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filterPrivacy="1"/>
  <xr:revisionPtr revIDLastSave="0" documentId="13_ncr:1_{13556768-052D-481D-8D92-16A5336D183F}" xr6:coauthVersionLast="47" xr6:coauthVersionMax="47" xr10:uidLastSave="{00000000-0000-0000-0000-000000000000}"/>
  <bookViews>
    <workbookView xWindow="2660" yWindow="2660" windowWidth="14400" windowHeight="8170" tabRatio="995" xr2:uid="{00000000-000D-0000-FFFF-FFFF00000000}"/>
  </bookViews>
  <sheets>
    <sheet name="WS目次" sheetId="14" r:id="rId1"/>
    <sheet name="1h27フロー図" sheetId="9" r:id="rId2"/>
    <sheet name="1_2h23" sheetId="39" r:id="rId3"/>
    <sheet name="1_3ｈ17" sheetId="45" r:id="rId4"/>
    <sheet name="1_4h12" sheetId="48" r:id="rId5"/>
    <sheet name="2農林水産1" sheetId="2" r:id="rId6"/>
    <sheet name="3農林水産2" sheetId="7" r:id="rId7"/>
    <sheet name="4食品加工1" sheetId="3" r:id="rId8"/>
    <sheet name="5食品加工2" sheetId="8" r:id="rId9"/>
    <sheet name="6飲食サービス" sheetId="4" r:id="rId10"/>
    <sheet name="7流通経費" sheetId="19" r:id="rId11"/>
    <sheet name="8国ﾏｰｼﾞﾝ額" sheetId="5" r:id="rId12"/>
    <sheet name="9国ﾏｰｼﾞﾝ比率" sheetId="6" r:id="rId13"/>
    <sheet name="10県IO185" sheetId="40" r:id="rId14"/>
    <sheet name="11県CT508" sheetId="38" r:id="rId15"/>
    <sheet name="12国IO187" sheetId="44" r:id="rId16"/>
    <sheet name="13国投入表187" sheetId="43" r:id="rId17"/>
    <sheet name="関連部門表" sheetId="16" r:id="rId18"/>
    <sheet name="h23_h27CT比較" sheetId="47" r:id="rId19"/>
  </sheets>
  <definedNames>
    <definedName name="_xlnm.Print_Area" localSheetId="5">'2農林水産1'!$A$2:$DL$32</definedName>
    <definedName name="_xlnm.Print_Area" localSheetId="6">'3農林水産2'!$B$2:$S$20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9" i="48" l="1"/>
  <c r="L16" i="48"/>
  <c r="W11" i="48"/>
  <c r="B19" i="48"/>
  <c r="B14" i="48"/>
  <c r="W5" i="48"/>
  <c r="W19" i="48" s="1"/>
  <c r="O61" i="47"/>
  <c r="O37" i="47"/>
  <c r="O31" i="47"/>
  <c r="O28" i="47"/>
  <c r="O17" i="47"/>
  <c r="O11" i="47"/>
  <c r="O8" i="47"/>
  <c r="X5" i="48" l="1"/>
  <c r="W26" i="48"/>
  <c r="O52" i="47"/>
  <c r="G38" i="47"/>
  <c r="O38" i="47" s="1"/>
  <c r="G36" i="47"/>
  <c r="O36" i="47" s="1"/>
  <c r="G27" i="47"/>
  <c r="O27" i="47" s="1"/>
  <c r="G21" i="47"/>
  <c r="O84" i="47" l="1"/>
  <c r="O68" i="47"/>
  <c r="O51" i="47"/>
  <c r="O50" i="47"/>
  <c r="O40" i="47"/>
  <c r="O25" i="47"/>
  <c r="O21" i="47" l="1"/>
  <c r="O16" i="47"/>
  <c r="O14" i="47"/>
  <c r="N104" i="47"/>
  <c r="O104" i="47" s="1"/>
  <c r="M104" i="47"/>
  <c r="O86" i="47"/>
  <c r="O87" i="47"/>
  <c r="O88" i="47"/>
  <c r="O85" i="47"/>
  <c r="O77" i="47"/>
  <c r="O78" i="47"/>
  <c r="O79" i="47"/>
  <c r="O80" i="47"/>
  <c r="O81" i="47"/>
  <c r="O82" i="47"/>
  <c r="O83" i="47"/>
  <c r="O76" i="47"/>
  <c r="O74" i="47"/>
  <c r="O73" i="47"/>
  <c r="O71" i="47"/>
  <c r="O65" i="47"/>
  <c r="O66" i="47"/>
  <c r="O67" i="47"/>
  <c r="O64" i="47"/>
  <c r="O63" i="47"/>
  <c r="O60" i="47"/>
  <c r="O10" i="47"/>
  <c r="O39" i="47"/>
  <c r="O55" i="47"/>
  <c r="O56" i="47"/>
  <c r="O57" i="47"/>
  <c r="O58" i="47"/>
  <c r="O54" i="47"/>
  <c r="O100" i="47"/>
  <c r="O90" i="47"/>
  <c r="O91" i="47"/>
  <c r="O89" i="47"/>
  <c r="O45" i="47"/>
  <c r="O46" i="47"/>
  <c r="O48" i="47"/>
  <c r="O44" i="47"/>
  <c r="O33" i="47" l="1"/>
  <c r="O34" i="47"/>
  <c r="O35" i="47"/>
  <c r="O32" i="47"/>
  <c r="O30" i="47"/>
  <c r="O7" i="47"/>
  <c r="O18" i="47"/>
  <c r="D1" i="14" l="1"/>
  <c r="T22" i="45" l="1"/>
  <c r="F23" i="45"/>
  <c r="R19" i="45"/>
  <c r="L19" i="45"/>
  <c r="L16" i="45"/>
  <c r="F13" i="45"/>
  <c r="B19" i="45"/>
  <c r="B14" i="45"/>
  <c r="W5" i="45"/>
  <c r="X5" i="45" s="1"/>
  <c r="W19" i="45" l="1"/>
  <c r="W11" i="45"/>
  <c r="W26" i="45"/>
  <c r="M8" i="45"/>
  <c r="B8" i="45"/>
  <c r="F5" i="45"/>
  <c r="S12" i="45"/>
  <c r="J13" i="8" l="1"/>
  <c r="D6" i="6"/>
  <c r="E6" i="6"/>
  <c r="F6" i="6"/>
  <c r="G6" i="6"/>
  <c r="H6" i="6"/>
  <c r="D16" i="6" l="1"/>
  <c r="E16" i="6"/>
  <c r="F16" i="6"/>
  <c r="G16" i="6"/>
  <c r="H16" i="6"/>
  <c r="BG32" i="2" l="1"/>
  <c r="BB32" i="2"/>
  <c r="AW32" i="2"/>
  <c r="AR32" i="2"/>
  <c r="AM32" i="2"/>
  <c r="AH32" i="2"/>
  <c r="AC32" i="2"/>
  <c r="X32" i="2"/>
  <c r="S32" i="2"/>
  <c r="N32" i="2"/>
  <c r="I32" i="2"/>
  <c r="D32" i="2"/>
  <c r="CQ32" i="2"/>
  <c r="CP32" i="2"/>
  <c r="CO32" i="2"/>
  <c r="CN32" i="2"/>
  <c r="CM32" i="2"/>
  <c r="CL32" i="2"/>
  <c r="CK32" i="2"/>
  <c r="CJ32" i="2"/>
  <c r="CI32" i="2"/>
  <c r="CH32" i="2"/>
  <c r="CG32" i="2"/>
  <c r="CF32" i="2"/>
  <c r="CE32" i="2"/>
  <c r="CD32" i="2"/>
  <c r="CC32" i="2"/>
  <c r="CA32" i="2"/>
  <c r="BZ32" i="2"/>
  <c r="BY32" i="2"/>
  <c r="BX32" i="2"/>
  <c r="BM23" i="5"/>
  <c r="BN23" i="5"/>
  <c r="BO23" i="5"/>
  <c r="BM24" i="5"/>
  <c r="BN24" i="5"/>
  <c r="BO24" i="5"/>
  <c r="BM25" i="5"/>
  <c r="BN25" i="5"/>
  <c r="BO25" i="5"/>
  <c r="BL25" i="5"/>
  <c r="BL24" i="5"/>
  <c r="BL23" i="5"/>
  <c r="BM14" i="5"/>
  <c r="BN14" i="5"/>
  <c r="BO14" i="5"/>
  <c r="BM15" i="5"/>
  <c r="BN15" i="5"/>
  <c r="BO15" i="5"/>
  <c r="BM16" i="5"/>
  <c r="BN16" i="5"/>
  <c r="BO16" i="5"/>
  <c r="BM17" i="5"/>
  <c r="BN17" i="5"/>
  <c r="BO17" i="5"/>
  <c r="BM18" i="5"/>
  <c r="BN18" i="5"/>
  <c r="BO18" i="5"/>
  <c r="BM19" i="5"/>
  <c r="BN19" i="5"/>
  <c r="BO19" i="5"/>
  <c r="BM20" i="5"/>
  <c r="BN20" i="5"/>
  <c r="BO20" i="5"/>
  <c r="BM21" i="5"/>
  <c r="BN21" i="5"/>
  <c r="BO21" i="5"/>
  <c r="BM22" i="5"/>
  <c r="BN22" i="5"/>
  <c r="BO22" i="5"/>
  <c r="BL16" i="5"/>
  <c r="BL17" i="5"/>
  <c r="BL18" i="5"/>
  <c r="BL19" i="5"/>
  <c r="BL20" i="5"/>
  <c r="BL21" i="5"/>
  <c r="BL22" i="5"/>
  <c r="BL15" i="5"/>
  <c r="BL14" i="5"/>
  <c r="BM9" i="5"/>
  <c r="BN9" i="5"/>
  <c r="BO9" i="5"/>
  <c r="BM10" i="5"/>
  <c r="BN10" i="5"/>
  <c r="BO10" i="5"/>
  <c r="BM11" i="5"/>
  <c r="BN11" i="5"/>
  <c r="BO11" i="5"/>
  <c r="BM12" i="5"/>
  <c r="BN12" i="5"/>
  <c r="BO12" i="5"/>
  <c r="BM13" i="5"/>
  <c r="BN13" i="5"/>
  <c r="BO13" i="5"/>
  <c r="BL13" i="5"/>
  <c r="BL12" i="5"/>
  <c r="BL11" i="5"/>
  <c r="BL10" i="5"/>
  <c r="BM5" i="5"/>
  <c r="BN5" i="5"/>
  <c r="BO5" i="5"/>
  <c r="BM6" i="5"/>
  <c r="BN6" i="5"/>
  <c r="BO6" i="5"/>
  <c r="BM7" i="5"/>
  <c r="BN7" i="5"/>
  <c r="BO7" i="5"/>
  <c r="BM8" i="5"/>
  <c r="BN8" i="5"/>
  <c r="BO8" i="5"/>
  <c r="BL6" i="5"/>
  <c r="BL7" i="5"/>
  <c r="BL8" i="5"/>
  <c r="BL9" i="5"/>
  <c r="BL5" i="5"/>
  <c r="BH25" i="5"/>
  <c r="BI25" i="5"/>
  <c r="BJ25" i="5"/>
  <c r="BG25" i="5"/>
  <c r="BH24" i="5"/>
  <c r="BI24" i="5"/>
  <c r="BJ24" i="5"/>
  <c r="BG24" i="5"/>
  <c r="BH21" i="5"/>
  <c r="BI21" i="5"/>
  <c r="BJ21" i="5"/>
  <c r="BH22" i="5"/>
  <c r="BI22" i="5"/>
  <c r="BJ22" i="5"/>
  <c r="BG22" i="5"/>
  <c r="BG21" i="5"/>
  <c r="BH11" i="5"/>
  <c r="BI11" i="5"/>
  <c r="BJ11" i="5"/>
  <c r="BH12" i="5"/>
  <c r="BI12" i="5"/>
  <c r="BJ12" i="5"/>
  <c r="BH13" i="5"/>
  <c r="BI13" i="5"/>
  <c r="BJ13" i="5"/>
  <c r="BH14" i="5"/>
  <c r="BI14" i="5"/>
  <c r="BJ14" i="5"/>
  <c r="BH15" i="5"/>
  <c r="BI15" i="5"/>
  <c r="BJ15" i="5"/>
  <c r="BH16" i="5"/>
  <c r="BI16" i="5"/>
  <c r="BJ16" i="5"/>
  <c r="BH17" i="5"/>
  <c r="BI17" i="5"/>
  <c r="BJ17" i="5"/>
  <c r="BH18" i="5"/>
  <c r="BI18" i="5"/>
  <c r="BJ18" i="5"/>
  <c r="BH19" i="5"/>
  <c r="BI19" i="5"/>
  <c r="BJ19" i="5"/>
  <c r="BH20" i="5"/>
  <c r="BI20" i="5"/>
  <c r="BJ20" i="5"/>
  <c r="BG20" i="5"/>
  <c r="BG16" i="5"/>
  <c r="BG17" i="5"/>
  <c r="BG18" i="5"/>
  <c r="BG19" i="5"/>
  <c r="BG15" i="5"/>
  <c r="BG14" i="5"/>
  <c r="BG13" i="5"/>
  <c r="BG12" i="5"/>
  <c r="BG11" i="5"/>
  <c r="BH6" i="5"/>
  <c r="BI6" i="5"/>
  <c r="BJ6" i="5"/>
  <c r="BH7" i="5"/>
  <c r="BI7" i="5"/>
  <c r="BJ7" i="5"/>
  <c r="BH8" i="5"/>
  <c r="BI8" i="5"/>
  <c r="BJ8" i="5"/>
  <c r="BH9" i="5"/>
  <c r="BI9" i="5"/>
  <c r="BJ9" i="5"/>
  <c r="BH10" i="5"/>
  <c r="BI10" i="5"/>
  <c r="BJ10" i="5"/>
  <c r="BG7" i="5"/>
  <c r="BG8" i="5"/>
  <c r="BG9" i="5"/>
  <c r="BG10" i="5"/>
  <c r="BG6" i="5"/>
  <c r="BC24" i="5"/>
  <c r="BD24" i="5"/>
  <c r="BE24" i="5"/>
  <c r="BB24" i="5"/>
  <c r="BC19" i="5"/>
  <c r="BD19" i="5"/>
  <c r="BE19" i="5"/>
  <c r="BB19" i="5"/>
  <c r="BC11" i="5"/>
  <c r="BD11" i="5"/>
  <c r="BE11" i="5"/>
  <c r="BB11" i="5"/>
  <c r="AX24" i="5"/>
  <c r="AY24" i="5"/>
  <c r="AZ24" i="5"/>
  <c r="AX19" i="5"/>
  <c r="AY19" i="5"/>
  <c r="AZ19" i="5"/>
  <c r="AW24" i="5"/>
  <c r="AW19" i="5"/>
  <c r="AS24" i="5"/>
  <c r="AT24" i="5"/>
  <c r="AU24" i="5"/>
  <c r="AR24" i="5"/>
  <c r="AS18" i="5"/>
  <c r="AT18" i="5"/>
  <c r="AU18" i="5"/>
  <c r="AS19" i="5"/>
  <c r="AT19" i="5"/>
  <c r="AU19" i="5"/>
  <c r="AS20" i="5"/>
  <c r="AT20" i="5"/>
  <c r="AU20" i="5"/>
  <c r="AS21" i="5"/>
  <c r="AT21" i="5"/>
  <c r="AU21" i="5"/>
  <c r="AS22" i="5"/>
  <c r="AT22" i="5"/>
  <c r="AU22" i="5"/>
  <c r="AR22" i="5"/>
  <c r="AR21" i="5"/>
  <c r="AR20" i="5"/>
  <c r="AR19" i="5"/>
  <c r="AR18" i="5"/>
  <c r="AS14" i="5"/>
  <c r="AT14" i="5"/>
  <c r="AU14" i="5"/>
  <c r="AR14" i="5"/>
  <c r="AS5" i="5"/>
  <c r="AT5" i="5"/>
  <c r="AU5" i="5"/>
  <c r="AS6" i="5"/>
  <c r="AT6" i="5"/>
  <c r="AU6" i="5"/>
  <c r="AS7" i="5"/>
  <c r="AT7" i="5"/>
  <c r="AU7" i="5"/>
  <c r="AS8" i="5"/>
  <c r="AT8" i="5"/>
  <c r="AU8" i="5"/>
  <c r="AS9" i="5"/>
  <c r="AT9" i="5"/>
  <c r="AU9" i="5"/>
  <c r="AR6" i="5"/>
  <c r="AR7" i="5"/>
  <c r="AR8" i="5"/>
  <c r="AR9" i="5"/>
  <c r="AR5" i="5"/>
  <c r="AN24" i="5"/>
  <c r="AO24" i="5"/>
  <c r="AP24" i="5"/>
  <c r="AM24" i="5"/>
  <c r="AN14" i="5"/>
  <c r="AO14" i="5"/>
  <c r="AP14" i="5"/>
  <c r="AN16" i="5"/>
  <c r="AO16" i="5"/>
  <c r="AP16" i="5"/>
  <c r="AN18" i="5"/>
  <c r="AO18" i="5"/>
  <c r="AP18" i="5"/>
  <c r="AN19" i="5"/>
  <c r="AO19" i="5"/>
  <c r="AP19" i="5"/>
  <c r="AN20" i="5"/>
  <c r="AO20" i="5"/>
  <c r="AP20" i="5"/>
  <c r="AN21" i="5"/>
  <c r="AO21" i="5"/>
  <c r="AP21" i="5"/>
  <c r="AN22" i="5"/>
  <c r="AO22" i="5"/>
  <c r="AP22" i="5"/>
  <c r="AM19" i="5"/>
  <c r="AM20" i="5"/>
  <c r="AM21" i="5"/>
  <c r="AM22" i="5"/>
  <c r="AM18" i="5"/>
  <c r="AM16" i="5"/>
  <c r="AM14" i="5"/>
  <c r="AN8" i="5"/>
  <c r="AO8" i="5"/>
  <c r="AP8" i="5"/>
  <c r="AN9" i="5"/>
  <c r="AO9" i="5"/>
  <c r="AP9" i="5"/>
  <c r="AM9" i="5"/>
  <c r="AM8" i="5"/>
  <c r="AN5" i="5"/>
  <c r="AO5" i="5"/>
  <c r="AP5" i="5"/>
  <c r="AN6" i="5"/>
  <c r="AO6" i="5"/>
  <c r="AP6" i="5"/>
  <c r="AM6" i="5"/>
  <c r="AM5" i="5"/>
  <c r="AI24" i="5"/>
  <c r="AJ24" i="5"/>
  <c r="AK24" i="5"/>
  <c r="AH24" i="5"/>
  <c r="AI14" i="5"/>
  <c r="AJ14" i="5"/>
  <c r="AK14" i="5"/>
  <c r="AI15" i="5"/>
  <c r="AJ15" i="5"/>
  <c r="AK15" i="5"/>
  <c r="AI16" i="5"/>
  <c r="AJ16" i="5"/>
  <c r="AK16" i="5"/>
  <c r="AI17" i="5"/>
  <c r="AJ17" i="5"/>
  <c r="AK17" i="5"/>
  <c r="AI18" i="5"/>
  <c r="AJ18" i="5"/>
  <c r="AK18" i="5"/>
  <c r="AI19" i="5"/>
  <c r="AJ19" i="5"/>
  <c r="AK19" i="5"/>
  <c r="AI20" i="5"/>
  <c r="AJ20" i="5"/>
  <c r="AK20" i="5"/>
  <c r="AI21" i="5"/>
  <c r="AJ21" i="5"/>
  <c r="AK21" i="5"/>
  <c r="AI22" i="5"/>
  <c r="AJ22" i="5"/>
  <c r="AK22" i="5"/>
  <c r="AH16" i="5"/>
  <c r="AH17" i="5"/>
  <c r="AH18" i="5"/>
  <c r="AH19" i="5"/>
  <c r="AH20" i="5"/>
  <c r="AH21" i="5"/>
  <c r="AH22" i="5"/>
  <c r="AH15" i="5"/>
  <c r="AH14" i="5"/>
  <c r="AI9" i="5"/>
  <c r="AJ9" i="5"/>
  <c r="AK9" i="5"/>
  <c r="AI10" i="5"/>
  <c r="AJ10" i="5"/>
  <c r="AK10" i="5"/>
  <c r="AI11" i="5"/>
  <c r="AJ11" i="5"/>
  <c r="AK11" i="5"/>
  <c r="AI12" i="5"/>
  <c r="AJ12" i="5"/>
  <c r="AK12" i="5"/>
  <c r="AI13" i="5"/>
  <c r="AJ13" i="5"/>
  <c r="AK13" i="5"/>
  <c r="AH13" i="5"/>
  <c r="AH12" i="5"/>
  <c r="AH11" i="5"/>
  <c r="AH10" i="5"/>
  <c r="AI5" i="5"/>
  <c r="AJ5" i="5"/>
  <c r="AK5" i="5"/>
  <c r="AI6" i="5"/>
  <c r="AJ6" i="5"/>
  <c r="AK6" i="5"/>
  <c r="AI7" i="5"/>
  <c r="AJ7" i="5"/>
  <c r="AK7" i="5"/>
  <c r="AI8" i="5"/>
  <c r="AJ8" i="5"/>
  <c r="AK8" i="5"/>
  <c r="AH6" i="5"/>
  <c r="AH7" i="5"/>
  <c r="AH8" i="5"/>
  <c r="AH9" i="5"/>
  <c r="AH5" i="5"/>
  <c r="AD24" i="5"/>
  <c r="AE24" i="5"/>
  <c r="AF24" i="5"/>
  <c r="AD20" i="5"/>
  <c r="AE20" i="5"/>
  <c r="AF20" i="5"/>
  <c r="AD21" i="5"/>
  <c r="AE21" i="5"/>
  <c r="AF21" i="5"/>
  <c r="AD22" i="5"/>
  <c r="AE22" i="5"/>
  <c r="AF22" i="5"/>
  <c r="AC24" i="5"/>
  <c r="AC22" i="5"/>
  <c r="AC21" i="5"/>
  <c r="AC20" i="5"/>
  <c r="AD12" i="5"/>
  <c r="AE12" i="5"/>
  <c r="AF12" i="5"/>
  <c r="AD9" i="5"/>
  <c r="AE9" i="5"/>
  <c r="AF9" i="5"/>
  <c r="AD10" i="5"/>
  <c r="AE10" i="5"/>
  <c r="AF10" i="5"/>
  <c r="AD5" i="5"/>
  <c r="AE5" i="5"/>
  <c r="AF5" i="5"/>
  <c r="AD6" i="5"/>
  <c r="AE6" i="5"/>
  <c r="AF6" i="5"/>
  <c r="AD7" i="5"/>
  <c r="AE7" i="5"/>
  <c r="AF7" i="5"/>
  <c r="AD8" i="5"/>
  <c r="AE8" i="5"/>
  <c r="AF8" i="5"/>
  <c r="AD14" i="5"/>
  <c r="AE14" i="5"/>
  <c r="AF14" i="5"/>
  <c r="AD15" i="5"/>
  <c r="AE15" i="5"/>
  <c r="AF15" i="5"/>
  <c r="AD16" i="5"/>
  <c r="AE16" i="5"/>
  <c r="AF16" i="5"/>
  <c r="AD18" i="5"/>
  <c r="AE18" i="5"/>
  <c r="AF18" i="5"/>
  <c r="AD19" i="5"/>
  <c r="AE19" i="5"/>
  <c r="AF19" i="5"/>
  <c r="AC19" i="5"/>
  <c r="AC18" i="5"/>
  <c r="AC16" i="5"/>
  <c r="AC15" i="5"/>
  <c r="AC14" i="5"/>
  <c r="AC12" i="5"/>
  <c r="AC10" i="5"/>
  <c r="AC6" i="5"/>
  <c r="AC7" i="5"/>
  <c r="AC8" i="5"/>
  <c r="AC9" i="5"/>
  <c r="AC5" i="5"/>
  <c r="Y24" i="5"/>
  <c r="Z24" i="5"/>
  <c r="AA24" i="5"/>
  <c r="Y18" i="5"/>
  <c r="Z18" i="5"/>
  <c r="AA18" i="5"/>
  <c r="Y19" i="5"/>
  <c r="Z19" i="5"/>
  <c r="AA19" i="5"/>
  <c r="Y20" i="5"/>
  <c r="Z20" i="5"/>
  <c r="AA20" i="5"/>
  <c r="Y21" i="5"/>
  <c r="Z21" i="5"/>
  <c r="AA21" i="5"/>
  <c r="Y22" i="5"/>
  <c r="Z22" i="5"/>
  <c r="AA22" i="5"/>
  <c r="Y15" i="5"/>
  <c r="Z15" i="5"/>
  <c r="AA15" i="5"/>
  <c r="Y16" i="5"/>
  <c r="Z16" i="5"/>
  <c r="AA16" i="5"/>
  <c r="X24" i="5"/>
  <c r="X22" i="5"/>
  <c r="X21" i="5"/>
  <c r="X20" i="5"/>
  <c r="X19" i="5"/>
  <c r="X18" i="5"/>
  <c r="X16" i="5"/>
  <c r="X15" i="5"/>
  <c r="X14" i="5"/>
  <c r="Y11" i="5"/>
  <c r="Z11" i="5"/>
  <c r="AA11" i="5"/>
  <c r="X11" i="5"/>
  <c r="Y5" i="5"/>
  <c r="Z5" i="5"/>
  <c r="AA5" i="5"/>
  <c r="Y6" i="5"/>
  <c r="Z6" i="5"/>
  <c r="AA6" i="5"/>
  <c r="Y7" i="5"/>
  <c r="Z7" i="5"/>
  <c r="AA7" i="5"/>
  <c r="Y8" i="5"/>
  <c r="Z8" i="5"/>
  <c r="AA8" i="5"/>
  <c r="Y9" i="5"/>
  <c r="Z9" i="5"/>
  <c r="AA9" i="5"/>
  <c r="X6" i="5"/>
  <c r="X7" i="5"/>
  <c r="X8" i="5"/>
  <c r="X9" i="5"/>
  <c r="X5" i="5"/>
  <c r="T24" i="5"/>
  <c r="U24" i="5"/>
  <c r="V24" i="5"/>
  <c r="T14" i="5"/>
  <c r="U14" i="5"/>
  <c r="V14" i="5"/>
  <c r="T15" i="5"/>
  <c r="U15" i="5"/>
  <c r="V15" i="5"/>
  <c r="T16" i="5"/>
  <c r="U16" i="5"/>
  <c r="V16" i="5"/>
  <c r="T17" i="5"/>
  <c r="U17" i="5"/>
  <c r="V17" i="5"/>
  <c r="T18" i="5"/>
  <c r="U18" i="5"/>
  <c r="V18" i="5"/>
  <c r="T19" i="5"/>
  <c r="U19" i="5"/>
  <c r="V19" i="5"/>
  <c r="T20" i="5"/>
  <c r="U20" i="5"/>
  <c r="V20" i="5"/>
  <c r="T21" i="5"/>
  <c r="U21" i="5"/>
  <c r="V21" i="5"/>
  <c r="T22" i="5"/>
  <c r="U22" i="5"/>
  <c r="V22" i="5"/>
  <c r="T6" i="5"/>
  <c r="U6" i="5"/>
  <c r="V6" i="5"/>
  <c r="T7" i="5"/>
  <c r="U7" i="5"/>
  <c r="V7" i="5"/>
  <c r="T8" i="5"/>
  <c r="U8" i="5"/>
  <c r="V8" i="5"/>
  <c r="T9" i="5"/>
  <c r="U9" i="5"/>
  <c r="V9" i="5"/>
  <c r="T10" i="5"/>
  <c r="U10" i="5"/>
  <c r="V10" i="5"/>
  <c r="T11" i="5"/>
  <c r="U11" i="5"/>
  <c r="V11" i="5"/>
  <c r="T12" i="5"/>
  <c r="U12" i="5"/>
  <c r="V12" i="5"/>
  <c r="S24" i="5"/>
  <c r="S21" i="5"/>
  <c r="S22" i="5"/>
  <c r="S20" i="5"/>
  <c r="S16" i="5"/>
  <c r="S17" i="5"/>
  <c r="S18" i="5"/>
  <c r="S19" i="5"/>
  <c r="S15" i="5"/>
  <c r="S14" i="5"/>
  <c r="S12" i="5"/>
  <c r="S11" i="5"/>
  <c r="S10" i="5"/>
  <c r="S7" i="5"/>
  <c r="S8" i="5"/>
  <c r="S9" i="5"/>
  <c r="S6" i="5"/>
  <c r="O19" i="5"/>
  <c r="P19" i="5"/>
  <c r="Q19" i="5"/>
  <c r="O16" i="5"/>
  <c r="P16" i="5"/>
  <c r="Q16" i="5"/>
  <c r="N19" i="5"/>
  <c r="N16" i="5"/>
  <c r="O9" i="5"/>
  <c r="P9" i="5"/>
  <c r="Q9" i="5"/>
  <c r="N9" i="5"/>
  <c r="O5" i="5"/>
  <c r="P5" i="5"/>
  <c r="Q5" i="5"/>
  <c r="O6" i="5"/>
  <c r="P6" i="5"/>
  <c r="Q6" i="5"/>
  <c r="N6" i="5"/>
  <c r="N5" i="5"/>
  <c r="J24" i="5"/>
  <c r="K24" i="5"/>
  <c r="L24" i="5"/>
  <c r="I24" i="5"/>
  <c r="J18" i="5"/>
  <c r="K18" i="5"/>
  <c r="L18" i="5"/>
  <c r="J19" i="5"/>
  <c r="K19" i="5"/>
  <c r="L19" i="5"/>
  <c r="J20" i="5"/>
  <c r="K20" i="5"/>
  <c r="L20" i="5"/>
  <c r="J21" i="5"/>
  <c r="K21" i="5"/>
  <c r="L21" i="5"/>
  <c r="J22" i="5"/>
  <c r="K22" i="5"/>
  <c r="L22" i="5"/>
  <c r="I19" i="5"/>
  <c r="I20" i="5"/>
  <c r="I21" i="5"/>
  <c r="I22" i="5"/>
  <c r="I18" i="5"/>
  <c r="J14" i="5"/>
  <c r="K14" i="5"/>
  <c r="L14" i="5"/>
  <c r="J15" i="5"/>
  <c r="K15" i="5"/>
  <c r="L15" i="5"/>
  <c r="J16" i="5"/>
  <c r="K16" i="5"/>
  <c r="L16" i="5"/>
  <c r="I16" i="5"/>
  <c r="I15" i="5"/>
  <c r="I14" i="5"/>
  <c r="J10" i="5"/>
  <c r="K10" i="5"/>
  <c r="L10" i="5"/>
  <c r="J11" i="5"/>
  <c r="K11" i="5"/>
  <c r="L11" i="5"/>
  <c r="J12" i="5"/>
  <c r="K12" i="5"/>
  <c r="L12" i="5"/>
  <c r="J13" i="5"/>
  <c r="K13" i="5"/>
  <c r="L13" i="5"/>
  <c r="I13" i="5"/>
  <c r="I12" i="5"/>
  <c r="I11" i="5"/>
  <c r="I10" i="5"/>
  <c r="J7" i="5"/>
  <c r="K7" i="5"/>
  <c r="L7" i="5"/>
  <c r="J8" i="5"/>
  <c r="K8" i="5"/>
  <c r="L8" i="5"/>
  <c r="J9" i="5"/>
  <c r="K9" i="5"/>
  <c r="L9" i="5"/>
  <c r="I8" i="5"/>
  <c r="I9" i="5"/>
  <c r="I7" i="5"/>
  <c r="E24" i="5"/>
  <c r="F24" i="5"/>
  <c r="G24" i="5"/>
  <c r="D24" i="5"/>
  <c r="E21" i="5"/>
  <c r="F21" i="5"/>
  <c r="G21" i="5"/>
  <c r="E22" i="5"/>
  <c r="F22" i="5"/>
  <c r="G22" i="5"/>
  <c r="D22" i="5"/>
  <c r="D21" i="5"/>
  <c r="E18" i="5"/>
  <c r="F18" i="5"/>
  <c r="G18" i="5"/>
  <c r="E19" i="5"/>
  <c r="F19" i="5"/>
  <c r="G19" i="5"/>
  <c r="E20" i="5"/>
  <c r="F20" i="5"/>
  <c r="G20" i="5"/>
  <c r="D19" i="5"/>
  <c r="D20" i="5"/>
  <c r="D18" i="5"/>
  <c r="E15" i="5"/>
  <c r="F15" i="5"/>
  <c r="G15" i="5"/>
  <c r="D15" i="5"/>
  <c r="E10" i="5"/>
  <c r="F10" i="5"/>
  <c r="G10" i="5"/>
  <c r="E11" i="5"/>
  <c r="F11" i="5"/>
  <c r="G11" i="5"/>
  <c r="E12" i="5"/>
  <c r="F12" i="5"/>
  <c r="G12" i="5"/>
  <c r="F14" i="5"/>
  <c r="G14" i="5"/>
  <c r="E14" i="5"/>
  <c r="D14" i="5"/>
  <c r="D12" i="5"/>
  <c r="D11" i="5"/>
  <c r="D10" i="5"/>
  <c r="G8" i="5"/>
  <c r="D8" i="5"/>
  <c r="E8" i="5"/>
  <c r="G7" i="5"/>
  <c r="E7" i="5"/>
  <c r="D7" i="5"/>
  <c r="BK25" i="5" l="1"/>
  <c r="BK24" i="5"/>
  <c r="BK16" i="5"/>
  <c r="BK17" i="5"/>
  <c r="BK18" i="5"/>
  <c r="BK19" i="5"/>
  <c r="BK20" i="5"/>
  <c r="BK21" i="5"/>
  <c r="BK22" i="5"/>
  <c r="BK23" i="5"/>
  <c r="BK15" i="5"/>
  <c r="BK6" i="5"/>
  <c r="BK7" i="5"/>
  <c r="BK8" i="5"/>
  <c r="BK9" i="5"/>
  <c r="BK10" i="5"/>
  <c r="BK11" i="5"/>
  <c r="BK12" i="5"/>
  <c r="BK13" i="5"/>
  <c r="BK14" i="5"/>
  <c r="BK5" i="5"/>
  <c r="BF25" i="5"/>
  <c r="BF24" i="5"/>
  <c r="BF16" i="5"/>
  <c r="BF17" i="5"/>
  <c r="BF18" i="5"/>
  <c r="BF19" i="5"/>
  <c r="BF20" i="5"/>
  <c r="BF21" i="5"/>
  <c r="BF22" i="5"/>
  <c r="BF23" i="5"/>
  <c r="BF15" i="5"/>
  <c r="BF6" i="5"/>
  <c r="BF7" i="5"/>
  <c r="BF8" i="5"/>
  <c r="BF9" i="5"/>
  <c r="BF10" i="5"/>
  <c r="BF11" i="5"/>
  <c r="BF12" i="5"/>
  <c r="BF13" i="5"/>
  <c r="BF14" i="5"/>
  <c r="BF5" i="5"/>
  <c r="BA25" i="5"/>
  <c r="BA24" i="5"/>
  <c r="BA16" i="5"/>
  <c r="BA17" i="5"/>
  <c r="BA18" i="5"/>
  <c r="BA19" i="5"/>
  <c r="BA20" i="5"/>
  <c r="BA21" i="5"/>
  <c r="BA22" i="5"/>
  <c r="BA23" i="5"/>
  <c r="BA15" i="5"/>
  <c r="BA6" i="5"/>
  <c r="BA7" i="5"/>
  <c r="BA8" i="5"/>
  <c r="BA9" i="5"/>
  <c r="BA10" i="5"/>
  <c r="BA11" i="5"/>
  <c r="BA12" i="5"/>
  <c r="BA13" i="5"/>
  <c r="BA14" i="5"/>
  <c r="BA5" i="5"/>
  <c r="AV25" i="5"/>
  <c r="AV24" i="5"/>
  <c r="AV16" i="5"/>
  <c r="AV17" i="5"/>
  <c r="AV18" i="5"/>
  <c r="AV19" i="5"/>
  <c r="AV20" i="5"/>
  <c r="AV21" i="5"/>
  <c r="AV22" i="5"/>
  <c r="AV23" i="5"/>
  <c r="AV15" i="5"/>
  <c r="AV11" i="5"/>
  <c r="AV12" i="5"/>
  <c r="AV13" i="5"/>
  <c r="AV14" i="5"/>
  <c r="AV6" i="5"/>
  <c r="AV7" i="5"/>
  <c r="AV8" i="5"/>
  <c r="AV9" i="5"/>
  <c r="AV10" i="5"/>
  <c r="AV5" i="5"/>
  <c r="AQ25" i="5"/>
  <c r="AQ24" i="5"/>
  <c r="AQ16" i="5"/>
  <c r="AQ17" i="5"/>
  <c r="AQ18" i="5"/>
  <c r="AQ19" i="5"/>
  <c r="AQ20" i="5"/>
  <c r="AQ21" i="5"/>
  <c r="AQ22" i="5"/>
  <c r="AQ23" i="5"/>
  <c r="AQ15" i="5"/>
  <c r="AQ6" i="5"/>
  <c r="AQ7" i="5"/>
  <c r="AQ8" i="5"/>
  <c r="AQ9" i="5"/>
  <c r="AQ10" i="5"/>
  <c r="AQ11" i="5"/>
  <c r="AQ12" i="5"/>
  <c r="AQ13" i="5"/>
  <c r="AQ14" i="5"/>
  <c r="AQ5" i="5"/>
  <c r="AL25" i="5"/>
  <c r="AL24" i="5"/>
  <c r="AL16" i="5"/>
  <c r="AL17" i="5"/>
  <c r="AL18" i="5"/>
  <c r="AL19" i="5"/>
  <c r="AL20" i="5"/>
  <c r="AL21" i="5"/>
  <c r="AL22" i="5"/>
  <c r="AL23" i="5"/>
  <c r="AL15" i="5"/>
  <c r="AL6" i="5"/>
  <c r="AL7" i="5"/>
  <c r="AL8" i="5"/>
  <c r="AL9" i="5"/>
  <c r="AL10" i="5"/>
  <c r="AL11" i="5"/>
  <c r="AL12" i="5"/>
  <c r="AL13" i="5"/>
  <c r="AL14" i="5"/>
  <c r="AL5" i="5"/>
  <c r="AG25" i="5"/>
  <c r="AG24" i="5"/>
  <c r="AG16" i="5"/>
  <c r="AG17" i="5"/>
  <c r="AG18" i="5"/>
  <c r="AG19" i="5"/>
  <c r="AG20" i="5"/>
  <c r="AG21" i="5"/>
  <c r="AG22" i="5"/>
  <c r="AG23" i="5"/>
  <c r="AG15" i="5"/>
  <c r="AG6" i="5"/>
  <c r="AG7" i="5"/>
  <c r="AG8" i="5"/>
  <c r="AG9" i="5"/>
  <c r="AG10" i="5"/>
  <c r="AG11" i="5"/>
  <c r="AG12" i="5"/>
  <c r="AG13" i="5"/>
  <c r="AG14" i="5"/>
  <c r="AG5" i="5"/>
  <c r="AB25" i="5"/>
  <c r="AB24" i="5"/>
  <c r="AB16" i="5"/>
  <c r="AB17" i="5"/>
  <c r="AB18" i="5"/>
  <c r="AB19" i="5"/>
  <c r="AB20" i="5"/>
  <c r="AB21" i="5"/>
  <c r="AB22" i="5"/>
  <c r="AB23" i="5"/>
  <c r="AB15" i="5"/>
  <c r="AB6" i="5"/>
  <c r="AB7" i="5"/>
  <c r="AB8" i="5"/>
  <c r="AB9" i="5"/>
  <c r="AB10" i="5"/>
  <c r="AB11" i="5"/>
  <c r="AB12" i="5"/>
  <c r="AB13" i="5"/>
  <c r="AB14" i="5"/>
  <c r="AB5" i="5"/>
  <c r="W25" i="5"/>
  <c r="W24" i="5"/>
  <c r="W16" i="5"/>
  <c r="W17" i="5"/>
  <c r="W18" i="5"/>
  <c r="W19" i="5"/>
  <c r="W20" i="5"/>
  <c r="W21" i="5"/>
  <c r="W22" i="5"/>
  <c r="W23" i="5"/>
  <c r="W15" i="5"/>
  <c r="W6" i="5"/>
  <c r="W7" i="5"/>
  <c r="W8" i="5"/>
  <c r="W9" i="5"/>
  <c r="W10" i="5"/>
  <c r="W11" i="5"/>
  <c r="W12" i="5"/>
  <c r="W13" i="5"/>
  <c r="W14" i="5"/>
  <c r="W5" i="5"/>
  <c r="R25" i="5"/>
  <c r="R24" i="5"/>
  <c r="R16" i="5"/>
  <c r="R17" i="5"/>
  <c r="R18" i="5"/>
  <c r="R19" i="5"/>
  <c r="R20" i="5"/>
  <c r="R21" i="5"/>
  <c r="R22" i="5"/>
  <c r="R23" i="5"/>
  <c r="R15" i="5"/>
  <c r="R6" i="5"/>
  <c r="R7" i="5"/>
  <c r="R8" i="5"/>
  <c r="R9" i="5"/>
  <c r="R10" i="5"/>
  <c r="R11" i="5"/>
  <c r="R12" i="5"/>
  <c r="R13" i="5"/>
  <c r="R14" i="5"/>
  <c r="R5" i="5"/>
  <c r="M25" i="5"/>
  <c r="M24" i="5"/>
  <c r="M16" i="5"/>
  <c r="M17" i="5"/>
  <c r="M18" i="5"/>
  <c r="M19" i="5"/>
  <c r="M20" i="5"/>
  <c r="M21" i="5"/>
  <c r="M22" i="5"/>
  <c r="M23" i="5"/>
  <c r="M15" i="5"/>
  <c r="M6" i="5"/>
  <c r="M7" i="5"/>
  <c r="M8" i="5"/>
  <c r="M9" i="5"/>
  <c r="M10" i="5"/>
  <c r="M11" i="5"/>
  <c r="M12" i="5"/>
  <c r="M13" i="5"/>
  <c r="M14" i="5"/>
  <c r="M5" i="5"/>
  <c r="H25" i="5"/>
  <c r="H24" i="5"/>
  <c r="H16" i="5"/>
  <c r="H17" i="5"/>
  <c r="H18" i="5"/>
  <c r="H19" i="5"/>
  <c r="H20" i="5"/>
  <c r="H21" i="5"/>
  <c r="H22" i="5"/>
  <c r="H23" i="5"/>
  <c r="H15" i="5"/>
  <c r="H6" i="5"/>
  <c r="H7" i="5"/>
  <c r="H8" i="5"/>
  <c r="H9" i="5"/>
  <c r="H10" i="5"/>
  <c r="H11" i="5"/>
  <c r="H12" i="5"/>
  <c r="H13" i="5"/>
  <c r="H14" i="5"/>
  <c r="H5" i="5"/>
  <c r="C25" i="5"/>
  <c r="C24" i="5"/>
  <c r="D24" i="6" s="1"/>
  <c r="C17" i="5"/>
  <c r="C18" i="5"/>
  <c r="D18" i="6" s="1"/>
  <c r="C19" i="5"/>
  <c r="D19" i="6" s="1"/>
  <c r="C20" i="5"/>
  <c r="D20" i="6" s="1"/>
  <c r="C21" i="5"/>
  <c r="D21" i="6" s="1"/>
  <c r="C22" i="5"/>
  <c r="D22" i="6" s="1"/>
  <c r="C23" i="5"/>
  <c r="C15" i="5"/>
  <c r="D15" i="6" s="1"/>
  <c r="C7" i="5"/>
  <c r="C8" i="5"/>
  <c r="C9" i="5"/>
  <c r="C10" i="5"/>
  <c r="C11" i="5"/>
  <c r="C12" i="5"/>
  <c r="C13" i="5"/>
  <c r="C14" i="5"/>
  <c r="C5" i="5"/>
  <c r="F19" i="6" l="1"/>
  <c r="G21" i="6"/>
  <c r="G19" i="6"/>
  <c r="H24" i="6"/>
  <c r="F20" i="6"/>
  <c r="F22" i="6"/>
  <c r="E18" i="6"/>
  <c r="H19" i="6"/>
  <c r="G22" i="6"/>
  <c r="F15" i="6"/>
  <c r="F17" i="6"/>
  <c r="G17" i="6"/>
  <c r="E17" i="6"/>
  <c r="D17" i="6"/>
  <c r="H17" i="6"/>
  <c r="H21" i="6"/>
  <c r="E20" i="6"/>
  <c r="E21" i="6"/>
  <c r="E15" i="6"/>
  <c r="G15" i="6"/>
  <c r="F18" i="6"/>
  <c r="G24" i="6"/>
  <c r="E22" i="6"/>
  <c r="H15" i="6"/>
  <c r="F24" i="6"/>
  <c r="G18" i="6"/>
  <c r="G23" i="6"/>
  <c r="D23" i="6"/>
  <c r="H23" i="6"/>
  <c r="E23" i="6"/>
  <c r="F23" i="6"/>
  <c r="D25" i="6"/>
  <c r="E25" i="6"/>
  <c r="F25" i="6"/>
  <c r="G25" i="6"/>
  <c r="H25" i="6"/>
  <c r="H18" i="6"/>
  <c r="E24" i="6"/>
  <c r="G20" i="6"/>
  <c r="H22" i="6"/>
  <c r="F21" i="6"/>
  <c r="H20" i="6"/>
  <c r="E19" i="6"/>
  <c r="E5" i="6"/>
  <c r="G5" i="6"/>
  <c r="D5" i="6"/>
  <c r="F5" i="6"/>
  <c r="H5" i="6"/>
  <c r="H4" i="4"/>
  <c r="G4" i="4"/>
  <c r="F4" i="4"/>
  <c r="E4" i="4"/>
  <c r="D4" i="4"/>
  <c r="C4" i="4"/>
  <c r="BT34" i="3" l="1"/>
  <c r="BT35" i="3"/>
  <c r="BT33" i="3"/>
  <c r="BT32" i="3"/>
  <c r="BT30" i="3"/>
  <c r="BT31" i="3"/>
  <c r="BT29" i="3"/>
  <c r="BT27" i="3"/>
  <c r="BT28" i="3"/>
  <c r="BT26" i="3"/>
  <c r="BT25" i="3"/>
  <c r="BT24" i="3"/>
  <c r="BT23" i="3"/>
  <c r="BT22" i="3"/>
  <c r="BT21" i="3"/>
  <c r="BT18" i="3"/>
  <c r="BT19" i="3"/>
  <c r="BT20" i="3"/>
  <c r="BT17" i="3"/>
  <c r="BT42" i="3"/>
  <c r="BT15" i="3"/>
  <c r="BT6" i="3"/>
  <c r="BT7" i="3"/>
  <c r="BT8" i="3"/>
  <c r="BT9" i="3"/>
  <c r="BT10" i="3"/>
  <c r="BT11" i="3"/>
  <c r="BT12" i="3"/>
  <c r="BT13" i="3"/>
  <c r="BT14" i="3"/>
  <c r="BT5" i="3"/>
  <c r="BS42" i="3"/>
  <c r="BS15" i="3"/>
  <c r="BS6" i="3"/>
  <c r="BS7" i="3"/>
  <c r="BS8" i="3"/>
  <c r="BS9" i="3"/>
  <c r="BS10" i="3"/>
  <c r="BS11" i="3"/>
  <c r="BS12" i="3"/>
  <c r="BS13" i="3"/>
  <c r="BS14" i="3"/>
  <c r="BS5" i="3"/>
  <c r="BR42" i="3"/>
  <c r="BR15" i="3"/>
  <c r="BR6" i="3"/>
  <c r="BR7" i="3"/>
  <c r="BR8" i="3"/>
  <c r="BR9" i="3"/>
  <c r="BR10" i="3"/>
  <c r="BR11" i="3"/>
  <c r="BR12" i="3"/>
  <c r="BR13" i="3"/>
  <c r="BR14" i="3"/>
  <c r="BR5" i="3"/>
  <c r="BQ42" i="3"/>
  <c r="BQ15" i="3"/>
  <c r="BQ6" i="3"/>
  <c r="BQ7" i="3"/>
  <c r="BQ8" i="3"/>
  <c r="BQ9" i="3"/>
  <c r="BQ10" i="3"/>
  <c r="BQ11" i="3"/>
  <c r="BQ12" i="3"/>
  <c r="BQ13" i="3"/>
  <c r="BQ14" i="3"/>
  <c r="BQ5" i="3"/>
  <c r="BL42" i="3"/>
  <c r="BL15" i="3"/>
  <c r="BL6" i="3"/>
  <c r="BL7" i="3"/>
  <c r="BL8" i="3"/>
  <c r="BL9" i="3"/>
  <c r="BL10" i="3"/>
  <c r="BL11" i="3"/>
  <c r="BL12" i="3"/>
  <c r="BL13" i="3"/>
  <c r="BL14" i="3"/>
  <c r="BL5" i="3"/>
  <c r="BG42" i="3"/>
  <c r="BG15" i="3"/>
  <c r="BG6" i="3"/>
  <c r="BG7" i="3"/>
  <c r="BG8" i="3"/>
  <c r="BG9" i="3"/>
  <c r="BG10" i="3"/>
  <c r="BG11" i="3"/>
  <c r="BG12" i="3"/>
  <c r="BG13" i="3"/>
  <c r="BG14" i="3"/>
  <c r="BG5" i="3"/>
  <c r="BB42" i="3"/>
  <c r="BB15" i="3"/>
  <c r="BB6" i="3"/>
  <c r="BB7" i="3"/>
  <c r="BB8" i="3"/>
  <c r="BB9" i="3"/>
  <c r="BB10" i="3"/>
  <c r="BB11" i="3"/>
  <c r="BB12" i="3"/>
  <c r="BB13" i="3"/>
  <c r="BB14" i="3"/>
  <c r="BB5" i="3"/>
  <c r="AW42" i="3"/>
  <c r="AW15" i="3"/>
  <c r="AW6" i="3"/>
  <c r="AW7" i="3"/>
  <c r="AW8" i="3"/>
  <c r="AW9" i="3"/>
  <c r="AW10" i="3"/>
  <c r="AW11" i="3"/>
  <c r="AW12" i="3"/>
  <c r="AW13" i="3"/>
  <c r="AW14" i="3"/>
  <c r="AW5" i="3"/>
  <c r="AR42" i="3"/>
  <c r="AR15" i="3"/>
  <c r="AR6" i="3"/>
  <c r="AR7" i="3"/>
  <c r="AR8" i="3"/>
  <c r="AR9" i="3"/>
  <c r="AR10" i="3"/>
  <c r="AR11" i="3"/>
  <c r="AR12" i="3"/>
  <c r="AR13" i="3"/>
  <c r="AR14" i="3"/>
  <c r="AR5" i="3"/>
  <c r="AM42" i="3"/>
  <c r="AM15" i="3"/>
  <c r="AM6" i="3"/>
  <c r="AM7" i="3"/>
  <c r="AM8" i="3"/>
  <c r="AM9" i="3"/>
  <c r="AM10" i="3"/>
  <c r="AM11" i="3"/>
  <c r="AM12" i="3"/>
  <c r="AM13" i="3"/>
  <c r="AM14" i="3"/>
  <c r="AM5" i="3"/>
  <c r="AH42" i="3"/>
  <c r="AH15" i="3"/>
  <c r="AH6" i="3"/>
  <c r="AH7" i="3"/>
  <c r="AH8" i="3"/>
  <c r="AH9" i="3"/>
  <c r="AH10" i="3"/>
  <c r="AH11" i="3"/>
  <c r="AH12" i="3"/>
  <c r="AH13" i="3"/>
  <c r="AH14" i="3"/>
  <c r="AH5" i="3"/>
  <c r="AC42" i="3"/>
  <c r="AC15" i="3"/>
  <c r="AC6" i="3"/>
  <c r="AC7" i="3"/>
  <c r="AC8" i="3"/>
  <c r="AC9" i="3"/>
  <c r="AC10" i="3"/>
  <c r="AC11" i="3"/>
  <c r="AC12" i="3"/>
  <c r="AC13" i="3"/>
  <c r="AC14" i="3"/>
  <c r="AC5" i="3"/>
  <c r="X42" i="3"/>
  <c r="X15" i="3"/>
  <c r="X6" i="3"/>
  <c r="X7" i="3"/>
  <c r="X8" i="3"/>
  <c r="X9" i="3"/>
  <c r="X10" i="3"/>
  <c r="X11" i="3"/>
  <c r="X12" i="3"/>
  <c r="X13" i="3"/>
  <c r="X14" i="3"/>
  <c r="X5" i="3"/>
  <c r="S42" i="3"/>
  <c r="S15" i="3"/>
  <c r="S6" i="3"/>
  <c r="S7" i="3"/>
  <c r="S8" i="3"/>
  <c r="S9" i="3"/>
  <c r="S10" i="3"/>
  <c r="S11" i="3"/>
  <c r="S12" i="3"/>
  <c r="S13" i="3"/>
  <c r="S14" i="3"/>
  <c r="S5" i="3"/>
  <c r="N42" i="3"/>
  <c r="N15" i="3"/>
  <c r="N6" i="3"/>
  <c r="N7" i="3"/>
  <c r="N8" i="3"/>
  <c r="N9" i="3"/>
  <c r="N10" i="3"/>
  <c r="N11" i="3"/>
  <c r="N12" i="3"/>
  <c r="N13" i="3"/>
  <c r="N14" i="3"/>
  <c r="N5" i="3"/>
  <c r="I42" i="3"/>
  <c r="I15" i="3"/>
  <c r="I6" i="3"/>
  <c r="I7" i="3"/>
  <c r="I8" i="3"/>
  <c r="I9" i="3"/>
  <c r="I10" i="3"/>
  <c r="I11" i="3"/>
  <c r="I12" i="3"/>
  <c r="I13" i="3"/>
  <c r="I14" i="3"/>
  <c r="I5" i="3"/>
  <c r="D42" i="3"/>
  <c r="D15" i="3"/>
  <c r="D6" i="3"/>
  <c r="D7" i="3"/>
  <c r="D8" i="3"/>
  <c r="D9" i="3"/>
  <c r="D10" i="3"/>
  <c r="D11" i="3"/>
  <c r="D12" i="3"/>
  <c r="D13" i="3"/>
  <c r="D14" i="3"/>
  <c r="D5" i="3"/>
  <c r="BT6" i="2"/>
  <c r="BT7" i="2"/>
  <c r="BT8" i="2"/>
  <c r="BT9" i="2"/>
  <c r="BT10" i="2"/>
  <c r="BT11" i="2"/>
  <c r="BT12" i="2"/>
  <c r="BT13" i="2"/>
  <c r="BT14" i="2"/>
  <c r="BT15" i="2"/>
  <c r="BT16" i="2"/>
  <c r="BT5" i="2"/>
  <c r="BS6" i="2"/>
  <c r="BS7" i="2"/>
  <c r="BS8" i="2"/>
  <c r="BS9" i="2"/>
  <c r="BS10" i="2"/>
  <c r="BS11" i="2"/>
  <c r="BS12" i="2"/>
  <c r="BS13" i="2"/>
  <c r="BS14" i="2"/>
  <c r="BS15" i="2"/>
  <c r="BS16" i="2"/>
  <c r="BS5" i="2"/>
  <c r="BR6" i="2"/>
  <c r="BR7" i="2"/>
  <c r="BR8" i="2"/>
  <c r="BR9" i="2"/>
  <c r="BR10" i="2"/>
  <c r="BR11" i="2"/>
  <c r="BR12" i="2"/>
  <c r="BR13" i="2"/>
  <c r="BR14" i="2"/>
  <c r="BR15" i="2"/>
  <c r="BR16" i="2"/>
  <c r="BR5" i="2"/>
  <c r="BQ6" i="2"/>
  <c r="BQ7" i="2"/>
  <c r="BQ8" i="2"/>
  <c r="BQ9" i="2"/>
  <c r="BQ10" i="2"/>
  <c r="BQ11" i="2"/>
  <c r="BQ12" i="2"/>
  <c r="BQ13" i="2"/>
  <c r="BQ14" i="2"/>
  <c r="BQ15" i="2"/>
  <c r="BQ16" i="2"/>
  <c r="BQ5" i="2"/>
  <c r="BL6" i="2"/>
  <c r="BL7" i="2"/>
  <c r="BL8" i="2"/>
  <c r="BL9" i="2"/>
  <c r="BL10" i="2"/>
  <c r="BL11" i="2"/>
  <c r="BL12" i="2"/>
  <c r="BL13" i="2"/>
  <c r="BL14" i="2"/>
  <c r="BL15" i="2"/>
  <c r="BL16" i="2"/>
  <c r="BL5" i="2"/>
  <c r="BG6" i="2"/>
  <c r="BG7" i="2"/>
  <c r="BG8" i="2"/>
  <c r="BG9" i="2"/>
  <c r="BG10" i="2"/>
  <c r="BG11" i="2"/>
  <c r="BG12" i="2"/>
  <c r="BG13" i="2"/>
  <c r="BG14" i="2"/>
  <c r="BG15" i="2"/>
  <c r="BG16" i="2"/>
  <c r="BG5" i="2"/>
  <c r="BB6" i="2"/>
  <c r="BB7" i="2"/>
  <c r="BB8" i="2"/>
  <c r="BB9" i="2"/>
  <c r="BB10" i="2"/>
  <c r="BB11" i="2"/>
  <c r="BB12" i="2"/>
  <c r="BB13" i="2"/>
  <c r="BB14" i="2"/>
  <c r="BB15" i="2"/>
  <c r="BB16" i="2"/>
  <c r="BB5" i="2"/>
  <c r="AW6" i="2"/>
  <c r="AW7" i="2"/>
  <c r="AW8" i="2"/>
  <c r="AW9" i="2"/>
  <c r="AW10" i="2"/>
  <c r="AW11" i="2"/>
  <c r="AW12" i="2"/>
  <c r="AW13" i="2"/>
  <c r="AW14" i="2"/>
  <c r="AW15" i="2"/>
  <c r="AW16" i="2"/>
  <c r="AW5" i="2"/>
  <c r="AR6" i="2"/>
  <c r="AR7" i="2"/>
  <c r="AR8" i="2"/>
  <c r="AR9" i="2"/>
  <c r="AR10" i="2"/>
  <c r="AR11" i="2"/>
  <c r="AR12" i="2"/>
  <c r="AR13" i="2"/>
  <c r="AR14" i="2"/>
  <c r="AR15" i="2"/>
  <c r="AR16" i="2"/>
  <c r="AR5" i="2"/>
  <c r="AM6" i="2"/>
  <c r="AM7" i="2"/>
  <c r="AM8" i="2"/>
  <c r="AM9" i="2"/>
  <c r="AM10" i="2"/>
  <c r="AM11" i="2"/>
  <c r="AM12" i="2"/>
  <c r="AM13" i="2"/>
  <c r="AM14" i="2"/>
  <c r="AM15" i="2"/>
  <c r="AM16" i="2"/>
  <c r="AM5" i="2"/>
  <c r="AH6" i="2"/>
  <c r="AH7" i="2"/>
  <c r="AH8" i="2"/>
  <c r="AH9" i="2"/>
  <c r="AH10" i="2"/>
  <c r="AH11" i="2"/>
  <c r="AH12" i="2"/>
  <c r="AH13" i="2"/>
  <c r="AH14" i="2"/>
  <c r="AH15" i="2"/>
  <c r="AH16" i="2"/>
  <c r="AH5" i="2"/>
  <c r="AC6" i="2"/>
  <c r="AC7" i="2"/>
  <c r="AC8" i="2"/>
  <c r="AC9" i="2"/>
  <c r="AC10" i="2"/>
  <c r="AC11" i="2"/>
  <c r="AC12" i="2"/>
  <c r="AC13" i="2"/>
  <c r="AC14" i="2"/>
  <c r="AC15" i="2"/>
  <c r="AC16" i="2"/>
  <c r="AC5" i="2"/>
  <c r="X6" i="2"/>
  <c r="X7" i="2"/>
  <c r="X8" i="2"/>
  <c r="X9" i="2"/>
  <c r="X10" i="2"/>
  <c r="X11" i="2"/>
  <c r="X12" i="2"/>
  <c r="X13" i="2"/>
  <c r="X14" i="2"/>
  <c r="X15" i="2"/>
  <c r="X16" i="2"/>
  <c r="X5" i="2"/>
  <c r="S6" i="2"/>
  <c r="S7" i="2"/>
  <c r="S8" i="2"/>
  <c r="S9" i="2"/>
  <c r="S10" i="2"/>
  <c r="S11" i="2"/>
  <c r="S12" i="2"/>
  <c r="S13" i="2"/>
  <c r="S14" i="2"/>
  <c r="S15" i="2"/>
  <c r="S16" i="2"/>
  <c r="S5" i="2"/>
  <c r="N6" i="2"/>
  <c r="N7" i="2"/>
  <c r="N8" i="2"/>
  <c r="N9" i="2"/>
  <c r="N10" i="2"/>
  <c r="N11" i="2"/>
  <c r="N12" i="2"/>
  <c r="N13" i="2"/>
  <c r="N14" i="2"/>
  <c r="N15" i="2"/>
  <c r="N16" i="2"/>
  <c r="N5" i="2"/>
  <c r="I6" i="2"/>
  <c r="I7" i="2"/>
  <c r="I8" i="2"/>
  <c r="I9" i="2"/>
  <c r="I10" i="2"/>
  <c r="I11" i="2"/>
  <c r="I12" i="2"/>
  <c r="I13" i="2"/>
  <c r="I14" i="2"/>
  <c r="I15" i="2"/>
  <c r="I16" i="2"/>
  <c r="I5" i="2"/>
  <c r="D6" i="2"/>
  <c r="E6" i="2" s="1"/>
  <c r="D7" i="2"/>
  <c r="D8" i="2"/>
  <c r="D9" i="2"/>
  <c r="D10" i="2"/>
  <c r="D11" i="2"/>
  <c r="D12" i="2"/>
  <c r="D13" i="2"/>
  <c r="D14" i="2"/>
  <c r="D15" i="2"/>
  <c r="D16" i="2"/>
  <c r="D5" i="2"/>
  <c r="BG27" i="2" l="1"/>
  <c r="BG26" i="2"/>
  <c r="BG25" i="2"/>
  <c r="G7" i="3"/>
  <c r="E7" i="3"/>
  <c r="H7" i="3"/>
  <c r="F7" i="3"/>
  <c r="F6" i="2"/>
  <c r="H6" i="2"/>
  <c r="BV15" i="2"/>
  <c r="BU15" i="2"/>
  <c r="K580" i="38" l="1"/>
  <c r="N580" i="38" s="1"/>
  <c r="Q580" i="38" s="1"/>
  <c r="K579" i="38"/>
  <c r="N579" i="38" s="1"/>
  <c r="Q579" i="38" s="1"/>
  <c r="K574" i="38"/>
  <c r="N574" i="38" s="1"/>
  <c r="K568" i="38"/>
  <c r="N568" i="38" s="1"/>
  <c r="K563" i="38"/>
  <c r="N563" i="38" s="1"/>
  <c r="K561" i="38"/>
  <c r="N561" i="38" s="1"/>
  <c r="K560" i="38"/>
  <c r="N560" i="38" s="1"/>
  <c r="K554" i="38"/>
  <c r="N554" i="38" s="1"/>
  <c r="K553" i="38"/>
  <c r="K552" i="38"/>
  <c r="N552" i="38" s="1"/>
  <c r="K549" i="38"/>
  <c r="N549" i="38" s="1"/>
  <c r="K548" i="38"/>
  <c r="K542" i="38"/>
  <c r="K540" i="38"/>
  <c r="N540" i="38" s="1"/>
  <c r="Q540" i="38" s="1"/>
  <c r="K538" i="38"/>
  <c r="N538" i="38" s="1"/>
  <c r="K533" i="38"/>
  <c r="N533" i="38" s="1"/>
  <c r="K531" i="38"/>
  <c r="N531" i="38" s="1"/>
  <c r="K526" i="38"/>
  <c r="N526" i="38" s="1"/>
  <c r="K525" i="38"/>
  <c r="K519" i="38"/>
  <c r="N519" i="38" s="1"/>
  <c r="K515" i="38"/>
  <c r="K511" i="38"/>
  <c r="N511" i="38" s="1"/>
  <c r="K510" i="38"/>
  <c r="K509" i="38"/>
  <c r="N509" i="38" s="1"/>
  <c r="Q509" i="38" s="1"/>
  <c r="K506" i="38"/>
  <c r="N506" i="38" s="1"/>
  <c r="K505" i="38"/>
  <c r="N505" i="38" s="1"/>
  <c r="K502" i="38"/>
  <c r="N502" i="38" s="1"/>
  <c r="K499" i="38"/>
  <c r="N499" i="38" s="1"/>
  <c r="K496" i="38"/>
  <c r="N496" i="38" s="1"/>
  <c r="K495" i="38"/>
  <c r="N495" i="38" s="1"/>
  <c r="K487" i="38"/>
  <c r="K486" i="38"/>
  <c r="N486" i="38" s="1"/>
  <c r="K485" i="38"/>
  <c r="N485" i="38" s="1"/>
  <c r="K484" i="38"/>
  <c r="N484" i="38" s="1"/>
  <c r="K479" i="38"/>
  <c r="N479" i="38" s="1"/>
  <c r="K478" i="38"/>
  <c r="K475" i="38"/>
  <c r="K474" i="38"/>
  <c r="K471" i="38"/>
  <c r="K469" i="38"/>
  <c r="N469" i="38" s="1"/>
  <c r="K468" i="38"/>
  <c r="K467" i="38"/>
  <c r="N467" i="38" s="1"/>
  <c r="K466" i="38"/>
  <c r="N466" i="38" s="1"/>
  <c r="K465" i="38"/>
  <c r="N465" i="38" s="1"/>
  <c r="K463" i="38"/>
  <c r="N463" i="38" s="1"/>
  <c r="K461" i="38"/>
  <c r="K456" i="38"/>
  <c r="K455" i="38"/>
  <c r="K454" i="38"/>
  <c r="K452" i="38"/>
  <c r="N452" i="38" s="1"/>
  <c r="Q452" i="38" s="1"/>
  <c r="K449" i="38"/>
  <c r="N449" i="38" s="1"/>
  <c r="Q449" i="38" s="1"/>
  <c r="K448" i="38"/>
  <c r="K447" i="38"/>
  <c r="K443" i="38"/>
  <c r="N443" i="38" s="1"/>
  <c r="K439" i="38"/>
  <c r="N439" i="38" s="1"/>
  <c r="K436" i="38"/>
  <c r="N436" i="38" s="1"/>
  <c r="K435" i="38"/>
  <c r="N435" i="38" s="1"/>
  <c r="K433" i="38"/>
  <c r="K431" i="38"/>
  <c r="K430" i="38"/>
  <c r="N430" i="38" s="1"/>
  <c r="K423" i="38"/>
  <c r="K421" i="38"/>
  <c r="N421" i="38" s="1"/>
  <c r="K417" i="38"/>
  <c r="K415" i="38"/>
  <c r="K413" i="38"/>
  <c r="K409" i="38"/>
  <c r="N409" i="38" s="1"/>
  <c r="K407" i="38"/>
  <c r="N407" i="38" s="1"/>
  <c r="K406" i="38"/>
  <c r="K405" i="38"/>
  <c r="K404" i="38"/>
  <c r="N404" i="38" s="1"/>
  <c r="K401" i="38"/>
  <c r="N401" i="38" s="1"/>
  <c r="K399" i="38"/>
  <c r="K394" i="38"/>
  <c r="K390" i="38"/>
  <c r="N390" i="38" s="1"/>
  <c r="K389" i="38"/>
  <c r="K388" i="38"/>
  <c r="N388" i="38" s="1"/>
  <c r="K386" i="38"/>
  <c r="N386" i="38" s="1"/>
  <c r="K378" i="38"/>
  <c r="N378" i="38" s="1"/>
  <c r="K375" i="38"/>
  <c r="N375" i="38" s="1"/>
  <c r="K369" i="38"/>
  <c r="N369" i="38" s="1"/>
  <c r="Q369" i="38" s="1"/>
  <c r="K368" i="38"/>
  <c r="K367" i="38"/>
  <c r="K366" i="38"/>
  <c r="K365" i="38"/>
  <c r="K361" i="38"/>
  <c r="K359" i="38"/>
  <c r="K355" i="38"/>
  <c r="K354" i="38"/>
  <c r="K351" i="38"/>
  <c r="K347" i="38"/>
  <c r="K341" i="38"/>
  <c r="K340" i="38"/>
  <c r="K339" i="38"/>
  <c r="K338" i="38"/>
  <c r="K334" i="38"/>
  <c r="K333" i="38"/>
  <c r="K332" i="38"/>
  <c r="K331" i="38"/>
  <c r="K328" i="38"/>
  <c r="K318" i="38"/>
  <c r="K317" i="38"/>
  <c r="K316" i="38"/>
  <c r="K315" i="38"/>
  <c r="K310" i="38"/>
  <c r="K308" i="38"/>
  <c r="K307" i="38"/>
  <c r="K303" i="38"/>
  <c r="K301" i="38"/>
  <c r="N301" i="38" s="1"/>
  <c r="K294" i="38"/>
  <c r="N294" i="38" s="1"/>
  <c r="K290" i="38"/>
  <c r="K287" i="38"/>
  <c r="K279" i="38"/>
  <c r="K278" i="38"/>
  <c r="K274" i="38"/>
  <c r="K271" i="38"/>
  <c r="K269" i="38"/>
  <c r="N269" i="38" s="1"/>
  <c r="K265" i="38"/>
  <c r="N265" i="38" s="1"/>
  <c r="K262" i="38"/>
  <c r="N262" i="38" s="1"/>
  <c r="K255" i="38"/>
  <c r="N255" i="38" s="1"/>
  <c r="K252" i="38"/>
  <c r="K251" i="38"/>
  <c r="K248" i="38"/>
  <c r="K247" i="38"/>
  <c r="K238" i="38"/>
  <c r="N238" i="38" s="1"/>
  <c r="K234" i="38"/>
  <c r="N234" i="38" s="1"/>
  <c r="K224" i="38"/>
  <c r="N224" i="38" s="1"/>
  <c r="Q224" i="38" s="1"/>
  <c r="K219" i="38"/>
  <c r="K218" i="38"/>
  <c r="K216" i="38"/>
  <c r="K215" i="38"/>
  <c r="K211" i="38"/>
  <c r="K210" i="38"/>
  <c r="N210" i="38" s="1"/>
  <c r="K207" i="38"/>
  <c r="N207" i="38" s="1"/>
  <c r="K198" i="38"/>
  <c r="N198" i="38" s="1"/>
  <c r="K195" i="38"/>
  <c r="K194" i="38"/>
  <c r="K179" i="38"/>
  <c r="K170" i="38"/>
  <c r="N170" i="38" s="1"/>
  <c r="K161" i="38"/>
  <c r="K156" i="38"/>
  <c r="N156" i="38" s="1"/>
  <c r="K155" i="38"/>
  <c r="N155" i="38" s="1"/>
  <c r="K154" i="38"/>
  <c r="N154" i="38" s="1"/>
  <c r="Q154" i="38" s="1"/>
  <c r="K152" i="38"/>
  <c r="K150" i="38"/>
  <c r="N150" i="38" s="1"/>
  <c r="K148" i="38"/>
  <c r="K146" i="38"/>
  <c r="K144" i="38"/>
  <c r="K140" i="38"/>
  <c r="N140" i="38" s="1"/>
  <c r="K137" i="38"/>
  <c r="K134" i="38"/>
  <c r="N134" i="38" s="1"/>
  <c r="K129" i="38"/>
  <c r="K128" i="38"/>
  <c r="K126" i="38"/>
  <c r="K123" i="38"/>
  <c r="K122" i="38"/>
  <c r="K121" i="38"/>
  <c r="K118" i="38"/>
  <c r="K117" i="38"/>
  <c r="K116" i="38"/>
  <c r="N116" i="38" s="1"/>
  <c r="K114" i="38"/>
  <c r="N114" i="38" s="1"/>
  <c r="K111" i="38"/>
  <c r="K107" i="38"/>
  <c r="N107" i="38" s="1"/>
  <c r="K103" i="38"/>
  <c r="K92" i="38"/>
  <c r="K91" i="38"/>
  <c r="K88" i="38"/>
  <c r="K82" i="38"/>
  <c r="K77" i="38"/>
  <c r="K67" i="38"/>
  <c r="K61" i="38"/>
  <c r="K59" i="38"/>
  <c r="K55" i="38"/>
  <c r="N55" i="38" s="1"/>
  <c r="K52" i="38"/>
  <c r="K50" i="38"/>
  <c r="N50" i="38" s="1"/>
  <c r="Q50" i="38" s="1"/>
  <c r="K49" i="38"/>
  <c r="K48" i="38"/>
  <c r="K47" i="38"/>
  <c r="K45" i="38"/>
  <c r="N45" i="38" s="1"/>
  <c r="K37" i="38"/>
  <c r="N37" i="38" s="1"/>
  <c r="K29" i="38"/>
  <c r="K22" i="38"/>
  <c r="K21" i="38"/>
  <c r="K18" i="38"/>
  <c r="K12" i="38"/>
  <c r="H581" i="38"/>
  <c r="G581" i="38"/>
  <c r="N247" i="38" l="1"/>
  <c r="Q238" i="38" s="1"/>
  <c r="N303" i="38"/>
  <c r="N59" i="38"/>
  <c r="Q55" i="38" s="1"/>
  <c r="N144" i="38"/>
  <c r="Q134" i="38" s="1"/>
  <c r="N211" i="38"/>
  <c r="N315" i="38"/>
  <c r="N328" i="38"/>
  <c r="Q328" i="38" s="1"/>
  <c r="N431" i="38"/>
  <c r="Q431" i="38" s="1"/>
  <c r="N456" i="38"/>
  <c r="Q456" i="38" s="1"/>
  <c r="N117" i="38"/>
  <c r="N274" i="38"/>
  <c r="N359" i="38"/>
  <c r="Q359" i="38" s="1"/>
  <c r="Q421" i="38"/>
  <c r="N474" i="38"/>
  <c r="Q467" i="38" s="1"/>
  <c r="Q511" i="38"/>
  <c r="Q526" i="38"/>
  <c r="N47" i="38"/>
  <c r="Q47" i="38" s="1"/>
  <c r="N67" i="38"/>
  <c r="Q67" i="38" s="1"/>
  <c r="N126" i="38"/>
  <c r="N179" i="38"/>
  <c r="N251" i="38"/>
  <c r="Q251" i="38" s="1"/>
  <c r="N308" i="38"/>
  <c r="Q303" i="38" s="1"/>
  <c r="N317" i="38"/>
  <c r="N394" i="38"/>
  <c r="Q394" i="38" s="1"/>
  <c r="N405" i="38"/>
  <c r="Q404" i="38" s="1"/>
  <c r="N413" i="38"/>
  <c r="N447" i="38"/>
  <c r="Q443" i="38" s="1"/>
  <c r="N454" i="38"/>
  <c r="Q454" i="38" s="1"/>
  <c r="Q463" i="38"/>
  <c r="Q496" i="38"/>
  <c r="N542" i="38"/>
  <c r="Q542" i="38" s="1"/>
  <c r="K6" i="38"/>
  <c r="Q255" i="38"/>
  <c r="N279" i="38"/>
  <c r="N338" i="38"/>
  <c r="Q338" i="38" s="1"/>
  <c r="Q560" i="38"/>
  <c r="Q378" i="38"/>
  <c r="Q274" i="38" l="1"/>
  <c r="Q155" i="38"/>
  <c r="Q117" i="38"/>
  <c r="Q315" i="38"/>
  <c r="K581" i="38"/>
  <c r="N6" i="38"/>
  <c r="N581" i="38" l="1"/>
  <c r="Q6" i="38"/>
  <c r="Q581" i="38" s="1"/>
  <c r="CA15" i="2" l="1"/>
  <c r="CF15" i="2"/>
  <c r="CJ15" i="2"/>
  <c r="CN15" i="2"/>
  <c r="BX15" i="2"/>
  <c r="CC15" i="2"/>
  <c r="CG15" i="2"/>
  <c r="CK15" i="2"/>
  <c r="CO15" i="2"/>
  <c r="BY15" i="2"/>
  <c r="CD15" i="2"/>
  <c r="CH15" i="2"/>
  <c r="CL15" i="2"/>
  <c r="CP15" i="2"/>
  <c r="BZ15" i="2"/>
  <c r="CE15" i="2"/>
  <c r="CI15" i="2"/>
  <c r="CM15" i="2"/>
  <c r="CQ15" i="2"/>
  <c r="BY42" i="3" l="1"/>
  <c r="BX42" i="3"/>
  <c r="BZ42" i="3"/>
  <c r="CA42" i="3"/>
  <c r="CF42" i="3"/>
  <c r="CD42" i="3"/>
  <c r="CE42" i="3"/>
  <c r="CG42" i="3"/>
  <c r="CH42" i="3"/>
  <c r="CI42" i="3"/>
  <c r="CJ42" i="3"/>
  <c r="CO42" i="3"/>
  <c r="CK42" i="3"/>
  <c r="CL42" i="3"/>
  <c r="CM42" i="3"/>
  <c r="CN42" i="3"/>
  <c r="CP42" i="3"/>
  <c r="CQ42" i="3"/>
  <c r="BU5" i="3"/>
  <c r="C4" i="8" s="1"/>
  <c r="BM15" i="6"/>
  <c r="BM15" i="2" s="1"/>
  <c r="BN15" i="6"/>
  <c r="BN15" i="2" s="1"/>
  <c r="BU6" i="3"/>
  <c r="M5" i="8" s="1"/>
  <c r="E15" i="2"/>
  <c r="T15" i="6"/>
  <c r="T15" i="2" s="1"/>
  <c r="Y15" i="6"/>
  <c r="Y15" i="2" s="1"/>
  <c r="AD15" i="6"/>
  <c r="AD15" i="2" s="1"/>
  <c r="AI15" i="6"/>
  <c r="AI15" i="2" s="1"/>
  <c r="J15" i="6"/>
  <c r="J15" i="2" s="1"/>
  <c r="F15" i="2"/>
  <c r="U15" i="6"/>
  <c r="U15" i="2" s="1"/>
  <c r="Z15" i="6"/>
  <c r="Z15" i="2" s="1"/>
  <c r="AE15" i="6"/>
  <c r="AE15" i="2" s="1"/>
  <c r="AJ15" i="6"/>
  <c r="AJ15" i="2" s="1"/>
  <c r="K15" i="6"/>
  <c r="K15" i="2" s="1"/>
  <c r="BH15" i="6"/>
  <c r="BH15" i="2" s="1"/>
  <c r="BI15" i="6"/>
  <c r="BI15" i="2" s="1"/>
  <c r="C5" i="8"/>
  <c r="BM16" i="6"/>
  <c r="BN16" i="6"/>
  <c r="BU7" i="3"/>
  <c r="M6" i="8" s="1"/>
  <c r="T16" i="6"/>
  <c r="Y16" i="6"/>
  <c r="AD16" i="6"/>
  <c r="AI16" i="6"/>
  <c r="AN16" i="6"/>
  <c r="O16" i="6"/>
  <c r="O16" i="2" s="1"/>
  <c r="U16" i="6"/>
  <c r="Z16" i="6"/>
  <c r="AE16" i="6"/>
  <c r="AJ16" i="6"/>
  <c r="AO16" i="6"/>
  <c r="P16" i="6"/>
  <c r="P16" i="2" s="1"/>
  <c r="BH16" i="6"/>
  <c r="BI16" i="6"/>
  <c r="BM17" i="6"/>
  <c r="BM8" i="3" s="1"/>
  <c r="E7" i="8" s="1"/>
  <c r="BN17" i="6"/>
  <c r="BN8" i="3" s="1"/>
  <c r="F7" i="8" s="1"/>
  <c r="BU8" i="3"/>
  <c r="C7" i="8" s="1"/>
  <c r="T17" i="6"/>
  <c r="T8" i="3" s="1"/>
  <c r="AI17" i="6"/>
  <c r="AI8" i="3" s="1"/>
  <c r="U17" i="6"/>
  <c r="U8" i="3" s="1"/>
  <c r="AJ17" i="6"/>
  <c r="BH17" i="6"/>
  <c r="BH8" i="3" s="1"/>
  <c r="O7" i="8" s="1"/>
  <c r="BI17" i="6"/>
  <c r="BI8" i="3" s="1"/>
  <c r="P7" i="8" s="1"/>
  <c r="BM18" i="6"/>
  <c r="BM9" i="3" s="1"/>
  <c r="E8" i="8" s="1"/>
  <c r="BN18" i="6"/>
  <c r="BN9" i="3" s="1"/>
  <c r="F8" i="8" s="1"/>
  <c r="BU9" i="3"/>
  <c r="M8" i="8" s="1"/>
  <c r="E9" i="3"/>
  <c r="T18" i="6"/>
  <c r="T9" i="3" s="1"/>
  <c r="Y18" i="6"/>
  <c r="Y9" i="3" s="1"/>
  <c r="AD18" i="6"/>
  <c r="AD9" i="3" s="1"/>
  <c r="AI18" i="6"/>
  <c r="AI9" i="3" s="1"/>
  <c r="AN18" i="6"/>
  <c r="AN9" i="3" s="1"/>
  <c r="AS18" i="6"/>
  <c r="AS9" i="3" s="1"/>
  <c r="F9" i="3"/>
  <c r="U18" i="6"/>
  <c r="U9" i="3" s="1"/>
  <c r="Z18" i="6"/>
  <c r="Z9" i="3" s="1"/>
  <c r="AE18" i="6"/>
  <c r="AE9" i="3" s="1"/>
  <c r="AJ18" i="6"/>
  <c r="AJ9" i="3" s="1"/>
  <c r="AO18" i="6"/>
  <c r="AO9" i="3" s="1"/>
  <c r="AT18" i="6"/>
  <c r="AT9" i="3" s="1"/>
  <c r="BH18" i="6"/>
  <c r="BH9" i="3" s="1"/>
  <c r="O8" i="8" s="1"/>
  <c r="BI18" i="6"/>
  <c r="BI9" i="3" s="1"/>
  <c r="P8" i="8" s="1"/>
  <c r="BM19" i="6"/>
  <c r="BM10" i="3" s="1"/>
  <c r="E9" i="8" s="1"/>
  <c r="BN19" i="6"/>
  <c r="BN10" i="3" s="1"/>
  <c r="F9" i="8" s="1"/>
  <c r="BU10" i="3"/>
  <c r="C9" i="8" s="1"/>
  <c r="E10" i="3"/>
  <c r="T19" i="6"/>
  <c r="T10" i="3" s="1"/>
  <c r="Y19" i="6"/>
  <c r="Y10" i="3" s="1"/>
  <c r="AD19" i="6"/>
  <c r="AD10" i="3" s="1"/>
  <c r="AI19" i="6"/>
  <c r="AI10" i="3" s="1"/>
  <c r="AN19" i="6"/>
  <c r="AN10" i="3" s="1"/>
  <c r="J19" i="6"/>
  <c r="AS19" i="6"/>
  <c r="AS10" i="3" s="1"/>
  <c r="BC19" i="6"/>
  <c r="BC10" i="3" s="1"/>
  <c r="U19" i="6"/>
  <c r="U10" i="3" s="1"/>
  <c r="Z19" i="6"/>
  <c r="AE19" i="6"/>
  <c r="AE10" i="3" s="1"/>
  <c r="AJ19" i="6"/>
  <c r="AO19" i="6"/>
  <c r="AO10" i="3" s="1"/>
  <c r="K19" i="6"/>
  <c r="AT19" i="6"/>
  <c r="AT10" i="3" s="1"/>
  <c r="BD19" i="6"/>
  <c r="BD10" i="3" s="1"/>
  <c r="BH19" i="6"/>
  <c r="BH10" i="3" s="1"/>
  <c r="O9" i="8" s="1"/>
  <c r="BI19" i="6"/>
  <c r="BI10" i="3" s="1"/>
  <c r="P9" i="8" s="1"/>
  <c r="BM20" i="6"/>
  <c r="BM11" i="3" s="1"/>
  <c r="E10" i="8" s="1"/>
  <c r="BN20" i="6"/>
  <c r="BN11" i="3" s="1"/>
  <c r="F10" i="8" s="1"/>
  <c r="BU11" i="3"/>
  <c r="M10" i="8" s="1"/>
  <c r="E11" i="3"/>
  <c r="T20" i="6"/>
  <c r="T11" i="3" s="1"/>
  <c r="Y20" i="6"/>
  <c r="Y11" i="3" s="1"/>
  <c r="AD20" i="6"/>
  <c r="AD11" i="3" s="1"/>
  <c r="AI20" i="6"/>
  <c r="AI11" i="3" s="1"/>
  <c r="AN20" i="6"/>
  <c r="AN11" i="3" s="1"/>
  <c r="J20" i="6"/>
  <c r="AS20" i="6"/>
  <c r="F11" i="3"/>
  <c r="U20" i="6"/>
  <c r="U11" i="3" s="1"/>
  <c r="Z20" i="6"/>
  <c r="Z11" i="3" s="1"/>
  <c r="AE20" i="6"/>
  <c r="AE11" i="3" s="1"/>
  <c r="AJ20" i="6"/>
  <c r="AJ11" i="3" s="1"/>
  <c r="AO20" i="6"/>
  <c r="AO11" i="3" s="1"/>
  <c r="K20" i="6"/>
  <c r="K11" i="3" s="1"/>
  <c r="AT20" i="6"/>
  <c r="AT11" i="3" s="1"/>
  <c r="BH20" i="6"/>
  <c r="BH11" i="3" s="1"/>
  <c r="O10" i="8" s="1"/>
  <c r="BI20" i="6"/>
  <c r="BI11" i="3" s="1"/>
  <c r="P10" i="8" s="1"/>
  <c r="BM21" i="6"/>
  <c r="BM12" i="3" s="1"/>
  <c r="E11" i="8" s="1"/>
  <c r="BN21" i="6"/>
  <c r="BN12" i="3" s="1"/>
  <c r="F11" i="8" s="1"/>
  <c r="BU12" i="3"/>
  <c r="C11" i="8" s="1"/>
  <c r="T21" i="6"/>
  <c r="T12" i="3" s="1"/>
  <c r="Y21" i="6"/>
  <c r="Y12" i="3" s="1"/>
  <c r="AD21" i="6"/>
  <c r="AD12" i="3" s="1"/>
  <c r="AN21" i="6"/>
  <c r="AN12" i="3" s="1"/>
  <c r="J21" i="6"/>
  <c r="U21" i="6"/>
  <c r="U12" i="3" s="1"/>
  <c r="Z21" i="6"/>
  <c r="AE21" i="6"/>
  <c r="AE12" i="3" s="1"/>
  <c r="AO21" i="6"/>
  <c r="AO12" i="3" s="1"/>
  <c r="K21" i="6"/>
  <c r="BH21" i="6"/>
  <c r="BH12" i="3" s="1"/>
  <c r="O11" i="8" s="1"/>
  <c r="BI21" i="6"/>
  <c r="BI12" i="3" s="1"/>
  <c r="P11" i="8" s="1"/>
  <c r="BM22" i="6"/>
  <c r="BM13" i="3" s="1"/>
  <c r="E12" i="8" s="1"/>
  <c r="BN22" i="6"/>
  <c r="BN13" i="3" s="1"/>
  <c r="F12" i="8" s="1"/>
  <c r="BU13" i="3"/>
  <c r="M12" i="8" s="1"/>
  <c r="E13" i="3"/>
  <c r="T22" i="6"/>
  <c r="T13" i="3" s="1"/>
  <c r="AI22" i="6"/>
  <c r="AI13" i="3" s="1"/>
  <c r="J22" i="6"/>
  <c r="AS22" i="6"/>
  <c r="AS13" i="3" s="1"/>
  <c r="F13" i="3"/>
  <c r="U22" i="6"/>
  <c r="U13" i="3" s="1"/>
  <c r="AJ22" i="6"/>
  <c r="AJ13" i="3" s="1"/>
  <c r="K22" i="6"/>
  <c r="AT22" i="6"/>
  <c r="BH22" i="6"/>
  <c r="BH13" i="3" s="1"/>
  <c r="O12" i="8" s="1"/>
  <c r="BI22" i="6"/>
  <c r="BI13" i="3" s="1"/>
  <c r="P12" i="8" s="1"/>
  <c r="BM23" i="6"/>
  <c r="BM14" i="3" s="1"/>
  <c r="E13" i="8" s="1"/>
  <c r="BN23" i="6"/>
  <c r="BN14" i="3" s="1"/>
  <c r="F13" i="8" s="1"/>
  <c r="BU14" i="3"/>
  <c r="M13" i="8" s="1"/>
  <c r="O13" i="8"/>
  <c r="P13" i="8"/>
  <c r="Q13" i="8"/>
  <c r="BM24" i="6"/>
  <c r="BM15" i="3" s="1"/>
  <c r="E14" i="8" s="1"/>
  <c r="BN24" i="6"/>
  <c r="BN15" i="3" s="1"/>
  <c r="F14" i="8" s="1"/>
  <c r="BU15" i="3"/>
  <c r="C14" i="8" s="1"/>
  <c r="E15" i="3"/>
  <c r="T24" i="6"/>
  <c r="T15" i="3" s="1"/>
  <c r="Y24" i="6"/>
  <c r="Y15" i="3" s="1"/>
  <c r="AD24" i="6"/>
  <c r="AD15" i="3" s="1"/>
  <c r="AI24" i="6"/>
  <c r="AI15" i="3" s="1"/>
  <c r="AN24" i="6"/>
  <c r="AN15" i="3" s="1"/>
  <c r="AX24" i="6"/>
  <c r="AX15" i="3" s="1"/>
  <c r="J24" i="6"/>
  <c r="AS24" i="6"/>
  <c r="AS15" i="3" s="1"/>
  <c r="BC24" i="6"/>
  <c r="BC15" i="3" s="1"/>
  <c r="U24" i="6"/>
  <c r="U15" i="3" s="1"/>
  <c r="Z24" i="6"/>
  <c r="AE24" i="6"/>
  <c r="AE15" i="3" s="1"/>
  <c r="AJ24" i="6"/>
  <c r="AO24" i="6"/>
  <c r="AO15" i="3" s="1"/>
  <c r="AY24" i="6"/>
  <c r="K24" i="6"/>
  <c r="AT24" i="6"/>
  <c r="AT15" i="3" s="1"/>
  <c r="BD24" i="6"/>
  <c r="BD15" i="3" s="1"/>
  <c r="BH24" i="6"/>
  <c r="BH15" i="3" s="1"/>
  <c r="O14" i="8" s="1"/>
  <c r="BI24" i="6"/>
  <c r="BI15" i="3" s="1"/>
  <c r="P14" i="8" s="1"/>
  <c r="BL18" i="3"/>
  <c r="BL19" i="3"/>
  <c r="BL20" i="3"/>
  <c r="BL21" i="3"/>
  <c r="BQ18" i="3"/>
  <c r="BQ19" i="3"/>
  <c r="BQ20" i="3"/>
  <c r="BQ21" i="3"/>
  <c r="D18" i="3"/>
  <c r="D19" i="3"/>
  <c r="D20" i="3"/>
  <c r="D21" i="3"/>
  <c r="S18" i="3"/>
  <c r="S19" i="3"/>
  <c r="S20" i="3"/>
  <c r="S21" i="3"/>
  <c r="X18" i="3"/>
  <c r="X19" i="3"/>
  <c r="X20" i="3"/>
  <c r="X21" i="3"/>
  <c r="AC18" i="3"/>
  <c r="AC19" i="3"/>
  <c r="AC20" i="3"/>
  <c r="AC21" i="3"/>
  <c r="AH18" i="3"/>
  <c r="AH19" i="3"/>
  <c r="AH20" i="3"/>
  <c r="AH21" i="3"/>
  <c r="AM18" i="3"/>
  <c r="AM19" i="3"/>
  <c r="AM20" i="3"/>
  <c r="AM21" i="3"/>
  <c r="AW18" i="3"/>
  <c r="AW19" i="3"/>
  <c r="AW20" i="3"/>
  <c r="AW21" i="3"/>
  <c r="I18" i="3"/>
  <c r="I19" i="3"/>
  <c r="I20" i="3"/>
  <c r="I21" i="3"/>
  <c r="N18" i="3"/>
  <c r="N19" i="3"/>
  <c r="N20" i="3"/>
  <c r="N21" i="3"/>
  <c r="AR18" i="3"/>
  <c r="AR19" i="3"/>
  <c r="AR20" i="3"/>
  <c r="AR21" i="3"/>
  <c r="BB18" i="3"/>
  <c r="BB19" i="3"/>
  <c r="BB20" i="3"/>
  <c r="BB21" i="3"/>
  <c r="BR18" i="3"/>
  <c r="BR19" i="3"/>
  <c r="BR20" i="3"/>
  <c r="BR21" i="3"/>
  <c r="BT37" i="3"/>
  <c r="BG18" i="3"/>
  <c r="BG19" i="3"/>
  <c r="BG20" i="3"/>
  <c r="BG21" i="3"/>
  <c r="BL24" i="3"/>
  <c r="BL25" i="3"/>
  <c r="BQ24" i="3"/>
  <c r="BQ25" i="3"/>
  <c r="D24" i="3"/>
  <c r="D25" i="3"/>
  <c r="S24" i="3"/>
  <c r="S25" i="3"/>
  <c r="X24" i="3"/>
  <c r="X25" i="3"/>
  <c r="AC24" i="3"/>
  <c r="AC25" i="3"/>
  <c r="AH24" i="3"/>
  <c r="AH25" i="3"/>
  <c r="AM24" i="3"/>
  <c r="AM25" i="3"/>
  <c r="AW24" i="3"/>
  <c r="AW25" i="3"/>
  <c r="I24" i="3"/>
  <c r="I25" i="3"/>
  <c r="N24" i="3"/>
  <c r="N25" i="3"/>
  <c r="AR24" i="3"/>
  <c r="AR25" i="3"/>
  <c r="BB24" i="3"/>
  <c r="BB25" i="3"/>
  <c r="BR24" i="3"/>
  <c r="BR25" i="3"/>
  <c r="BT38" i="3"/>
  <c r="BG24" i="3"/>
  <c r="BG25" i="3"/>
  <c r="BL26" i="3"/>
  <c r="BL27" i="3"/>
  <c r="BQ26" i="3"/>
  <c r="BQ27" i="3"/>
  <c r="D26" i="3"/>
  <c r="D27" i="3"/>
  <c r="S26" i="3"/>
  <c r="S27" i="3"/>
  <c r="X26" i="3"/>
  <c r="X27" i="3"/>
  <c r="AC26" i="3"/>
  <c r="AC27" i="3"/>
  <c r="AH26" i="3"/>
  <c r="AH27" i="3"/>
  <c r="AM26" i="3"/>
  <c r="AM27" i="3"/>
  <c r="AW26" i="3"/>
  <c r="AW27" i="3"/>
  <c r="I26" i="3"/>
  <c r="I27" i="3"/>
  <c r="N26" i="3"/>
  <c r="N27" i="3"/>
  <c r="AR26" i="3"/>
  <c r="AR27" i="3"/>
  <c r="BB26" i="3"/>
  <c r="BB27" i="3"/>
  <c r="BR26" i="3"/>
  <c r="BR27" i="3"/>
  <c r="BT39" i="3"/>
  <c r="BG26" i="3"/>
  <c r="BG27" i="3"/>
  <c r="BL33" i="3"/>
  <c r="BL34" i="3"/>
  <c r="BQ33" i="3"/>
  <c r="BQ34" i="3"/>
  <c r="D33" i="3"/>
  <c r="D34" i="3"/>
  <c r="S33" i="3"/>
  <c r="S34" i="3"/>
  <c r="X33" i="3"/>
  <c r="X34" i="3"/>
  <c r="AC33" i="3"/>
  <c r="AC34" i="3"/>
  <c r="AH33" i="3"/>
  <c r="AH34" i="3"/>
  <c r="AM33" i="3"/>
  <c r="AM34" i="3"/>
  <c r="AW33" i="3"/>
  <c r="AW34" i="3"/>
  <c r="I33" i="3"/>
  <c r="I34" i="3"/>
  <c r="N33" i="3"/>
  <c r="N34" i="3"/>
  <c r="AR33" i="3"/>
  <c r="AR34" i="3"/>
  <c r="BB33" i="3"/>
  <c r="BB34" i="3"/>
  <c r="BR33" i="3"/>
  <c r="BR34" i="3"/>
  <c r="BT40" i="3"/>
  <c r="BG33" i="3"/>
  <c r="BG34" i="3"/>
  <c r="BM5" i="6"/>
  <c r="BM5" i="2" s="1"/>
  <c r="E4" i="7" s="1"/>
  <c r="BN5" i="6"/>
  <c r="BN5" i="2" s="1"/>
  <c r="F4" i="7" s="1"/>
  <c r="CA5" i="2"/>
  <c r="BY5" i="2"/>
  <c r="AD5" i="6"/>
  <c r="AD5" i="2" s="1"/>
  <c r="AI5" i="6"/>
  <c r="AI5" i="2" s="1"/>
  <c r="AN5" i="6"/>
  <c r="AN5" i="2" s="1"/>
  <c r="O5" i="6"/>
  <c r="O5" i="2" s="1"/>
  <c r="AE5" i="6"/>
  <c r="AE5" i="2" s="1"/>
  <c r="AJ5" i="6"/>
  <c r="AJ5" i="2" s="1"/>
  <c r="AO5" i="6"/>
  <c r="AO5" i="2" s="1"/>
  <c r="P5" i="6"/>
  <c r="P5" i="2" s="1"/>
  <c r="O4" i="7"/>
  <c r="P4" i="7"/>
  <c r="Q4" i="7"/>
  <c r="BM6" i="6"/>
  <c r="BM6" i="2" s="1"/>
  <c r="E5" i="7" s="1"/>
  <c r="BN6" i="6"/>
  <c r="BN6" i="2" s="1"/>
  <c r="F5" i="7" s="1"/>
  <c r="BY6" i="2"/>
  <c r="BZ6" i="2"/>
  <c r="CA6" i="2"/>
  <c r="CC6" i="2"/>
  <c r="CF6" i="2"/>
  <c r="CG6" i="2"/>
  <c r="CH6" i="2"/>
  <c r="CO6" i="2"/>
  <c r="BU6" i="2"/>
  <c r="C5" i="7" s="1"/>
  <c r="T6" i="6"/>
  <c r="T6" i="2" s="1"/>
  <c r="Y6" i="6"/>
  <c r="Y6" i="2" s="1"/>
  <c r="AD6" i="6"/>
  <c r="AD6" i="2" s="1"/>
  <c r="AI6" i="6"/>
  <c r="AI6" i="2" s="1"/>
  <c r="AN6" i="6"/>
  <c r="AN6" i="2" s="1"/>
  <c r="AS6" i="6"/>
  <c r="AS6" i="2" s="1"/>
  <c r="U6" i="6"/>
  <c r="U6" i="2" s="1"/>
  <c r="Z6" i="6"/>
  <c r="AE6" i="6"/>
  <c r="AE6" i="2" s="1"/>
  <c r="AJ6" i="6"/>
  <c r="AO6" i="6"/>
  <c r="AO6" i="2" s="1"/>
  <c r="AT6" i="6"/>
  <c r="AT6" i="2" s="1"/>
  <c r="BH6" i="6"/>
  <c r="BH6" i="2" s="1"/>
  <c r="O5" i="7" s="1"/>
  <c r="BI6" i="6"/>
  <c r="BI6" i="2" s="1"/>
  <c r="P5" i="7" s="1"/>
  <c r="BM7" i="6"/>
  <c r="BM7" i="2" s="1"/>
  <c r="E6" i="7" s="1"/>
  <c r="BN7" i="6"/>
  <c r="BN7" i="2" s="1"/>
  <c r="F6" i="7" s="1"/>
  <c r="BY7" i="2"/>
  <c r="CC7" i="2"/>
  <c r="CF7" i="2"/>
  <c r="CG7" i="2"/>
  <c r="CH7" i="2"/>
  <c r="CI7" i="2"/>
  <c r="CO7" i="2"/>
  <c r="CP7" i="2"/>
  <c r="E7" i="6"/>
  <c r="E7" i="2" s="1"/>
  <c r="T7" i="6"/>
  <c r="T7" i="2" s="1"/>
  <c r="Y7" i="6"/>
  <c r="Y7" i="2" s="1"/>
  <c r="AD7" i="6"/>
  <c r="AD7" i="2" s="1"/>
  <c r="AI7" i="6"/>
  <c r="AI7" i="2" s="1"/>
  <c r="J7" i="6"/>
  <c r="J7" i="2" s="1"/>
  <c r="F7" i="6"/>
  <c r="U7" i="6"/>
  <c r="U7" i="2" s="1"/>
  <c r="Z7" i="6"/>
  <c r="AE7" i="6"/>
  <c r="AE7" i="2" s="1"/>
  <c r="AJ7" i="6"/>
  <c r="K7" i="6"/>
  <c r="K7" i="2" s="1"/>
  <c r="BH7" i="6"/>
  <c r="BH7" i="2" s="1"/>
  <c r="O6" i="7" s="1"/>
  <c r="BI7" i="6"/>
  <c r="BI7" i="2" s="1"/>
  <c r="P6" i="7" s="1"/>
  <c r="BM8" i="6"/>
  <c r="BM8" i="2" s="1"/>
  <c r="E7" i="7" s="1"/>
  <c r="BN8" i="6"/>
  <c r="BN8" i="2" s="1"/>
  <c r="F7" i="7" s="1"/>
  <c r="BY8" i="2"/>
  <c r="BZ8" i="2"/>
  <c r="CA8" i="2"/>
  <c r="CC8" i="2"/>
  <c r="CF8" i="2"/>
  <c r="CG8" i="2"/>
  <c r="CH8" i="2"/>
  <c r="CI8" i="2"/>
  <c r="CO8" i="2"/>
  <c r="CP8" i="2"/>
  <c r="BU8" i="2"/>
  <c r="T8" i="6"/>
  <c r="T8" i="2" s="1"/>
  <c r="Y8" i="6"/>
  <c r="Y8" i="2" s="1"/>
  <c r="AD8" i="6"/>
  <c r="AD8" i="2" s="1"/>
  <c r="AI8" i="6"/>
  <c r="AI8" i="2" s="1"/>
  <c r="AN8" i="6"/>
  <c r="AN8" i="2" s="1"/>
  <c r="AS8" i="6"/>
  <c r="AS8" i="2" s="1"/>
  <c r="U8" i="6"/>
  <c r="U8" i="2" s="1"/>
  <c r="Z8" i="6"/>
  <c r="AE8" i="6"/>
  <c r="AE8" i="2" s="1"/>
  <c r="AJ8" i="6"/>
  <c r="AO8" i="6"/>
  <c r="AO8" i="2" s="1"/>
  <c r="AT8" i="6"/>
  <c r="AT8" i="2" s="1"/>
  <c r="BH8" i="6"/>
  <c r="BH8" i="2" s="1"/>
  <c r="O7" i="7" s="1"/>
  <c r="BI8" i="6"/>
  <c r="BI8" i="2" s="1"/>
  <c r="P7" i="7" s="1"/>
  <c r="BM9" i="6"/>
  <c r="BM9" i="2" s="1"/>
  <c r="E8" i="7" s="1"/>
  <c r="BN9" i="6"/>
  <c r="BN9" i="2" s="1"/>
  <c r="F8" i="7" s="1"/>
  <c r="BY9" i="2"/>
  <c r="BZ9" i="2"/>
  <c r="CC9" i="2"/>
  <c r="CF9" i="2"/>
  <c r="CH9" i="2"/>
  <c r="CO9" i="2"/>
  <c r="T9" i="6"/>
  <c r="T9" i="2" s="1"/>
  <c r="AD9" i="6"/>
  <c r="AD9" i="2" s="1"/>
  <c r="AI9" i="6"/>
  <c r="AI9" i="2" s="1"/>
  <c r="AN9" i="6"/>
  <c r="AN9" i="2" s="1"/>
  <c r="O9" i="6"/>
  <c r="O9" i="2" s="1"/>
  <c r="AS9" i="6"/>
  <c r="AS9" i="2" s="1"/>
  <c r="U9" i="6"/>
  <c r="U9" i="2" s="1"/>
  <c r="AE9" i="6"/>
  <c r="AE9" i="2" s="1"/>
  <c r="AJ9" i="6"/>
  <c r="AO9" i="6"/>
  <c r="AO9" i="2" s="1"/>
  <c r="P9" i="6"/>
  <c r="P9" i="2" s="1"/>
  <c r="AT9" i="6"/>
  <c r="AT9" i="2" s="1"/>
  <c r="BH9" i="6"/>
  <c r="BH9" i="2" s="1"/>
  <c r="O8" i="7" s="1"/>
  <c r="BI9" i="6"/>
  <c r="BI9" i="2" s="1"/>
  <c r="P8" i="7" s="1"/>
  <c r="BM10" i="6"/>
  <c r="BM10" i="2" s="1"/>
  <c r="E9" i="7" s="1"/>
  <c r="BN10" i="6"/>
  <c r="BN10" i="2" s="1"/>
  <c r="F9" i="7" s="1"/>
  <c r="BY10" i="2"/>
  <c r="BZ10" i="2"/>
  <c r="CA10" i="2"/>
  <c r="CC10" i="2"/>
  <c r="CF10" i="2"/>
  <c r="CG10" i="2"/>
  <c r="CH10" i="2"/>
  <c r="CI10" i="2"/>
  <c r="CO10" i="2"/>
  <c r="CP10" i="2"/>
  <c r="BU10" i="2"/>
  <c r="E10" i="6"/>
  <c r="E10" i="2" s="1"/>
  <c r="T10" i="6"/>
  <c r="T10" i="2" s="1"/>
  <c r="AD10" i="6"/>
  <c r="AD10" i="2" s="1"/>
  <c r="AI10" i="6"/>
  <c r="AI10" i="2" s="1"/>
  <c r="J10" i="6"/>
  <c r="J10" i="2" s="1"/>
  <c r="F10" i="6"/>
  <c r="U10" i="6"/>
  <c r="U10" i="2" s="1"/>
  <c r="AE10" i="6"/>
  <c r="AE10" i="2" s="1"/>
  <c r="AJ10" i="6"/>
  <c r="K10" i="6"/>
  <c r="K10" i="2" s="1"/>
  <c r="BH10" i="6"/>
  <c r="BH10" i="2" s="1"/>
  <c r="O9" i="7" s="1"/>
  <c r="BI10" i="6"/>
  <c r="BI10" i="2" s="1"/>
  <c r="P9" i="7" s="1"/>
  <c r="BM11" i="6"/>
  <c r="BM11" i="2" s="1"/>
  <c r="E10" i="7" s="1"/>
  <c r="BN11" i="6"/>
  <c r="BN11" i="2" s="1"/>
  <c r="F10" i="7" s="1"/>
  <c r="BY11" i="2"/>
  <c r="CC11" i="2"/>
  <c r="CF11" i="2"/>
  <c r="CG11" i="2"/>
  <c r="CH11" i="2"/>
  <c r="CI11" i="2"/>
  <c r="CO11" i="2"/>
  <c r="CP11" i="2"/>
  <c r="T11" i="6"/>
  <c r="T11" i="2" s="1"/>
  <c r="Y11" i="6"/>
  <c r="Y11" i="2" s="1"/>
  <c r="AI11" i="6"/>
  <c r="AI11" i="2" s="1"/>
  <c r="BC11" i="6"/>
  <c r="BC11" i="2" s="1"/>
  <c r="U11" i="6"/>
  <c r="U11" i="2" s="1"/>
  <c r="Z11" i="6"/>
  <c r="AJ11" i="6"/>
  <c r="BD11" i="6"/>
  <c r="BD11" i="2" s="1"/>
  <c r="BH11" i="6"/>
  <c r="BH11" i="2" s="1"/>
  <c r="O10" i="7" s="1"/>
  <c r="BI11" i="6"/>
  <c r="BI11" i="2" s="1"/>
  <c r="P10" i="7" s="1"/>
  <c r="BM12" i="6"/>
  <c r="BM12" i="2" s="1"/>
  <c r="E11" i="7" s="1"/>
  <c r="BN12" i="6"/>
  <c r="BN12" i="2" s="1"/>
  <c r="F11" i="7" s="1"/>
  <c r="BY12" i="2"/>
  <c r="BZ12" i="2"/>
  <c r="CA12" i="2"/>
  <c r="CC12" i="2"/>
  <c r="CF12" i="2"/>
  <c r="CG12" i="2"/>
  <c r="CH12" i="2"/>
  <c r="CI12" i="2"/>
  <c r="CO12" i="2"/>
  <c r="AI12" i="6"/>
  <c r="AI12" i="2" s="1"/>
  <c r="J12" i="6"/>
  <c r="J12" i="2" s="1"/>
  <c r="AJ12" i="6"/>
  <c r="K12" i="6"/>
  <c r="K12" i="2" s="1"/>
  <c r="BH12" i="6"/>
  <c r="BH12" i="2" s="1"/>
  <c r="O11" i="7" s="1"/>
  <c r="BI12" i="6"/>
  <c r="BI12" i="2" s="1"/>
  <c r="P11" i="7" s="1"/>
  <c r="BM13" i="6"/>
  <c r="BM13" i="2" s="1"/>
  <c r="E12" i="7" s="1"/>
  <c r="BN13" i="6"/>
  <c r="BN13" i="2" s="1"/>
  <c r="F12" i="7" s="1"/>
  <c r="BY13" i="2"/>
  <c r="BZ13" i="2"/>
  <c r="CC13" i="2"/>
  <c r="CF13" i="2"/>
  <c r="CH13" i="2"/>
  <c r="CO13" i="2"/>
  <c r="AI13" i="6"/>
  <c r="AI13" i="2" s="1"/>
  <c r="J13" i="6"/>
  <c r="J13" i="2" s="1"/>
  <c r="AJ13" i="6"/>
  <c r="K13" i="6"/>
  <c r="K13" i="2" s="1"/>
  <c r="BH13" i="6"/>
  <c r="BH13" i="2" s="1"/>
  <c r="O12" i="7" s="1"/>
  <c r="BI13" i="6"/>
  <c r="BI13" i="2" s="1"/>
  <c r="P12" i="7" s="1"/>
  <c r="BM14" i="6"/>
  <c r="BN14" i="6"/>
  <c r="BY14" i="2"/>
  <c r="BZ14" i="2"/>
  <c r="CA14" i="2"/>
  <c r="CC14" i="2"/>
  <c r="CF14" i="2"/>
  <c r="CG14" i="2"/>
  <c r="CH14" i="2"/>
  <c r="CI14" i="2"/>
  <c r="CO14" i="2"/>
  <c r="CP14" i="2"/>
  <c r="BU14" i="2"/>
  <c r="E14" i="6"/>
  <c r="T14" i="6"/>
  <c r="AI14" i="6"/>
  <c r="J14" i="6"/>
  <c r="F14" i="6"/>
  <c r="F5" i="3" s="1"/>
  <c r="U14" i="6"/>
  <c r="AJ14" i="6"/>
  <c r="AJ5" i="3" s="1"/>
  <c r="K14" i="6"/>
  <c r="BH14" i="6"/>
  <c r="BI14" i="6"/>
  <c r="BL18" i="2"/>
  <c r="BQ18" i="2"/>
  <c r="BQ29" i="2" s="1"/>
  <c r="D18" i="2"/>
  <c r="S18" i="2"/>
  <c r="X18" i="2"/>
  <c r="AC18" i="2"/>
  <c r="AH18" i="2"/>
  <c r="AM18" i="2"/>
  <c r="AM29" i="2" s="1"/>
  <c r="AW18" i="2"/>
  <c r="AW29" i="2" s="1"/>
  <c r="I18" i="2"/>
  <c r="I29" i="2" s="1"/>
  <c r="N18" i="2"/>
  <c r="N29" i="2" s="1"/>
  <c r="AR18" i="2"/>
  <c r="AR29" i="2" s="1"/>
  <c r="BB18" i="2"/>
  <c r="CL18" i="2" s="1"/>
  <c r="BR18" i="2"/>
  <c r="BR29" i="2" s="1"/>
  <c r="BG18" i="2"/>
  <c r="BL24" i="2"/>
  <c r="BL25" i="2"/>
  <c r="BQ24" i="2"/>
  <c r="BQ25" i="2"/>
  <c r="D24" i="2"/>
  <c r="D25" i="2"/>
  <c r="S24" i="2"/>
  <c r="S25" i="2"/>
  <c r="X24" i="2"/>
  <c r="X25" i="2"/>
  <c r="AC24" i="2"/>
  <c r="AC25" i="2"/>
  <c r="AH24" i="2"/>
  <c r="AH25" i="2"/>
  <c r="AM24" i="2"/>
  <c r="AM25" i="2"/>
  <c r="AW24" i="2"/>
  <c r="AW25" i="2"/>
  <c r="I24" i="2"/>
  <c r="N24" i="2"/>
  <c r="AR24" i="2"/>
  <c r="CH24" i="2" s="1"/>
  <c r="AR25" i="2"/>
  <c r="CH25" i="2" s="1"/>
  <c r="BB24" i="2"/>
  <c r="BB25" i="2"/>
  <c r="CO25" i="2" s="1"/>
  <c r="BR24" i="2"/>
  <c r="BR25" i="2"/>
  <c r="BG24" i="2"/>
  <c r="I5" i="6"/>
  <c r="J5" i="6"/>
  <c r="K5" i="6"/>
  <c r="M5" i="6"/>
  <c r="N5" i="6"/>
  <c r="R5" i="6"/>
  <c r="R5" i="2" s="1"/>
  <c r="S5" i="6"/>
  <c r="T5" i="6"/>
  <c r="U5" i="6"/>
  <c r="W5" i="6"/>
  <c r="X5" i="6"/>
  <c r="Y5" i="6"/>
  <c r="Z5" i="6"/>
  <c r="AB5" i="6"/>
  <c r="AC5" i="6"/>
  <c r="AG5" i="6"/>
  <c r="AG5" i="2" s="1"/>
  <c r="AH5" i="6"/>
  <c r="AL5" i="6"/>
  <c r="AL5" i="2" s="1"/>
  <c r="AM5" i="6"/>
  <c r="AQ5" i="6"/>
  <c r="AQ5" i="2" s="1"/>
  <c r="AR5" i="6"/>
  <c r="AS5" i="6"/>
  <c r="AS5" i="2" s="1"/>
  <c r="AT5" i="6"/>
  <c r="AT5" i="2" s="1"/>
  <c r="AV5" i="6"/>
  <c r="AV5" i="2" s="1"/>
  <c r="AW5" i="6"/>
  <c r="AX5" i="6"/>
  <c r="AY5" i="6"/>
  <c r="BA5" i="6"/>
  <c r="BB5" i="6"/>
  <c r="BC5" i="6"/>
  <c r="BD5" i="6"/>
  <c r="BF5" i="6"/>
  <c r="BG5" i="6"/>
  <c r="BH5" i="6"/>
  <c r="BI5" i="6"/>
  <c r="BK5" i="6"/>
  <c r="BL5" i="6"/>
  <c r="BP5" i="6"/>
  <c r="BP5" i="2" s="1"/>
  <c r="I6" i="6"/>
  <c r="J6" i="6"/>
  <c r="K6" i="6"/>
  <c r="M6" i="6"/>
  <c r="N6" i="6"/>
  <c r="O6" i="6"/>
  <c r="O6" i="2" s="1"/>
  <c r="P6" i="6"/>
  <c r="P6" i="2" s="1"/>
  <c r="R6" i="6"/>
  <c r="R6" i="2" s="1"/>
  <c r="S6" i="6"/>
  <c r="W6" i="6"/>
  <c r="W6" i="2" s="1"/>
  <c r="X6" i="6"/>
  <c r="AB6" i="6"/>
  <c r="AB6" i="2" s="1"/>
  <c r="AC6" i="6"/>
  <c r="AG6" i="6"/>
  <c r="AG6" i="2" s="1"/>
  <c r="AH6" i="6"/>
  <c r="AL6" i="6"/>
  <c r="AL6" i="2" s="1"/>
  <c r="AM6" i="6"/>
  <c r="AQ6" i="6"/>
  <c r="AQ6" i="2" s="1"/>
  <c r="AR6" i="6"/>
  <c r="AV6" i="6"/>
  <c r="AV6" i="2" s="1"/>
  <c r="AW6" i="6"/>
  <c r="AX6" i="6"/>
  <c r="AY6" i="6"/>
  <c r="BA6" i="6"/>
  <c r="BB6" i="6"/>
  <c r="BC6" i="6"/>
  <c r="BD6" i="6"/>
  <c r="BF6" i="6"/>
  <c r="BG6" i="6"/>
  <c r="BK6" i="6"/>
  <c r="BK6" i="2" s="1"/>
  <c r="BL6" i="6"/>
  <c r="BP6" i="6"/>
  <c r="BP6" i="2" s="1"/>
  <c r="H7" i="6"/>
  <c r="H7" i="2" s="1"/>
  <c r="I7" i="6"/>
  <c r="M7" i="6"/>
  <c r="M7" i="2" s="1"/>
  <c r="N7" i="6"/>
  <c r="O7" i="6"/>
  <c r="P7" i="6"/>
  <c r="R7" i="6"/>
  <c r="S7" i="6"/>
  <c r="W7" i="6"/>
  <c r="W7" i="2" s="1"/>
  <c r="X7" i="6"/>
  <c r="AB7" i="6"/>
  <c r="AB7" i="2" s="1"/>
  <c r="AC7" i="6"/>
  <c r="AG7" i="6"/>
  <c r="AG7" i="2" s="1"/>
  <c r="AH7" i="6"/>
  <c r="AL7" i="6"/>
  <c r="AL7" i="2" s="1"/>
  <c r="AM7" i="6"/>
  <c r="AN7" i="6"/>
  <c r="AO7" i="6"/>
  <c r="AQ7" i="6"/>
  <c r="AR7" i="6"/>
  <c r="AS7" i="6"/>
  <c r="AT7" i="6"/>
  <c r="AV7" i="6"/>
  <c r="AW7" i="6"/>
  <c r="AX7" i="6"/>
  <c r="AY7" i="6"/>
  <c r="BA7" i="6"/>
  <c r="BB7" i="6"/>
  <c r="BC7" i="6"/>
  <c r="BD7" i="6"/>
  <c r="BF7" i="6"/>
  <c r="BG7" i="6"/>
  <c r="BK7" i="6"/>
  <c r="BK7" i="2" s="1"/>
  <c r="BL7" i="6"/>
  <c r="BP7" i="6"/>
  <c r="BP7" i="2" s="1"/>
  <c r="E8" i="6"/>
  <c r="E8" i="2" s="1"/>
  <c r="F8" i="6"/>
  <c r="F8" i="2" s="1"/>
  <c r="H8" i="6"/>
  <c r="H8" i="2" s="1"/>
  <c r="I8" i="6"/>
  <c r="J8" i="6"/>
  <c r="J8" i="2" s="1"/>
  <c r="K8" i="6"/>
  <c r="K8" i="2" s="1"/>
  <c r="M8" i="6"/>
  <c r="M8" i="2" s="1"/>
  <c r="N8" i="6"/>
  <c r="O8" i="6"/>
  <c r="P8" i="6"/>
  <c r="R8" i="6"/>
  <c r="S8" i="6"/>
  <c r="W8" i="6"/>
  <c r="W8" i="2" s="1"/>
  <c r="X8" i="6"/>
  <c r="AB8" i="6"/>
  <c r="AB8" i="2" s="1"/>
  <c r="AC8" i="6"/>
  <c r="AG8" i="6"/>
  <c r="AG8" i="2" s="1"/>
  <c r="AH8" i="6"/>
  <c r="AL8" i="6"/>
  <c r="AL8" i="2" s="1"/>
  <c r="AM8" i="6"/>
  <c r="AQ8" i="6"/>
  <c r="AQ8" i="2" s="1"/>
  <c r="AR8" i="6"/>
  <c r="AV8" i="6"/>
  <c r="AV8" i="2" s="1"/>
  <c r="AW8" i="6"/>
  <c r="AX8" i="6"/>
  <c r="AY8" i="6"/>
  <c r="BA8" i="6"/>
  <c r="BB8" i="6"/>
  <c r="BC8" i="6"/>
  <c r="BD8" i="6"/>
  <c r="BF8" i="6"/>
  <c r="BG8" i="6"/>
  <c r="BK8" i="6"/>
  <c r="BK8" i="2" s="1"/>
  <c r="BL8" i="6"/>
  <c r="BP8" i="6"/>
  <c r="BP8" i="2" s="1"/>
  <c r="E9" i="6"/>
  <c r="F9" i="6"/>
  <c r="H9" i="6"/>
  <c r="I9" i="6"/>
  <c r="J9" i="6"/>
  <c r="K9" i="6"/>
  <c r="M9" i="6"/>
  <c r="N9" i="6"/>
  <c r="R9" i="6"/>
  <c r="R9" i="2" s="1"/>
  <c r="S9" i="6"/>
  <c r="W9" i="6"/>
  <c r="W9" i="2" s="1"/>
  <c r="X9" i="6"/>
  <c r="Y9" i="6"/>
  <c r="Y9" i="2" s="1"/>
  <c r="Z9" i="6"/>
  <c r="Z9" i="2" s="1"/>
  <c r="AB9" i="6"/>
  <c r="AB9" i="2" s="1"/>
  <c r="AC9" i="6"/>
  <c r="AG9" i="6"/>
  <c r="AG9" i="2" s="1"/>
  <c r="AH9" i="6"/>
  <c r="AL9" i="6"/>
  <c r="AL9" i="2" s="1"/>
  <c r="AM9" i="6"/>
  <c r="AQ9" i="6"/>
  <c r="AQ9" i="2" s="1"/>
  <c r="AR9" i="6"/>
  <c r="AV9" i="6"/>
  <c r="AV9" i="2" s="1"/>
  <c r="AW9" i="6"/>
  <c r="AX9" i="6"/>
  <c r="AY9" i="6"/>
  <c r="BA9" i="6"/>
  <c r="BB9" i="6"/>
  <c r="BC9" i="6"/>
  <c r="BD9" i="6"/>
  <c r="BF9" i="6"/>
  <c r="BG9" i="6"/>
  <c r="BK9" i="6"/>
  <c r="BL9" i="6"/>
  <c r="BP9" i="6"/>
  <c r="BP9" i="2" s="1"/>
  <c r="H10" i="6"/>
  <c r="H10" i="2" s="1"/>
  <c r="I10" i="6"/>
  <c r="M10" i="6"/>
  <c r="M10" i="2" s="1"/>
  <c r="N10" i="6"/>
  <c r="O10" i="6"/>
  <c r="P10" i="6"/>
  <c r="R10" i="6"/>
  <c r="S10" i="6"/>
  <c r="W10" i="6"/>
  <c r="W10" i="2" s="1"/>
  <c r="X10" i="6"/>
  <c r="Y10" i="6"/>
  <c r="Z10" i="6"/>
  <c r="AB10" i="6"/>
  <c r="AC10" i="6"/>
  <c r="AG10" i="6"/>
  <c r="AG10" i="2" s="1"/>
  <c r="AH10" i="6"/>
  <c r="AL10" i="6"/>
  <c r="AL10" i="2" s="1"/>
  <c r="AM10" i="6"/>
  <c r="AN10" i="6"/>
  <c r="AO10" i="6"/>
  <c r="AQ10" i="6"/>
  <c r="AR10" i="6"/>
  <c r="AS10" i="6"/>
  <c r="AT10" i="6"/>
  <c r="AV10" i="6"/>
  <c r="AW10" i="6"/>
  <c r="AX10" i="6"/>
  <c r="AY10" i="6"/>
  <c r="BA10" i="6"/>
  <c r="BB10" i="6"/>
  <c r="BC10" i="6"/>
  <c r="BD10" i="6"/>
  <c r="BF10" i="6"/>
  <c r="BG10" i="6"/>
  <c r="BK10" i="6"/>
  <c r="BK10" i="2" s="1"/>
  <c r="BL10" i="6"/>
  <c r="BP10" i="6"/>
  <c r="BP10" i="2" s="1"/>
  <c r="E11" i="6"/>
  <c r="F11" i="6"/>
  <c r="H11" i="6"/>
  <c r="I11" i="6"/>
  <c r="J11" i="6"/>
  <c r="J11" i="2" s="1"/>
  <c r="K11" i="6"/>
  <c r="K11" i="2" s="1"/>
  <c r="M11" i="6"/>
  <c r="M11" i="2" s="1"/>
  <c r="N11" i="6"/>
  <c r="O11" i="6"/>
  <c r="P11" i="6"/>
  <c r="R11" i="6"/>
  <c r="S11" i="6"/>
  <c r="W11" i="6"/>
  <c r="W11" i="2" s="1"/>
  <c r="X11" i="6"/>
  <c r="AB11" i="6"/>
  <c r="AB11" i="2" s="1"/>
  <c r="AC11" i="6"/>
  <c r="AD11" i="6"/>
  <c r="AE11" i="6"/>
  <c r="AG11" i="6"/>
  <c r="AH11" i="6"/>
  <c r="AL11" i="6"/>
  <c r="AL11" i="2" s="1"/>
  <c r="AM11" i="6"/>
  <c r="AN11" i="6"/>
  <c r="AO11" i="6"/>
  <c r="AQ11" i="6"/>
  <c r="AR11" i="6"/>
  <c r="AS11" i="6"/>
  <c r="AT11" i="6"/>
  <c r="AV11" i="6"/>
  <c r="AW11" i="6"/>
  <c r="AX11" i="6"/>
  <c r="AY11" i="6"/>
  <c r="BA11" i="6"/>
  <c r="BB11" i="6"/>
  <c r="BF11" i="6"/>
  <c r="BF11" i="2" s="1"/>
  <c r="BG11" i="6"/>
  <c r="BK11" i="6"/>
  <c r="BK11" i="2" s="1"/>
  <c r="BL11" i="6"/>
  <c r="BP11" i="6"/>
  <c r="BP11" i="2" s="1"/>
  <c r="E12" i="6"/>
  <c r="F12" i="6"/>
  <c r="H12" i="6"/>
  <c r="I12" i="6"/>
  <c r="M12" i="6"/>
  <c r="M12" i="2" s="1"/>
  <c r="N12" i="6"/>
  <c r="O12" i="6"/>
  <c r="P12" i="6"/>
  <c r="R12" i="6"/>
  <c r="S12" i="6"/>
  <c r="T12" i="6"/>
  <c r="T12" i="2" s="1"/>
  <c r="U12" i="6"/>
  <c r="U12" i="2" s="1"/>
  <c r="W12" i="6"/>
  <c r="W12" i="2" s="1"/>
  <c r="X12" i="6"/>
  <c r="Y12" i="6"/>
  <c r="Z12" i="6"/>
  <c r="AB12" i="6"/>
  <c r="AC12" i="6"/>
  <c r="AD12" i="6"/>
  <c r="AD12" i="2" s="1"/>
  <c r="AE12" i="6"/>
  <c r="AE12" i="2" s="1"/>
  <c r="AG12" i="6"/>
  <c r="AG12" i="2" s="1"/>
  <c r="AH12" i="6"/>
  <c r="AL12" i="6"/>
  <c r="AL12" i="2" s="1"/>
  <c r="AM12" i="6"/>
  <c r="AN12" i="6"/>
  <c r="AO12" i="6"/>
  <c r="AQ12" i="6"/>
  <c r="AR12" i="6"/>
  <c r="AS12" i="6"/>
  <c r="AT12" i="6"/>
  <c r="AV12" i="6"/>
  <c r="AW12" i="6"/>
  <c r="AX12" i="6"/>
  <c r="AY12" i="6"/>
  <c r="BA12" i="6"/>
  <c r="BB12" i="6"/>
  <c r="BC12" i="6"/>
  <c r="BD12" i="6"/>
  <c r="BF12" i="6"/>
  <c r="BG12" i="6"/>
  <c r="BK12" i="6"/>
  <c r="BK12" i="2" s="1"/>
  <c r="BL12" i="6"/>
  <c r="BP12" i="6"/>
  <c r="BP12" i="2" s="1"/>
  <c r="E13" i="6"/>
  <c r="F13" i="6"/>
  <c r="H13" i="6"/>
  <c r="I13" i="6"/>
  <c r="M13" i="6"/>
  <c r="M13" i="2" s="1"/>
  <c r="N13" i="6"/>
  <c r="O13" i="6"/>
  <c r="P13" i="6"/>
  <c r="R13" i="6"/>
  <c r="S13" i="6"/>
  <c r="T13" i="6"/>
  <c r="U13" i="6"/>
  <c r="W13" i="6"/>
  <c r="X13" i="6"/>
  <c r="Y13" i="6"/>
  <c r="Z13" i="6"/>
  <c r="AB13" i="6"/>
  <c r="AC13" i="6"/>
  <c r="AD13" i="6"/>
  <c r="AE13" i="6"/>
  <c r="AG13" i="6"/>
  <c r="AH13" i="6"/>
  <c r="AL13" i="6"/>
  <c r="AL13" i="2" s="1"/>
  <c r="AM13" i="6"/>
  <c r="AN13" i="6"/>
  <c r="AO13" i="6"/>
  <c r="AQ13" i="6"/>
  <c r="AR13" i="6"/>
  <c r="AS13" i="6"/>
  <c r="AT13" i="6"/>
  <c r="AV13" i="6"/>
  <c r="AW13" i="6"/>
  <c r="AX13" i="6"/>
  <c r="AY13" i="6"/>
  <c r="BA13" i="6"/>
  <c r="BB13" i="6"/>
  <c r="BC13" i="6"/>
  <c r="BD13" i="6"/>
  <c r="BF13" i="6"/>
  <c r="BG13" i="6"/>
  <c r="BK13" i="6"/>
  <c r="BK13" i="2" s="1"/>
  <c r="BL13" i="6"/>
  <c r="BP13" i="6"/>
  <c r="BP13" i="2" s="1"/>
  <c r="H14" i="6"/>
  <c r="H5" i="3" s="1"/>
  <c r="I14" i="6"/>
  <c r="M14" i="6"/>
  <c r="M5" i="3" s="1"/>
  <c r="N14" i="6"/>
  <c r="O14" i="6"/>
  <c r="P14" i="6"/>
  <c r="R14" i="6"/>
  <c r="S14" i="6"/>
  <c r="W14" i="6"/>
  <c r="X14" i="6"/>
  <c r="Y14" i="6"/>
  <c r="Z14" i="6"/>
  <c r="AB14" i="6"/>
  <c r="AC14" i="6"/>
  <c r="AD14" i="6"/>
  <c r="AE14" i="6"/>
  <c r="AG14" i="6"/>
  <c r="AH14" i="6"/>
  <c r="AL14" i="6"/>
  <c r="AM14" i="6"/>
  <c r="AN14" i="6"/>
  <c r="AO14" i="6"/>
  <c r="AQ14" i="6"/>
  <c r="AR14" i="6"/>
  <c r="AS14" i="6"/>
  <c r="AS5" i="3" s="1"/>
  <c r="AT14" i="6"/>
  <c r="AT5" i="3" s="1"/>
  <c r="AV14" i="6"/>
  <c r="AV5" i="3" s="1"/>
  <c r="AW14" i="6"/>
  <c r="AX14" i="6"/>
  <c r="AY14" i="6"/>
  <c r="BA14" i="6"/>
  <c r="BB14" i="6"/>
  <c r="BC14" i="6"/>
  <c r="BD14" i="6"/>
  <c r="BF14" i="6"/>
  <c r="BG14" i="6"/>
  <c r="BK14" i="6"/>
  <c r="BK5" i="3" s="1"/>
  <c r="BL14" i="6"/>
  <c r="BP14" i="6"/>
  <c r="BP5" i="3" s="1"/>
  <c r="H15" i="2"/>
  <c r="I15" i="6"/>
  <c r="M15" i="6"/>
  <c r="M15" i="2" s="1"/>
  <c r="N15" i="6"/>
  <c r="O15" i="6"/>
  <c r="P15" i="6"/>
  <c r="R15" i="6"/>
  <c r="S15" i="6"/>
  <c r="W15" i="6"/>
  <c r="W15" i="2" s="1"/>
  <c r="X15" i="6"/>
  <c r="AB15" i="6"/>
  <c r="AB15" i="2" s="1"/>
  <c r="AC15" i="6"/>
  <c r="AG15" i="6"/>
  <c r="AG15" i="2" s="1"/>
  <c r="AH15" i="6"/>
  <c r="AL15" i="6"/>
  <c r="AL15" i="2" s="1"/>
  <c r="AM15" i="6"/>
  <c r="AN15" i="6"/>
  <c r="AO15" i="6"/>
  <c r="AQ15" i="6"/>
  <c r="AR15" i="6"/>
  <c r="AS15" i="6"/>
  <c r="AT15" i="6"/>
  <c r="AV15" i="6"/>
  <c r="AW15" i="6"/>
  <c r="AX15" i="6"/>
  <c r="AY15" i="6"/>
  <c r="BA15" i="6"/>
  <c r="BB15" i="6"/>
  <c r="BC15" i="6"/>
  <c r="BD15" i="6"/>
  <c r="BF15" i="6"/>
  <c r="BG15" i="6"/>
  <c r="BK15" i="6"/>
  <c r="BK15" i="2" s="1"/>
  <c r="BL15" i="6"/>
  <c r="BP15" i="6"/>
  <c r="BP15" i="2" s="1"/>
  <c r="I16" i="6"/>
  <c r="J16" i="6"/>
  <c r="K16" i="6"/>
  <c r="M16" i="6"/>
  <c r="N16" i="6"/>
  <c r="R16" i="6"/>
  <c r="R16" i="2" s="1"/>
  <c r="S16" i="6"/>
  <c r="W16" i="6"/>
  <c r="X16" i="6"/>
  <c r="AB16" i="6"/>
  <c r="AB16" i="2" s="1"/>
  <c r="AC16" i="6"/>
  <c r="AG16" i="6"/>
  <c r="AG16" i="2" s="1"/>
  <c r="AH16" i="6"/>
  <c r="AL16" i="6"/>
  <c r="AL16" i="2" s="1"/>
  <c r="AM16" i="6"/>
  <c r="AQ16" i="6"/>
  <c r="AR16" i="6"/>
  <c r="AS16" i="6"/>
  <c r="AT16" i="6"/>
  <c r="AV16" i="6"/>
  <c r="AW16" i="6"/>
  <c r="AX16" i="6"/>
  <c r="AY16" i="6"/>
  <c r="BA16" i="6"/>
  <c r="BB16" i="6"/>
  <c r="BC16" i="6"/>
  <c r="BD16" i="6"/>
  <c r="BF16" i="6"/>
  <c r="BG16" i="6"/>
  <c r="BK16" i="6"/>
  <c r="BK16" i="2" s="1"/>
  <c r="BL16" i="6"/>
  <c r="BP16" i="6"/>
  <c r="I17" i="6"/>
  <c r="J17" i="6"/>
  <c r="K17" i="6"/>
  <c r="M17" i="6"/>
  <c r="N17" i="6"/>
  <c r="O17" i="6"/>
  <c r="P17" i="6"/>
  <c r="R17" i="6"/>
  <c r="S17" i="6"/>
  <c r="W17" i="6"/>
  <c r="W8" i="3" s="1"/>
  <c r="X17" i="6"/>
  <c r="Y17" i="6"/>
  <c r="Z17" i="6"/>
  <c r="AB17" i="6"/>
  <c r="AC17" i="6"/>
  <c r="AD17" i="6"/>
  <c r="AE17" i="6"/>
  <c r="AG17" i="6"/>
  <c r="AH17" i="6"/>
  <c r="AL17" i="6"/>
  <c r="AL8" i="3" s="1"/>
  <c r="AM17" i="6"/>
  <c r="AN17" i="6"/>
  <c r="AO17" i="6"/>
  <c r="AQ17" i="6"/>
  <c r="AR17" i="6"/>
  <c r="AS17" i="6"/>
  <c r="AT17" i="6"/>
  <c r="AV17" i="6"/>
  <c r="AW17" i="6"/>
  <c r="AX17" i="6"/>
  <c r="AY17" i="6"/>
  <c r="BA17" i="6"/>
  <c r="BB17" i="6"/>
  <c r="BC17" i="6"/>
  <c r="BD17" i="6"/>
  <c r="BF17" i="6"/>
  <c r="BG17" i="6"/>
  <c r="BK17" i="6"/>
  <c r="BK8" i="3" s="1"/>
  <c r="BL17" i="6"/>
  <c r="BP17" i="6"/>
  <c r="BP8" i="3" s="1"/>
  <c r="H9" i="3"/>
  <c r="I18" i="6"/>
  <c r="J18" i="6"/>
  <c r="K18" i="6"/>
  <c r="M18" i="6"/>
  <c r="N18" i="6"/>
  <c r="O18" i="6"/>
  <c r="P18" i="6"/>
  <c r="R18" i="6"/>
  <c r="S18" i="6"/>
  <c r="W18" i="6"/>
  <c r="W9" i="3" s="1"/>
  <c r="X18" i="6"/>
  <c r="AB18" i="6"/>
  <c r="AB9" i="3" s="1"/>
  <c r="AC18" i="6"/>
  <c r="AG18" i="6"/>
  <c r="AG9" i="3" s="1"/>
  <c r="AH18" i="6"/>
  <c r="AL18" i="6"/>
  <c r="AL9" i="3" s="1"/>
  <c r="AM18" i="6"/>
  <c r="AQ18" i="6"/>
  <c r="AQ9" i="3" s="1"/>
  <c r="AR18" i="6"/>
  <c r="AV18" i="6"/>
  <c r="AV9" i="3" s="1"/>
  <c r="AW18" i="6"/>
  <c r="AX18" i="6"/>
  <c r="AY18" i="6"/>
  <c r="BA18" i="6"/>
  <c r="BB18" i="6"/>
  <c r="BC18" i="6"/>
  <c r="BD18" i="6"/>
  <c r="BF18" i="6"/>
  <c r="BG18" i="6"/>
  <c r="BK18" i="6"/>
  <c r="BK9" i="3" s="1"/>
  <c r="BL18" i="6"/>
  <c r="BP18" i="6"/>
  <c r="BP9" i="3" s="1"/>
  <c r="H10" i="3"/>
  <c r="I19" i="6"/>
  <c r="M19" i="6"/>
  <c r="N19" i="6"/>
  <c r="O19" i="6"/>
  <c r="P19" i="6"/>
  <c r="R19" i="6"/>
  <c r="S19" i="6"/>
  <c r="W19" i="6"/>
  <c r="W10" i="3" s="1"/>
  <c r="X19" i="6"/>
  <c r="AB19" i="6"/>
  <c r="AB10" i="3" s="1"/>
  <c r="AC19" i="6"/>
  <c r="AG19" i="6"/>
  <c r="AG10" i="3" s="1"/>
  <c r="AH19" i="6"/>
  <c r="AL19" i="6"/>
  <c r="AL10" i="3" s="1"/>
  <c r="AM19" i="6"/>
  <c r="AQ19" i="6"/>
  <c r="AQ10" i="3" s="1"/>
  <c r="AR19" i="6"/>
  <c r="AV19" i="6"/>
  <c r="AV10" i="3" s="1"/>
  <c r="AW19" i="6"/>
  <c r="AX19" i="6"/>
  <c r="AY19" i="6"/>
  <c r="BA19" i="6"/>
  <c r="BB19" i="6"/>
  <c r="BF19" i="6"/>
  <c r="BF10" i="3" s="1"/>
  <c r="BG19" i="6"/>
  <c r="BK19" i="6"/>
  <c r="BK10" i="3" s="1"/>
  <c r="BL19" i="6"/>
  <c r="BP19" i="6"/>
  <c r="BP10" i="3" s="1"/>
  <c r="H11" i="3"/>
  <c r="I20" i="6"/>
  <c r="M20" i="6"/>
  <c r="N20" i="6"/>
  <c r="O20" i="6"/>
  <c r="P20" i="6"/>
  <c r="R20" i="6"/>
  <c r="S20" i="6"/>
  <c r="W20" i="6"/>
  <c r="W11" i="3" s="1"/>
  <c r="X20" i="6"/>
  <c r="AB20" i="6"/>
  <c r="AB11" i="3" s="1"/>
  <c r="AC20" i="6"/>
  <c r="AG20" i="6"/>
  <c r="AG11" i="3" s="1"/>
  <c r="AH20" i="6"/>
  <c r="AL20" i="6"/>
  <c r="AL11" i="3" s="1"/>
  <c r="AM20" i="6"/>
  <c r="AQ20" i="6"/>
  <c r="AQ11" i="3" s="1"/>
  <c r="AR20" i="6"/>
  <c r="AV20" i="6"/>
  <c r="AV11" i="3" s="1"/>
  <c r="AW20" i="6"/>
  <c r="AX20" i="6"/>
  <c r="AY20" i="6"/>
  <c r="BA20" i="6"/>
  <c r="BB20" i="6"/>
  <c r="BC20" i="6"/>
  <c r="BD20" i="6"/>
  <c r="BF20" i="6"/>
  <c r="BG20" i="6"/>
  <c r="BK20" i="6"/>
  <c r="BK11" i="3" s="1"/>
  <c r="BL20" i="6"/>
  <c r="BP20" i="6"/>
  <c r="BP11" i="3" s="1"/>
  <c r="I21" i="6"/>
  <c r="M21" i="6"/>
  <c r="N21" i="6"/>
  <c r="O21" i="6"/>
  <c r="P21" i="6"/>
  <c r="R21" i="6"/>
  <c r="S21" i="6"/>
  <c r="W21" i="6"/>
  <c r="W12" i="3" s="1"/>
  <c r="X21" i="6"/>
  <c r="AB21" i="6"/>
  <c r="AB12" i="3" s="1"/>
  <c r="AC21" i="6"/>
  <c r="AG21" i="6"/>
  <c r="AG12" i="3" s="1"/>
  <c r="AH21" i="6"/>
  <c r="AI21" i="6"/>
  <c r="AJ21" i="6"/>
  <c r="AL21" i="6"/>
  <c r="AM21" i="6"/>
  <c r="AQ21" i="6"/>
  <c r="AQ12" i="3" s="1"/>
  <c r="AR21" i="6"/>
  <c r="AS21" i="6"/>
  <c r="AT21" i="6"/>
  <c r="AV21" i="6"/>
  <c r="AW21" i="6"/>
  <c r="AX21" i="6"/>
  <c r="AY21" i="6"/>
  <c r="BA21" i="6"/>
  <c r="BB21" i="6"/>
  <c r="BC21" i="6"/>
  <c r="BD21" i="6"/>
  <c r="BF21" i="6"/>
  <c r="BG21" i="6"/>
  <c r="BK21" i="6"/>
  <c r="BK12" i="3" s="1"/>
  <c r="BL21" i="6"/>
  <c r="BP21" i="6"/>
  <c r="BP12" i="3" s="1"/>
  <c r="H13" i="3"/>
  <c r="I22" i="6"/>
  <c r="M22" i="6"/>
  <c r="N22" i="6"/>
  <c r="O22" i="6"/>
  <c r="P22" i="6"/>
  <c r="R22" i="6"/>
  <c r="S22" i="6"/>
  <c r="W22" i="6"/>
  <c r="W13" i="3" s="1"/>
  <c r="X22" i="6"/>
  <c r="Y22" i="6"/>
  <c r="Z22" i="6"/>
  <c r="AB22" i="6"/>
  <c r="AC22" i="6"/>
  <c r="AD22" i="6"/>
  <c r="AE22" i="6"/>
  <c r="AG22" i="6"/>
  <c r="AH22" i="6"/>
  <c r="AL22" i="6"/>
  <c r="AL13" i="3" s="1"/>
  <c r="AM22" i="6"/>
  <c r="AN22" i="6"/>
  <c r="AO22" i="6"/>
  <c r="AQ22" i="6"/>
  <c r="AR22" i="6"/>
  <c r="AV22" i="6"/>
  <c r="AV13" i="3" s="1"/>
  <c r="AW22" i="6"/>
  <c r="AX22" i="6"/>
  <c r="AY22" i="6"/>
  <c r="BA22" i="6"/>
  <c r="BB22" i="6"/>
  <c r="BC22" i="6"/>
  <c r="BD22" i="6"/>
  <c r="BF22" i="6"/>
  <c r="BG22" i="6"/>
  <c r="BK22" i="6"/>
  <c r="BK13" i="3" s="1"/>
  <c r="BL22" i="6"/>
  <c r="BP22" i="6"/>
  <c r="BP13" i="3" s="1"/>
  <c r="I23" i="6"/>
  <c r="J23" i="6"/>
  <c r="K23" i="6"/>
  <c r="M23" i="6"/>
  <c r="N23" i="6"/>
  <c r="O23" i="6"/>
  <c r="P23" i="6"/>
  <c r="R23" i="6"/>
  <c r="S23" i="6"/>
  <c r="T23" i="6"/>
  <c r="U23" i="6"/>
  <c r="W23" i="6"/>
  <c r="X23" i="6"/>
  <c r="Y23" i="6"/>
  <c r="Z23" i="6"/>
  <c r="AB23" i="6"/>
  <c r="AC23" i="6"/>
  <c r="AD23" i="6"/>
  <c r="AE23" i="6"/>
  <c r="AG23" i="6"/>
  <c r="AH23" i="6"/>
  <c r="AI23" i="6"/>
  <c r="AJ23" i="6"/>
  <c r="AL23" i="6"/>
  <c r="AM23" i="6"/>
  <c r="AN23" i="6"/>
  <c r="AO23" i="6"/>
  <c r="AQ23" i="6"/>
  <c r="AR23" i="6"/>
  <c r="AS23" i="6"/>
  <c r="AT23" i="6"/>
  <c r="AV23" i="6"/>
  <c r="AW23" i="6"/>
  <c r="AX23" i="6"/>
  <c r="AY23" i="6"/>
  <c r="BA23" i="6"/>
  <c r="BB23" i="6"/>
  <c r="BC23" i="6"/>
  <c r="BD23" i="6"/>
  <c r="BF23" i="6"/>
  <c r="BG23" i="6"/>
  <c r="BH23" i="6"/>
  <c r="BI23" i="6"/>
  <c r="BK23" i="6"/>
  <c r="BL23" i="6"/>
  <c r="BP23" i="6"/>
  <c r="BP14" i="3" s="1"/>
  <c r="H15" i="3"/>
  <c r="I24" i="6"/>
  <c r="M24" i="6"/>
  <c r="M15" i="3" s="1"/>
  <c r="N24" i="6"/>
  <c r="O24" i="6"/>
  <c r="P24" i="6"/>
  <c r="R24" i="6"/>
  <c r="S24" i="6"/>
  <c r="W24" i="6"/>
  <c r="W15" i="3" s="1"/>
  <c r="X24" i="6"/>
  <c r="AB24" i="6"/>
  <c r="AB15" i="3" s="1"/>
  <c r="AC24" i="6"/>
  <c r="AG24" i="6"/>
  <c r="AG15" i="3" s="1"/>
  <c r="AH24" i="6"/>
  <c r="AL24" i="6"/>
  <c r="AL15" i="3" s="1"/>
  <c r="AM24" i="6"/>
  <c r="AQ24" i="6"/>
  <c r="AQ15" i="3" s="1"/>
  <c r="AR24" i="6"/>
  <c r="AV24" i="6"/>
  <c r="AV15" i="3" s="1"/>
  <c r="AW24" i="6"/>
  <c r="BA24" i="6"/>
  <c r="BA15" i="3" s="1"/>
  <c r="BB24" i="6"/>
  <c r="BF24" i="6"/>
  <c r="BF15" i="3" s="1"/>
  <c r="BG24" i="6"/>
  <c r="BK24" i="6"/>
  <c r="BK15" i="3" s="1"/>
  <c r="BL24" i="6"/>
  <c r="BP24" i="6"/>
  <c r="BP15" i="3" s="1"/>
  <c r="I25" i="6"/>
  <c r="J25" i="6"/>
  <c r="K25" i="6"/>
  <c r="L25" i="6"/>
  <c r="M25" i="6"/>
  <c r="N25" i="6"/>
  <c r="O25" i="6"/>
  <c r="P25" i="6"/>
  <c r="Q25" i="6"/>
  <c r="R25" i="6"/>
  <c r="S25" i="6"/>
  <c r="T25" i="6"/>
  <c r="U25" i="6"/>
  <c r="V25" i="6"/>
  <c r="W25" i="6"/>
  <c r="X25" i="6"/>
  <c r="Y25" i="6"/>
  <c r="Z25" i="6"/>
  <c r="AA25" i="6"/>
  <c r="AB25" i="6"/>
  <c r="AC25" i="6"/>
  <c r="AD25" i="6"/>
  <c r="AE25" i="6"/>
  <c r="AF25" i="6"/>
  <c r="AG25" i="6"/>
  <c r="AH25" i="6"/>
  <c r="AI25" i="6"/>
  <c r="AJ25" i="6"/>
  <c r="AK25" i="6"/>
  <c r="AL25" i="6"/>
  <c r="AM25" i="6"/>
  <c r="AN25" i="6"/>
  <c r="AO25" i="6"/>
  <c r="AP25" i="6"/>
  <c r="AQ25" i="6"/>
  <c r="AR25" i="6"/>
  <c r="AS25" i="6"/>
  <c r="AT25" i="6"/>
  <c r="AU25" i="6"/>
  <c r="AV25" i="6"/>
  <c r="AW25" i="6"/>
  <c r="AX25" i="6"/>
  <c r="AY25" i="6"/>
  <c r="AZ25" i="6"/>
  <c r="BA25" i="6"/>
  <c r="BB25" i="6"/>
  <c r="BC25" i="6"/>
  <c r="BD25" i="6"/>
  <c r="BE25" i="6"/>
  <c r="BF25" i="6"/>
  <c r="BG25" i="6"/>
  <c r="BH25" i="6"/>
  <c r="BH25" i="2" s="1"/>
  <c r="BI25" i="6"/>
  <c r="BI25" i="2" s="1"/>
  <c r="BJ25" i="6"/>
  <c r="BJ25" i="2" s="1"/>
  <c r="BK25" i="6"/>
  <c r="BK25" i="2" s="1"/>
  <c r="BL25" i="6"/>
  <c r="BM25" i="6"/>
  <c r="BM25" i="2" s="1"/>
  <c r="BN25" i="6"/>
  <c r="BN25" i="2" s="1"/>
  <c r="BP25" i="6"/>
  <c r="BP25" i="2" s="1"/>
  <c r="D7" i="6"/>
  <c r="D8" i="6"/>
  <c r="D9" i="6"/>
  <c r="D10" i="6"/>
  <c r="D11" i="6"/>
  <c r="D12" i="6"/>
  <c r="D13" i="6"/>
  <c r="D14" i="6"/>
  <c r="BV6" i="2"/>
  <c r="D5" i="7" s="1"/>
  <c r="BV7" i="2"/>
  <c r="BV8" i="2"/>
  <c r="BV9" i="2"/>
  <c r="BV10" i="2"/>
  <c r="BV11" i="2"/>
  <c r="BV12" i="2"/>
  <c r="BV13" i="2"/>
  <c r="BV14" i="2"/>
  <c r="BV5" i="3"/>
  <c r="D4" i="8" s="1"/>
  <c r="BV8" i="3"/>
  <c r="D7" i="8" s="1"/>
  <c r="BV9" i="3"/>
  <c r="N8" i="8" s="1"/>
  <c r="BV10" i="3"/>
  <c r="D9" i="8" s="1"/>
  <c r="BV11" i="3"/>
  <c r="N10" i="8" s="1"/>
  <c r="BV12" i="3"/>
  <c r="D11" i="8" s="1"/>
  <c r="BV14" i="3"/>
  <c r="BV5" i="2"/>
  <c r="D4" i="7" s="1"/>
  <c r="AZ23" i="6"/>
  <c r="BO15" i="6"/>
  <c r="BO15" i="2" s="1"/>
  <c r="BO16" i="6"/>
  <c r="BO16" i="2" s="1"/>
  <c r="BO17" i="6"/>
  <c r="BO8" i="3" s="1"/>
  <c r="G7" i="8" s="1"/>
  <c r="BO18" i="6"/>
  <c r="BO9" i="3" s="1"/>
  <c r="G8" i="8" s="1"/>
  <c r="BO19" i="6"/>
  <c r="BO10" i="3" s="1"/>
  <c r="G9" i="8" s="1"/>
  <c r="BO20" i="6"/>
  <c r="BO11" i="3" s="1"/>
  <c r="G10" i="8" s="1"/>
  <c r="BO21" i="6"/>
  <c r="BO12" i="3" s="1"/>
  <c r="G11" i="8" s="1"/>
  <c r="BO22" i="6"/>
  <c r="BO23" i="6"/>
  <c r="BO14" i="3" s="1"/>
  <c r="G13" i="8" s="1"/>
  <c r="BO24" i="6"/>
  <c r="G15" i="2"/>
  <c r="V15" i="6"/>
  <c r="V15" i="2" s="1"/>
  <c r="AA15" i="6"/>
  <c r="AA15" i="2" s="1"/>
  <c r="AF15" i="6"/>
  <c r="AF15" i="2" s="1"/>
  <c r="AK15" i="6"/>
  <c r="AK15" i="2" s="1"/>
  <c r="L15" i="6"/>
  <c r="L15" i="2" s="1"/>
  <c r="V16" i="6"/>
  <c r="V16" i="2" s="1"/>
  <c r="AA16" i="6"/>
  <c r="AA16" i="2" s="1"/>
  <c r="AF16" i="6"/>
  <c r="AF16" i="2" s="1"/>
  <c r="AK16" i="6"/>
  <c r="AP16" i="6"/>
  <c r="AP16" i="2" s="1"/>
  <c r="Q16" i="6"/>
  <c r="V17" i="6"/>
  <c r="V8" i="3" s="1"/>
  <c r="AK17" i="6"/>
  <c r="G9" i="3"/>
  <c r="V18" i="6"/>
  <c r="V9" i="3" s="1"/>
  <c r="AA18" i="6"/>
  <c r="AA9" i="3" s="1"/>
  <c r="AF18" i="6"/>
  <c r="AF9" i="3" s="1"/>
  <c r="AK18" i="6"/>
  <c r="AK9" i="3" s="1"/>
  <c r="AP18" i="6"/>
  <c r="AP9" i="3" s="1"/>
  <c r="AU18" i="6"/>
  <c r="AU9" i="3" s="1"/>
  <c r="V19" i="6"/>
  <c r="V10" i="3" s="1"/>
  <c r="AA19" i="6"/>
  <c r="AF19" i="6"/>
  <c r="AF10" i="3" s="1"/>
  <c r="AK19" i="6"/>
  <c r="AP19" i="6"/>
  <c r="AP10" i="3" s="1"/>
  <c r="L19" i="6"/>
  <c r="AU19" i="6"/>
  <c r="AU10" i="3" s="1"/>
  <c r="BE19" i="6"/>
  <c r="BE10" i="3" s="1"/>
  <c r="G11" i="3"/>
  <c r="V20" i="6"/>
  <c r="V11" i="3" s="1"/>
  <c r="AA20" i="6"/>
  <c r="AA11" i="3" s="1"/>
  <c r="AF20" i="6"/>
  <c r="AF11" i="3" s="1"/>
  <c r="AK20" i="6"/>
  <c r="AK11" i="3" s="1"/>
  <c r="AP20" i="6"/>
  <c r="AP11" i="3" s="1"/>
  <c r="L20" i="6"/>
  <c r="AU20" i="6"/>
  <c r="V21" i="6"/>
  <c r="V12" i="3" s="1"/>
  <c r="AA21" i="6"/>
  <c r="AF21" i="6"/>
  <c r="AF12" i="3" s="1"/>
  <c r="AP21" i="6"/>
  <c r="AP12" i="3" s="1"/>
  <c r="L21" i="6"/>
  <c r="G13" i="3"/>
  <c r="V22" i="6"/>
  <c r="AK22" i="6"/>
  <c r="AK13" i="3" s="1"/>
  <c r="L22" i="6"/>
  <c r="AU22" i="6"/>
  <c r="V24" i="6"/>
  <c r="AA24" i="6"/>
  <c r="AF24" i="6"/>
  <c r="AK24" i="6"/>
  <c r="AP24" i="6"/>
  <c r="AZ24" i="6"/>
  <c r="L24" i="6"/>
  <c r="AU24" i="6"/>
  <c r="AU15" i="3" s="1"/>
  <c r="BE24" i="6"/>
  <c r="BE15" i="3" s="1"/>
  <c r="BJ15" i="6"/>
  <c r="BJ15" i="2" s="1"/>
  <c r="BJ16" i="6"/>
  <c r="BJ17" i="6"/>
  <c r="BJ8" i="3" s="1"/>
  <c r="Q7" i="8" s="1"/>
  <c r="BJ18" i="6"/>
  <c r="BJ9" i="3" s="1"/>
  <c r="Q8" i="8" s="1"/>
  <c r="BJ19" i="6"/>
  <c r="BJ10" i="3" s="1"/>
  <c r="Q9" i="8" s="1"/>
  <c r="BJ20" i="6"/>
  <c r="BJ11" i="3" s="1"/>
  <c r="Q10" i="8" s="1"/>
  <c r="BJ21" i="6"/>
  <c r="BJ12" i="3" s="1"/>
  <c r="Q11" i="8" s="1"/>
  <c r="BJ22" i="6"/>
  <c r="BJ24" i="6"/>
  <c r="BO5" i="6"/>
  <c r="BO6" i="6"/>
  <c r="BO7" i="6"/>
  <c r="BO7" i="2" s="1"/>
  <c r="G6" i="7" s="1"/>
  <c r="BO8" i="6"/>
  <c r="BO8" i="2" s="1"/>
  <c r="G7" i="7" s="1"/>
  <c r="BO9" i="6"/>
  <c r="BO9" i="2" s="1"/>
  <c r="G8" i="7" s="1"/>
  <c r="BO10" i="6"/>
  <c r="BO10" i="2" s="1"/>
  <c r="G9" i="7" s="1"/>
  <c r="BO11" i="6"/>
  <c r="BO11" i="2" s="1"/>
  <c r="G10" i="7" s="1"/>
  <c r="BO12" i="6"/>
  <c r="BO12" i="2" s="1"/>
  <c r="G11" i="7" s="1"/>
  <c r="BO13" i="6"/>
  <c r="BO13" i="2" s="1"/>
  <c r="G12" i="7" s="1"/>
  <c r="BO14" i="6"/>
  <c r="AF5" i="6"/>
  <c r="AK5" i="6"/>
  <c r="AP5" i="6"/>
  <c r="Q5" i="6"/>
  <c r="Q5" i="2" s="1"/>
  <c r="G6" i="2"/>
  <c r="V6" i="6"/>
  <c r="AA6" i="6"/>
  <c r="AF6" i="6"/>
  <c r="AK6" i="6"/>
  <c r="AP6" i="6"/>
  <c r="AU6" i="6"/>
  <c r="AU6" i="2" s="1"/>
  <c r="F7" i="5"/>
  <c r="G7" i="6" s="1"/>
  <c r="V7" i="6"/>
  <c r="AA7" i="6"/>
  <c r="AF7" i="6"/>
  <c r="AK7" i="6"/>
  <c r="L7" i="6"/>
  <c r="L7" i="2" s="1"/>
  <c r="V8" i="6"/>
  <c r="V8" i="2" s="1"/>
  <c r="AA8" i="6"/>
  <c r="AF8" i="6"/>
  <c r="AF8" i="2" s="1"/>
  <c r="AK8" i="6"/>
  <c r="AP8" i="6"/>
  <c r="AP8" i="2" s="1"/>
  <c r="AU8" i="6"/>
  <c r="AU8" i="2" s="1"/>
  <c r="V9" i="6"/>
  <c r="V9" i="2" s="1"/>
  <c r="AF9" i="6"/>
  <c r="AF9" i="2" s="1"/>
  <c r="AK9" i="6"/>
  <c r="AP9" i="6"/>
  <c r="AP9" i="2" s="1"/>
  <c r="Q9" i="6"/>
  <c r="Q9" i="2" s="1"/>
  <c r="AU9" i="6"/>
  <c r="AU9" i="2" s="1"/>
  <c r="G10" i="6"/>
  <c r="V10" i="6"/>
  <c r="V10" i="2" s="1"/>
  <c r="AF10" i="6"/>
  <c r="AF10" i="2" s="1"/>
  <c r="AK10" i="6"/>
  <c r="L10" i="6"/>
  <c r="L10" i="2" s="1"/>
  <c r="V11" i="6"/>
  <c r="V11" i="2" s="1"/>
  <c r="AA11" i="6"/>
  <c r="AK11" i="6"/>
  <c r="BE11" i="6"/>
  <c r="BE11" i="2" s="1"/>
  <c r="AK12" i="6"/>
  <c r="L12" i="6"/>
  <c r="L12" i="2" s="1"/>
  <c r="AK13" i="6"/>
  <c r="L13" i="6"/>
  <c r="L13" i="2" s="1"/>
  <c r="G14" i="6"/>
  <c r="G5" i="3" s="1"/>
  <c r="V14" i="6"/>
  <c r="AK14" i="6"/>
  <c r="AK5" i="3" s="1"/>
  <c r="L14" i="6"/>
  <c r="BJ6" i="6"/>
  <c r="BJ7" i="6"/>
  <c r="BJ7" i="2" s="1"/>
  <c r="Q6" i="7" s="1"/>
  <c r="BJ8" i="6"/>
  <c r="BJ8" i="2" s="1"/>
  <c r="Q7" i="7" s="1"/>
  <c r="BJ9" i="6"/>
  <c r="BJ9" i="2" s="1"/>
  <c r="Q8" i="7" s="1"/>
  <c r="BJ10" i="6"/>
  <c r="BJ10" i="2" s="1"/>
  <c r="Q9" i="7" s="1"/>
  <c r="BJ11" i="6"/>
  <c r="BJ11" i="2" s="1"/>
  <c r="Q10" i="7" s="1"/>
  <c r="BJ12" i="6"/>
  <c r="BJ12" i="2" s="1"/>
  <c r="Q11" i="7" s="1"/>
  <c r="BJ13" i="6"/>
  <c r="BJ13" i="2" s="1"/>
  <c r="Q12" i="7" s="1"/>
  <c r="BJ14" i="6"/>
  <c r="AU5" i="6"/>
  <c r="AU5" i="2" s="1"/>
  <c r="BO25" i="6"/>
  <c r="I35" i="3"/>
  <c r="I32" i="3"/>
  <c r="I31" i="3"/>
  <c r="I30" i="3"/>
  <c r="I29" i="3"/>
  <c r="I28" i="3"/>
  <c r="I23" i="3"/>
  <c r="I22" i="3"/>
  <c r="I17" i="3"/>
  <c r="BB35" i="3"/>
  <c r="BB32" i="3"/>
  <c r="BB31" i="3"/>
  <c r="BB30" i="3"/>
  <c r="BB29" i="3"/>
  <c r="BB28" i="3"/>
  <c r="BB23" i="3"/>
  <c r="BB22" i="3"/>
  <c r="BB17" i="3"/>
  <c r="AR35" i="3"/>
  <c r="AR32" i="3"/>
  <c r="AR31" i="3"/>
  <c r="AR30" i="3"/>
  <c r="AR29" i="3"/>
  <c r="AR28" i="3"/>
  <c r="AR23" i="3"/>
  <c r="AR22" i="3"/>
  <c r="AR17" i="3"/>
  <c r="N35" i="3"/>
  <c r="N32" i="3"/>
  <c r="N31" i="3"/>
  <c r="N30" i="3"/>
  <c r="N29" i="3"/>
  <c r="N28" i="3"/>
  <c r="N23" i="3"/>
  <c r="N22" i="3"/>
  <c r="N17" i="3"/>
  <c r="BS35" i="3"/>
  <c r="BS32" i="3"/>
  <c r="BS31" i="3"/>
  <c r="BS30" i="3"/>
  <c r="BS29" i="3"/>
  <c r="BS28" i="3"/>
  <c r="BR35" i="3"/>
  <c r="BR32" i="3"/>
  <c r="BR31" i="3"/>
  <c r="BR30" i="3"/>
  <c r="BR29" i="3"/>
  <c r="BR28" i="3"/>
  <c r="BR23" i="3"/>
  <c r="BR22" i="3"/>
  <c r="BR17" i="3"/>
  <c r="BQ35" i="3"/>
  <c r="BQ32" i="3"/>
  <c r="BQ31" i="3"/>
  <c r="BQ30" i="3"/>
  <c r="BQ29" i="3"/>
  <c r="BQ28" i="3"/>
  <c r="BQ23" i="3"/>
  <c r="BQ22" i="3"/>
  <c r="BQ17" i="3"/>
  <c r="BL35" i="3"/>
  <c r="BL32" i="3"/>
  <c r="BL31" i="3"/>
  <c r="BL30" i="3"/>
  <c r="BL29" i="3"/>
  <c r="BL28" i="3"/>
  <c r="BL23" i="3"/>
  <c r="BL22" i="3"/>
  <c r="BL17" i="3"/>
  <c r="BG35" i="3"/>
  <c r="BG32" i="3"/>
  <c r="BG31" i="3"/>
  <c r="BG30" i="3"/>
  <c r="BG29" i="3"/>
  <c r="BG28" i="3"/>
  <c r="BG23" i="3"/>
  <c r="BG22" i="3"/>
  <c r="BG17" i="3"/>
  <c r="AW35" i="3"/>
  <c r="AW32" i="3"/>
  <c r="AW31" i="3"/>
  <c r="AW30" i="3"/>
  <c r="AW29" i="3"/>
  <c r="AW28" i="3"/>
  <c r="AW23" i="3"/>
  <c r="AW22" i="3"/>
  <c r="AW17" i="3"/>
  <c r="AM35" i="3"/>
  <c r="AM32" i="3"/>
  <c r="AM31" i="3"/>
  <c r="AM30" i="3"/>
  <c r="AM29" i="3"/>
  <c r="AM28" i="3"/>
  <c r="AM23" i="3"/>
  <c r="AM22" i="3"/>
  <c r="AM17" i="3"/>
  <c r="AH35" i="3"/>
  <c r="AH32" i="3"/>
  <c r="AH31" i="3"/>
  <c r="AH30" i="3"/>
  <c r="AH29" i="3"/>
  <c r="AH28" i="3"/>
  <c r="AH23" i="3"/>
  <c r="AH22" i="3"/>
  <c r="AH17" i="3"/>
  <c r="AC35" i="3"/>
  <c r="AC32" i="3"/>
  <c r="AC31" i="3"/>
  <c r="AC30" i="3"/>
  <c r="AC29" i="3"/>
  <c r="AC28" i="3"/>
  <c r="AC23" i="3"/>
  <c r="AC22" i="3"/>
  <c r="AC17" i="3"/>
  <c r="X35" i="3"/>
  <c r="X32" i="3"/>
  <c r="X31" i="3"/>
  <c r="X30" i="3"/>
  <c r="X29" i="3"/>
  <c r="X28" i="3"/>
  <c r="X23" i="3"/>
  <c r="X22" i="3"/>
  <c r="X17" i="3"/>
  <c r="S35" i="3"/>
  <c r="S32" i="3"/>
  <c r="S31" i="3"/>
  <c r="S30" i="3"/>
  <c r="S29" i="3"/>
  <c r="S28" i="3"/>
  <c r="S23" i="3"/>
  <c r="S22" i="3"/>
  <c r="S17" i="3"/>
  <c r="D23" i="3"/>
  <c r="D22" i="3"/>
  <c r="D28" i="3"/>
  <c r="D29" i="3"/>
  <c r="D30" i="3"/>
  <c r="D31" i="3"/>
  <c r="D32" i="3"/>
  <c r="D35" i="3"/>
  <c r="D17" i="3"/>
  <c r="H6" i="3"/>
  <c r="K4" i="4"/>
  <c r="J4" i="4"/>
  <c r="BJ23" i="6"/>
  <c r="BJ5" i="6"/>
  <c r="BE23" i="6"/>
  <c r="BE22" i="6"/>
  <c r="BE21" i="6"/>
  <c r="BE20" i="6"/>
  <c r="BE18" i="6"/>
  <c r="BE17" i="6"/>
  <c r="BE16" i="6"/>
  <c r="BE15" i="6"/>
  <c r="BE14" i="6"/>
  <c r="BE13" i="6"/>
  <c r="BE12" i="6"/>
  <c r="BE10" i="6"/>
  <c r="BE9" i="6"/>
  <c r="BE8" i="6"/>
  <c r="BE7" i="6"/>
  <c r="BE6" i="6"/>
  <c r="BE5" i="6"/>
  <c r="AZ22" i="6"/>
  <c r="AZ21" i="6"/>
  <c r="AZ20" i="6"/>
  <c r="AZ19" i="6"/>
  <c r="AZ18" i="6"/>
  <c r="AZ17" i="6"/>
  <c r="AZ16" i="6"/>
  <c r="AZ15" i="6"/>
  <c r="AZ14" i="6"/>
  <c r="AZ13" i="6"/>
  <c r="AZ12" i="6"/>
  <c r="AZ11" i="6"/>
  <c r="AZ10" i="6"/>
  <c r="AZ9" i="6"/>
  <c r="AZ8" i="6"/>
  <c r="AZ7" i="6"/>
  <c r="AZ6" i="6"/>
  <c r="AZ5" i="6"/>
  <c r="AU23" i="6"/>
  <c r="AU21" i="6"/>
  <c r="AU17" i="6"/>
  <c r="AU16" i="6"/>
  <c r="AU15" i="6"/>
  <c r="AU14" i="6"/>
  <c r="AU5" i="3" s="1"/>
  <c r="AU13" i="6"/>
  <c r="AU12" i="6"/>
  <c r="AU11" i="6"/>
  <c r="AU10" i="6"/>
  <c r="AU7" i="6"/>
  <c r="AP23" i="6"/>
  <c r="AP22" i="6"/>
  <c r="AP17" i="6"/>
  <c r="AP15" i="6"/>
  <c r="AP14" i="6"/>
  <c r="AO13" i="5"/>
  <c r="AP13" i="6" s="1"/>
  <c r="AO12" i="5"/>
  <c r="AP12" i="6" s="1"/>
  <c r="AO11" i="5"/>
  <c r="AP11" i="6" s="1"/>
  <c r="AP10" i="6"/>
  <c r="AP7" i="6"/>
  <c r="AK23" i="6"/>
  <c r="AK21" i="6"/>
  <c r="AF23" i="6"/>
  <c r="AF22" i="6"/>
  <c r="AF17" i="6"/>
  <c r="AF14" i="6"/>
  <c r="AF13" i="6"/>
  <c r="AF12" i="6"/>
  <c r="AF12" i="2" s="1"/>
  <c r="AF11" i="6"/>
  <c r="AA23" i="6"/>
  <c r="AA22" i="6"/>
  <c r="AA17" i="6"/>
  <c r="Z14" i="5"/>
  <c r="AA14" i="6" s="1"/>
  <c r="AA13" i="6"/>
  <c r="AA12" i="6"/>
  <c r="AA10" i="6"/>
  <c r="AA9" i="6"/>
  <c r="AA9" i="2" s="1"/>
  <c r="AA5" i="6"/>
  <c r="V23" i="6"/>
  <c r="V13" i="6"/>
  <c r="V12" i="6"/>
  <c r="V12" i="2" s="1"/>
  <c r="V5" i="6"/>
  <c r="Q24" i="6"/>
  <c r="Q23" i="6"/>
  <c r="Q22" i="6"/>
  <c r="Q21" i="6"/>
  <c r="Q20" i="6"/>
  <c r="Q19" i="6"/>
  <c r="P18" i="5"/>
  <c r="Q18" i="6" s="1"/>
  <c r="P17" i="5"/>
  <c r="Q17" i="6" s="1"/>
  <c r="P15" i="5"/>
  <c r="Q15" i="6" s="1"/>
  <c r="P14" i="5"/>
  <c r="Q14" i="6" s="1"/>
  <c r="P13" i="5"/>
  <c r="Q13" i="6" s="1"/>
  <c r="P12" i="5"/>
  <c r="Q12" i="6" s="1"/>
  <c r="P11" i="5"/>
  <c r="Q11" i="6" s="1"/>
  <c r="P10" i="5"/>
  <c r="Q10" i="6" s="1"/>
  <c r="Q8" i="6"/>
  <c r="Q7" i="6"/>
  <c r="Q6" i="6"/>
  <c r="Q6" i="2" s="1"/>
  <c r="L23" i="6"/>
  <c r="L18" i="6"/>
  <c r="L17" i="6"/>
  <c r="L16" i="6"/>
  <c r="L11" i="6"/>
  <c r="L11" i="2" s="1"/>
  <c r="L9" i="6"/>
  <c r="L8" i="6"/>
  <c r="L8" i="2" s="1"/>
  <c r="L6" i="6"/>
  <c r="L5" i="6"/>
  <c r="G13" i="6"/>
  <c r="G12" i="6"/>
  <c r="G11" i="6"/>
  <c r="G9" i="6"/>
  <c r="F8" i="5"/>
  <c r="G8" i="6" s="1"/>
  <c r="G8" i="2" s="1"/>
  <c r="W25" i="9"/>
  <c r="BT29" i="2"/>
  <c r="BT30" i="2"/>
  <c r="I27" i="2"/>
  <c r="I26" i="2"/>
  <c r="CC26" i="2" s="1"/>
  <c r="I23" i="2"/>
  <c r="BX23" i="2" s="1"/>
  <c r="I22" i="2"/>
  <c r="I21" i="2"/>
  <c r="CC21" i="2" s="1"/>
  <c r="I20" i="2"/>
  <c r="I19" i="2"/>
  <c r="BB27" i="2"/>
  <c r="CL27" i="2" s="1"/>
  <c r="BB26" i="2"/>
  <c r="CN26" i="2" s="1"/>
  <c r="BB23" i="2"/>
  <c r="CN23" i="2" s="1"/>
  <c r="BB22" i="2"/>
  <c r="CL22" i="2" s="1"/>
  <c r="BB21" i="2"/>
  <c r="CN21" i="2" s="1"/>
  <c r="BB20" i="2"/>
  <c r="CM20" i="2" s="1"/>
  <c r="BB19" i="2"/>
  <c r="CN19" i="2" s="1"/>
  <c r="AR27" i="2"/>
  <c r="CJ27" i="2" s="1"/>
  <c r="AR26" i="2"/>
  <c r="CJ26" i="2" s="1"/>
  <c r="AR23" i="2"/>
  <c r="AR22" i="2"/>
  <c r="CJ22" i="2" s="1"/>
  <c r="AR21" i="2"/>
  <c r="AR20" i="2"/>
  <c r="AR19" i="2"/>
  <c r="CJ19" i="2" s="1"/>
  <c r="N27" i="2"/>
  <c r="N26" i="2"/>
  <c r="N23" i="2"/>
  <c r="N22" i="2"/>
  <c r="CD22" i="2" s="1"/>
  <c r="N21" i="2"/>
  <c r="CD21" i="2" s="1"/>
  <c r="N20" i="2"/>
  <c r="CD20" i="2" s="1"/>
  <c r="N19" i="2"/>
  <c r="CE19" i="2" s="1"/>
  <c r="CQ16" i="2"/>
  <c r="CP16" i="2"/>
  <c r="CO16" i="2"/>
  <c r="CN16" i="2"/>
  <c r="CM16" i="2"/>
  <c r="CL16" i="2"/>
  <c r="CK16" i="2"/>
  <c r="CJ16" i="2"/>
  <c r="CI16" i="2"/>
  <c r="CH16" i="2"/>
  <c r="CG16" i="2"/>
  <c r="CF16" i="2"/>
  <c r="CE16" i="2"/>
  <c r="CD16" i="2"/>
  <c r="CC16" i="2"/>
  <c r="CA16" i="2"/>
  <c r="BZ16" i="2"/>
  <c r="BY16" i="2"/>
  <c r="BX16" i="2"/>
  <c r="BR27" i="2"/>
  <c r="BQ27" i="2"/>
  <c r="BR26" i="2"/>
  <c r="BQ26" i="2"/>
  <c r="BR23" i="2"/>
  <c r="BQ23" i="2"/>
  <c r="BR22" i="2"/>
  <c r="BQ22" i="2"/>
  <c r="BR21" i="2"/>
  <c r="BQ21" i="2"/>
  <c r="BR20" i="2"/>
  <c r="BQ20" i="2"/>
  <c r="BR19" i="2"/>
  <c r="BQ19" i="2"/>
  <c r="BL27" i="2"/>
  <c r="BL26" i="2"/>
  <c r="BL23" i="2"/>
  <c r="BL22" i="2"/>
  <c r="BL21" i="2"/>
  <c r="BL20" i="2"/>
  <c r="BL19" i="2"/>
  <c r="BG23" i="2"/>
  <c r="BG22" i="2"/>
  <c r="BG21" i="2"/>
  <c r="BG20" i="2"/>
  <c r="BG19" i="2"/>
  <c r="AW27" i="2"/>
  <c r="AW26" i="2"/>
  <c r="AW23" i="2"/>
  <c r="AW22" i="2"/>
  <c r="AW21" i="2"/>
  <c r="AW20" i="2"/>
  <c r="AW19" i="2"/>
  <c r="AM27" i="2"/>
  <c r="AM26" i="2"/>
  <c r="AM23" i="2"/>
  <c r="AM22" i="2"/>
  <c r="AM21" i="2"/>
  <c r="AM20" i="2"/>
  <c r="AM19" i="2"/>
  <c r="AH27" i="2"/>
  <c r="AH26" i="2"/>
  <c r="AH23" i="2"/>
  <c r="AH22" i="2"/>
  <c r="AH21" i="2"/>
  <c r="AH20" i="2"/>
  <c r="AH19" i="2"/>
  <c r="AC27" i="2"/>
  <c r="AC26" i="2"/>
  <c r="AC23" i="2"/>
  <c r="AC22" i="2"/>
  <c r="AC21" i="2"/>
  <c r="AC20" i="2"/>
  <c r="AC19" i="2"/>
  <c r="X27" i="2"/>
  <c r="X26" i="2"/>
  <c r="X23" i="2"/>
  <c r="X22" i="2"/>
  <c r="X21" i="2"/>
  <c r="X20" i="2"/>
  <c r="X19" i="2"/>
  <c r="S27" i="2"/>
  <c r="S26" i="2"/>
  <c r="S23" i="2"/>
  <c r="S22" i="2"/>
  <c r="S21" i="2"/>
  <c r="S20" i="2"/>
  <c r="S19" i="2"/>
  <c r="BK9" i="2"/>
  <c r="M14" i="2"/>
  <c r="BU16" i="2"/>
  <c r="CK11" i="2"/>
  <c r="CL11" i="2"/>
  <c r="CM11" i="2"/>
  <c r="CN11" i="2"/>
  <c r="CQ11" i="2"/>
  <c r="CK5" i="2"/>
  <c r="CL5" i="2"/>
  <c r="CM5" i="2"/>
  <c r="CN5" i="2"/>
  <c r="CQ5" i="2"/>
  <c r="CJ9" i="2"/>
  <c r="CJ8" i="2"/>
  <c r="CJ6" i="2"/>
  <c r="CJ5" i="2"/>
  <c r="CD5" i="2"/>
  <c r="CE5" i="2"/>
  <c r="CD9" i="2"/>
  <c r="CE9" i="2"/>
  <c r="BX14" i="2"/>
  <c r="BX13" i="2"/>
  <c r="BX12" i="2"/>
  <c r="BX10" i="2"/>
  <c r="BX7" i="2"/>
  <c r="BX11" i="2"/>
  <c r="BX9" i="2"/>
  <c r="BX8" i="2"/>
  <c r="BX6" i="2"/>
  <c r="BX5" i="2"/>
  <c r="D26" i="2"/>
  <c r="D27" i="2"/>
  <c r="D19" i="2"/>
  <c r="D20" i="2"/>
  <c r="D21" i="2"/>
  <c r="D22" i="2"/>
  <c r="D23" i="2"/>
  <c r="CK6" i="2"/>
  <c r="CL6" i="2"/>
  <c r="CM6" i="2"/>
  <c r="CN6" i="2"/>
  <c r="CQ6" i="2"/>
  <c r="CK7" i="2"/>
  <c r="CL7" i="2"/>
  <c r="CM7" i="2"/>
  <c r="CN7" i="2"/>
  <c r="CQ7" i="2"/>
  <c r="CK8" i="2"/>
  <c r="CL8" i="2"/>
  <c r="CM8" i="2"/>
  <c r="CN8" i="2"/>
  <c r="CQ8" i="2"/>
  <c r="CK9" i="2"/>
  <c r="CL9" i="2"/>
  <c r="CM9" i="2"/>
  <c r="CN9" i="2"/>
  <c r="CQ9" i="2"/>
  <c r="CK10" i="2"/>
  <c r="CL10" i="2"/>
  <c r="CM10" i="2"/>
  <c r="CN10" i="2"/>
  <c r="CQ10" i="2"/>
  <c r="CK12" i="2"/>
  <c r="CL12" i="2"/>
  <c r="CM12" i="2"/>
  <c r="CN12" i="2"/>
  <c r="CQ12" i="2"/>
  <c r="CK13" i="2"/>
  <c r="CL13" i="2"/>
  <c r="CM13" i="2"/>
  <c r="CN13" i="2"/>
  <c r="CQ13" i="2"/>
  <c r="CK14" i="2"/>
  <c r="CL14" i="2"/>
  <c r="CM14" i="2"/>
  <c r="CN14" i="2"/>
  <c r="CQ14" i="2"/>
  <c r="CJ7" i="2"/>
  <c r="CJ10" i="2"/>
  <c r="CJ11" i="2"/>
  <c r="CJ12" i="2"/>
  <c r="CJ13" i="2"/>
  <c r="CJ14" i="2"/>
  <c r="CD6" i="2"/>
  <c r="CE6" i="2"/>
  <c r="CD7" i="2"/>
  <c r="CE7" i="2"/>
  <c r="CD8" i="2"/>
  <c r="CE8" i="2"/>
  <c r="CD10" i="2"/>
  <c r="CE10" i="2"/>
  <c r="CD11" i="2"/>
  <c r="CE11" i="2"/>
  <c r="CD12" i="2"/>
  <c r="CE12" i="2"/>
  <c r="CD13" i="2"/>
  <c r="CE13" i="2"/>
  <c r="CD14" i="2"/>
  <c r="CE14" i="2"/>
  <c r="AQ29" i="2" l="1"/>
  <c r="AP29" i="2"/>
  <c r="AO29" i="2"/>
  <c r="AN29" i="2"/>
  <c r="BO25" i="2"/>
  <c r="E21" i="2"/>
  <c r="H21" i="2"/>
  <c r="F21" i="2"/>
  <c r="G21" i="2"/>
  <c r="G22" i="2"/>
  <c r="E22" i="2"/>
  <c r="H22" i="2"/>
  <c r="F22" i="2"/>
  <c r="F20" i="2"/>
  <c r="E20" i="2"/>
  <c r="G20" i="2"/>
  <c r="H20" i="2"/>
  <c r="O29" i="2"/>
  <c r="R29" i="2"/>
  <c r="Q29" i="2"/>
  <c r="P29" i="2"/>
  <c r="AG6" i="3"/>
  <c r="H14" i="2"/>
  <c r="BK14" i="2"/>
  <c r="J10" i="3"/>
  <c r="P7" i="3"/>
  <c r="AU7" i="2"/>
  <c r="L11" i="3"/>
  <c r="M10" i="3"/>
  <c r="K9" i="3"/>
  <c r="M9" i="2"/>
  <c r="AS7" i="2"/>
  <c r="J24" i="2"/>
  <c r="K13" i="3"/>
  <c r="K10" i="3"/>
  <c r="L9" i="2"/>
  <c r="L9" i="3"/>
  <c r="J15" i="3"/>
  <c r="L10" i="3"/>
  <c r="M12" i="3"/>
  <c r="J9" i="3"/>
  <c r="K9" i="2"/>
  <c r="J13" i="3"/>
  <c r="BP14" i="2"/>
  <c r="L15" i="3"/>
  <c r="L24" i="2"/>
  <c r="L13" i="3"/>
  <c r="L12" i="3"/>
  <c r="M13" i="3"/>
  <c r="J9" i="2"/>
  <c r="AV7" i="2"/>
  <c r="K12" i="3"/>
  <c r="J11" i="3"/>
  <c r="M24" i="2"/>
  <c r="M11" i="3"/>
  <c r="M9" i="3"/>
  <c r="AT7" i="2"/>
  <c r="K15" i="3"/>
  <c r="K24" i="2"/>
  <c r="J12" i="3"/>
  <c r="CA17" i="3"/>
  <c r="BX17" i="3"/>
  <c r="BY17" i="3"/>
  <c r="BZ17" i="3"/>
  <c r="CA29" i="3"/>
  <c r="BX29" i="3"/>
  <c r="BY29" i="3"/>
  <c r="BZ29" i="3"/>
  <c r="BY35" i="3"/>
  <c r="BZ35" i="3"/>
  <c r="BX35" i="3"/>
  <c r="CA35" i="3"/>
  <c r="AE14" i="2"/>
  <c r="AE5" i="3"/>
  <c r="BI14" i="2"/>
  <c r="P13" i="7" s="1"/>
  <c r="BI5" i="3"/>
  <c r="P4" i="8" s="1"/>
  <c r="U14" i="2"/>
  <c r="U5" i="3"/>
  <c r="T14" i="2"/>
  <c r="T5" i="3"/>
  <c r="BY27" i="3"/>
  <c r="BZ27" i="3"/>
  <c r="CA27" i="3"/>
  <c r="BX27" i="3"/>
  <c r="BX24" i="3"/>
  <c r="BY24" i="3"/>
  <c r="BZ24" i="3"/>
  <c r="CA24" i="3"/>
  <c r="BY19" i="3"/>
  <c r="BZ19" i="3"/>
  <c r="CA19" i="3"/>
  <c r="BX19" i="3"/>
  <c r="BX13" i="3"/>
  <c r="BX9" i="3"/>
  <c r="BX12" i="3"/>
  <c r="BX5" i="3"/>
  <c r="BX11" i="3"/>
  <c r="BX7" i="3"/>
  <c r="BX14" i="3"/>
  <c r="K13" i="8" s="1"/>
  <c r="BX10" i="3"/>
  <c r="BX15" i="3"/>
  <c r="BX6" i="3"/>
  <c r="BX8" i="3"/>
  <c r="BP6" i="3"/>
  <c r="BZ22" i="3"/>
  <c r="CA22" i="3"/>
  <c r="BX22" i="3"/>
  <c r="BY22" i="3"/>
  <c r="BZ30" i="3"/>
  <c r="CA30" i="3"/>
  <c r="BX30" i="3"/>
  <c r="BY30" i="3"/>
  <c r="V14" i="2"/>
  <c r="V5" i="3"/>
  <c r="BO14" i="2"/>
  <c r="G13" i="7" s="1"/>
  <c r="BO5" i="3"/>
  <c r="G4" i="8" s="1"/>
  <c r="AL14" i="2"/>
  <c r="AL5" i="3"/>
  <c r="AD14" i="2"/>
  <c r="AD5" i="3"/>
  <c r="BH14" i="2"/>
  <c r="O13" i="7" s="1"/>
  <c r="BH5" i="3"/>
  <c r="O4" i="8" s="1"/>
  <c r="E14" i="2"/>
  <c r="E5" i="3"/>
  <c r="BN14" i="2"/>
  <c r="F13" i="7" s="1"/>
  <c r="BN5" i="3"/>
  <c r="F4" i="8" s="1"/>
  <c r="BZ34" i="3"/>
  <c r="CA34" i="3"/>
  <c r="BX34" i="3"/>
  <c r="BY34" i="3"/>
  <c r="BZ26" i="3"/>
  <c r="CA26" i="3"/>
  <c r="BX26" i="3"/>
  <c r="BY26" i="3"/>
  <c r="BZ18" i="3"/>
  <c r="CA18" i="3"/>
  <c r="BX18" i="3"/>
  <c r="BY18" i="3"/>
  <c r="BY12" i="3"/>
  <c r="BY8" i="3"/>
  <c r="BY6" i="3"/>
  <c r="BY13" i="3"/>
  <c r="BY11" i="3"/>
  <c r="BY7" i="3"/>
  <c r="BY9" i="3"/>
  <c r="BY5" i="3"/>
  <c r="BY14" i="3"/>
  <c r="L13" i="8" s="1"/>
  <c r="BY15" i="3"/>
  <c r="BY10" i="3"/>
  <c r="AF14" i="2"/>
  <c r="AF5" i="3"/>
  <c r="BY23" i="3"/>
  <c r="BZ23" i="3"/>
  <c r="BX23" i="3"/>
  <c r="CA23" i="3"/>
  <c r="BY31" i="3"/>
  <c r="BZ31" i="3"/>
  <c r="CA31" i="3"/>
  <c r="BX31" i="3"/>
  <c r="BJ14" i="2"/>
  <c r="Q13" i="7" s="1"/>
  <c r="BJ5" i="3"/>
  <c r="Q4" i="8" s="1"/>
  <c r="K14" i="2"/>
  <c r="K5" i="3"/>
  <c r="J14" i="2"/>
  <c r="J5" i="3"/>
  <c r="BM14" i="2"/>
  <c r="E13" i="7" s="1"/>
  <c r="BM5" i="3"/>
  <c r="E4" i="8" s="1"/>
  <c r="CA33" i="3"/>
  <c r="BX33" i="3"/>
  <c r="BY33" i="3"/>
  <c r="BZ33" i="3"/>
  <c r="CA21" i="3"/>
  <c r="BX21" i="3"/>
  <c r="BY21" i="3"/>
  <c r="BZ21" i="3"/>
  <c r="CA11" i="3"/>
  <c r="CA5" i="3"/>
  <c r="CA10" i="3"/>
  <c r="CA12" i="3"/>
  <c r="CA8" i="3"/>
  <c r="CA6" i="3"/>
  <c r="CA13" i="3"/>
  <c r="CA9" i="3"/>
  <c r="CA7" i="3"/>
  <c r="CA14" i="3"/>
  <c r="CA15" i="3"/>
  <c r="AL7" i="3"/>
  <c r="BK6" i="3"/>
  <c r="BX28" i="3"/>
  <c r="BY28" i="3"/>
  <c r="BZ28" i="3"/>
  <c r="CA28" i="3"/>
  <c r="BX32" i="3"/>
  <c r="BY32" i="3"/>
  <c r="BZ32" i="3"/>
  <c r="CA32" i="3"/>
  <c r="L14" i="2"/>
  <c r="L5" i="3"/>
  <c r="AG14" i="2"/>
  <c r="AG5" i="3"/>
  <c r="W14" i="2"/>
  <c r="W5" i="3"/>
  <c r="AI14" i="2"/>
  <c r="AI5" i="3"/>
  <c r="CA25" i="3"/>
  <c r="BX25" i="3"/>
  <c r="BY25" i="3"/>
  <c r="BZ25" i="3"/>
  <c r="BX20" i="3"/>
  <c r="BY20" i="3"/>
  <c r="BZ20" i="3"/>
  <c r="CA20" i="3"/>
  <c r="BZ14" i="3"/>
  <c r="BZ8" i="3"/>
  <c r="BZ10" i="3"/>
  <c r="BZ15" i="3"/>
  <c r="BZ11" i="3"/>
  <c r="BZ6" i="3"/>
  <c r="BZ13" i="3"/>
  <c r="BZ7" i="3"/>
  <c r="BZ12" i="3"/>
  <c r="BZ5" i="3"/>
  <c r="BZ9" i="3"/>
  <c r="J6" i="3"/>
  <c r="W6" i="3"/>
  <c r="AB6" i="3"/>
  <c r="AL6" i="3"/>
  <c r="K6" i="3"/>
  <c r="O7" i="3"/>
  <c r="M6" i="3"/>
  <c r="R7" i="3"/>
  <c r="AB7" i="3"/>
  <c r="BK7" i="3"/>
  <c r="BN6" i="3"/>
  <c r="F5" i="8" s="1"/>
  <c r="M29" i="2"/>
  <c r="T27" i="9"/>
  <c r="CJ9" i="3"/>
  <c r="CI9" i="3"/>
  <c r="CH17" i="3"/>
  <c r="CH29" i="3"/>
  <c r="CH35" i="3"/>
  <c r="CH10" i="3"/>
  <c r="I39" i="3"/>
  <c r="L39" i="3" s="1"/>
  <c r="BB37" i="3"/>
  <c r="CH12" i="3"/>
  <c r="CD9" i="3"/>
  <c r="CH7" i="3"/>
  <c r="CF8" i="3"/>
  <c r="CJ14" i="3"/>
  <c r="CJ27" i="3"/>
  <c r="CJ21" i="3"/>
  <c r="CJ26" i="3"/>
  <c r="CJ10" i="3"/>
  <c r="N38" i="3"/>
  <c r="O38" i="3" s="1"/>
  <c r="AH38" i="3"/>
  <c r="AL38" i="3" s="1"/>
  <c r="X38" i="3"/>
  <c r="AB38" i="3" s="1"/>
  <c r="BL38" i="3"/>
  <c r="BP38" i="3" s="1"/>
  <c r="CQ22" i="3"/>
  <c r="CE5" i="3"/>
  <c r="CL35" i="3"/>
  <c r="CE34" i="3"/>
  <c r="I38" i="3"/>
  <c r="CJ15" i="3"/>
  <c r="CD13" i="3"/>
  <c r="CL33" i="3"/>
  <c r="CJ6" i="3"/>
  <c r="CJ23" i="3"/>
  <c r="CJ19" i="3"/>
  <c r="I37" i="3"/>
  <c r="L37" i="3" s="1"/>
  <c r="CH9" i="3"/>
  <c r="DC9" i="3" s="1"/>
  <c r="CH8" i="3"/>
  <c r="CJ5" i="3"/>
  <c r="CJ13" i="3"/>
  <c r="BB38" i="3"/>
  <c r="CH19" i="3"/>
  <c r="CN21" i="3"/>
  <c r="CM21" i="3"/>
  <c r="CQ25" i="3"/>
  <c r="CL29" i="3"/>
  <c r="CQ17" i="3"/>
  <c r="CL14" i="3"/>
  <c r="CL10" i="3"/>
  <c r="CL6" i="3"/>
  <c r="CN5" i="3"/>
  <c r="CD25" i="3"/>
  <c r="CD12" i="3"/>
  <c r="CD8" i="3"/>
  <c r="CM25" i="3"/>
  <c r="CK23" i="3"/>
  <c r="CL31" i="3"/>
  <c r="CL21" i="3"/>
  <c r="CL13" i="3"/>
  <c r="CE32" i="3"/>
  <c r="CQ28" i="3"/>
  <c r="CE30" i="3"/>
  <c r="CH33" i="3"/>
  <c r="CJ33" i="3"/>
  <c r="CE27" i="3"/>
  <c r="CG24" i="3"/>
  <c r="CE20" i="3"/>
  <c r="CD20" i="3"/>
  <c r="CQ21" i="3"/>
  <c r="CK21" i="3"/>
  <c r="CD14" i="3"/>
  <c r="CL7" i="3"/>
  <c r="CL11" i="3"/>
  <c r="CL15" i="3"/>
  <c r="CQ30" i="3"/>
  <c r="CN26" i="3"/>
  <c r="N39" i="3"/>
  <c r="CE22" i="3"/>
  <c r="CM28" i="3"/>
  <c r="CK32" i="3"/>
  <c r="CO34" i="3"/>
  <c r="CD7" i="3"/>
  <c r="CJ8" i="3"/>
  <c r="CL9" i="3"/>
  <c r="CD11" i="3"/>
  <c r="CJ12" i="3"/>
  <c r="CD15" i="3"/>
  <c r="CJ22" i="3"/>
  <c r="CJ24" i="3"/>
  <c r="CL26" i="3"/>
  <c r="CH22" i="3"/>
  <c r="CH30" i="3"/>
  <c r="CJ18" i="3"/>
  <c r="CH27" i="3"/>
  <c r="CH24" i="3"/>
  <c r="CH18" i="3"/>
  <c r="CI15" i="3"/>
  <c r="DC15" i="3" s="1"/>
  <c r="DD15" i="3" s="1"/>
  <c r="CI14" i="3"/>
  <c r="CI11" i="3"/>
  <c r="CD6" i="3"/>
  <c r="CJ7" i="3"/>
  <c r="CL8" i="3"/>
  <c r="CD10" i="3"/>
  <c r="CJ11" i="3"/>
  <c r="CL12" i="3"/>
  <c r="CK22" i="3"/>
  <c r="CK28" i="3"/>
  <c r="CJ30" i="3"/>
  <c r="CQ32" i="3"/>
  <c r="CK25" i="3"/>
  <c r="CE28" i="3"/>
  <c r="CH23" i="3"/>
  <c r="CH31" i="3"/>
  <c r="CM22" i="3"/>
  <c r="CK30" i="3"/>
  <c r="AR39" i="3"/>
  <c r="AU39" i="3" s="1"/>
  <c r="CH34" i="3"/>
  <c r="CH26" i="3"/>
  <c r="CG25" i="3"/>
  <c r="CH21" i="3"/>
  <c r="CH15" i="3"/>
  <c r="CH14" i="3"/>
  <c r="CH13" i="3"/>
  <c r="CI12" i="3"/>
  <c r="DC12" i="3" s="1"/>
  <c r="CH11" i="3"/>
  <c r="CI10" i="3"/>
  <c r="CQ20" i="2"/>
  <c r="CK18" i="2"/>
  <c r="CJ18" i="2"/>
  <c r="CJ24" i="2"/>
  <c r="CN25" i="2"/>
  <c r="CQ19" i="2"/>
  <c r="CD19" i="2"/>
  <c r="CN27" i="2"/>
  <c r="AR30" i="2"/>
  <c r="CM19" i="2"/>
  <c r="CL23" i="2"/>
  <c r="BR30" i="2"/>
  <c r="CS14" i="2"/>
  <c r="CW14" i="2" s="1"/>
  <c r="CE18" i="2"/>
  <c r="CK19" i="2"/>
  <c r="CL25" i="2"/>
  <c r="DH8" i="2"/>
  <c r="CL21" i="2"/>
  <c r="BX18" i="2"/>
  <c r="CM18" i="2"/>
  <c r="CQ18" i="2"/>
  <c r="CL19" i="2"/>
  <c r="BX21" i="2"/>
  <c r="CJ25" i="2"/>
  <c r="BU29" i="2"/>
  <c r="BQ30" i="2"/>
  <c r="DC14" i="2"/>
  <c r="BB29" i="2"/>
  <c r="CN18" i="2"/>
  <c r="CK25" i="2"/>
  <c r="CQ25" i="2"/>
  <c r="CD18" i="2"/>
  <c r="CM25" i="2"/>
  <c r="BK22" i="2"/>
  <c r="BJ22" i="2"/>
  <c r="BI22" i="2"/>
  <c r="BH22" i="2"/>
  <c r="CH28" i="3"/>
  <c r="CJ28" i="3"/>
  <c r="CO31" i="3"/>
  <c r="CQ31" i="3"/>
  <c r="CK31" i="3"/>
  <c r="CN31" i="3"/>
  <c r="CM31" i="3"/>
  <c r="BJ6" i="3"/>
  <c r="Q5" i="8" s="1"/>
  <c r="AK6" i="3"/>
  <c r="AQ16" i="2"/>
  <c r="AQ7" i="3"/>
  <c r="M16" i="2"/>
  <c r="M7" i="3"/>
  <c r="W19" i="2"/>
  <c r="V19" i="2"/>
  <c r="U19" i="2"/>
  <c r="T19" i="2"/>
  <c r="AG21" i="2"/>
  <c r="AF21" i="2"/>
  <c r="AD21" i="2"/>
  <c r="AE21" i="2"/>
  <c r="AL22" i="2"/>
  <c r="AK22" i="2"/>
  <c r="AJ22" i="2"/>
  <c r="AI22" i="2"/>
  <c r="BK21" i="2"/>
  <c r="BJ21" i="2"/>
  <c r="BI21" i="2"/>
  <c r="BH21" i="2"/>
  <c r="BP22" i="2"/>
  <c r="BO22" i="2"/>
  <c r="BN22" i="2"/>
  <c r="BM22" i="2"/>
  <c r="BY20" i="2"/>
  <c r="BZ20" i="2"/>
  <c r="BG29" i="2"/>
  <c r="BK29" i="2" s="1"/>
  <c r="BK18" i="2"/>
  <c r="BJ18" i="2"/>
  <c r="BI18" i="2"/>
  <c r="BH18" i="2"/>
  <c r="AH29" i="2"/>
  <c r="AL29" i="2" s="1"/>
  <c r="AL18" i="2"/>
  <c r="AK18" i="2"/>
  <c r="AJ18" i="2"/>
  <c r="AI18" i="2"/>
  <c r="D29" i="2"/>
  <c r="F29" i="2" s="1"/>
  <c r="E18" i="2"/>
  <c r="H18" i="2"/>
  <c r="F18" i="2"/>
  <c r="G18" i="2"/>
  <c r="CX6" i="2"/>
  <c r="BM7" i="3"/>
  <c r="E6" i="8" s="1"/>
  <c r="BM16" i="2"/>
  <c r="Z6" i="3"/>
  <c r="AI6" i="3"/>
  <c r="E19" i="2"/>
  <c r="F19" i="2"/>
  <c r="H19" i="2"/>
  <c r="G19" i="2"/>
  <c r="AB21" i="2"/>
  <c r="AA21" i="2"/>
  <c r="Z21" i="2"/>
  <c r="Y21" i="2"/>
  <c r="BP23" i="2"/>
  <c r="BO23" i="2"/>
  <c r="BN23" i="2"/>
  <c r="BM23" i="2"/>
  <c r="CF29" i="3"/>
  <c r="CD29" i="3"/>
  <c r="CE29" i="3"/>
  <c r="CO23" i="3"/>
  <c r="CL23" i="3"/>
  <c r="CN23" i="3"/>
  <c r="CM23" i="3"/>
  <c r="Q16" i="2"/>
  <c r="Q7" i="3"/>
  <c r="W16" i="2"/>
  <c r="W7" i="3"/>
  <c r="AG24" i="2"/>
  <c r="AF24" i="2"/>
  <c r="AE24" i="2"/>
  <c r="AD24" i="2"/>
  <c r="O26" i="2"/>
  <c r="P26" i="2"/>
  <c r="Q26" i="2"/>
  <c r="R26" i="2"/>
  <c r="J19" i="2"/>
  <c r="K19" i="2"/>
  <c r="L19" i="2"/>
  <c r="M19" i="2"/>
  <c r="BY21" i="2"/>
  <c r="M21" i="2"/>
  <c r="L21" i="2"/>
  <c r="K21" i="2"/>
  <c r="J21" i="2"/>
  <c r="BY26" i="2"/>
  <c r="CQ23" i="3"/>
  <c r="CO20" i="3"/>
  <c r="CQ20" i="3"/>
  <c r="CN20" i="3"/>
  <c r="CM20" i="3"/>
  <c r="CL20" i="3"/>
  <c r="CK20" i="3"/>
  <c r="CH20" i="3"/>
  <c r="CJ20" i="3"/>
  <c r="AR37" i="3"/>
  <c r="CF20" i="3"/>
  <c r="N37" i="3"/>
  <c r="AT13" i="3"/>
  <c r="BH7" i="3"/>
  <c r="O6" i="8" s="1"/>
  <c r="BH16" i="2"/>
  <c r="AE7" i="3"/>
  <c r="AE16" i="2"/>
  <c r="Y7" i="3"/>
  <c r="Y16" i="2"/>
  <c r="CP11" i="3"/>
  <c r="CM33" i="3"/>
  <c r="CQ27" i="3"/>
  <c r="CM27" i="3"/>
  <c r="CK27" i="3"/>
  <c r="CQ24" i="3"/>
  <c r="CM24" i="3"/>
  <c r="CK24" i="3"/>
  <c r="CM35" i="3"/>
  <c r="CM29" i="3"/>
  <c r="CL28" i="3"/>
  <c r="CL22" i="3"/>
  <c r="CM15" i="3"/>
  <c r="CM14" i="3"/>
  <c r="CM13" i="3"/>
  <c r="CM12" i="3"/>
  <c r="CM7" i="3"/>
  <c r="CP9" i="3"/>
  <c r="CQ18" i="3"/>
  <c r="CN18" i="3"/>
  <c r="CM18" i="3"/>
  <c r="CL18" i="3"/>
  <c r="CK18" i="3"/>
  <c r="CQ33" i="3"/>
  <c r="CK33" i="3"/>
  <c r="CN27" i="3"/>
  <c r="CL27" i="3"/>
  <c r="CN24" i="3"/>
  <c r="CL24" i="3"/>
  <c r="CQ35" i="3"/>
  <c r="CK35" i="3"/>
  <c r="CM32" i="3"/>
  <c r="CM30" i="3"/>
  <c r="CQ29" i="3"/>
  <c r="CK29" i="3"/>
  <c r="CN28" i="3"/>
  <c r="CN22" i="3"/>
  <c r="CM17" i="3"/>
  <c r="CQ15" i="3"/>
  <c r="CK15" i="3"/>
  <c r="CQ14" i="3"/>
  <c r="CK14" i="3"/>
  <c r="CQ13" i="3"/>
  <c r="CK13" i="3"/>
  <c r="CQ12" i="3"/>
  <c r="CK12" i="3"/>
  <c r="CQ11" i="3"/>
  <c r="CK11" i="3"/>
  <c r="CQ10" i="3"/>
  <c r="CK10" i="3"/>
  <c r="CQ9" i="3"/>
  <c r="CK9" i="3"/>
  <c r="CQ8" i="3"/>
  <c r="CK8" i="3"/>
  <c r="CQ7" i="3"/>
  <c r="CK7" i="3"/>
  <c r="CQ6" i="3"/>
  <c r="CK6" i="3"/>
  <c r="CM5" i="3"/>
  <c r="CP10" i="3"/>
  <c r="CP12" i="3"/>
  <c r="CP14" i="3"/>
  <c r="CP15" i="3"/>
  <c r="CQ19" i="3"/>
  <c r="CN19" i="3"/>
  <c r="CM19" i="3"/>
  <c r="CL19" i="3"/>
  <c r="CK19" i="3"/>
  <c r="CN33" i="3"/>
  <c r="CN25" i="3"/>
  <c r="CL25" i="3"/>
  <c r="CN35" i="3"/>
  <c r="CN29" i="3"/>
  <c r="CK17" i="3"/>
  <c r="CN15" i="3"/>
  <c r="CN14" i="3"/>
  <c r="CN13" i="3"/>
  <c r="CN12" i="3"/>
  <c r="CN11" i="3"/>
  <c r="CN10" i="3"/>
  <c r="CN9" i="3"/>
  <c r="CN8" i="3"/>
  <c r="CN7" i="3"/>
  <c r="CN6" i="3"/>
  <c r="CK5" i="3"/>
  <c r="CL5" i="3"/>
  <c r="CM11" i="3"/>
  <c r="CM10" i="3"/>
  <c r="CM9" i="3"/>
  <c r="CM8" i="3"/>
  <c r="CM6" i="3"/>
  <c r="CQ5" i="3"/>
  <c r="CO8" i="3"/>
  <c r="CO6" i="3"/>
  <c r="CO10" i="3"/>
  <c r="CO12" i="3"/>
  <c r="CO13" i="3"/>
  <c r="CO14" i="3"/>
  <c r="CO15" i="3"/>
  <c r="CO11" i="3"/>
  <c r="CG7" i="3"/>
  <c r="CG11" i="3"/>
  <c r="CF13" i="3"/>
  <c r="CE19" i="3"/>
  <c r="CD19" i="3"/>
  <c r="CD24" i="3"/>
  <c r="CD31" i="3"/>
  <c r="CD28" i="3"/>
  <c r="CD23" i="3"/>
  <c r="CD22" i="3"/>
  <c r="CE15" i="3"/>
  <c r="CE11" i="3"/>
  <c r="CE9" i="3"/>
  <c r="CE6" i="3"/>
  <c r="CD5" i="3"/>
  <c r="CG8" i="3"/>
  <c r="CF9" i="3"/>
  <c r="CF10" i="3"/>
  <c r="CF12" i="3"/>
  <c r="CF14" i="3"/>
  <c r="CF15" i="3"/>
  <c r="CE21" i="3"/>
  <c r="CD21" i="3"/>
  <c r="CE24" i="3"/>
  <c r="CF7" i="3"/>
  <c r="CX7" i="3" s="1"/>
  <c r="CG9" i="3"/>
  <c r="CG10" i="3"/>
  <c r="CF11" i="3"/>
  <c r="CG12" i="3"/>
  <c r="CG14" i="3"/>
  <c r="CG15" i="3"/>
  <c r="CE18" i="3"/>
  <c r="CD18" i="3"/>
  <c r="CD27" i="3"/>
  <c r="CE25" i="3"/>
  <c r="CE31" i="3"/>
  <c r="CE23" i="3"/>
  <c r="CE14" i="3"/>
  <c r="CE13" i="3"/>
  <c r="CE12" i="3"/>
  <c r="CE10" i="3"/>
  <c r="CE8" i="3"/>
  <c r="CE7" i="3"/>
  <c r="AL19" i="2"/>
  <c r="AK19" i="2"/>
  <c r="AJ19" i="2"/>
  <c r="AI19" i="2"/>
  <c r="BP19" i="2"/>
  <c r="BO19" i="2"/>
  <c r="BN19" i="2"/>
  <c r="BM19" i="2"/>
  <c r="L16" i="2"/>
  <c r="L7" i="3"/>
  <c r="CF17" i="3"/>
  <c r="CE17" i="3"/>
  <c r="CF35" i="3"/>
  <c r="CD35" i="3"/>
  <c r="CE35" i="3"/>
  <c r="CH32" i="3"/>
  <c r="CJ32" i="3"/>
  <c r="G6" i="3"/>
  <c r="BP16" i="2"/>
  <c r="BP7" i="3"/>
  <c r="H16" i="2"/>
  <c r="BK24" i="2"/>
  <c r="BJ24" i="2"/>
  <c r="BI24" i="2"/>
  <c r="BH24" i="2"/>
  <c r="AQ24" i="2"/>
  <c r="AP24" i="2"/>
  <c r="AO24" i="2"/>
  <c r="AN24" i="2"/>
  <c r="W24" i="2"/>
  <c r="V24" i="2"/>
  <c r="U24" i="2"/>
  <c r="T24" i="2"/>
  <c r="AB19" i="2"/>
  <c r="AA19" i="2"/>
  <c r="Z19" i="2"/>
  <c r="Y19" i="2"/>
  <c r="AL21" i="2"/>
  <c r="AK21" i="2"/>
  <c r="AJ21" i="2"/>
  <c r="AI21" i="2"/>
  <c r="BP21" i="2"/>
  <c r="BO21" i="2"/>
  <c r="BN21" i="2"/>
  <c r="BM21" i="2"/>
  <c r="BX19" i="2"/>
  <c r="CK20" i="2"/>
  <c r="CN22" i="2"/>
  <c r="O27" i="2"/>
  <c r="P27" i="2"/>
  <c r="Q27" i="2"/>
  <c r="R27" i="2"/>
  <c r="CC20" i="2"/>
  <c r="AG7" i="3"/>
  <c r="CD17" i="3"/>
  <c r="CF34" i="3"/>
  <c r="CD34" i="3"/>
  <c r="CO26" i="3"/>
  <c r="BB39" i="3"/>
  <c r="CQ26" i="3"/>
  <c r="CM26" i="3"/>
  <c r="CK26" i="3"/>
  <c r="CF26" i="3"/>
  <c r="CE26" i="3"/>
  <c r="CE39" i="3" s="1"/>
  <c r="CD26" i="3"/>
  <c r="CH25" i="3"/>
  <c r="AR38" i="3"/>
  <c r="CJ25" i="3"/>
  <c r="T6" i="3"/>
  <c r="W21" i="2"/>
  <c r="V21" i="2"/>
  <c r="U21" i="2"/>
  <c r="T21" i="2"/>
  <c r="AG19" i="2"/>
  <c r="AF19" i="2"/>
  <c r="AE19" i="2"/>
  <c r="AD19" i="2"/>
  <c r="BK19" i="2"/>
  <c r="BJ19" i="2"/>
  <c r="BI19" i="2"/>
  <c r="BH19" i="2"/>
  <c r="M22" i="2"/>
  <c r="L22" i="2"/>
  <c r="K22" i="2"/>
  <c r="J22" i="2"/>
  <c r="BY27" i="2"/>
  <c r="L6" i="3"/>
  <c r="CF23" i="3"/>
  <c r="CF31" i="3"/>
  <c r="CO17" i="3"/>
  <c r="CO29" i="3"/>
  <c r="CO35" i="3"/>
  <c r="AK7" i="3"/>
  <c r="AK16" i="2"/>
  <c r="G16" i="2"/>
  <c r="AA6" i="3"/>
  <c r="J16" i="2"/>
  <c r="J7" i="3"/>
  <c r="AL24" i="2"/>
  <c r="AK24" i="2"/>
  <c r="AJ24" i="2"/>
  <c r="AI24" i="2"/>
  <c r="AB24" i="2"/>
  <c r="AA24" i="2"/>
  <c r="Z24" i="2"/>
  <c r="Y24" i="2"/>
  <c r="BL30" i="2"/>
  <c r="BN30" i="2" s="1"/>
  <c r="F16" i="7" s="1"/>
  <c r="X29" i="2"/>
  <c r="AB29" i="2" s="1"/>
  <c r="AB18" i="2"/>
  <c r="AA18" i="2"/>
  <c r="Z18" i="2"/>
  <c r="Y18" i="2"/>
  <c r="BL29" i="2"/>
  <c r="BP29" i="2" s="1"/>
  <c r="BP18" i="2"/>
  <c r="BO18" i="2"/>
  <c r="BN18" i="2"/>
  <c r="BM18" i="2"/>
  <c r="CS8" i="2"/>
  <c r="CO25" i="3"/>
  <c r="AM38" i="3"/>
  <c r="AQ38" i="3" s="1"/>
  <c r="AC38" i="3"/>
  <c r="AD38" i="3" s="1"/>
  <c r="BQ38" i="3"/>
  <c r="CO18" i="3"/>
  <c r="CF18" i="3"/>
  <c r="AO7" i="3"/>
  <c r="AO16" i="2"/>
  <c r="U7" i="3"/>
  <c r="U16" i="2"/>
  <c r="AI7" i="3"/>
  <c r="AI16" i="2"/>
  <c r="E16" i="2"/>
  <c r="BI6" i="3"/>
  <c r="P5" i="8" s="1"/>
  <c r="AJ6" i="3"/>
  <c r="F6" i="3"/>
  <c r="Y6" i="3"/>
  <c r="BM6" i="3"/>
  <c r="E5" i="8" s="1"/>
  <c r="CP8" i="3"/>
  <c r="CI7" i="3"/>
  <c r="CF28" i="3"/>
  <c r="CF32" i="3"/>
  <c r="CO22" i="3"/>
  <c r="CO30" i="3"/>
  <c r="BJ7" i="3"/>
  <c r="Q6" i="8" s="1"/>
  <c r="BJ16" i="2"/>
  <c r="R24" i="2"/>
  <c r="Q24" i="2"/>
  <c r="P24" i="2"/>
  <c r="O24" i="2"/>
  <c r="BP24" i="2"/>
  <c r="BO24" i="2"/>
  <c r="BN24" i="2"/>
  <c r="BM24" i="2"/>
  <c r="S29" i="2"/>
  <c r="W29" i="2" s="1"/>
  <c r="W18" i="2"/>
  <c r="V18" i="2"/>
  <c r="U18" i="2"/>
  <c r="T18" i="2"/>
  <c r="CO27" i="3"/>
  <c r="CF27" i="3"/>
  <c r="CO24" i="3"/>
  <c r="CF25" i="3"/>
  <c r="CO21" i="3"/>
  <c r="CF21" i="3"/>
  <c r="BI7" i="3"/>
  <c r="P6" i="8" s="1"/>
  <c r="BI16" i="2"/>
  <c r="AJ7" i="3"/>
  <c r="AJ16" i="2"/>
  <c r="F16" i="2"/>
  <c r="AD7" i="3"/>
  <c r="AD16" i="2"/>
  <c r="BN7" i="3"/>
  <c r="F6" i="8" s="1"/>
  <c r="BN16" i="2"/>
  <c r="BH6" i="3"/>
  <c r="O5" i="8" s="1"/>
  <c r="AE6" i="3"/>
  <c r="CF22" i="3"/>
  <c r="CF30" i="3"/>
  <c r="CO28" i="3"/>
  <c r="CO32" i="3"/>
  <c r="K16" i="2"/>
  <c r="K7" i="3"/>
  <c r="M18" i="2"/>
  <c r="L18" i="2"/>
  <c r="K18" i="2"/>
  <c r="J18" i="2"/>
  <c r="AC29" i="2"/>
  <c r="AG29" i="2" s="1"/>
  <c r="AG18" i="2"/>
  <c r="AF18" i="2"/>
  <c r="AD18" i="2"/>
  <c r="AE18" i="2"/>
  <c r="CO33" i="3"/>
  <c r="CF33" i="3"/>
  <c r="CF24" i="3"/>
  <c r="CO19" i="3"/>
  <c r="CF19" i="3"/>
  <c r="Z7" i="3"/>
  <c r="Z16" i="2"/>
  <c r="AN7" i="3"/>
  <c r="AN16" i="2"/>
  <c r="T7" i="3"/>
  <c r="T16" i="2"/>
  <c r="U6" i="3"/>
  <c r="AD6" i="3"/>
  <c r="E6" i="3"/>
  <c r="CF6" i="3"/>
  <c r="DC8" i="2"/>
  <c r="DD8" i="2" s="1"/>
  <c r="CX14" i="2"/>
  <c r="DH14" i="2"/>
  <c r="DC12" i="2"/>
  <c r="CX12" i="2"/>
  <c r="DH10" i="2"/>
  <c r="DC10" i="2"/>
  <c r="CX10" i="2"/>
  <c r="CS10" i="2"/>
  <c r="CT10" i="2" s="1"/>
  <c r="J9" i="7" s="1"/>
  <c r="CP12" i="2"/>
  <c r="DH12" i="2" s="1"/>
  <c r="CX8" i="2"/>
  <c r="CS6" i="2"/>
  <c r="AM39" i="3"/>
  <c r="AS11" i="3"/>
  <c r="AU11" i="3"/>
  <c r="AU13" i="3"/>
  <c r="BX27" i="2"/>
  <c r="BZ26" i="2"/>
  <c r="CC27" i="2"/>
  <c r="CS12" i="2"/>
  <c r="CT12" i="2" s="1"/>
  <c r="J11" i="7" s="1"/>
  <c r="CO9" i="3"/>
  <c r="CP7" i="3"/>
  <c r="I40" i="3"/>
  <c r="M40" i="3" s="1"/>
  <c r="CJ29" i="3"/>
  <c r="CD30" i="3"/>
  <c r="CL30" i="3"/>
  <c r="CN30" i="3"/>
  <c r="CJ31" i="3"/>
  <c r="CD32" i="3"/>
  <c r="CL32" i="3"/>
  <c r="CN32" i="3"/>
  <c r="CJ35" i="3"/>
  <c r="CD33" i="3"/>
  <c r="CE33" i="3"/>
  <c r="CJ34" i="3"/>
  <c r="CK34" i="3"/>
  <c r="CL34" i="3"/>
  <c r="CM34" i="3"/>
  <c r="CN34" i="3"/>
  <c r="CQ34" i="3"/>
  <c r="N40" i="3"/>
  <c r="AR40" i="3"/>
  <c r="BB40" i="3"/>
  <c r="CG33" i="3"/>
  <c r="AM40" i="3"/>
  <c r="AO40" i="3" s="1"/>
  <c r="AC40" i="3"/>
  <c r="AE40" i="3" s="1"/>
  <c r="X40" i="3"/>
  <c r="AB40" i="3" s="1"/>
  <c r="BL40" i="3"/>
  <c r="BM40" i="3" s="1"/>
  <c r="E19" i="8" s="1"/>
  <c r="CO7" i="3"/>
  <c r="BG40" i="3"/>
  <c r="BH40" i="3" s="1"/>
  <c r="O19" i="8" s="1"/>
  <c r="AC39" i="3"/>
  <c r="CP27" i="3"/>
  <c r="CP26" i="3"/>
  <c r="S39" i="3"/>
  <c r="U39" i="3" s="1"/>
  <c r="D39" i="3"/>
  <c r="H39" i="3" s="1"/>
  <c r="BQ39" i="3"/>
  <c r="BL39" i="3"/>
  <c r="BP39" i="3" s="1"/>
  <c r="CI8" i="3"/>
  <c r="S37" i="3"/>
  <c r="T37" i="3" s="1"/>
  <c r="CG22" i="3"/>
  <c r="CG23" i="3"/>
  <c r="S40" i="3"/>
  <c r="T40" i="3" s="1"/>
  <c r="BQ40" i="3"/>
  <c r="CC42" i="3"/>
  <c r="CC24" i="3" s="1"/>
  <c r="X37" i="3"/>
  <c r="AB37" i="3" s="1"/>
  <c r="CI28" i="3"/>
  <c r="CP22" i="3"/>
  <c r="CP23" i="3"/>
  <c r="CP28" i="3"/>
  <c r="CP29" i="3"/>
  <c r="CP30" i="3"/>
  <c r="CP31" i="3"/>
  <c r="CP32" i="3"/>
  <c r="CP35" i="3"/>
  <c r="BR40" i="3"/>
  <c r="CP25" i="3"/>
  <c r="CP24" i="3"/>
  <c r="AW38" i="3"/>
  <c r="AM37" i="3"/>
  <c r="CP19" i="3"/>
  <c r="CP18" i="3"/>
  <c r="AW37" i="3"/>
  <c r="AC37" i="3"/>
  <c r="AD37" i="3" s="1"/>
  <c r="CJ17" i="3"/>
  <c r="CL17" i="3"/>
  <c r="CN17" i="3"/>
  <c r="AH37" i="3"/>
  <c r="AL37" i="3" s="1"/>
  <c r="D37" i="3"/>
  <c r="H37" i="3" s="1"/>
  <c r="BQ37" i="3"/>
  <c r="BL37" i="3"/>
  <c r="BN37" i="3" s="1"/>
  <c r="F16" i="8" s="1"/>
  <c r="BR37" i="3"/>
  <c r="CP21" i="3"/>
  <c r="CP20" i="3"/>
  <c r="BG38" i="3"/>
  <c r="BK38" i="3" s="1"/>
  <c r="BG39" i="3"/>
  <c r="BJ39" i="3" s="1"/>
  <c r="Q18" i="8" s="1"/>
  <c r="CP34" i="3"/>
  <c r="CP33" i="3"/>
  <c r="CP17" i="3"/>
  <c r="AW40" i="3"/>
  <c r="BA40" i="3" s="1"/>
  <c r="AW39" i="3"/>
  <c r="CI29" i="3"/>
  <c r="DC29" i="3" s="1"/>
  <c r="CI30" i="3"/>
  <c r="CI31" i="3"/>
  <c r="CI32" i="3"/>
  <c r="CI35" i="3"/>
  <c r="CI17" i="3"/>
  <c r="CI22" i="3"/>
  <c r="CI23" i="3"/>
  <c r="AH39" i="3"/>
  <c r="AL39" i="3" s="1"/>
  <c r="S38" i="3"/>
  <c r="W38" i="3" s="1"/>
  <c r="BR39" i="3"/>
  <c r="C10" i="8"/>
  <c r="C8" i="8"/>
  <c r="BR38" i="3"/>
  <c r="BU38" i="3" s="1"/>
  <c r="C12" i="8"/>
  <c r="C6" i="8"/>
  <c r="C13" i="8"/>
  <c r="M9" i="8"/>
  <c r="BG37" i="3"/>
  <c r="BK37" i="3" s="1"/>
  <c r="CI27" i="3"/>
  <c r="CI26" i="3"/>
  <c r="CI25" i="3"/>
  <c r="CI24" i="3"/>
  <c r="CI21" i="3"/>
  <c r="CI20" i="3"/>
  <c r="CI19" i="3"/>
  <c r="CI18" i="3"/>
  <c r="AH40" i="3"/>
  <c r="AL40" i="3" s="1"/>
  <c r="J7" i="8"/>
  <c r="X39" i="3"/>
  <c r="CG27" i="3"/>
  <c r="CG26" i="3"/>
  <c r="CG28" i="3"/>
  <c r="CG29" i="3"/>
  <c r="CG30" i="3"/>
  <c r="CG31" i="3"/>
  <c r="CG32" i="3"/>
  <c r="CG35" i="3"/>
  <c r="CG34" i="3"/>
  <c r="CG21" i="3"/>
  <c r="CG20" i="3"/>
  <c r="CG19" i="3"/>
  <c r="CG18" i="3"/>
  <c r="CG17" i="3"/>
  <c r="D40" i="3"/>
  <c r="H40" i="3" s="1"/>
  <c r="D38" i="3"/>
  <c r="H38" i="3" s="1"/>
  <c r="CF20" i="2"/>
  <c r="CG20" i="2"/>
  <c r="CF22" i="2"/>
  <c r="CG22" i="2"/>
  <c r="CE22" i="2"/>
  <c r="CF26" i="2"/>
  <c r="CG26" i="2"/>
  <c r="CE26" i="2"/>
  <c r="CH19" i="2"/>
  <c r="CI19" i="2"/>
  <c r="CH21" i="2"/>
  <c r="CI21" i="2"/>
  <c r="CH23" i="2"/>
  <c r="CI23" i="2"/>
  <c r="CH27" i="2"/>
  <c r="CI27" i="2"/>
  <c r="CO20" i="2"/>
  <c r="CP20" i="2"/>
  <c r="CN20" i="2"/>
  <c r="CL20" i="2"/>
  <c r="CO22" i="2"/>
  <c r="CP22" i="2"/>
  <c r="CQ22" i="2"/>
  <c r="CM22" i="2"/>
  <c r="CK22" i="2"/>
  <c r="CO26" i="2"/>
  <c r="CP26" i="2"/>
  <c r="CQ26" i="2"/>
  <c r="CM26" i="2"/>
  <c r="CK26" i="2"/>
  <c r="BY22" i="2"/>
  <c r="BZ22" i="2"/>
  <c r="CE20" i="2"/>
  <c r="CJ21" i="2"/>
  <c r="CJ23" i="2"/>
  <c r="CL26" i="2"/>
  <c r="CF19" i="2"/>
  <c r="CG19" i="2"/>
  <c r="CF21" i="2"/>
  <c r="CG21" i="2"/>
  <c r="CE21" i="2"/>
  <c r="CF23" i="2"/>
  <c r="CG23" i="2"/>
  <c r="CE23" i="2"/>
  <c r="CF27" i="2"/>
  <c r="CG27" i="2"/>
  <c r="CD27" i="2"/>
  <c r="CH20" i="2"/>
  <c r="CI20" i="2"/>
  <c r="CJ20" i="2"/>
  <c r="CH22" i="2"/>
  <c r="CI22" i="2"/>
  <c r="CH26" i="2"/>
  <c r="CI26" i="2"/>
  <c r="CO19" i="2"/>
  <c r="CP19" i="2"/>
  <c r="CO21" i="2"/>
  <c r="CP21" i="2"/>
  <c r="CQ21" i="2"/>
  <c r="CM21" i="2"/>
  <c r="CK21" i="2"/>
  <c r="CO23" i="2"/>
  <c r="CP23" i="2"/>
  <c r="CQ23" i="2"/>
  <c r="CM23" i="2"/>
  <c r="CK23" i="2"/>
  <c r="CO27" i="2"/>
  <c r="CP27" i="2"/>
  <c r="CQ27" i="2"/>
  <c r="CM27" i="2"/>
  <c r="CK27" i="2"/>
  <c r="BY19" i="2"/>
  <c r="CC19" i="2"/>
  <c r="CC22" i="2"/>
  <c r="BY23" i="2"/>
  <c r="CC23" i="2"/>
  <c r="N25" i="2"/>
  <c r="CG25" i="2" s="1"/>
  <c r="AW30" i="2"/>
  <c r="AM30" i="2"/>
  <c r="AQ30" i="2" s="1"/>
  <c r="AH30" i="2"/>
  <c r="AL30" i="2" s="1"/>
  <c r="AC30" i="2"/>
  <c r="AG30" i="2" s="1"/>
  <c r="X30" i="2"/>
  <c r="AB30" i="2" s="1"/>
  <c r="S30" i="2"/>
  <c r="W30" i="2" s="1"/>
  <c r="D30" i="2"/>
  <c r="H30" i="2" s="1"/>
  <c r="CP13" i="2"/>
  <c r="DH13" i="2" s="1"/>
  <c r="CI13" i="2"/>
  <c r="DC13" i="2" s="1"/>
  <c r="CG13" i="2"/>
  <c r="CX13" i="2" s="1"/>
  <c r="BU12" i="2"/>
  <c r="C11" i="7" s="1"/>
  <c r="DH11" i="2"/>
  <c r="DL11" i="2" s="1"/>
  <c r="DC11" i="2"/>
  <c r="CX11" i="2"/>
  <c r="BZ11" i="2"/>
  <c r="CP9" i="2"/>
  <c r="DH9" i="2" s="1"/>
  <c r="CI9" i="2"/>
  <c r="DC9" i="2" s="1"/>
  <c r="CG9" i="2"/>
  <c r="CX9" i="2" s="1"/>
  <c r="DH7" i="2"/>
  <c r="DC7" i="2"/>
  <c r="DF7" i="2" s="1"/>
  <c r="CX7" i="2"/>
  <c r="BZ7" i="2"/>
  <c r="CO5" i="2"/>
  <c r="CF5" i="2"/>
  <c r="CF24" i="2"/>
  <c r="CE24" i="2"/>
  <c r="CD24" i="2"/>
  <c r="CO24" i="2"/>
  <c r="CQ24" i="2"/>
  <c r="CM24" i="2"/>
  <c r="CK24" i="2"/>
  <c r="CN24" i="2"/>
  <c r="CL24" i="2"/>
  <c r="BB30" i="2"/>
  <c r="BZ24" i="2"/>
  <c r="CC24" i="2"/>
  <c r="BX24" i="2"/>
  <c r="I25" i="2"/>
  <c r="BY25" i="2" s="1"/>
  <c r="BU13" i="2"/>
  <c r="C12" i="7" s="1"/>
  <c r="CA13" i="2"/>
  <c r="CS13" i="2" s="1"/>
  <c r="BU11" i="2"/>
  <c r="M10" i="7" s="1"/>
  <c r="CA11" i="2"/>
  <c r="BU9" i="2"/>
  <c r="M8" i="7" s="1"/>
  <c r="CA9" i="2"/>
  <c r="CS9" i="2" s="1"/>
  <c r="CW9" i="2" s="1"/>
  <c r="BU7" i="2"/>
  <c r="M6" i="7" s="1"/>
  <c r="CA7" i="2"/>
  <c r="BU5" i="2"/>
  <c r="C4" i="7" s="1"/>
  <c r="CP6" i="2"/>
  <c r="DH6" i="2" s="1"/>
  <c r="CP5" i="2"/>
  <c r="CG5" i="2"/>
  <c r="J29" i="2"/>
  <c r="CD23" i="2"/>
  <c r="CD26" i="2"/>
  <c r="CE27" i="2"/>
  <c r="BZ19" i="2"/>
  <c r="BZ21" i="2"/>
  <c r="BZ23" i="2"/>
  <c r="BZ27" i="2"/>
  <c r="CI5" i="2"/>
  <c r="T25" i="9"/>
  <c r="AF7" i="2"/>
  <c r="V7" i="2"/>
  <c r="AP5" i="2"/>
  <c r="AF5" i="2"/>
  <c r="BO6" i="2"/>
  <c r="G5" i="7" s="1"/>
  <c r="BJ15" i="3"/>
  <c r="Q14" i="8" s="1"/>
  <c r="V13" i="3"/>
  <c r="AP7" i="3"/>
  <c r="AF7" i="3"/>
  <c r="V7" i="3"/>
  <c r="AF6" i="3"/>
  <c r="V6" i="3"/>
  <c r="BO6" i="3"/>
  <c r="G5" i="8" s="1"/>
  <c r="BV15" i="3"/>
  <c r="D14" i="8" s="1"/>
  <c r="BS33" i="3"/>
  <c r="BS34" i="3"/>
  <c r="N13" i="8"/>
  <c r="D13" i="8"/>
  <c r="BV13" i="3"/>
  <c r="N12" i="8" s="1"/>
  <c r="BS27" i="3"/>
  <c r="BS26" i="3"/>
  <c r="D11" i="7"/>
  <c r="D7" i="7"/>
  <c r="L29" i="2"/>
  <c r="K29" i="2"/>
  <c r="BX20" i="2"/>
  <c r="BX22" i="2"/>
  <c r="BX26" i="2"/>
  <c r="CA19" i="2"/>
  <c r="CA20" i="2"/>
  <c r="CA21" i="2"/>
  <c r="CA22" i="2"/>
  <c r="CA23" i="2"/>
  <c r="CA26" i="2"/>
  <c r="CA27" i="2"/>
  <c r="BJ6" i="2"/>
  <c r="Q5" i="7" s="1"/>
  <c r="AP6" i="2"/>
  <c r="AF6" i="2"/>
  <c r="V6" i="2"/>
  <c r="AK5" i="2"/>
  <c r="BO5" i="2"/>
  <c r="G4" i="7" s="1"/>
  <c r="BJ13" i="3"/>
  <c r="Q12" i="8" s="1"/>
  <c r="AP15" i="3"/>
  <c r="AF15" i="3"/>
  <c r="V15" i="3"/>
  <c r="AA7" i="3"/>
  <c r="BO15" i="3"/>
  <c r="G14" i="8" s="1"/>
  <c r="BO13" i="3"/>
  <c r="G12" i="8" s="1"/>
  <c r="BO7" i="3"/>
  <c r="G6" i="8" s="1"/>
  <c r="D13" i="7"/>
  <c r="D12" i="7"/>
  <c r="D10" i="7"/>
  <c r="D9" i="7"/>
  <c r="D8" i="7"/>
  <c r="D6" i="7"/>
  <c r="BG30" i="2"/>
  <c r="CP25" i="2"/>
  <c r="DH25" i="2" s="1"/>
  <c r="CP24" i="2"/>
  <c r="CI25" i="2"/>
  <c r="DC25" i="2" s="1"/>
  <c r="CI24" i="2"/>
  <c r="DC24" i="2" s="1"/>
  <c r="CG24" i="2"/>
  <c r="CH18" i="2"/>
  <c r="CI18" i="2"/>
  <c r="BY18" i="2"/>
  <c r="CA18" i="2"/>
  <c r="BZ18" i="2"/>
  <c r="CC18" i="2"/>
  <c r="M13" i="7"/>
  <c r="M9" i="7"/>
  <c r="M7" i="7"/>
  <c r="M5" i="7"/>
  <c r="BY24" i="2"/>
  <c r="CA24" i="2"/>
  <c r="CO18" i="2"/>
  <c r="CP18" i="2"/>
  <c r="CF18" i="2"/>
  <c r="CG18" i="2"/>
  <c r="C13" i="7"/>
  <c r="C9" i="7"/>
  <c r="C7" i="7"/>
  <c r="N13" i="7"/>
  <c r="AK14" i="2"/>
  <c r="G14" i="2"/>
  <c r="AJ14" i="2"/>
  <c r="F14" i="2"/>
  <c r="N12" i="7"/>
  <c r="AK13" i="2"/>
  <c r="AJ13" i="2"/>
  <c r="N11" i="7"/>
  <c r="AK12" i="2"/>
  <c r="AJ12" i="2"/>
  <c r="N10" i="7"/>
  <c r="AK11" i="2"/>
  <c r="AA11" i="2"/>
  <c r="AJ11" i="2"/>
  <c r="Z11" i="2"/>
  <c r="N9" i="7"/>
  <c r="AK10" i="2"/>
  <c r="G10" i="2"/>
  <c r="AJ10" i="2"/>
  <c r="F10" i="2"/>
  <c r="N8" i="7"/>
  <c r="AK9" i="2"/>
  <c r="AJ9" i="2"/>
  <c r="N7" i="7"/>
  <c r="AK8" i="2"/>
  <c r="AA8" i="2"/>
  <c r="AJ8" i="2"/>
  <c r="Z8" i="2"/>
  <c r="N6" i="7"/>
  <c r="AK7" i="2"/>
  <c r="AA7" i="2"/>
  <c r="G7" i="2"/>
  <c r="AJ7" i="2"/>
  <c r="Z7" i="2"/>
  <c r="F7" i="2"/>
  <c r="N5" i="7"/>
  <c r="AK6" i="2"/>
  <c r="AA6" i="2"/>
  <c r="AJ6" i="2"/>
  <c r="Z6" i="2"/>
  <c r="CI6" i="2"/>
  <c r="DC6" i="2" s="1"/>
  <c r="N4" i="7"/>
  <c r="BZ5" i="2"/>
  <c r="CC5" i="2"/>
  <c r="CI34" i="3"/>
  <c r="CI33" i="3"/>
  <c r="M14" i="8"/>
  <c r="CH5" i="2"/>
  <c r="AZ15" i="3"/>
  <c r="AK15" i="3"/>
  <c r="AA15" i="3"/>
  <c r="G15" i="3"/>
  <c r="AY15" i="3"/>
  <c r="AJ15" i="3"/>
  <c r="Z15" i="3"/>
  <c r="F15" i="3"/>
  <c r="CP13" i="3"/>
  <c r="CI13" i="3"/>
  <c r="CG13" i="3"/>
  <c r="M11" i="8"/>
  <c r="N11" i="8"/>
  <c r="D10" i="8"/>
  <c r="M7" i="8"/>
  <c r="D8" i="8"/>
  <c r="AA12" i="3"/>
  <c r="Z12" i="3"/>
  <c r="N9" i="8"/>
  <c r="AK10" i="3"/>
  <c r="AA10" i="3"/>
  <c r="G10" i="3"/>
  <c r="AJ10" i="3"/>
  <c r="Z10" i="3"/>
  <c r="F10" i="3"/>
  <c r="N7" i="8"/>
  <c r="AK8" i="3"/>
  <c r="L7" i="8" s="1"/>
  <c r="AJ8" i="3"/>
  <c r="K7" i="8" s="1"/>
  <c r="CH6" i="3"/>
  <c r="M4" i="8"/>
  <c r="CP6" i="3"/>
  <c r="CP5" i="3"/>
  <c r="CI6" i="3"/>
  <c r="CI5" i="3"/>
  <c r="CF5" i="3"/>
  <c r="CO5" i="3"/>
  <c r="CH5" i="3"/>
  <c r="CG6" i="3"/>
  <c r="CG5" i="3"/>
  <c r="N4" i="8"/>
  <c r="DF8" i="2" l="1"/>
  <c r="T22" i="9"/>
  <c r="DH15" i="3"/>
  <c r="DH14" i="3"/>
  <c r="BU30" i="2"/>
  <c r="CC20" i="3"/>
  <c r="CC25" i="3"/>
  <c r="CC21" i="3"/>
  <c r="CC30" i="3"/>
  <c r="DE7" i="2"/>
  <c r="DG7" i="2"/>
  <c r="CT9" i="2"/>
  <c r="CU9" i="2"/>
  <c r="DD7" i="2"/>
  <c r="CC19" i="3"/>
  <c r="CV9" i="2"/>
  <c r="CC12" i="3"/>
  <c r="CC8" i="3"/>
  <c r="CC11" i="3"/>
  <c r="CC6" i="3"/>
  <c r="CC9" i="3"/>
  <c r="CC15" i="3"/>
  <c r="CC5" i="3"/>
  <c r="CC14" i="3"/>
  <c r="CC7" i="3"/>
  <c r="CC10" i="3"/>
  <c r="CC13" i="3"/>
  <c r="CC32" i="3"/>
  <c r="CC31" i="3"/>
  <c r="CC23" i="3"/>
  <c r="CC26" i="3"/>
  <c r="CC27" i="3"/>
  <c r="CC29" i="3"/>
  <c r="CN40" i="3"/>
  <c r="CF38" i="3"/>
  <c r="CC28" i="3"/>
  <c r="CC34" i="3"/>
  <c r="CC17" i="3"/>
  <c r="AI30" i="2"/>
  <c r="CC33" i="3"/>
  <c r="CC18" i="3"/>
  <c r="CC22" i="3"/>
  <c r="CC35" i="3"/>
  <c r="DG14" i="2"/>
  <c r="DE14" i="2"/>
  <c r="DF14" i="2"/>
  <c r="DD14" i="2"/>
  <c r="CD39" i="3"/>
  <c r="DC35" i="3"/>
  <c r="DC17" i="3"/>
  <c r="DC10" i="3"/>
  <c r="DD10" i="3" s="1"/>
  <c r="M39" i="3"/>
  <c r="CX6" i="3"/>
  <c r="G40" i="3"/>
  <c r="AF40" i="3"/>
  <c r="DC24" i="3"/>
  <c r="CO39" i="3"/>
  <c r="J39" i="3"/>
  <c r="DC27" i="3"/>
  <c r="AJ37" i="3"/>
  <c r="CX22" i="3"/>
  <c r="CX8" i="3"/>
  <c r="K39" i="3"/>
  <c r="G37" i="3"/>
  <c r="F37" i="3"/>
  <c r="BO40" i="3"/>
  <c r="G19" i="8" s="1"/>
  <c r="AO38" i="3"/>
  <c r="DC7" i="3"/>
  <c r="AK38" i="3"/>
  <c r="T38" i="3"/>
  <c r="CF39" i="3"/>
  <c r="AI39" i="3"/>
  <c r="AJ38" i="3"/>
  <c r="W40" i="3"/>
  <c r="F30" i="2"/>
  <c r="DH6" i="3"/>
  <c r="CG40" i="3"/>
  <c r="CK40" i="3"/>
  <c r="J37" i="3"/>
  <c r="R38" i="3"/>
  <c r="C17" i="8"/>
  <c r="Q38" i="3"/>
  <c r="DC19" i="3"/>
  <c r="CJ39" i="3"/>
  <c r="Z38" i="3"/>
  <c r="AA37" i="3"/>
  <c r="U40" i="3"/>
  <c r="BM38" i="3"/>
  <c r="E17" i="8" s="1"/>
  <c r="AG40" i="3"/>
  <c r="W37" i="3"/>
  <c r="CL40" i="3"/>
  <c r="CD40" i="3"/>
  <c r="CL37" i="3"/>
  <c r="DC11" i="3"/>
  <c r="DG11" i="3" s="1"/>
  <c r="DG9" i="3"/>
  <c r="DF9" i="3"/>
  <c r="F40" i="3"/>
  <c r="BO38" i="3"/>
  <c r="G17" i="8" s="1"/>
  <c r="BN38" i="3"/>
  <c r="F17" i="8" s="1"/>
  <c r="CE40" i="3"/>
  <c r="DC8" i="3"/>
  <c r="DC13" i="3"/>
  <c r="DE13" i="3" s="1"/>
  <c r="CX26" i="3"/>
  <c r="AD40" i="3"/>
  <c r="CH38" i="3"/>
  <c r="BJ37" i="3"/>
  <c r="Q16" i="8" s="1"/>
  <c r="AI38" i="3"/>
  <c r="DC34" i="3"/>
  <c r="BO39" i="3"/>
  <c r="G18" i="8" s="1"/>
  <c r="V39" i="3"/>
  <c r="CX30" i="3"/>
  <c r="BU40" i="3"/>
  <c r="M19" i="8" s="1"/>
  <c r="CF37" i="3"/>
  <c r="CO40" i="3"/>
  <c r="CD38" i="3"/>
  <c r="CL38" i="3"/>
  <c r="AA38" i="3"/>
  <c r="AZ40" i="3"/>
  <c r="Z37" i="3"/>
  <c r="AN40" i="3"/>
  <c r="BN39" i="3"/>
  <c r="F18" i="8" s="1"/>
  <c r="DH31" i="3"/>
  <c r="DH23" i="3"/>
  <c r="DG15" i="3"/>
  <c r="K37" i="3"/>
  <c r="P38" i="3"/>
  <c r="DC20" i="3"/>
  <c r="DE9" i="3"/>
  <c r="DF15" i="3"/>
  <c r="BI37" i="3"/>
  <c r="P16" i="8" s="1"/>
  <c r="Y38" i="3"/>
  <c r="AF38" i="3"/>
  <c r="CX21" i="3"/>
  <c r="CX9" i="3"/>
  <c r="CX10" i="3"/>
  <c r="CZ10" i="3" s="1"/>
  <c r="CM37" i="3"/>
  <c r="DH9" i="3"/>
  <c r="CM40" i="3"/>
  <c r="CJ37" i="3"/>
  <c r="CJ38" i="3"/>
  <c r="DB7" i="3"/>
  <c r="DA7" i="3"/>
  <c r="DC14" i="3"/>
  <c r="CH39" i="3"/>
  <c r="AF37" i="3"/>
  <c r="AN38" i="3"/>
  <c r="CX23" i="3"/>
  <c r="DD9" i="3"/>
  <c r="DH13" i="3"/>
  <c r="E40" i="3"/>
  <c r="BO37" i="3"/>
  <c r="G16" i="8" s="1"/>
  <c r="CX27" i="3"/>
  <c r="W39" i="3"/>
  <c r="DH34" i="3"/>
  <c r="DH21" i="3"/>
  <c r="DH30" i="3"/>
  <c r="DH7" i="3"/>
  <c r="DC21" i="3"/>
  <c r="DC18" i="3"/>
  <c r="CN39" i="3"/>
  <c r="CD37" i="3"/>
  <c r="CJ40" i="3"/>
  <c r="CQ38" i="3"/>
  <c r="DE15" i="3"/>
  <c r="E37" i="3"/>
  <c r="BH37" i="3"/>
  <c r="O16" i="8" s="1"/>
  <c r="E39" i="3"/>
  <c r="E38" i="3"/>
  <c r="V40" i="3"/>
  <c r="AP40" i="3"/>
  <c r="V38" i="3"/>
  <c r="AQ40" i="3"/>
  <c r="BM39" i="3"/>
  <c r="E18" i="8" s="1"/>
  <c r="DC31" i="3"/>
  <c r="DH19" i="3"/>
  <c r="DH35" i="3"/>
  <c r="DH29" i="3"/>
  <c r="DC28" i="3"/>
  <c r="U37" i="3"/>
  <c r="CX33" i="3"/>
  <c r="CK39" i="3"/>
  <c r="CE38" i="3"/>
  <c r="CX15" i="3"/>
  <c r="DH10" i="3"/>
  <c r="DJ10" i="3" s="1"/>
  <c r="CL39" i="3"/>
  <c r="CM38" i="3"/>
  <c r="CQ39" i="3"/>
  <c r="M37" i="3"/>
  <c r="CG38" i="3"/>
  <c r="CH40" i="3"/>
  <c r="DJ15" i="3"/>
  <c r="DI15" i="3"/>
  <c r="DK15" i="3"/>
  <c r="DL15" i="3"/>
  <c r="AV39" i="3"/>
  <c r="AS39" i="3"/>
  <c r="CZ7" i="3"/>
  <c r="AY40" i="3"/>
  <c r="CF40" i="3"/>
  <c r="AG38" i="3"/>
  <c r="DC23" i="3"/>
  <c r="DC30" i="3"/>
  <c r="DH17" i="3"/>
  <c r="AT39" i="3"/>
  <c r="CY7" i="3"/>
  <c r="G39" i="3"/>
  <c r="AX40" i="3"/>
  <c r="BH38" i="3"/>
  <c r="O17" i="8" s="1"/>
  <c r="V37" i="3"/>
  <c r="AP38" i="3"/>
  <c r="BJ40" i="3"/>
  <c r="Q19" i="8" s="1"/>
  <c r="CX32" i="3"/>
  <c r="CX28" i="3"/>
  <c r="AE38" i="3"/>
  <c r="DC22" i="3"/>
  <c r="CO37" i="3"/>
  <c r="CO38" i="3"/>
  <c r="CX12" i="3"/>
  <c r="CH37" i="3"/>
  <c r="D12" i="8"/>
  <c r="CX13" i="3"/>
  <c r="F39" i="3"/>
  <c r="Z40" i="3"/>
  <c r="Y37" i="3"/>
  <c r="BN40" i="3"/>
  <c r="F19" i="8" s="1"/>
  <c r="AK40" i="3"/>
  <c r="CX17" i="3"/>
  <c r="U38" i="3"/>
  <c r="DC26" i="3"/>
  <c r="T39" i="3"/>
  <c r="DC32" i="3"/>
  <c r="BU37" i="3"/>
  <c r="C16" i="8" s="1"/>
  <c r="DH24" i="3"/>
  <c r="DH28" i="3"/>
  <c r="BU39" i="3"/>
  <c r="C18" i="8" s="1"/>
  <c r="DH27" i="3"/>
  <c r="CX24" i="3"/>
  <c r="CX25" i="3"/>
  <c r="DH8" i="3"/>
  <c r="CE37" i="3"/>
  <c r="CX11" i="3"/>
  <c r="DH11" i="3"/>
  <c r="DH12" i="3"/>
  <c r="CK37" i="3"/>
  <c r="CQ37" i="3"/>
  <c r="CN38" i="3"/>
  <c r="CN37" i="3"/>
  <c r="CK38" i="3"/>
  <c r="CM39" i="3"/>
  <c r="Z29" i="2"/>
  <c r="CU14" i="2"/>
  <c r="BN29" i="2"/>
  <c r="F15" i="7" s="1"/>
  <c r="F18" i="7" s="1"/>
  <c r="CV12" i="2"/>
  <c r="L11" i="7" s="1"/>
  <c r="E30" i="2"/>
  <c r="AK29" i="2"/>
  <c r="H9" i="7"/>
  <c r="R9" i="7" s="1"/>
  <c r="BI29" i="2"/>
  <c r="P15" i="7" s="1"/>
  <c r="AO30" i="2"/>
  <c r="Z30" i="2"/>
  <c r="CV14" i="2"/>
  <c r="CX24" i="2"/>
  <c r="CT14" i="2"/>
  <c r="M12" i="7"/>
  <c r="Y29" i="2"/>
  <c r="H7" i="7"/>
  <c r="R7" i="7" s="1"/>
  <c r="I9" i="7"/>
  <c r="S9" i="7" s="1"/>
  <c r="I13" i="7"/>
  <c r="S13" i="7" s="1"/>
  <c r="AA29" i="2"/>
  <c r="U30" i="2"/>
  <c r="AD29" i="2"/>
  <c r="C6" i="7"/>
  <c r="C10" i="7"/>
  <c r="E29" i="2"/>
  <c r="AF30" i="2"/>
  <c r="M11" i="7"/>
  <c r="AF29" i="2"/>
  <c r="AJ29" i="2"/>
  <c r="AJ30" i="2"/>
  <c r="CV10" i="2"/>
  <c r="L9" i="7" s="1"/>
  <c r="DJ11" i="2"/>
  <c r="BO29" i="2"/>
  <c r="G15" i="7" s="1"/>
  <c r="BH29" i="2"/>
  <c r="O15" i="7" s="1"/>
  <c r="AD30" i="2"/>
  <c r="C8" i="7"/>
  <c r="AE29" i="2"/>
  <c r="AI29" i="2"/>
  <c r="AK30" i="2"/>
  <c r="CS11" i="2"/>
  <c r="CW11" i="2" s="1"/>
  <c r="CU10" i="2"/>
  <c r="K9" i="7" s="1"/>
  <c r="H13" i="7"/>
  <c r="R13" i="7" s="1"/>
  <c r="BM29" i="2"/>
  <c r="E15" i="7" s="1"/>
  <c r="BJ29" i="2"/>
  <c r="Q15" i="7" s="1"/>
  <c r="AE30" i="2"/>
  <c r="G29" i="2"/>
  <c r="CS22" i="2"/>
  <c r="DI11" i="2"/>
  <c r="DC5" i="2"/>
  <c r="DE5" i="2" s="1"/>
  <c r="DE8" i="2"/>
  <c r="DK11" i="2"/>
  <c r="C15" i="7"/>
  <c r="M15" i="7"/>
  <c r="T30" i="2"/>
  <c r="AP30" i="2"/>
  <c r="DH24" i="2"/>
  <c r="DH30" i="2" s="1"/>
  <c r="BM30" i="2"/>
  <c r="E16" i="7" s="1"/>
  <c r="BP30" i="2"/>
  <c r="N14" i="8"/>
  <c r="AI37" i="3"/>
  <c r="Y40" i="3"/>
  <c r="M17" i="8"/>
  <c r="AJ40" i="3"/>
  <c r="V29" i="2"/>
  <c r="V30" i="2"/>
  <c r="AN30" i="2"/>
  <c r="BO30" i="2"/>
  <c r="G16" i="7" s="1"/>
  <c r="G30" i="2"/>
  <c r="CS27" i="2"/>
  <c r="CS21" i="2"/>
  <c r="I7" i="7"/>
  <c r="S7" i="7" s="1"/>
  <c r="DH5" i="2"/>
  <c r="N30" i="2"/>
  <c r="O30" i="2" s="1"/>
  <c r="R25" i="2"/>
  <c r="Q25" i="2"/>
  <c r="P25" i="2"/>
  <c r="O25" i="2"/>
  <c r="CX19" i="3"/>
  <c r="CX35" i="3"/>
  <c r="CX29" i="3"/>
  <c r="DC25" i="3"/>
  <c r="DH32" i="3"/>
  <c r="H29" i="2"/>
  <c r="CW8" i="2"/>
  <c r="CV8" i="2"/>
  <c r="L7" i="7" s="1"/>
  <c r="CU8" i="2"/>
  <c r="CT8" i="2"/>
  <c r="J7" i="7" s="1"/>
  <c r="AK39" i="3"/>
  <c r="G38" i="3"/>
  <c r="BI38" i="3"/>
  <c r="P17" i="8" s="1"/>
  <c r="AI40" i="3"/>
  <c r="CU12" i="2"/>
  <c r="K11" i="7" s="1"/>
  <c r="U29" i="2"/>
  <c r="CA25" i="2"/>
  <c r="AA30" i="2"/>
  <c r="CS26" i="2"/>
  <c r="CS20" i="2"/>
  <c r="Y30" i="2"/>
  <c r="CW12" i="2"/>
  <c r="CX20" i="3"/>
  <c r="DH18" i="3"/>
  <c r="CX14" i="3"/>
  <c r="AK37" i="3"/>
  <c r="AJ39" i="3"/>
  <c r="AA40" i="3"/>
  <c r="F38" i="3"/>
  <c r="BJ38" i="3"/>
  <c r="Q17" i="8" s="1"/>
  <c r="T29" i="2"/>
  <c r="C16" i="7"/>
  <c r="CX31" i="3"/>
  <c r="DH25" i="3"/>
  <c r="DH22" i="3"/>
  <c r="DH26" i="3"/>
  <c r="CQ40" i="3"/>
  <c r="CY6" i="2"/>
  <c r="CZ6" i="2"/>
  <c r="DA6" i="2"/>
  <c r="DB6" i="2"/>
  <c r="DH18" i="2"/>
  <c r="DH29" i="2" s="1"/>
  <c r="DH22" i="2"/>
  <c r="DG8" i="2"/>
  <c r="CS23" i="2"/>
  <c r="CS19" i="2"/>
  <c r="CW10" i="2"/>
  <c r="I11" i="7"/>
  <c r="S11" i="7" s="1"/>
  <c r="H11" i="7"/>
  <c r="DH27" i="2"/>
  <c r="DC26" i="2"/>
  <c r="DC22" i="2"/>
  <c r="CX27" i="2"/>
  <c r="CS7" i="2"/>
  <c r="CW7" i="2" s="1"/>
  <c r="M4" i="7"/>
  <c r="DH21" i="2"/>
  <c r="DH19" i="2"/>
  <c r="DC30" i="2"/>
  <c r="CX18" i="2"/>
  <c r="CX29" i="2" s="1"/>
  <c r="CX22" i="2"/>
  <c r="CX20" i="2"/>
  <c r="CX21" i="2"/>
  <c r="CX5" i="2"/>
  <c r="DB5" i="2" s="1"/>
  <c r="J40" i="3"/>
  <c r="BP40" i="3"/>
  <c r="K40" i="3"/>
  <c r="L40" i="3"/>
  <c r="DH5" i="3"/>
  <c r="AU40" i="3"/>
  <c r="AS40" i="3"/>
  <c r="AV40" i="3"/>
  <c r="AT40" i="3"/>
  <c r="BE40" i="3"/>
  <c r="BC40" i="3"/>
  <c r="BF40" i="3"/>
  <c r="BD40" i="3"/>
  <c r="BI40" i="3"/>
  <c r="P19" i="8" s="1"/>
  <c r="BK40" i="3"/>
  <c r="CP39" i="3"/>
  <c r="CP38" i="3"/>
  <c r="CP40" i="3"/>
  <c r="BM37" i="3"/>
  <c r="E16" i="8" s="1"/>
  <c r="AE37" i="3"/>
  <c r="BP37" i="3"/>
  <c r="AG37" i="3"/>
  <c r="CG37" i="3"/>
  <c r="CP37" i="3"/>
  <c r="DH20" i="3"/>
  <c r="BI39" i="3"/>
  <c r="P18" i="8" s="1"/>
  <c r="BK39" i="3"/>
  <c r="BH39" i="3"/>
  <c r="O18" i="8" s="1"/>
  <c r="DH33" i="3"/>
  <c r="CI40" i="3"/>
  <c r="DC5" i="3"/>
  <c r="CI38" i="3"/>
  <c r="CI39" i="3"/>
  <c r="CI37" i="3"/>
  <c r="CX18" i="3"/>
  <c r="CG39" i="3"/>
  <c r="CX34" i="3"/>
  <c r="CX5" i="3"/>
  <c r="CY9" i="2"/>
  <c r="CZ9" i="2"/>
  <c r="DB9" i="2"/>
  <c r="DA9" i="2"/>
  <c r="DD9" i="2"/>
  <c r="DF9" i="2"/>
  <c r="DG9" i="2"/>
  <c r="DE9" i="2"/>
  <c r="CF25" i="2"/>
  <c r="CX25" i="2" s="1"/>
  <c r="CD25" i="2"/>
  <c r="CE25" i="2"/>
  <c r="CX19" i="2"/>
  <c r="DH26" i="2"/>
  <c r="CX26" i="2"/>
  <c r="CS5" i="2"/>
  <c r="DH23" i="2"/>
  <c r="DC20" i="2"/>
  <c r="CX23" i="2"/>
  <c r="DH20" i="2"/>
  <c r="DC27" i="2"/>
  <c r="DC23" i="2"/>
  <c r="DC21" i="2"/>
  <c r="DC19" i="2"/>
  <c r="H8" i="7"/>
  <c r="I8" i="7"/>
  <c r="S8" i="7" s="1"/>
  <c r="CT13" i="2"/>
  <c r="J12" i="7" s="1"/>
  <c r="CW13" i="2"/>
  <c r="I12" i="7"/>
  <c r="H12" i="7"/>
  <c r="CV13" i="2"/>
  <c r="L12" i="7" s="1"/>
  <c r="CU13" i="2"/>
  <c r="K12" i="7" s="1"/>
  <c r="CS24" i="2"/>
  <c r="CS18" i="2"/>
  <c r="BZ25" i="2"/>
  <c r="CC25" i="2"/>
  <c r="BX25" i="2"/>
  <c r="I30" i="2"/>
  <c r="DC6" i="3"/>
  <c r="DC18" i="2"/>
  <c r="DC29" i="2" s="1"/>
  <c r="BI30" i="2"/>
  <c r="P16" i="7" s="1"/>
  <c r="BJ30" i="2"/>
  <c r="Q16" i="7" s="1"/>
  <c r="M16" i="7"/>
  <c r="BH30" i="2"/>
  <c r="O16" i="7" s="1"/>
  <c r="BK30" i="2"/>
  <c r="BS18" i="2"/>
  <c r="BS29" i="2" s="1"/>
  <c r="BV29" i="2" s="1"/>
  <c r="BS22" i="2"/>
  <c r="BS20" i="2"/>
  <c r="BS23" i="2"/>
  <c r="BS21" i="2"/>
  <c r="BS19" i="2"/>
  <c r="BV7" i="3"/>
  <c r="BS25" i="3"/>
  <c r="BS24" i="3"/>
  <c r="BS22" i="3"/>
  <c r="BS23" i="3"/>
  <c r="BS39" i="3"/>
  <c r="BV39" i="3" s="1"/>
  <c r="BS40" i="3"/>
  <c r="BV40" i="3" s="1"/>
  <c r="DC33" i="3"/>
  <c r="H5" i="7"/>
  <c r="I5" i="7"/>
  <c r="DD6" i="2"/>
  <c r="DE6" i="2"/>
  <c r="DF6" i="2"/>
  <c r="DG6" i="2"/>
  <c r="BV6" i="3"/>
  <c r="BS19" i="3"/>
  <c r="BS21" i="3"/>
  <c r="BS18" i="3"/>
  <c r="BS20" i="3"/>
  <c r="BS17" i="3"/>
  <c r="BS24" i="2"/>
  <c r="BS25" i="2"/>
  <c r="BS26" i="2"/>
  <c r="BV16" i="2"/>
  <c r="BS27" i="2"/>
  <c r="J30" i="2" l="1"/>
  <c r="K30" i="2"/>
  <c r="M30" i="2"/>
  <c r="L30" i="2"/>
  <c r="CS29" i="2"/>
  <c r="CU29" i="2" s="1"/>
  <c r="CU18" i="2"/>
  <c r="CV18" i="2"/>
  <c r="CT18" i="2"/>
  <c r="CW18" i="2"/>
  <c r="CW19" i="2"/>
  <c r="CU19" i="2"/>
  <c r="CT19" i="2"/>
  <c r="CV19" i="2"/>
  <c r="CU20" i="2"/>
  <c r="CV20" i="2"/>
  <c r="CT20" i="2"/>
  <c r="CW20" i="2"/>
  <c r="CU27" i="2"/>
  <c r="CW27" i="2"/>
  <c r="CT27" i="2"/>
  <c r="CV27" i="2"/>
  <c r="CU22" i="2"/>
  <c r="CT22" i="2"/>
  <c r="CV22" i="2"/>
  <c r="CW22" i="2"/>
  <c r="CV24" i="2"/>
  <c r="CW24" i="2"/>
  <c r="CT24" i="2"/>
  <c r="CU24" i="2"/>
  <c r="CT26" i="2"/>
  <c r="CU26" i="2"/>
  <c r="CW26" i="2"/>
  <c r="CV26" i="2"/>
  <c r="CT21" i="2"/>
  <c r="CW21" i="2"/>
  <c r="CV21" i="2"/>
  <c r="CU21" i="2"/>
  <c r="J13" i="7"/>
  <c r="L13" i="7"/>
  <c r="DE10" i="3"/>
  <c r="DE5" i="3"/>
  <c r="DD5" i="3"/>
  <c r="DG5" i="3"/>
  <c r="DF5" i="3"/>
  <c r="K13" i="7"/>
  <c r="DD5" i="2"/>
  <c r="L5" i="7"/>
  <c r="K5" i="7"/>
  <c r="J5" i="7"/>
  <c r="DB10" i="3"/>
  <c r="BZ40" i="3"/>
  <c r="DC38" i="3"/>
  <c r="DC39" i="3"/>
  <c r="DG39" i="3" s="1"/>
  <c r="DF10" i="3"/>
  <c r="DC40" i="3"/>
  <c r="DG40" i="3" s="1"/>
  <c r="DA10" i="3"/>
  <c r="CX38" i="3"/>
  <c r="DG10" i="3"/>
  <c r="DE11" i="3"/>
  <c r="CA37" i="3"/>
  <c r="BZ38" i="3"/>
  <c r="CC38" i="3"/>
  <c r="J17" i="8"/>
  <c r="DD13" i="3"/>
  <c r="Q21" i="8"/>
  <c r="CS8" i="3"/>
  <c r="H7" i="8" s="1"/>
  <c r="R7" i="8" s="1"/>
  <c r="CA39" i="3"/>
  <c r="K17" i="8"/>
  <c r="DF11" i="3"/>
  <c r="DD11" i="3"/>
  <c r="CX39" i="3"/>
  <c r="DG13" i="3"/>
  <c r="DI10" i="3"/>
  <c r="G21" i="8"/>
  <c r="CS19" i="3"/>
  <c r="F21" i="8"/>
  <c r="DF13" i="3"/>
  <c r="CS11" i="3"/>
  <c r="CW11" i="3" s="1"/>
  <c r="CS15" i="3"/>
  <c r="CV15" i="3" s="1"/>
  <c r="L14" i="8" s="1"/>
  <c r="CC39" i="3"/>
  <c r="CS33" i="3"/>
  <c r="BZ37" i="3"/>
  <c r="L17" i="8"/>
  <c r="BY37" i="3"/>
  <c r="CS6" i="3"/>
  <c r="CU6" i="3" s="1"/>
  <c r="K5" i="8" s="1"/>
  <c r="CS12" i="3"/>
  <c r="H11" i="8" s="1"/>
  <c r="R11" i="8" s="1"/>
  <c r="CS14" i="3"/>
  <c r="I13" i="8" s="1"/>
  <c r="CS26" i="3"/>
  <c r="M16" i="8"/>
  <c r="CS30" i="3"/>
  <c r="M18" i="8"/>
  <c r="C19" i="8"/>
  <c r="C21" i="8" s="1"/>
  <c r="Q14" i="9" s="1"/>
  <c r="CC37" i="3"/>
  <c r="DH38" i="3"/>
  <c r="CS10" i="3"/>
  <c r="CT10" i="3" s="1"/>
  <c r="DH39" i="3"/>
  <c r="CS7" i="3"/>
  <c r="CT7" i="3" s="1"/>
  <c r="J6" i="8" s="1"/>
  <c r="CA38" i="3"/>
  <c r="CS20" i="3"/>
  <c r="BY40" i="3"/>
  <c r="CS21" i="3"/>
  <c r="CY10" i="3"/>
  <c r="DC37" i="3"/>
  <c r="BZ39" i="3"/>
  <c r="CS24" i="3"/>
  <c r="CX40" i="3"/>
  <c r="CC40" i="3"/>
  <c r="DL10" i="3"/>
  <c r="CS17" i="3"/>
  <c r="CS29" i="3"/>
  <c r="DH40" i="3"/>
  <c r="DK40" i="3" s="1"/>
  <c r="CS31" i="3"/>
  <c r="BY38" i="3"/>
  <c r="DK10" i="3"/>
  <c r="CS27" i="3"/>
  <c r="CS23" i="3"/>
  <c r="CS34" i="3"/>
  <c r="CX37" i="3"/>
  <c r="DH37" i="3"/>
  <c r="CS5" i="3"/>
  <c r="BY39" i="3"/>
  <c r="CS9" i="3"/>
  <c r="CT9" i="3" s="1"/>
  <c r="J8" i="8" s="1"/>
  <c r="CS13" i="3"/>
  <c r="CT13" i="3" s="1"/>
  <c r="G18" i="7"/>
  <c r="K7" i="7"/>
  <c r="CV11" i="2"/>
  <c r="L10" i="7" s="1"/>
  <c r="R12" i="7"/>
  <c r="O18" i="7"/>
  <c r="CT7" i="2"/>
  <c r="J6" i="7" s="1"/>
  <c r="DG5" i="2"/>
  <c r="DF5" i="2"/>
  <c r="CX30" i="2"/>
  <c r="E18" i="7"/>
  <c r="C18" i="7"/>
  <c r="F7" i="9" s="1"/>
  <c r="R11" i="7"/>
  <c r="K15" i="7"/>
  <c r="L8" i="7"/>
  <c r="Q18" i="7"/>
  <c r="H10" i="7"/>
  <c r="R10" i="7" s="1"/>
  <c r="CU11" i="2"/>
  <c r="K10" i="7" s="1"/>
  <c r="R30" i="2"/>
  <c r="I10" i="7"/>
  <c r="S10" i="7" s="1"/>
  <c r="CT11" i="2"/>
  <c r="J10" i="7" s="1"/>
  <c r="I4" i="7"/>
  <c r="S4" i="7" s="1"/>
  <c r="H4" i="7"/>
  <c r="R4" i="7" s="1"/>
  <c r="CS25" i="2"/>
  <c r="CS30" i="2" s="1"/>
  <c r="CV7" i="2"/>
  <c r="L6" i="7" s="1"/>
  <c r="CY5" i="2"/>
  <c r="CS22" i="3"/>
  <c r="Q30" i="2"/>
  <c r="CS32" i="3"/>
  <c r="CS25" i="3"/>
  <c r="CS18" i="3"/>
  <c r="CV29" i="2"/>
  <c r="L15" i="7" s="1"/>
  <c r="CA40" i="3"/>
  <c r="CT29" i="2"/>
  <c r="J15" i="7" s="1"/>
  <c r="P30" i="2"/>
  <c r="CS28" i="3"/>
  <c r="CS35" i="3"/>
  <c r="CW29" i="2"/>
  <c r="H6" i="7"/>
  <c r="R6" i="7" s="1"/>
  <c r="CU7" i="2"/>
  <c r="K6" i="7" s="1"/>
  <c r="I6" i="7"/>
  <c r="S6" i="7" s="1"/>
  <c r="E21" i="8"/>
  <c r="K8" i="7"/>
  <c r="S12" i="7"/>
  <c r="R8" i="7"/>
  <c r="DA5" i="2"/>
  <c r="CZ5" i="2"/>
  <c r="K4" i="7" s="1"/>
  <c r="BX38" i="3"/>
  <c r="BX39" i="3"/>
  <c r="BX40" i="3"/>
  <c r="BX37" i="3"/>
  <c r="O21" i="8"/>
  <c r="P21" i="8"/>
  <c r="M18" i="7"/>
  <c r="P18" i="7"/>
  <c r="J8" i="7"/>
  <c r="I15" i="7"/>
  <c r="R5" i="7"/>
  <c r="D18" i="8"/>
  <c r="N18" i="8"/>
  <c r="H15" i="7"/>
  <c r="BS30" i="2"/>
  <c r="BV30" i="2" s="1"/>
  <c r="BS37" i="3"/>
  <c r="BV37" i="3" s="1"/>
  <c r="N5" i="8"/>
  <c r="D5" i="8"/>
  <c r="S5" i="7"/>
  <c r="D19" i="8"/>
  <c r="N19" i="8"/>
  <c r="BS38" i="3"/>
  <c r="BV38" i="3" s="1"/>
  <c r="N6" i="8"/>
  <c r="D6" i="8"/>
  <c r="N15" i="7"/>
  <c r="D15" i="7"/>
  <c r="CW30" i="2" l="1"/>
  <c r="CV30" i="2"/>
  <c r="L16" i="7" s="1"/>
  <c r="CT30" i="2"/>
  <c r="J16" i="7" s="1"/>
  <c r="CU30" i="2"/>
  <c r="K16" i="7" s="1"/>
  <c r="J4" i="7"/>
  <c r="J18" i="7" s="1"/>
  <c r="DF39" i="3"/>
  <c r="L18" i="8" s="1"/>
  <c r="I4" i="8"/>
  <c r="S4" i="8" s="1"/>
  <c r="CV5" i="3"/>
  <c r="L4" i="8" s="1"/>
  <c r="CW5" i="3"/>
  <c r="CT5" i="3"/>
  <c r="J4" i="8" s="1"/>
  <c r="CU5" i="3"/>
  <c r="K4" i="8" s="1"/>
  <c r="CS40" i="3"/>
  <c r="CU40" i="3" s="1"/>
  <c r="DD39" i="3"/>
  <c r="J18" i="8" s="1"/>
  <c r="DE39" i="3"/>
  <c r="K18" i="8" s="1"/>
  <c r="DF40" i="3"/>
  <c r="DE40" i="3"/>
  <c r="I7" i="8"/>
  <c r="S7" i="8" s="1"/>
  <c r="CT6" i="3"/>
  <c r="J5" i="8" s="1"/>
  <c r="CU10" i="3"/>
  <c r="K9" i="8" s="1"/>
  <c r="DD40" i="3"/>
  <c r="M21" i="8"/>
  <c r="Q20" i="9" s="1"/>
  <c r="L16" i="9" s="1"/>
  <c r="CV11" i="3"/>
  <c r="L10" i="8" s="1"/>
  <c r="CU11" i="3"/>
  <c r="K10" i="8" s="1"/>
  <c r="H8" i="8"/>
  <c r="R8" i="8" s="1"/>
  <c r="CW12" i="3"/>
  <c r="CT12" i="3"/>
  <c r="J11" i="8" s="1"/>
  <c r="I11" i="8"/>
  <c r="S11" i="8" s="1"/>
  <c r="CS38" i="3"/>
  <c r="H17" i="8" s="1"/>
  <c r="J12" i="8"/>
  <c r="H6" i="8"/>
  <c r="R6" i="8" s="1"/>
  <c r="CW10" i="3"/>
  <c r="I10" i="8"/>
  <c r="S10" i="8" s="1"/>
  <c r="E22" i="8"/>
  <c r="D4" i="19" s="1"/>
  <c r="H9" i="8"/>
  <c r="R9" i="8" s="1"/>
  <c r="H5" i="8"/>
  <c r="R5" i="8" s="1"/>
  <c r="CW6" i="3"/>
  <c r="I9" i="8"/>
  <c r="S9" i="8" s="1"/>
  <c r="CW13" i="3"/>
  <c r="CV6" i="3"/>
  <c r="L5" i="8" s="1"/>
  <c r="CU15" i="3"/>
  <c r="K14" i="8" s="1"/>
  <c r="CS39" i="3"/>
  <c r="I18" i="8" s="1"/>
  <c r="S18" i="8" s="1"/>
  <c r="CV10" i="3"/>
  <c r="L9" i="8" s="1"/>
  <c r="CW7" i="3"/>
  <c r="H14" i="8"/>
  <c r="R14" i="8" s="1"/>
  <c r="CT15" i="3"/>
  <c r="J14" i="8" s="1"/>
  <c r="I8" i="8"/>
  <c r="S8" i="8" s="1"/>
  <c r="H10" i="8"/>
  <c r="R10" i="8" s="1"/>
  <c r="CT11" i="3"/>
  <c r="J10" i="8" s="1"/>
  <c r="H13" i="8"/>
  <c r="R13" i="8" s="1"/>
  <c r="CU7" i="3"/>
  <c r="K6" i="8" s="1"/>
  <c r="CW15" i="3"/>
  <c r="I14" i="8"/>
  <c r="S14" i="8" s="1"/>
  <c r="CV12" i="3"/>
  <c r="L11" i="8" s="1"/>
  <c r="CS37" i="3"/>
  <c r="CT37" i="3" s="1"/>
  <c r="J16" i="8" s="1"/>
  <c r="I6" i="8"/>
  <c r="S6" i="8" s="1"/>
  <c r="I5" i="8"/>
  <c r="S5" i="8" s="1"/>
  <c r="CU12" i="3"/>
  <c r="K11" i="8" s="1"/>
  <c r="CV9" i="3"/>
  <c r="L8" i="8" s="1"/>
  <c r="J9" i="8"/>
  <c r="DL40" i="3"/>
  <c r="CV7" i="3"/>
  <c r="L6" i="8" s="1"/>
  <c r="H4" i="8"/>
  <c r="R4" i="8" s="1"/>
  <c r="DJ40" i="3"/>
  <c r="DI40" i="3"/>
  <c r="CW9" i="3"/>
  <c r="CU13" i="3"/>
  <c r="K12" i="8" s="1"/>
  <c r="I12" i="8"/>
  <c r="S12" i="8" s="1"/>
  <c r="CV13" i="3"/>
  <c r="L12" i="8" s="1"/>
  <c r="CU9" i="3"/>
  <c r="K8" i="8" s="1"/>
  <c r="H12" i="8"/>
  <c r="R12" i="8" s="1"/>
  <c r="E19" i="7"/>
  <c r="C4" i="19" s="1"/>
  <c r="H16" i="7"/>
  <c r="H18" i="7" s="1"/>
  <c r="F14" i="9" s="1"/>
  <c r="L4" i="7"/>
  <c r="L18" i="7" s="1"/>
  <c r="F24" i="9"/>
  <c r="O19" i="7"/>
  <c r="K18" i="7"/>
  <c r="O22" i="8"/>
  <c r="D16" i="7"/>
  <c r="D18" i="7" s="1"/>
  <c r="N16" i="7"/>
  <c r="I16" i="7"/>
  <c r="S15" i="7"/>
  <c r="D17" i="8"/>
  <c r="N17" i="8"/>
  <c r="D16" i="8"/>
  <c r="N16" i="8"/>
  <c r="R15" i="7"/>
  <c r="S13" i="8"/>
  <c r="H19" i="8" l="1"/>
  <c r="H18" i="8"/>
  <c r="R18" i="8" s="1"/>
  <c r="CT40" i="3"/>
  <c r="J19" i="8" s="1"/>
  <c r="J21" i="8" s="1"/>
  <c r="R16" i="7"/>
  <c r="R18" i="7" s="1"/>
  <c r="CW40" i="3"/>
  <c r="CV40" i="3"/>
  <c r="L19" i="8" s="1"/>
  <c r="I19" i="8"/>
  <c r="S19" i="8" s="1"/>
  <c r="I17" i="8"/>
  <c r="S17" i="8" s="1"/>
  <c r="CW37" i="3"/>
  <c r="CV37" i="3"/>
  <c r="L16" i="8" s="1"/>
  <c r="H16" i="8"/>
  <c r="H21" i="8" s="1"/>
  <c r="CU37" i="3"/>
  <c r="K16" i="8" s="1"/>
  <c r="I16" i="8"/>
  <c r="S16" i="8" s="1"/>
  <c r="K19" i="8"/>
  <c r="C6" i="19"/>
  <c r="J19" i="7"/>
  <c r="C5" i="19" s="1"/>
  <c r="D21" i="8"/>
  <c r="D6" i="19"/>
  <c r="R19" i="8"/>
  <c r="N21" i="8"/>
  <c r="B14" i="9"/>
  <c r="N18" i="7"/>
  <c r="M20" i="7" s="1"/>
  <c r="F9" i="9"/>
  <c r="C20" i="7"/>
  <c r="I18" i="7"/>
  <c r="H20" i="7" s="1"/>
  <c r="S16" i="7"/>
  <c r="R17" i="8"/>
  <c r="L21" i="8" l="1"/>
  <c r="R16" i="8"/>
  <c r="R21" i="8" s="1"/>
  <c r="I21" i="8"/>
  <c r="M13" i="9" s="1"/>
  <c r="K21" i="8"/>
  <c r="Q16" i="9"/>
  <c r="S12" i="9" s="1"/>
  <c r="C7" i="19"/>
  <c r="C23" i="8"/>
  <c r="F5" i="9"/>
  <c r="Q22" i="9"/>
  <c r="R19" i="9" s="1"/>
  <c r="F16" i="9"/>
  <c r="F13" i="9" s="1"/>
  <c r="W10" i="9"/>
  <c r="S18" i="7"/>
  <c r="S21" i="8"/>
  <c r="M11" i="9"/>
  <c r="F26" i="9"/>
  <c r="F23" i="9" s="1"/>
  <c r="J22" i="8" l="1"/>
  <c r="D5" i="19" s="1"/>
  <c r="D7" i="19" s="1"/>
  <c r="W18" i="9"/>
  <c r="L19" i="9"/>
  <c r="M8" i="9" s="1"/>
  <c r="B19" i="9"/>
  <c r="B8" i="9" s="1"/>
  <c r="W5" i="9" l="1"/>
  <c r="W19" i="9" s="1"/>
  <c r="W11" i="9" l="1"/>
  <c r="W26" i="9"/>
  <c r="X5" i="9"/>
</calcChain>
</file>

<file path=xl/sharedStrings.xml><?xml version="1.0" encoding="utf-8"?>
<sst xmlns="http://schemas.openxmlformats.org/spreadsheetml/2006/main" count="20329" uniqueCount="2261">
  <si>
    <t>金型</t>
  </si>
  <si>
    <t>半導体製造装置</t>
  </si>
  <si>
    <t>繊維機械</t>
  </si>
  <si>
    <t>金属加工機械</t>
  </si>
  <si>
    <t>金属工作機械</t>
  </si>
  <si>
    <t>化学機械</t>
  </si>
  <si>
    <t>機械工具</t>
  </si>
  <si>
    <t>3019</t>
  </si>
  <si>
    <t>冷凍機・温湿調整装置</t>
  </si>
  <si>
    <t>3013</t>
  </si>
  <si>
    <t>運搬機械</t>
  </si>
  <si>
    <t>3012</t>
  </si>
  <si>
    <t>原動機</t>
  </si>
  <si>
    <t>タービン</t>
  </si>
  <si>
    <t>14</t>
  </si>
  <si>
    <t>3011</t>
  </si>
  <si>
    <t>ボイラ</t>
  </si>
  <si>
    <t>金属線製品</t>
  </si>
  <si>
    <t>金属プレス製品</t>
  </si>
  <si>
    <t>その他の金属製品</t>
  </si>
  <si>
    <t>2899</t>
  </si>
  <si>
    <t>2891</t>
  </si>
  <si>
    <t>建築用金属製品</t>
  </si>
  <si>
    <t>2812</t>
  </si>
  <si>
    <t>13</t>
  </si>
  <si>
    <t>建設用金属製品</t>
  </si>
  <si>
    <t>2811</t>
  </si>
  <si>
    <t>その他の非鉄金属製品</t>
  </si>
  <si>
    <t>核燃料</t>
  </si>
  <si>
    <t>非鉄金属素形材</t>
  </si>
  <si>
    <t>アルミ圧延製品</t>
  </si>
  <si>
    <t>伸銅品</t>
  </si>
  <si>
    <t>光ファイバケーブル</t>
  </si>
  <si>
    <t>非鉄金属加工製品</t>
  </si>
  <si>
    <t>電線・ケーブル</t>
  </si>
  <si>
    <t>2721</t>
  </si>
  <si>
    <t>非鉄金属屑</t>
  </si>
  <si>
    <t>2712</t>
  </si>
  <si>
    <t>その他の非鉄金属地金</t>
  </si>
  <si>
    <t>12</t>
  </si>
  <si>
    <t>非鉄金属製錬・精製</t>
  </si>
  <si>
    <t>2711</t>
  </si>
  <si>
    <t>銅</t>
  </si>
  <si>
    <t>その他の鉄鋼製品</t>
  </si>
  <si>
    <t>041</t>
  </si>
  <si>
    <t>鉄鋼シャースリット業</t>
  </si>
  <si>
    <t>鋳鉄品</t>
  </si>
  <si>
    <t>鋳鉄管</t>
  </si>
  <si>
    <t>鋳鋼</t>
  </si>
  <si>
    <t>鍛鋼</t>
  </si>
  <si>
    <t>2631</t>
  </si>
  <si>
    <t>鋳鍛鋼</t>
  </si>
  <si>
    <t>めっき鋼材</t>
  </si>
  <si>
    <t>冷延・めっき鋼材</t>
  </si>
  <si>
    <t>2623</t>
  </si>
  <si>
    <t>冷間仕上鋼材</t>
  </si>
  <si>
    <t>特殊鋼鋼管</t>
  </si>
  <si>
    <t>普通鋼鋼管</t>
  </si>
  <si>
    <t>鋼管</t>
  </si>
  <si>
    <t>2622</t>
  </si>
  <si>
    <t>特殊鋼熱間圧延鋼材</t>
  </si>
  <si>
    <t>その他の普通鋼熱間圧延鋼材</t>
  </si>
  <si>
    <t>普通鋼小棒</t>
  </si>
  <si>
    <t>普通鋼鋼帯</t>
  </si>
  <si>
    <t>普通鋼鋼板</t>
  </si>
  <si>
    <t>普通鋼形鋼</t>
  </si>
  <si>
    <t>鋼材</t>
  </si>
  <si>
    <t>熱間圧延鋼材</t>
  </si>
  <si>
    <t>2621</t>
  </si>
  <si>
    <t>鉄屑</t>
  </si>
  <si>
    <t>2612</t>
  </si>
  <si>
    <t>フェロアロイ</t>
  </si>
  <si>
    <t>11</t>
  </si>
  <si>
    <t>銑鉄・粗鋼</t>
  </si>
  <si>
    <t>2611</t>
  </si>
  <si>
    <t>銑鉄</t>
  </si>
  <si>
    <t>その他の窯業・土石製品</t>
  </si>
  <si>
    <t>炭素・黒鉛製品</t>
  </si>
  <si>
    <t>その他の建設用土石製品</t>
  </si>
  <si>
    <t>2599</t>
  </si>
  <si>
    <t>耐火物</t>
  </si>
  <si>
    <t>日用陶磁器</t>
  </si>
  <si>
    <t>工業用陶磁器</t>
  </si>
  <si>
    <t>建設用陶磁器</t>
  </si>
  <si>
    <t>陶磁器</t>
  </si>
  <si>
    <t>食品供給フロー図</t>
    <rPh sb="0" eb="2">
      <t>ショクヒン</t>
    </rPh>
    <rPh sb="2" eb="4">
      <t>キョウキュウ</t>
    </rPh>
    <rPh sb="7" eb="8">
      <t>ズ</t>
    </rPh>
    <phoneticPr fontId="3"/>
  </si>
  <si>
    <t>国マージン額</t>
    <rPh sb="0" eb="1">
      <t>クニ</t>
    </rPh>
    <rPh sb="5" eb="6">
      <t>ガク</t>
    </rPh>
    <phoneticPr fontId="3"/>
  </si>
  <si>
    <t>国マージン比率</t>
    <rPh sb="0" eb="1">
      <t>クニ</t>
    </rPh>
    <rPh sb="5" eb="7">
      <t>ヒリツ</t>
    </rPh>
    <phoneticPr fontId="3"/>
  </si>
  <si>
    <t>農林水産2</t>
    <rPh sb="0" eb="2">
      <t>ノウリン</t>
    </rPh>
    <rPh sb="2" eb="4">
      <t>スイサン</t>
    </rPh>
    <phoneticPr fontId="3"/>
  </si>
  <si>
    <t>食品加工2</t>
    <rPh sb="0" eb="2">
      <t>ショクヒン</t>
    </rPh>
    <rPh sb="2" eb="4">
      <t>カコウ</t>
    </rPh>
    <phoneticPr fontId="3"/>
  </si>
  <si>
    <t>備考</t>
    <rPh sb="0" eb="2">
      <t>ビコウ</t>
    </rPh>
    <phoneticPr fontId="3"/>
  </si>
  <si>
    <t>データ入力</t>
    <rPh sb="3" eb="5">
      <t>ニュウリョク</t>
    </rPh>
    <phoneticPr fontId="3"/>
  </si>
  <si>
    <t>一部データ入力</t>
    <rPh sb="0" eb="2">
      <t>イチブ</t>
    </rPh>
    <rPh sb="5" eb="7">
      <t>ニュウリョク</t>
    </rPh>
    <phoneticPr fontId="3"/>
  </si>
  <si>
    <t>国運賃・マージン比率の計算</t>
    <rPh sb="0" eb="1">
      <t>クニ</t>
    </rPh>
    <rPh sb="1" eb="3">
      <t>ウンチン</t>
    </rPh>
    <rPh sb="8" eb="10">
      <t>ヒリツ</t>
    </rPh>
    <rPh sb="11" eb="13">
      <t>ケイサン</t>
    </rPh>
    <phoneticPr fontId="3"/>
  </si>
  <si>
    <t>2531</t>
  </si>
  <si>
    <t>セメント製品</t>
  </si>
  <si>
    <t>生コンクリート</t>
  </si>
  <si>
    <t>セメント</t>
  </si>
  <si>
    <t>2521</t>
  </si>
  <si>
    <t>ガラス製加工素材</t>
  </si>
  <si>
    <t>その他のガラス製品</t>
  </si>
  <si>
    <t>ガラス繊維・同製品</t>
  </si>
  <si>
    <t>安全ガラス・複層ガラス</t>
  </si>
  <si>
    <t>板ガラス</t>
  </si>
  <si>
    <t>10</t>
  </si>
  <si>
    <t>ガラス・ガラス製品</t>
  </si>
  <si>
    <t>板ガラス・安全ガラス</t>
  </si>
  <si>
    <t>2511</t>
  </si>
  <si>
    <t>かばん・袋物・その他の革製品</t>
  </si>
  <si>
    <t>033</t>
  </si>
  <si>
    <t>革製履物</t>
  </si>
  <si>
    <t>その他のゴム製品</t>
  </si>
  <si>
    <t>ゴム製品</t>
  </si>
  <si>
    <t>032</t>
  </si>
  <si>
    <t>タイヤ・チューブ</t>
  </si>
  <si>
    <t>2311</t>
  </si>
  <si>
    <t>その他のプラスチック製品</t>
  </si>
  <si>
    <t>プラスチック製日用雑貨・食卓用品</t>
  </si>
  <si>
    <t>プラスチック製容器</t>
  </si>
  <si>
    <t>強化プラスチック製品</t>
  </si>
  <si>
    <t>工業用プラスチック製品</t>
  </si>
  <si>
    <t>プラスチック発泡製品</t>
  </si>
  <si>
    <t>プラスチック板・管・棒</t>
  </si>
  <si>
    <t>プラスチックフィルム・シート</t>
  </si>
  <si>
    <t>プラスチック製品</t>
  </si>
  <si>
    <t>031</t>
  </si>
  <si>
    <t>2211</t>
  </si>
  <si>
    <t>舗装材料</t>
  </si>
  <si>
    <t>その他の石炭製品</t>
  </si>
  <si>
    <t>コークス</t>
  </si>
  <si>
    <t>石炭製品</t>
  </si>
  <si>
    <t>2121</t>
  </si>
  <si>
    <t>その他の石油製品</t>
  </si>
  <si>
    <t>液化石油ガス</t>
  </si>
  <si>
    <t>ナフサ</t>
  </si>
  <si>
    <t>Ｂ重油・Ｃ重油</t>
  </si>
  <si>
    <t>軽油</t>
  </si>
  <si>
    <t>灯油</t>
  </si>
  <si>
    <t>ジェット燃料油</t>
  </si>
  <si>
    <t>09</t>
  </si>
  <si>
    <t>石油製品</t>
  </si>
  <si>
    <t>029</t>
  </si>
  <si>
    <t>2111</t>
  </si>
  <si>
    <t>触媒</t>
  </si>
  <si>
    <t>その他の化学最終製品</t>
  </si>
  <si>
    <t>ゼラチン・接着剤</t>
  </si>
  <si>
    <t>農薬</t>
  </si>
  <si>
    <t>写真感光材料</t>
  </si>
  <si>
    <t>塗料・印刷インキ</t>
  </si>
  <si>
    <t>塗料</t>
  </si>
  <si>
    <t>化粧品・歯磨</t>
  </si>
  <si>
    <t>石けん・合成洗剤</t>
  </si>
  <si>
    <t>2071</t>
  </si>
  <si>
    <t>医薬品</t>
  </si>
  <si>
    <t>2061</t>
  </si>
  <si>
    <t>化学繊維</t>
  </si>
  <si>
    <t>2051</t>
  </si>
  <si>
    <t>その他の合成樹脂</t>
  </si>
  <si>
    <t>高機能性樹脂</t>
  </si>
  <si>
    <t>塩化ビニル樹脂</t>
  </si>
  <si>
    <t>ポリプロピレン</t>
  </si>
  <si>
    <t>ポリスチレン</t>
  </si>
  <si>
    <t>ポリエチレン（高密度）</t>
  </si>
  <si>
    <t>ポリエチレン（低密度）</t>
  </si>
  <si>
    <t>熱可塑性樹脂</t>
  </si>
  <si>
    <t>合成樹脂</t>
  </si>
  <si>
    <t>025</t>
  </si>
  <si>
    <t>2041</t>
  </si>
  <si>
    <t>熱硬化性樹脂</t>
  </si>
  <si>
    <t>その他の有機化学工業製品</t>
  </si>
  <si>
    <t>可塑剤</t>
  </si>
  <si>
    <t>メタン誘導品</t>
  </si>
  <si>
    <t>合成ゴム</t>
  </si>
  <si>
    <t>その他の環式中間物</t>
  </si>
  <si>
    <t>カプロラクタム</t>
  </si>
  <si>
    <t>合成石炭酸</t>
  </si>
  <si>
    <t>スチレンモノマー</t>
  </si>
  <si>
    <t>その他の脂肪族中間物</t>
  </si>
  <si>
    <t>がん具・運動用品</t>
  </si>
  <si>
    <t>酢酸ビニルモノマー</t>
  </si>
  <si>
    <t>エチレングリコール</t>
  </si>
  <si>
    <t>アクリロニトリル</t>
  </si>
  <si>
    <t>二塩化エチレン</t>
  </si>
  <si>
    <t>酢酸</t>
  </si>
  <si>
    <t>024</t>
  </si>
  <si>
    <t>脂肪族中間物</t>
  </si>
  <si>
    <t>その他の石油化学系芳香族製品</t>
  </si>
  <si>
    <t>キシレン</t>
  </si>
  <si>
    <t>純トルエン</t>
  </si>
  <si>
    <t>純ベンゼン</t>
  </si>
  <si>
    <t>その他の石油化学基礎製品</t>
  </si>
  <si>
    <t>プロピレン</t>
  </si>
  <si>
    <t>エチレン</t>
  </si>
  <si>
    <t>石油化学基礎製品</t>
  </si>
  <si>
    <t>2031</t>
  </si>
  <si>
    <t>2029</t>
  </si>
  <si>
    <t>無機顔料</t>
  </si>
  <si>
    <t>その他のソーダ工業製品</t>
  </si>
  <si>
    <t>液体塩素</t>
  </si>
  <si>
    <t>か性ソーダ</t>
  </si>
  <si>
    <t>ソーダ灰</t>
  </si>
  <si>
    <t>ソーダ工業製品</t>
  </si>
  <si>
    <t>2021</t>
  </si>
  <si>
    <t>化学肥料</t>
  </si>
  <si>
    <t>021</t>
  </si>
  <si>
    <t>2011</t>
  </si>
  <si>
    <t>1911</t>
  </si>
  <si>
    <t>投入表</t>
    <rPh sb="0" eb="2">
      <t>トウニュウ</t>
    </rPh>
    <rPh sb="2" eb="3">
      <t>ヒョウ</t>
    </rPh>
    <phoneticPr fontId="3"/>
  </si>
  <si>
    <t>卸売（商業ﾏｰｼﾞﾝ）</t>
    <rPh sb="0" eb="2">
      <t>オロシウ</t>
    </rPh>
    <rPh sb="3" eb="5">
      <t>ショウギョウ</t>
    </rPh>
    <phoneticPr fontId="3"/>
  </si>
  <si>
    <t>小売（商業ﾏｰｼﾞﾝ）</t>
    <rPh sb="0" eb="2">
      <t>コウリ</t>
    </rPh>
    <rPh sb="3" eb="5">
      <t>ショウギョウ</t>
    </rPh>
    <phoneticPr fontId="3"/>
  </si>
  <si>
    <t>国内貨物運賃</t>
    <rPh sb="0" eb="2">
      <t>コクナイ</t>
    </rPh>
    <rPh sb="2" eb="4">
      <t>カモツ</t>
    </rPh>
    <rPh sb="4" eb="6">
      <t>ウンチン</t>
    </rPh>
    <phoneticPr fontId="3"/>
  </si>
  <si>
    <t>その他の紙加工品</t>
  </si>
  <si>
    <t>紙製衛生材料・用品</t>
  </si>
  <si>
    <t>その他の紙製容器</t>
  </si>
  <si>
    <t>紙加工品</t>
  </si>
  <si>
    <t>019</t>
  </si>
  <si>
    <t>紙製容器</t>
  </si>
  <si>
    <t>段ボール箱</t>
  </si>
  <si>
    <t>塗工紙・建設用加工紙</t>
  </si>
  <si>
    <t>段ボール</t>
  </si>
  <si>
    <t>板紙</t>
  </si>
  <si>
    <t>洋紙・和紙</t>
  </si>
  <si>
    <t>古紙</t>
  </si>
  <si>
    <t>018</t>
  </si>
  <si>
    <t>パルプ</t>
  </si>
  <si>
    <t>木製建具</t>
  </si>
  <si>
    <t>家具・装備品</t>
  </si>
  <si>
    <t>017</t>
  </si>
  <si>
    <t>建設用木製品</t>
  </si>
  <si>
    <t>その他の木製品</t>
  </si>
  <si>
    <t>1619</t>
  </si>
  <si>
    <t>木材チップ</t>
  </si>
  <si>
    <t>パルプ・紙・木製品</t>
  </si>
  <si>
    <t>016</t>
  </si>
  <si>
    <t>1611</t>
  </si>
  <si>
    <t>製材</t>
  </si>
  <si>
    <t>その他の繊維既製品</t>
  </si>
  <si>
    <t>1529</t>
  </si>
  <si>
    <t>寝具</t>
  </si>
  <si>
    <t>その他の衣服・身の回り品</t>
  </si>
  <si>
    <t>1522</t>
  </si>
  <si>
    <t>ニット製衣服</t>
  </si>
  <si>
    <t>015</t>
  </si>
  <si>
    <t>1521</t>
  </si>
  <si>
    <t>織物製衣服</t>
  </si>
  <si>
    <t>その他の繊維工業製品</t>
  </si>
  <si>
    <t>じゅうたん・床敷物</t>
  </si>
  <si>
    <t>1519</t>
  </si>
  <si>
    <t>綱・網</t>
  </si>
  <si>
    <t>染色整理</t>
  </si>
  <si>
    <t>1514</t>
  </si>
  <si>
    <t>1513</t>
  </si>
  <si>
    <t>ニット生地</t>
  </si>
  <si>
    <t>織物</t>
  </si>
  <si>
    <t>1512</t>
  </si>
  <si>
    <t>06</t>
  </si>
  <si>
    <t>繊維工業製品</t>
  </si>
  <si>
    <t>014</t>
  </si>
  <si>
    <t>1511</t>
  </si>
  <si>
    <t>013</t>
  </si>
  <si>
    <t>1141</t>
  </si>
  <si>
    <t>012</t>
  </si>
  <si>
    <t>1131</t>
  </si>
  <si>
    <t>飼料</t>
  </si>
  <si>
    <t>1129</t>
  </si>
  <si>
    <t>その他の酒類</t>
  </si>
  <si>
    <t>011</t>
  </si>
  <si>
    <t>1121</t>
  </si>
  <si>
    <t>清酒</t>
  </si>
  <si>
    <t>学校給食（私立）★</t>
  </si>
  <si>
    <t>学校給食（国公立）★★</t>
  </si>
  <si>
    <t>そう菜・すし・弁当</t>
  </si>
  <si>
    <t>レトルト食品</t>
  </si>
  <si>
    <t>1119</t>
  </si>
  <si>
    <t>冷凍調理食品</t>
  </si>
  <si>
    <t>植物原油かす</t>
  </si>
  <si>
    <t>加工油脂</t>
  </si>
  <si>
    <t>植物油脂</t>
  </si>
  <si>
    <t>ぶどう糖・水あめ・異性化糖</t>
  </si>
  <si>
    <t>でん粉</t>
  </si>
  <si>
    <t>その他の砂糖・副産物</t>
  </si>
  <si>
    <t>099</t>
  </si>
  <si>
    <t>精製糖</t>
  </si>
  <si>
    <t>砂糖</t>
  </si>
  <si>
    <t>1116</t>
  </si>
  <si>
    <t>菓子類</t>
  </si>
  <si>
    <t>パン類</t>
  </si>
  <si>
    <t>1115</t>
  </si>
  <si>
    <t>めん類</t>
  </si>
  <si>
    <t>製粉</t>
  </si>
  <si>
    <t>1114</t>
  </si>
  <si>
    <t>精穀</t>
  </si>
  <si>
    <t>1113</t>
  </si>
  <si>
    <t>乳製品</t>
  </si>
  <si>
    <t>畜産食料品</t>
    <phoneticPr fontId="3"/>
  </si>
  <si>
    <t>水産食料品</t>
    <rPh sb="0" eb="2">
      <t>スイサン</t>
    </rPh>
    <rPh sb="2" eb="5">
      <t>ショクリョウヒン</t>
    </rPh>
    <phoneticPr fontId="3"/>
  </si>
  <si>
    <t>精穀・製粉</t>
    <phoneticPr fontId="3"/>
  </si>
  <si>
    <t>めん・パン・菓子類</t>
    <phoneticPr fontId="3"/>
  </si>
  <si>
    <t>農産保存食料品</t>
    <phoneticPr fontId="3"/>
  </si>
  <si>
    <t>砂糖・油脂・調味料類</t>
    <phoneticPr fontId="3"/>
  </si>
  <si>
    <t>その他の食料品</t>
    <phoneticPr fontId="3"/>
  </si>
  <si>
    <t>酒類</t>
    <rPh sb="0" eb="2">
      <t>シュルイ</t>
    </rPh>
    <phoneticPr fontId="3"/>
  </si>
  <si>
    <t>その他の飲料</t>
    <phoneticPr fontId="3"/>
  </si>
  <si>
    <t>たばこ</t>
    <phoneticPr fontId="3"/>
  </si>
  <si>
    <t>その他の無機化学基礎製品</t>
    <phoneticPr fontId="3"/>
  </si>
  <si>
    <t>飲食店</t>
    <rPh sb="0" eb="3">
      <t>インショクテン</t>
    </rPh>
    <phoneticPr fontId="3"/>
  </si>
  <si>
    <t>生産者価格</t>
    <rPh sb="0" eb="3">
      <t>セイサンシャ</t>
    </rPh>
    <rPh sb="3" eb="5">
      <t>カカク</t>
    </rPh>
    <phoneticPr fontId="3"/>
  </si>
  <si>
    <t>　</t>
    <phoneticPr fontId="3"/>
  </si>
  <si>
    <t>農林水産業</t>
    <rPh sb="0" eb="2">
      <t>ノウリン</t>
    </rPh>
    <rPh sb="2" eb="5">
      <t>スイサンギョウ</t>
    </rPh>
    <phoneticPr fontId="3"/>
  </si>
  <si>
    <t>（単位：百万円）</t>
    <rPh sb="1" eb="3">
      <t>タンイ</t>
    </rPh>
    <rPh sb="4" eb="5">
      <t>ヒャク</t>
    </rPh>
    <rPh sb="5" eb="7">
      <t>マンエン</t>
    </rPh>
    <phoneticPr fontId="3"/>
  </si>
  <si>
    <t>　</t>
    <phoneticPr fontId="3"/>
  </si>
  <si>
    <t>農林漁業</t>
    <rPh sb="0" eb="2">
      <t>ノウリン</t>
    </rPh>
    <rPh sb="2" eb="4">
      <t>ギョギョウ</t>
    </rPh>
    <phoneticPr fontId="3"/>
  </si>
  <si>
    <t>米</t>
    <rPh sb="0" eb="1">
      <t>コメ</t>
    </rPh>
    <phoneticPr fontId="3"/>
  </si>
  <si>
    <t>麦類</t>
    <rPh sb="0" eb="2">
      <t>ムギルイ</t>
    </rPh>
    <phoneticPr fontId="3"/>
  </si>
  <si>
    <t>いも類</t>
    <rPh sb="2" eb="3">
      <t>ルイ</t>
    </rPh>
    <phoneticPr fontId="3"/>
  </si>
  <si>
    <t>豆類</t>
    <rPh sb="0" eb="2">
      <t>マメルイ</t>
    </rPh>
    <phoneticPr fontId="3"/>
  </si>
  <si>
    <t>野菜（露地）</t>
    <rPh sb="0" eb="2">
      <t>ヤサイ</t>
    </rPh>
    <rPh sb="3" eb="5">
      <t>ロジ</t>
    </rPh>
    <phoneticPr fontId="3"/>
  </si>
  <si>
    <t>野菜（施設）</t>
    <rPh sb="0" eb="2">
      <t>ヤサイ</t>
    </rPh>
    <rPh sb="3" eb="5">
      <t>シセツ</t>
    </rPh>
    <phoneticPr fontId="3"/>
  </si>
  <si>
    <t>果実</t>
    <rPh sb="0" eb="2">
      <t>カジツ</t>
    </rPh>
    <phoneticPr fontId="3"/>
  </si>
  <si>
    <t>砂糖原料作物</t>
    <rPh sb="0" eb="2">
      <t>サトウ</t>
    </rPh>
    <rPh sb="2" eb="4">
      <t>ゲンリョウ</t>
    </rPh>
    <rPh sb="4" eb="6">
      <t>サクモツ</t>
    </rPh>
    <phoneticPr fontId="3"/>
  </si>
  <si>
    <t>飲料用作物</t>
    <rPh sb="0" eb="3">
      <t>インリョウヨウ</t>
    </rPh>
    <rPh sb="3" eb="5">
      <t>サクモツ</t>
    </rPh>
    <phoneticPr fontId="3"/>
  </si>
  <si>
    <t>その他の食用耕種</t>
    <rPh sb="2" eb="3">
      <t>タ</t>
    </rPh>
    <rPh sb="4" eb="6">
      <t>ショクヨウ</t>
    </rPh>
    <rPh sb="6" eb="8">
      <t>コウシュ</t>
    </rPh>
    <phoneticPr fontId="3"/>
  </si>
  <si>
    <t>飼料作物</t>
    <rPh sb="0" eb="2">
      <t>シリョウ</t>
    </rPh>
    <rPh sb="2" eb="4">
      <t>サクモツ</t>
    </rPh>
    <phoneticPr fontId="3"/>
  </si>
  <si>
    <t>種苗</t>
    <rPh sb="0" eb="2">
      <t>シュビョウ</t>
    </rPh>
    <phoneticPr fontId="3"/>
  </si>
  <si>
    <t>花き・花木類</t>
    <rPh sb="0" eb="1">
      <t>カ</t>
    </rPh>
    <rPh sb="3" eb="5">
      <t>ハナキ</t>
    </rPh>
    <rPh sb="5" eb="6">
      <t>タグイ</t>
    </rPh>
    <phoneticPr fontId="3"/>
  </si>
  <si>
    <t>その他の非食用耕種</t>
    <rPh sb="2" eb="3">
      <t>タ</t>
    </rPh>
    <rPh sb="4" eb="5">
      <t>ヒ</t>
    </rPh>
    <rPh sb="5" eb="7">
      <t>ショクヨウ</t>
    </rPh>
    <rPh sb="7" eb="9">
      <t>コウシュ</t>
    </rPh>
    <phoneticPr fontId="3"/>
  </si>
  <si>
    <t>酪農</t>
    <rPh sb="0" eb="2">
      <t>ラクノウ</t>
    </rPh>
    <phoneticPr fontId="3"/>
  </si>
  <si>
    <t>鶏卵</t>
    <rPh sb="0" eb="2">
      <t>ケイラン</t>
    </rPh>
    <phoneticPr fontId="3"/>
  </si>
  <si>
    <t>肉鶏</t>
    <rPh sb="0" eb="1">
      <t>ニク</t>
    </rPh>
    <rPh sb="1" eb="2">
      <t>ニワトリ</t>
    </rPh>
    <phoneticPr fontId="3"/>
  </si>
  <si>
    <t>豚</t>
    <rPh sb="0" eb="1">
      <t>ブタ</t>
    </rPh>
    <phoneticPr fontId="3"/>
  </si>
  <si>
    <t>肉用牛</t>
    <rPh sb="0" eb="2">
      <t>ニクヨウ</t>
    </rPh>
    <rPh sb="2" eb="3">
      <t>ウシ</t>
    </rPh>
    <phoneticPr fontId="3"/>
  </si>
  <si>
    <t>その他の畜産</t>
    <rPh sb="2" eb="3">
      <t>タ</t>
    </rPh>
    <rPh sb="4" eb="6">
      <t>チクサン</t>
    </rPh>
    <phoneticPr fontId="3"/>
  </si>
  <si>
    <t>養蚕</t>
    <rPh sb="0" eb="2">
      <t>ヨウサン</t>
    </rPh>
    <phoneticPr fontId="3"/>
  </si>
  <si>
    <t>獣医業</t>
    <rPh sb="0" eb="2">
      <t>ジュウイ</t>
    </rPh>
    <rPh sb="2" eb="3">
      <t>ギョウ</t>
    </rPh>
    <phoneticPr fontId="3"/>
  </si>
  <si>
    <t>農業サービス（除獣医業）</t>
    <rPh sb="0" eb="2">
      <t>ノウギョウ</t>
    </rPh>
    <rPh sb="7" eb="8">
      <t>ノゾ</t>
    </rPh>
    <rPh sb="8" eb="10">
      <t>ジュウイ</t>
    </rPh>
    <rPh sb="10" eb="11">
      <t>ギョウ</t>
    </rPh>
    <phoneticPr fontId="3"/>
  </si>
  <si>
    <t>基本分類</t>
    <rPh sb="0" eb="2">
      <t>キホン</t>
    </rPh>
    <rPh sb="2" eb="4">
      <t>ブンルイ</t>
    </rPh>
    <phoneticPr fontId="3"/>
  </si>
  <si>
    <t>林業</t>
    <rPh sb="0" eb="2">
      <t>リンギョウ</t>
    </rPh>
    <phoneticPr fontId="3"/>
  </si>
  <si>
    <t>育林</t>
    <rPh sb="0" eb="2">
      <t>イクリン</t>
    </rPh>
    <phoneticPr fontId="3"/>
  </si>
  <si>
    <t>素材</t>
    <rPh sb="0" eb="2">
      <t>ソザイ</t>
    </rPh>
    <phoneticPr fontId="3"/>
  </si>
  <si>
    <t>特用林産物（除狩猟業）</t>
    <rPh sb="0" eb="2">
      <t>トクヨウ</t>
    </rPh>
    <rPh sb="2" eb="4">
      <t>リンサン</t>
    </rPh>
    <rPh sb="4" eb="5">
      <t>ブツ</t>
    </rPh>
    <rPh sb="6" eb="7">
      <t>ジョ</t>
    </rPh>
    <rPh sb="7" eb="9">
      <t>シュリョウ</t>
    </rPh>
    <rPh sb="9" eb="10">
      <t>ギョウ</t>
    </rPh>
    <phoneticPr fontId="3"/>
  </si>
  <si>
    <t>漁業</t>
    <rPh sb="0" eb="2">
      <t>ギョギョウ</t>
    </rPh>
    <phoneticPr fontId="3"/>
  </si>
  <si>
    <t>生乳　</t>
  </si>
  <si>
    <t>パルプ・紙・板紙・加工紙</t>
  </si>
  <si>
    <t>紙・板紙</t>
  </si>
  <si>
    <t>加工紙</t>
  </si>
  <si>
    <t>化学製品  　　　  　</t>
  </si>
  <si>
    <t>石油化学系芳香族製品</t>
  </si>
  <si>
    <t>石油・石炭製品　　　</t>
  </si>
  <si>
    <t>窯業・土石製品　　</t>
  </si>
  <si>
    <t>セメント・セメント製品</t>
  </si>
  <si>
    <t>鉄鋼　　　　　　　　</t>
  </si>
  <si>
    <t>非鉄金属　　　　　　</t>
  </si>
  <si>
    <t>金属製品　　　　　　</t>
  </si>
  <si>
    <t>電気機械　　　　　　</t>
  </si>
  <si>
    <t>輸送機械  　　　　　</t>
  </si>
  <si>
    <t>住宅建築</t>
  </si>
  <si>
    <t>建設　　　　　　　　</t>
  </si>
  <si>
    <t>非住宅建築</t>
  </si>
  <si>
    <t>商業　　　　　　　　</t>
  </si>
  <si>
    <t>金融・保険　　　　　</t>
  </si>
  <si>
    <t>不動産　　　　　　　</t>
  </si>
  <si>
    <t>公務　　　　　　　　</t>
  </si>
  <si>
    <t>教育・研究　　　　　</t>
  </si>
  <si>
    <t>沿岸漁業</t>
    <rPh sb="0" eb="2">
      <t>エンガン</t>
    </rPh>
    <rPh sb="2" eb="4">
      <t>ギョギョウ</t>
    </rPh>
    <phoneticPr fontId="3"/>
  </si>
  <si>
    <t>沖合漁業</t>
    <rPh sb="0" eb="2">
      <t>オキアイ</t>
    </rPh>
    <rPh sb="2" eb="4">
      <t>ギョギョウ</t>
    </rPh>
    <phoneticPr fontId="3"/>
  </si>
  <si>
    <t>遠洋漁業</t>
    <rPh sb="0" eb="2">
      <t>エンヨウ</t>
    </rPh>
    <rPh sb="2" eb="4">
      <t>ギョギョウ</t>
    </rPh>
    <phoneticPr fontId="3"/>
  </si>
  <si>
    <t>海面漁業</t>
    <rPh sb="0" eb="2">
      <t>カイメン</t>
    </rPh>
    <rPh sb="2" eb="4">
      <t>ギョギョウ</t>
    </rPh>
    <phoneticPr fontId="3"/>
  </si>
  <si>
    <t>海面養殖業</t>
    <rPh sb="0" eb="2">
      <t>カイメン</t>
    </rPh>
    <rPh sb="2" eb="5">
      <t>ヨウショクギョウ</t>
    </rPh>
    <phoneticPr fontId="3"/>
  </si>
  <si>
    <t>内水面漁業</t>
    <rPh sb="0" eb="1">
      <t>ナイ</t>
    </rPh>
    <rPh sb="1" eb="3">
      <t>スイメン</t>
    </rPh>
    <rPh sb="3" eb="5">
      <t>ギョギョウ</t>
    </rPh>
    <phoneticPr fontId="3"/>
  </si>
  <si>
    <t>内水面養殖業</t>
    <rPh sb="0" eb="1">
      <t>ナイ</t>
    </rPh>
    <rPh sb="1" eb="3">
      <t>スイメン</t>
    </rPh>
    <rPh sb="3" eb="5">
      <t>ヨウショク</t>
    </rPh>
    <rPh sb="5" eb="6">
      <t>ギョウ</t>
    </rPh>
    <phoneticPr fontId="3"/>
  </si>
  <si>
    <t>食料品工業</t>
    <rPh sb="0" eb="3">
      <t>ショクリョウヒン</t>
    </rPh>
    <rPh sb="3" eb="5">
      <t>コウギョウ</t>
    </rPh>
    <phoneticPr fontId="3"/>
  </si>
  <si>
    <t>と畜</t>
    <rPh sb="1" eb="2">
      <t>チク</t>
    </rPh>
    <phoneticPr fontId="3"/>
  </si>
  <si>
    <t>肉加工品</t>
    <rPh sb="0" eb="1">
      <t>ニク</t>
    </rPh>
    <rPh sb="1" eb="4">
      <t>カコウヒン</t>
    </rPh>
    <phoneticPr fontId="3"/>
  </si>
  <si>
    <t>畜産びん・かん詰</t>
    <rPh sb="0" eb="2">
      <t>チクサン</t>
    </rPh>
    <rPh sb="7" eb="8">
      <t>ヅメ</t>
    </rPh>
    <phoneticPr fontId="3"/>
  </si>
  <si>
    <t>動物油脂</t>
    <rPh sb="0" eb="2">
      <t>ドウブツ</t>
    </rPh>
    <rPh sb="2" eb="4">
      <t>ユシ</t>
    </rPh>
    <phoneticPr fontId="3"/>
  </si>
  <si>
    <t>酪農品</t>
    <rPh sb="0" eb="3">
      <t>ラクノウヒン</t>
    </rPh>
    <phoneticPr fontId="3"/>
  </si>
  <si>
    <t>塩・干・くん製品</t>
    <rPh sb="0" eb="1">
      <t>シオ</t>
    </rPh>
    <rPh sb="2" eb="3">
      <t>ホ</t>
    </rPh>
    <rPh sb="6" eb="8">
      <t>セイヒン</t>
    </rPh>
    <phoneticPr fontId="3"/>
  </si>
  <si>
    <t>製革・毛皮</t>
    <rPh sb="0" eb="1">
      <t>セイ</t>
    </rPh>
    <rPh sb="1" eb="2">
      <t>カワ</t>
    </rPh>
    <rPh sb="3" eb="5">
      <t>ケガワ</t>
    </rPh>
    <phoneticPr fontId="3"/>
  </si>
  <si>
    <t>畳・わら加工品</t>
    <rPh sb="0" eb="1">
      <t>タタミ</t>
    </rPh>
    <rPh sb="4" eb="7">
      <t>カコウヒン</t>
    </rPh>
    <phoneticPr fontId="3"/>
  </si>
  <si>
    <t>資材供給産業</t>
    <rPh sb="0" eb="2">
      <t>シザイ</t>
    </rPh>
    <rPh sb="2" eb="4">
      <t>キョウキュウ</t>
    </rPh>
    <rPh sb="4" eb="6">
      <t>サンギョウ</t>
    </rPh>
    <phoneticPr fontId="3"/>
  </si>
  <si>
    <t>魚油・魚かす</t>
    <rPh sb="0" eb="2">
      <t>ギョユ</t>
    </rPh>
    <rPh sb="3" eb="4">
      <t>ウオ</t>
    </rPh>
    <phoneticPr fontId="3"/>
  </si>
  <si>
    <t>製氷</t>
    <rPh sb="0" eb="2">
      <t>セイヒョウ</t>
    </rPh>
    <phoneticPr fontId="3"/>
  </si>
  <si>
    <t>飼料</t>
    <rPh sb="0" eb="2">
      <t>シリョウ</t>
    </rPh>
    <phoneticPr fontId="3"/>
  </si>
  <si>
    <t>有機質肥料</t>
    <rPh sb="0" eb="2">
      <t>ユウキ</t>
    </rPh>
    <rPh sb="2" eb="3">
      <t>シツ</t>
    </rPh>
    <rPh sb="3" eb="5">
      <t>ヒリョウ</t>
    </rPh>
    <phoneticPr fontId="3"/>
  </si>
  <si>
    <t>綱・網</t>
    <rPh sb="0" eb="1">
      <t>ツナ</t>
    </rPh>
    <rPh sb="2" eb="3">
      <t>アミ</t>
    </rPh>
    <phoneticPr fontId="3"/>
  </si>
  <si>
    <t>化学肥料</t>
    <rPh sb="0" eb="2">
      <t>カガク</t>
    </rPh>
    <rPh sb="2" eb="4">
      <t>ヒリョウ</t>
    </rPh>
    <phoneticPr fontId="3"/>
  </si>
  <si>
    <t>農薬</t>
    <rPh sb="0" eb="2">
      <t>ノウヤク</t>
    </rPh>
    <phoneticPr fontId="3"/>
  </si>
  <si>
    <t>関連投資</t>
    <rPh sb="0" eb="2">
      <t>カンレン</t>
    </rPh>
    <rPh sb="2" eb="4">
      <t>トウシ</t>
    </rPh>
    <phoneticPr fontId="3"/>
  </si>
  <si>
    <t>農業機械</t>
    <rPh sb="0" eb="2">
      <t>ノウギョウ</t>
    </rPh>
    <rPh sb="2" eb="4">
      <t>キカイ</t>
    </rPh>
    <phoneticPr fontId="3"/>
  </si>
  <si>
    <t>食料加工機械</t>
    <rPh sb="0" eb="2">
      <t>ショクリョウ</t>
    </rPh>
    <rPh sb="2" eb="4">
      <t>カコウ</t>
    </rPh>
    <rPh sb="4" eb="6">
      <t>キカイ</t>
    </rPh>
    <phoneticPr fontId="3"/>
  </si>
  <si>
    <t>鋼船（うち漁船）</t>
    <rPh sb="0" eb="1">
      <t>ハガネ</t>
    </rPh>
    <rPh sb="1" eb="2">
      <t>フネ</t>
    </rPh>
    <rPh sb="5" eb="7">
      <t>ギョセン</t>
    </rPh>
    <phoneticPr fontId="3"/>
  </si>
  <si>
    <t>河川・下水道・その他の公共工事（うち漁港）</t>
    <rPh sb="0" eb="2">
      <t>カセン</t>
    </rPh>
    <rPh sb="3" eb="6">
      <t>ゲスイドウ</t>
    </rPh>
    <rPh sb="9" eb="10">
      <t>タ</t>
    </rPh>
    <rPh sb="11" eb="13">
      <t>コウキョウ</t>
    </rPh>
    <rPh sb="13" eb="15">
      <t>コウジ</t>
    </rPh>
    <rPh sb="18" eb="20">
      <t>ギョコウ</t>
    </rPh>
    <phoneticPr fontId="3"/>
  </si>
  <si>
    <t>農林関係公共事業</t>
    <rPh sb="0" eb="2">
      <t>ノウリン</t>
    </rPh>
    <rPh sb="2" eb="4">
      <t>カンケイ</t>
    </rPh>
    <rPh sb="4" eb="6">
      <t>コウキョウ</t>
    </rPh>
    <rPh sb="6" eb="8">
      <t>ジギョウ</t>
    </rPh>
    <phoneticPr fontId="3"/>
  </si>
  <si>
    <t>一般飲食店</t>
    <rPh sb="0" eb="2">
      <t>イッパン</t>
    </rPh>
    <rPh sb="2" eb="5">
      <t>インショクテン</t>
    </rPh>
    <phoneticPr fontId="3"/>
  </si>
  <si>
    <t>喫茶店</t>
    <rPh sb="0" eb="3">
      <t>キッサテン</t>
    </rPh>
    <phoneticPr fontId="3"/>
  </si>
  <si>
    <t>遊興飲食店</t>
    <rPh sb="0" eb="2">
      <t>ユウキョウ</t>
    </rPh>
    <rPh sb="2" eb="5">
      <t>インショクテン</t>
    </rPh>
    <phoneticPr fontId="3"/>
  </si>
  <si>
    <t>関連流通業</t>
    <rPh sb="0" eb="2">
      <t>カンレン</t>
    </rPh>
    <rPh sb="2" eb="5">
      <t>リュウツウギョウ</t>
    </rPh>
    <phoneticPr fontId="3"/>
  </si>
  <si>
    <t>商業マージン額</t>
    <rPh sb="0" eb="2">
      <t>ショウギョウ</t>
    </rPh>
    <rPh sb="6" eb="7">
      <t>ガク</t>
    </rPh>
    <phoneticPr fontId="3"/>
  </si>
  <si>
    <t>国内貨物運賃額</t>
    <rPh sb="0" eb="2">
      <t>コクナイ</t>
    </rPh>
    <rPh sb="2" eb="4">
      <t>カモツ</t>
    </rPh>
    <rPh sb="4" eb="6">
      <t>ウンチン</t>
    </rPh>
    <rPh sb="6" eb="7">
      <t>ガク</t>
    </rPh>
    <phoneticPr fontId="3"/>
  </si>
  <si>
    <t>農林漁業及び関連産業の生産販売に伴う卸売・小売マージン額</t>
    <rPh sb="0" eb="2">
      <t>ノウリン</t>
    </rPh>
    <rPh sb="2" eb="4">
      <t>ギョギョウ</t>
    </rPh>
    <rPh sb="4" eb="5">
      <t>オヨ</t>
    </rPh>
    <rPh sb="6" eb="8">
      <t>カンレン</t>
    </rPh>
    <rPh sb="8" eb="10">
      <t>サンギョウ</t>
    </rPh>
    <rPh sb="11" eb="13">
      <t>セイサン</t>
    </rPh>
    <rPh sb="13" eb="15">
      <t>ハンバイ</t>
    </rPh>
    <rPh sb="16" eb="17">
      <t>トモナ</t>
    </rPh>
    <rPh sb="18" eb="20">
      <t>オロシウ</t>
    </rPh>
    <rPh sb="21" eb="23">
      <t>コウ</t>
    </rPh>
    <rPh sb="27" eb="28">
      <t>ガク</t>
    </rPh>
    <phoneticPr fontId="3"/>
  </si>
  <si>
    <t>農林漁業及び関連産業の生産販売の国内貨物運賃額</t>
    <rPh sb="0" eb="2">
      <t>ノウリン</t>
    </rPh>
    <rPh sb="2" eb="4">
      <t>ギョギョウ</t>
    </rPh>
    <rPh sb="4" eb="5">
      <t>オヨ</t>
    </rPh>
    <rPh sb="6" eb="8">
      <t>カンレン</t>
    </rPh>
    <rPh sb="8" eb="10">
      <t>サンギョウ</t>
    </rPh>
    <rPh sb="11" eb="13">
      <t>セイサン</t>
    </rPh>
    <rPh sb="13" eb="15">
      <t>ハンバイ</t>
    </rPh>
    <rPh sb="16" eb="18">
      <t>コクナイ</t>
    </rPh>
    <rPh sb="18" eb="20">
      <t>カモツ</t>
    </rPh>
    <rPh sb="20" eb="22">
      <t>ウンチン</t>
    </rPh>
    <rPh sb="22" eb="23">
      <t>ガク</t>
    </rPh>
    <phoneticPr fontId="3"/>
  </si>
  <si>
    <t>農業</t>
    <rPh sb="0" eb="2">
      <t>ノウギョウ</t>
    </rPh>
    <phoneticPr fontId="3"/>
  </si>
  <si>
    <t>部門</t>
    <rPh sb="0" eb="2">
      <t>ブモン</t>
    </rPh>
    <phoneticPr fontId="3"/>
  </si>
  <si>
    <t>農林水産加工業</t>
    <rPh sb="0" eb="2">
      <t>ノウリン</t>
    </rPh>
    <rPh sb="2" eb="4">
      <t>スイサン</t>
    </rPh>
    <rPh sb="4" eb="7">
      <t>カコウギョウ</t>
    </rPh>
    <phoneticPr fontId="3"/>
  </si>
  <si>
    <t>区分</t>
    <rPh sb="0" eb="2">
      <t>クブン</t>
    </rPh>
    <phoneticPr fontId="3"/>
  </si>
  <si>
    <t>水産びん・缶詰</t>
    <rPh sb="0" eb="2">
      <t>スイサン</t>
    </rPh>
    <rPh sb="5" eb="7">
      <t>カンズメ</t>
    </rPh>
    <phoneticPr fontId="3"/>
  </si>
  <si>
    <t>ねり製品</t>
    <rPh sb="2" eb="4">
      <t>セイヒン</t>
    </rPh>
    <phoneticPr fontId="3"/>
  </si>
  <si>
    <t>その他の水産食品</t>
    <rPh sb="2" eb="3">
      <t>タ</t>
    </rPh>
    <rPh sb="4" eb="6">
      <t>スイサン</t>
    </rPh>
    <rPh sb="6" eb="8">
      <t>ショクヒン</t>
    </rPh>
    <phoneticPr fontId="3"/>
  </si>
  <si>
    <t>製粉</t>
    <rPh sb="0" eb="2">
      <t>セイフン</t>
    </rPh>
    <phoneticPr fontId="3"/>
  </si>
  <si>
    <t>めん類</t>
    <rPh sb="2" eb="3">
      <t>ルイ</t>
    </rPh>
    <phoneticPr fontId="3"/>
  </si>
  <si>
    <t>パン類</t>
    <rPh sb="2" eb="3">
      <t>ルイ</t>
    </rPh>
    <phoneticPr fontId="3"/>
  </si>
  <si>
    <t>菓子類</t>
    <rPh sb="0" eb="3">
      <t>カシルイ</t>
    </rPh>
    <phoneticPr fontId="3"/>
  </si>
  <si>
    <t>農産びん・缶詰</t>
    <rPh sb="0" eb="2">
      <t>ノウサン</t>
    </rPh>
    <rPh sb="5" eb="7">
      <t>カンズメ</t>
    </rPh>
    <phoneticPr fontId="3"/>
  </si>
  <si>
    <t>農産保存食料品</t>
    <rPh sb="0" eb="2">
      <t>ノウサン</t>
    </rPh>
    <rPh sb="2" eb="4">
      <t>ホゾン</t>
    </rPh>
    <rPh sb="4" eb="7">
      <t>ショクリョウヒン</t>
    </rPh>
    <phoneticPr fontId="3"/>
  </si>
  <si>
    <t>砂糖</t>
    <rPh sb="0" eb="2">
      <t>サトウ</t>
    </rPh>
    <phoneticPr fontId="3"/>
  </si>
  <si>
    <t>でん粉</t>
    <rPh sb="2" eb="3">
      <t>コナ</t>
    </rPh>
    <phoneticPr fontId="3"/>
  </si>
  <si>
    <t>ぶどう糖・水あめ・異性化糖</t>
    <rPh sb="3" eb="4">
      <t>トウ</t>
    </rPh>
    <rPh sb="5" eb="6">
      <t>ミズ</t>
    </rPh>
    <rPh sb="9" eb="11">
      <t>イセイ</t>
    </rPh>
    <rPh sb="11" eb="12">
      <t>カ</t>
    </rPh>
    <rPh sb="12" eb="13">
      <t>トウ</t>
    </rPh>
    <phoneticPr fontId="3"/>
  </si>
  <si>
    <t>植物油脂</t>
    <rPh sb="0" eb="2">
      <t>ショクブツ</t>
    </rPh>
    <rPh sb="2" eb="4">
      <t>ユシ</t>
    </rPh>
    <phoneticPr fontId="3"/>
  </si>
  <si>
    <t>調味料</t>
    <rPh sb="0" eb="2">
      <t>チョウミ</t>
    </rPh>
    <rPh sb="2" eb="3">
      <t>リョウ</t>
    </rPh>
    <phoneticPr fontId="3"/>
  </si>
  <si>
    <t>冷凍調理食品</t>
    <rPh sb="0" eb="2">
      <t>レイトウ</t>
    </rPh>
    <rPh sb="2" eb="4">
      <t>チョウリ</t>
    </rPh>
    <rPh sb="4" eb="6">
      <t>ショクヒン</t>
    </rPh>
    <phoneticPr fontId="3"/>
  </si>
  <si>
    <t>レトルト食品</t>
    <rPh sb="4" eb="6">
      <t>ショクヒン</t>
    </rPh>
    <phoneticPr fontId="3"/>
  </si>
  <si>
    <t>そう菜・すし・弁当</t>
    <rPh sb="2" eb="3">
      <t>ナ</t>
    </rPh>
    <rPh sb="7" eb="9">
      <t>ベントウ</t>
    </rPh>
    <phoneticPr fontId="3"/>
  </si>
  <si>
    <t>学校給食（国公立）</t>
    <rPh sb="0" eb="2">
      <t>ガッコウ</t>
    </rPh>
    <rPh sb="2" eb="4">
      <t>キュウショク</t>
    </rPh>
    <rPh sb="5" eb="8">
      <t>コクコウリツ</t>
    </rPh>
    <phoneticPr fontId="3"/>
  </si>
  <si>
    <t>学校給食（私立）</t>
    <rPh sb="0" eb="2">
      <t>ガッコウ</t>
    </rPh>
    <rPh sb="2" eb="4">
      <t>キュウショク</t>
    </rPh>
    <rPh sb="5" eb="7">
      <t>シリツ</t>
    </rPh>
    <phoneticPr fontId="3"/>
  </si>
  <si>
    <t>その他の食料品</t>
    <rPh sb="2" eb="3">
      <t>タ</t>
    </rPh>
    <rPh sb="4" eb="7">
      <t>ショクリョウヒン</t>
    </rPh>
    <phoneticPr fontId="3"/>
  </si>
  <si>
    <t>清酒</t>
    <rPh sb="0" eb="2">
      <t>セイシュ</t>
    </rPh>
    <phoneticPr fontId="3"/>
  </si>
  <si>
    <t>ビール</t>
    <phoneticPr fontId="3"/>
  </si>
  <si>
    <t>添加用アルコール</t>
    <rPh sb="0" eb="2">
      <t>テンカ</t>
    </rPh>
    <rPh sb="2" eb="3">
      <t>ヨウ</t>
    </rPh>
    <phoneticPr fontId="3"/>
  </si>
  <si>
    <t>ウイスキー類</t>
    <rPh sb="5" eb="6">
      <t>ルイ</t>
    </rPh>
    <phoneticPr fontId="3"/>
  </si>
  <si>
    <t>その他の酒類</t>
    <rPh sb="2" eb="3">
      <t>タ</t>
    </rPh>
    <rPh sb="4" eb="5">
      <t>サケ</t>
    </rPh>
    <rPh sb="5" eb="6">
      <t>ルイ</t>
    </rPh>
    <phoneticPr fontId="3"/>
  </si>
  <si>
    <t>茶・コーヒー</t>
    <rPh sb="0" eb="1">
      <t>チャ</t>
    </rPh>
    <phoneticPr fontId="3"/>
  </si>
  <si>
    <t>清涼飲料</t>
    <rPh sb="0" eb="2">
      <t>セイリョウ</t>
    </rPh>
    <rPh sb="2" eb="4">
      <t>インリョウ</t>
    </rPh>
    <phoneticPr fontId="3"/>
  </si>
  <si>
    <t>非食品工業</t>
    <rPh sb="0" eb="1">
      <t>ヒ</t>
    </rPh>
    <rPh sb="1" eb="3">
      <t>ショクヒン</t>
    </rPh>
    <rPh sb="3" eb="5">
      <t>コウギョウ</t>
    </rPh>
    <phoneticPr fontId="3"/>
  </si>
  <si>
    <t>製糸</t>
    <rPh sb="0" eb="2">
      <t>セイシ</t>
    </rPh>
    <phoneticPr fontId="3"/>
  </si>
  <si>
    <t>紡績糸</t>
    <rPh sb="0" eb="2">
      <t>ボウセキ</t>
    </rPh>
    <rPh sb="2" eb="3">
      <t>イト</t>
    </rPh>
    <phoneticPr fontId="3"/>
  </si>
  <si>
    <t>製材</t>
    <rPh sb="0" eb="2">
      <t>セイザイ</t>
    </rPh>
    <phoneticPr fontId="3"/>
  </si>
  <si>
    <t>合板</t>
    <rPh sb="0" eb="2">
      <t>ゴウハン</t>
    </rPh>
    <phoneticPr fontId="3"/>
  </si>
  <si>
    <t>木材チップ</t>
    <rPh sb="0" eb="2">
      <t>モクザイ</t>
    </rPh>
    <phoneticPr fontId="3"/>
  </si>
  <si>
    <t>飲用牛乳</t>
  </si>
  <si>
    <t>酪農品</t>
  </si>
  <si>
    <t>1112</t>
  </si>
  <si>
    <t>鶏肉</t>
  </si>
  <si>
    <t>食料品</t>
  </si>
  <si>
    <t>05</t>
  </si>
  <si>
    <t>1111</t>
  </si>
  <si>
    <t>天然ガス</t>
  </si>
  <si>
    <t>原油</t>
  </si>
  <si>
    <t>砂利・砕石</t>
  </si>
  <si>
    <t>石灰石</t>
  </si>
  <si>
    <t>0621</t>
  </si>
  <si>
    <t>非鉄金属鉱物</t>
  </si>
  <si>
    <t>鉄鉱石</t>
  </si>
  <si>
    <t>04</t>
  </si>
  <si>
    <t>0611</t>
  </si>
  <si>
    <t>内水面養殖業</t>
  </si>
  <si>
    <t>内水面漁業・養殖業</t>
  </si>
  <si>
    <t>海面養殖業</t>
  </si>
  <si>
    <t>漁業</t>
  </si>
  <si>
    <t>03</t>
  </si>
  <si>
    <t>素材</t>
  </si>
  <si>
    <t>林業</t>
  </si>
  <si>
    <t>02</t>
  </si>
  <si>
    <t>育林</t>
  </si>
  <si>
    <t>農業サービス</t>
  </si>
  <si>
    <t>0131</t>
  </si>
  <si>
    <t>獣医業</t>
  </si>
  <si>
    <t>その他の畜産</t>
  </si>
  <si>
    <t>肉用牛</t>
  </si>
  <si>
    <t>豚</t>
  </si>
  <si>
    <t>肉鶏</t>
  </si>
  <si>
    <t>鶏卵</t>
  </si>
  <si>
    <t>その他の酪農生産物</t>
  </si>
  <si>
    <t>0121</t>
  </si>
  <si>
    <t>酪農</t>
  </si>
  <si>
    <t>葉たばこ</t>
  </si>
  <si>
    <t>その他の非食用耕種作物</t>
  </si>
  <si>
    <t>花き・花木類</t>
  </si>
  <si>
    <t>種苗</t>
  </si>
  <si>
    <t>非食用作物</t>
  </si>
  <si>
    <t>0116</t>
  </si>
  <si>
    <t>飼料作物</t>
  </si>
  <si>
    <t>塩、原塩等</t>
    <rPh sb="0" eb="1">
      <t>シオ</t>
    </rPh>
    <rPh sb="2" eb="3">
      <t>ゲン</t>
    </rPh>
    <rPh sb="3" eb="4">
      <t>シオ</t>
    </rPh>
    <rPh sb="4" eb="5">
      <t>トウ</t>
    </rPh>
    <phoneticPr fontId="3"/>
  </si>
  <si>
    <t>雑穀</t>
  </si>
  <si>
    <t>その他の食用耕種作物</t>
  </si>
  <si>
    <t>その他の飲料用作物</t>
  </si>
  <si>
    <t>コーヒー豆・カカオ豆（輸入）</t>
  </si>
  <si>
    <t>飲料用作物</t>
  </si>
  <si>
    <t>0115</t>
  </si>
  <si>
    <t>砂糖原料作物</t>
  </si>
  <si>
    <t>0114</t>
  </si>
  <si>
    <t>0113</t>
  </si>
  <si>
    <t>その他の豆類</t>
  </si>
  <si>
    <t>豆類</t>
  </si>
  <si>
    <t>ばれいしょ</t>
  </si>
  <si>
    <t>518部門CT</t>
    <rPh sb="3" eb="5">
      <t>ブモン</t>
    </rPh>
    <phoneticPr fontId="3"/>
  </si>
  <si>
    <t>食品加工（兵庫県）</t>
    <rPh sb="0" eb="2">
      <t>ショクヒン</t>
    </rPh>
    <rPh sb="2" eb="4">
      <t>カコウ</t>
    </rPh>
    <rPh sb="5" eb="8">
      <t>ヒョウゴケン</t>
    </rPh>
    <phoneticPr fontId="3"/>
  </si>
  <si>
    <t>食品加工まとめ（兵庫県）</t>
    <rPh sb="0" eb="2">
      <t>ショクヒン</t>
    </rPh>
    <rPh sb="2" eb="4">
      <t>カコウ</t>
    </rPh>
    <rPh sb="8" eb="11">
      <t>ヒョウゴケン</t>
    </rPh>
    <phoneticPr fontId="3"/>
  </si>
  <si>
    <t>農林水産業まとめ（兵庫県）</t>
    <rPh sb="0" eb="2">
      <t>ノウリン</t>
    </rPh>
    <rPh sb="2" eb="5">
      <t>スイサンギョウ</t>
    </rPh>
    <rPh sb="9" eb="12">
      <t>ヒョウゴケン</t>
    </rPh>
    <phoneticPr fontId="3"/>
  </si>
  <si>
    <t>農林水産業（兵庫県）</t>
    <rPh sb="0" eb="2">
      <t>ノウリン</t>
    </rPh>
    <rPh sb="2" eb="5">
      <t>スイサンギョウ</t>
    </rPh>
    <rPh sb="6" eb="9">
      <t>ヒョウゴケン</t>
    </rPh>
    <phoneticPr fontId="3"/>
  </si>
  <si>
    <t>かんしょ</t>
  </si>
  <si>
    <t>0112</t>
  </si>
  <si>
    <t>いも類</t>
  </si>
  <si>
    <t>麦類</t>
  </si>
  <si>
    <t>稲わら</t>
  </si>
  <si>
    <t>米</t>
  </si>
  <si>
    <t>01</t>
  </si>
  <si>
    <t>耕種農業</t>
  </si>
  <si>
    <t>001</t>
  </si>
  <si>
    <t>0111</t>
  </si>
  <si>
    <t>運動用品</t>
  </si>
  <si>
    <t>住宅賃貸料（帰属家賃）</t>
  </si>
  <si>
    <t>遊戯場</t>
  </si>
  <si>
    <t>競輪・競馬等の競走場・競技団</t>
  </si>
  <si>
    <t>圧縮ガス・液化ガス</t>
  </si>
  <si>
    <t>Ａ重油</t>
  </si>
  <si>
    <t>製革・毛皮</t>
  </si>
  <si>
    <t>研磨材</t>
  </si>
  <si>
    <t>建設・鉱山機械</t>
  </si>
  <si>
    <t>農業用機械</t>
  </si>
  <si>
    <t>パルプ装置・製紙機械</t>
  </si>
  <si>
    <t>卸売</t>
    <rPh sb="0" eb="2">
      <t>オロシウ</t>
    </rPh>
    <phoneticPr fontId="3"/>
  </si>
  <si>
    <t>小売</t>
    <rPh sb="0" eb="2">
      <t>コウリ</t>
    </rPh>
    <phoneticPr fontId="3"/>
  </si>
  <si>
    <t>冷凍魚介類</t>
    <rPh sb="0" eb="2">
      <t>レイトウ</t>
    </rPh>
    <rPh sb="2" eb="5">
      <t>ギョカイルイ</t>
    </rPh>
    <phoneticPr fontId="3"/>
  </si>
  <si>
    <t>塩</t>
    <rPh sb="0" eb="1">
      <t>シオ</t>
    </rPh>
    <phoneticPr fontId="3"/>
  </si>
  <si>
    <t>　</t>
    <phoneticPr fontId="3"/>
  </si>
  <si>
    <t>穀類</t>
  </si>
  <si>
    <t>いも・豆類</t>
  </si>
  <si>
    <t>野菜</t>
  </si>
  <si>
    <t>果実</t>
  </si>
  <si>
    <t>その他の食用作物</t>
  </si>
  <si>
    <t>畜産</t>
  </si>
  <si>
    <t>特用林産物</t>
  </si>
  <si>
    <t>海面漁業</t>
  </si>
  <si>
    <t>内水面漁業</t>
  </si>
  <si>
    <t>畜産食料品</t>
  </si>
  <si>
    <t>水産食料品</t>
  </si>
  <si>
    <t>精穀・製粉</t>
  </si>
  <si>
    <t>めん・パン・菓子類</t>
  </si>
  <si>
    <t>農産保存食料品</t>
  </si>
  <si>
    <t>砂糖・油脂・調味料類</t>
  </si>
  <si>
    <t>その他の食料品</t>
  </si>
  <si>
    <t>酒類</t>
  </si>
  <si>
    <t>その他の飲料</t>
  </si>
  <si>
    <t>たばこ</t>
  </si>
  <si>
    <t>その他の無機化学基礎製品</t>
  </si>
  <si>
    <t>県内最終需要計</t>
  </si>
  <si>
    <t>需要合計</t>
  </si>
  <si>
    <t>移輸入計</t>
  </si>
  <si>
    <t>県内生産額</t>
  </si>
  <si>
    <t>塩・干・くん製品</t>
  </si>
  <si>
    <t>水産びん・かん詰</t>
  </si>
  <si>
    <t>ねり製品</t>
  </si>
  <si>
    <t>魚油・魚かす</t>
  </si>
  <si>
    <t>その他の水産食品</t>
  </si>
  <si>
    <t>精米</t>
  </si>
  <si>
    <t>その他の精穀</t>
  </si>
  <si>
    <t>小麦粉</t>
  </si>
  <si>
    <t>その他の製粉</t>
  </si>
  <si>
    <t>冷凍魚介類</t>
  </si>
  <si>
    <t>県内生産額</t>
    <rPh sb="0" eb="2">
      <t>ケンナイ</t>
    </rPh>
    <rPh sb="2" eb="5">
      <t>セイサンガク</t>
    </rPh>
    <phoneticPr fontId="3"/>
  </si>
  <si>
    <t>茶・コーヒー</t>
  </si>
  <si>
    <t>清涼飲料</t>
  </si>
  <si>
    <t>製氷</t>
  </si>
  <si>
    <t>酸化チタン</t>
  </si>
  <si>
    <t>カーボンブラック</t>
  </si>
  <si>
    <t>その他の無機顔料</t>
  </si>
  <si>
    <t>圧縮ガス・液体ガス</t>
  </si>
  <si>
    <t>原塩</t>
  </si>
  <si>
    <t>塩</t>
  </si>
  <si>
    <t>その他の無機化学工業製品</t>
  </si>
  <si>
    <t>直接消費向け</t>
    <rPh sb="0" eb="2">
      <t>チョクセツ</t>
    </rPh>
    <rPh sb="2" eb="4">
      <t>ショウヒ</t>
    </rPh>
    <rPh sb="4" eb="5">
      <t>ム</t>
    </rPh>
    <phoneticPr fontId="3"/>
  </si>
  <si>
    <t>県内生産</t>
    <rPh sb="0" eb="2">
      <t>ケンナイ</t>
    </rPh>
    <rPh sb="2" eb="4">
      <t>セイサン</t>
    </rPh>
    <phoneticPr fontId="3"/>
  </si>
  <si>
    <t>最終需要計</t>
  </si>
  <si>
    <t>運賃</t>
    <rPh sb="0" eb="2">
      <t>ウンチン</t>
    </rPh>
    <phoneticPr fontId="3"/>
  </si>
  <si>
    <t>購入者価格</t>
    <rPh sb="0" eb="3">
      <t>コウニュウシャ</t>
    </rPh>
    <rPh sb="3" eb="5">
      <t>カカク</t>
    </rPh>
    <phoneticPr fontId="3"/>
  </si>
  <si>
    <t>国内最終需要計</t>
    <rPh sb="0" eb="2">
      <t>コクナイ</t>
    </rPh>
    <phoneticPr fontId="3"/>
  </si>
  <si>
    <t>1113-11</t>
    <phoneticPr fontId="3"/>
  </si>
  <si>
    <t>1113-21</t>
    <phoneticPr fontId="3"/>
  </si>
  <si>
    <t>1113-31</t>
    <phoneticPr fontId="3"/>
  </si>
  <si>
    <t>1113-41</t>
    <phoneticPr fontId="3"/>
  </si>
  <si>
    <t>1113-51</t>
    <phoneticPr fontId="3"/>
  </si>
  <si>
    <t>1113-99</t>
    <phoneticPr fontId="3"/>
  </si>
  <si>
    <t>1114-11</t>
    <phoneticPr fontId="3"/>
  </si>
  <si>
    <t>1114-19</t>
    <phoneticPr fontId="3"/>
  </si>
  <si>
    <t>1114-21</t>
    <phoneticPr fontId="3"/>
  </si>
  <si>
    <t>1114-29</t>
    <phoneticPr fontId="3"/>
  </si>
  <si>
    <t>1129-11</t>
    <phoneticPr fontId="3"/>
  </si>
  <si>
    <t>1129-21</t>
    <phoneticPr fontId="3"/>
  </si>
  <si>
    <t>1129-31</t>
    <phoneticPr fontId="3"/>
  </si>
  <si>
    <t>2029-11</t>
    <phoneticPr fontId="3"/>
  </si>
  <si>
    <t>2029-12</t>
    <phoneticPr fontId="3"/>
  </si>
  <si>
    <t>2029-19</t>
    <phoneticPr fontId="3"/>
  </si>
  <si>
    <t>2029-21</t>
    <phoneticPr fontId="3"/>
  </si>
  <si>
    <t>2029-31</t>
    <phoneticPr fontId="3"/>
  </si>
  <si>
    <t>2029-32</t>
    <phoneticPr fontId="3"/>
  </si>
  <si>
    <t>2029-99</t>
    <phoneticPr fontId="3"/>
  </si>
  <si>
    <t>その他水産</t>
    <rPh sb="2" eb="3">
      <t>タ</t>
    </rPh>
    <rPh sb="3" eb="5">
      <t>スイサン</t>
    </rPh>
    <phoneticPr fontId="3"/>
  </si>
  <si>
    <t>精穀</t>
    <rPh sb="0" eb="1">
      <t>セイ</t>
    </rPh>
    <rPh sb="1" eb="2">
      <t>コク</t>
    </rPh>
    <phoneticPr fontId="3"/>
  </si>
  <si>
    <t>商業ﾏｰｼﾞﾝ・運賃計</t>
    <rPh sb="0" eb="2">
      <t>ショウギョウ</t>
    </rPh>
    <rPh sb="8" eb="10">
      <t>ウンチン</t>
    </rPh>
    <rPh sb="10" eb="11">
      <t>ケイ</t>
    </rPh>
    <phoneticPr fontId="3"/>
  </si>
  <si>
    <t>内は、付随する流通経費（商業ﾏｰｼﾞﾝ額と国内貨物運賃の合計）である。</t>
    <rPh sb="0" eb="1">
      <t>ナイ</t>
    </rPh>
    <rPh sb="3" eb="5">
      <t>フズイ</t>
    </rPh>
    <rPh sb="7" eb="9">
      <t>リュウツウ</t>
    </rPh>
    <rPh sb="9" eb="11">
      <t>ケイヒ</t>
    </rPh>
    <rPh sb="12" eb="14">
      <t>ショウギョウ</t>
    </rPh>
    <rPh sb="19" eb="20">
      <t>ガク</t>
    </rPh>
    <rPh sb="21" eb="23">
      <t>コクナイ</t>
    </rPh>
    <rPh sb="23" eb="25">
      <t>カモツ</t>
    </rPh>
    <rPh sb="25" eb="27">
      <t>ウンチン</t>
    </rPh>
    <rPh sb="28" eb="30">
      <t>ゴウケイ</t>
    </rPh>
    <phoneticPr fontId="3"/>
  </si>
  <si>
    <t>(注１）</t>
    <rPh sb="1" eb="2">
      <t>チュウ</t>
    </rPh>
    <phoneticPr fontId="3"/>
  </si>
  <si>
    <t>(注２）</t>
    <rPh sb="1" eb="2">
      <t>チュウ</t>
    </rPh>
    <phoneticPr fontId="3"/>
  </si>
  <si>
    <t>(注３）</t>
    <rPh sb="1" eb="2">
      <t>チュウ</t>
    </rPh>
    <phoneticPr fontId="3"/>
  </si>
  <si>
    <t>(注４）</t>
    <rPh sb="1" eb="2">
      <t>チュウ</t>
    </rPh>
    <phoneticPr fontId="3"/>
  </si>
  <si>
    <t>(注５）</t>
    <rPh sb="1" eb="2">
      <t>チュウ</t>
    </rPh>
    <phoneticPr fontId="3"/>
  </si>
  <si>
    <t>その他製粉等</t>
    <rPh sb="2" eb="3">
      <t>タ</t>
    </rPh>
    <rPh sb="3" eb="5">
      <t>セイフン</t>
    </rPh>
    <rPh sb="5" eb="6">
      <t>トウ</t>
    </rPh>
    <phoneticPr fontId="3"/>
  </si>
  <si>
    <t>その他製粉</t>
    <rPh sb="2" eb="3">
      <t>タ</t>
    </rPh>
    <rPh sb="3" eb="5">
      <t>セイフン</t>
    </rPh>
    <phoneticPr fontId="3"/>
  </si>
  <si>
    <t>製氷除く飲料</t>
    <rPh sb="0" eb="2">
      <t>セイヒョウ</t>
    </rPh>
    <rPh sb="2" eb="3">
      <t>ノゾ</t>
    </rPh>
    <rPh sb="4" eb="6">
      <t>インリョウ</t>
    </rPh>
    <phoneticPr fontId="3"/>
  </si>
  <si>
    <t>その他</t>
    <rPh sb="2" eb="3">
      <t>タ</t>
    </rPh>
    <phoneticPr fontId="3"/>
  </si>
  <si>
    <t>11,19</t>
    <phoneticPr fontId="3"/>
  </si>
  <si>
    <t>31,32</t>
    <phoneticPr fontId="3"/>
  </si>
  <si>
    <t>通信機械</t>
  </si>
  <si>
    <t>娯楽サービス</t>
  </si>
  <si>
    <t>印刷・製版・製本</t>
  </si>
  <si>
    <t>粗鋼（転炉）</t>
  </si>
  <si>
    <t>粗鋼（電気炉）</t>
  </si>
  <si>
    <t>電球類</t>
  </si>
  <si>
    <t>電気照明器具</t>
  </si>
  <si>
    <t>電池</t>
  </si>
  <si>
    <t>その他の電気機械器具</t>
  </si>
  <si>
    <t>電気音響機器</t>
  </si>
  <si>
    <t>ラジオ・テレビ受信機</t>
  </si>
  <si>
    <t>有線電気通信機器</t>
  </si>
  <si>
    <t>生ゴム（輸入）</t>
  </si>
  <si>
    <t>綿花（輸入）</t>
  </si>
  <si>
    <t>鍛工品（鉄）</t>
  </si>
  <si>
    <t>その他の電気通信機器</t>
  </si>
  <si>
    <t>半導体素子</t>
  </si>
  <si>
    <t>集積回路</t>
  </si>
  <si>
    <t>その他の電子部品</t>
  </si>
  <si>
    <t>住宅建築（木造）</t>
  </si>
  <si>
    <t>住宅建築（非木造）</t>
  </si>
  <si>
    <t>非住宅建築（木造）</t>
  </si>
  <si>
    <t>非住宅建築（非木造）</t>
  </si>
  <si>
    <t>下水道★★</t>
  </si>
  <si>
    <t>公的金融（手数料）</t>
  </si>
  <si>
    <t>民間金融（手数料）</t>
  </si>
  <si>
    <t>国内航空旅客輸送</t>
  </si>
  <si>
    <t>国内航空貨物輸送</t>
  </si>
  <si>
    <t>ソフトウェア業</t>
  </si>
  <si>
    <t>情報処理・提供サービス</t>
  </si>
  <si>
    <t>公務（中央）★★</t>
  </si>
  <si>
    <t>公務（地方）★★</t>
  </si>
  <si>
    <t>学校教育（国公立）★★</t>
  </si>
  <si>
    <t>学校教育（私立）★</t>
  </si>
  <si>
    <t>社会教育（国公立）★★</t>
  </si>
  <si>
    <t>社会教育（非営利）★</t>
  </si>
  <si>
    <t>保健衛生（国公立）★★</t>
  </si>
  <si>
    <t>社会福祉（国公立）★★</t>
  </si>
  <si>
    <t>社会福祉（非営利）★</t>
  </si>
  <si>
    <t>1113その他</t>
    <rPh sb="6" eb="7">
      <t>タ</t>
    </rPh>
    <phoneticPr fontId="3"/>
  </si>
  <si>
    <t>1114その他</t>
    <rPh sb="6" eb="7">
      <t>タ</t>
    </rPh>
    <phoneticPr fontId="3"/>
  </si>
  <si>
    <t>1129その他</t>
    <rPh sb="6" eb="7">
      <t>タ</t>
    </rPh>
    <phoneticPr fontId="3"/>
  </si>
  <si>
    <t>2029-31,32</t>
    <phoneticPr fontId="3"/>
  </si>
  <si>
    <t>輸入</t>
    <rPh sb="0" eb="2">
      <t>ユニュウ</t>
    </rPh>
    <phoneticPr fontId="3"/>
  </si>
  <si>
    <t>加工向け</t>
    <rPh sb="0" eb="2">
      <t>カコウ</t>
    </rPh>
    <rPh sb="2" eb="3">
      <t>ム</t>
    </rPh>
    <phoneticPr fontId="3"/>
  </si>
  <si>
    <t>外食向け</t>
    <rPh sb="0" eb="2">
      <t>ガイショク</t>
    </rPh>
    <rPh sb="2" eb="3">
      <t>ム</t>
    </rPh>
    <phoneticPr fontId="3"/>
  </si>
  <si>
    <t>卸売ﾏｰｼﾞﾝ</t>
    <rPh sb="0" eb="2">
      <t>オロシウ</t>
    </rPh>
    <phoneticPr fontId="3"/>
  </si>
  <si>
    <t>小売ﾏｰｼﾞﾝ</t>
    <rPh sb="0" eb="2">
      <t>コウリ</t>
    </rPh>
    <phoneticPr fontId="3"/>
  </si>
  <si>
    <t>計</t>
    <rPh sb="0" eb="1">
      <t>ケイ</t>
    </rPh>
    <phoneticPr fontId="3"/>
  </si>
  <si>
    <t>小計</t>
    <rPh sb="0" eb="2">
      <t>ショウケイ</t>
    </rPh>
    <phoneticPr fontId="3"/>
  </si>
  <si>
    <t>農水産業</t>
    <rPh sb="0" eb="1">
      <t>ノウ</t>
    </rPh>
    <rPh sb="1" eb="4">
      <t>スイサンギョウ</t>
    </rPh>
    <phoneticPr fontId="3"/>
  </si>
  <si>
    <t>内</t>
    <rPh sb="0" eb="1">
      <t>ナイ</t>
    </rPh>
    <phoneticPr fontId="3"/>
  </si>
  <si>
    <t>生</t>
    <rPh sb="0" eb="1">
      <t>ショウ</t>
    </rPh>
    <phoneticPr fontId="3"/>
  </si>
  <si>
    <t>産</t>
    <rPh sb="0" eb="1">
      <t>サン</t>
    </rPh>
    <phoneticPr fontId="3"/>
  </si>
  <si>
    <t>生鮮品の</t>
    <rPh sb="0" eb="2">
      <t>セイセン</t>
    </rPh>
    <rPh sb="2" eb="3">
      <t>シナ</t>
    </rPh>
    <phoneticPr fontId="3"/>
  </si>
  <si>
    <t>移輸入</t>
    <rPh sb="0" eb="1">
      <t>ワタル</t>
    </rPh>
    <rPh sb="1" eb="3">
      <t>ユニュウ</t>
    </rPh>
    <phoneticPr fontId="3"/>
  </si>
  <si>
    <t>部門別計</t>
    <rPh sb="0" eb="2">
      <t>ブモン</t>
    </rPh>
    <rPh sb="2" eb="3">
      <t>ベツ</t>
    </rPh>
    <rPh sb="3" eb="4">
      <t>ケイ</t>
    </rPh>
    <phoneticPr fontId="3"/>
  </si>
  <si>
    <t>二次加工向け</t>
    <rPh sb="0" eb="2">
      <t>ニジ</t>
    </rPh>
    <rPh sb="2" eb="4">
      <t>カコウ</t>
    </rPh>
    <rPh sb="4" eb="5">
      <t>ム</t>
    </rPh>
    <phoneticPr fontId="3"/>
  </si>
  <si>
    <t>食品加工</t>
    <rPh sb="0" eb="2">
      <t>ショクヒン</t>
    </rPh>
    <rPh sb="2" eb="4">
      <t>カコウ</t>
    </rPh>
    <phoneticPr fontId="3"/>
  </si>
  <si>
    <t>最終消費向け</t>
    <rPh sb="0" eb="2">
      <t>サイシュウ</t>
    </rPh>
    <rPh sb="2" eb="4">
      <t>ショウヒ</t>
    </rPh>
    <rPh sb="4" eb="5">
      <t>ム</t>
    </rPh>
    <phoneticPr fontId="3"/>
  </si>
  <si>
    <t>飲食店</t>
    <rPh sb="0" eb="2">
      <t>インショク</t>
    </rPh>
    <rPh sb="2" eb="3">
      <t>テン</t>
    </rPh>
    <phoneticPr fontId="3"/>
  </si>
  <si>
    <t>飲食料の最終消費額</t>
    <rPh sb="0" eb="2">
      <t>インショク</t>
    </rPh>
    <rPh sb="2" eb="3">
      <t>リョウ</t>
    </rPh>
    <rPh sb="4" eb="6">
      <t>サイシュウ</t>
    </rPh>
    <rPh sb="6" eb="8">
      <t>ショウヒ</t>
    </rPh>
    <rPh sb="8" eb="9">
      <t>ガク</t>
    </rPh>
    <phoneticPr fontId="3"/>
  </si>
  <si>
    <t>鮮</t>
    <rPh sb="0" eb="1">
      <t>スクナ</t>
    </rPh>
    <phoneticPr fontId="3"/>
  </si>
  <si>
    <t>食</t>
    <rPh sb="0" eb="1">
      <t>ショク</t>
    </rPh>
    <phoneticPr fontId="3"/>
  </si>
  <si>
    <t>品</t>
    <rPh sb="0" eb="1">
      <t>シナ</t>
    </rPh>
    <phoneticPr fontId="3"/>
  </si>
  <si>
    <t>加</t>
    <rPh sb="0" eb="1">
      <t>クワ</t>
    </rPh>
    <phoneticPr fontId="3"/>
  </si>
  <si>
    <t>工</t>
    <rPh sb="0" eb="1">
      <t>コウ</t>
    </rPh>
    <phoneticPr fontId="3"/>
  </si>
  <si>
    <t>外</t>
    <rPh sb="0" eb="1">
      <t>ソト</t>
    </rPh>
    <phoneticPr fontId="3"/>
  </si>
  <si>
    <t>最終製品の移輸入</t>
    <rPh sb="0" eb="2">
      <t>サイシュウ</t>
    </rPh>
    <rPh sb="2" eb="4">
      <t>セイヒン</t>
    </rPh>
    <rPh sb="5" eb="6">
      <t>ワタル</t>
    </rPh>
    <rPh sb="6" eb="8">
      <t>ユニュウ</t>
    </rPh>
    <phoneticPr fontId="3"/>
  </si>
  <si>
    <t>一次加工品の移輸入</t>
    <rPh sb="0" eb="2">
      <t>イチジ</t>
    </rPh>
    <rPh sb="2" eb="4">
      <t>カコウ</t>
    </rPh>
    <rPh sb="4" eb="5">
      <t>ヒン</t>
    </rPh>
    <rPh sb="6" eb="7">
      <t>ワタル</t>
    </rPh>
    <rPh sb="7" eb="9">
      <t>ユニュウ</t>
    </rPh>
    <phoneticPr fontId="3"/>
  </si>
  <si>
    <t>(単位：百万円)</t>
    <rPh sb="1" eb="3">
      <t>タンイ</t>
    </rPh>
    <rPh sb="4" eb="7">
      <t>ヒャクマンエン</t>
    </rPh>
    <phoneticPr fontId="3"/>
  </si>
  <si>
    <t>資料：　</t>
    <rPh sb="0" eb="2">
      <t>シリョウ</t>
    </rPh>
    <phoneticPr fontId="3"/>
  </si>
  <si>
    <t>農水産業には特用林産物（きのこ類等）を含む。</t>
    <rPh sb="0" eb="1">
      <t>ノウ</t>
    </rPh>
    <rPh sb="1" eb="4">
      <t>スイサンギョウ</t>
    </rPh>
    <rPh sb="6" eb="8">
      <t>トクヨウ</t>
    </rPh>
    <rPh sb="8" eb="11">
      <t>リンサンブツ</t>
    </rPh>
    <rPh sb="15" eb="16">
      <t>ルイ</t>
    </rPh>
    <rPh sb="16" eb="17">
      <t>トウ</t>
    </rPh>
    <rPh sb="19" eb="20">
      <t>フク</t>
    </rPh>
    <phoneticPr fontId="3"/>
  </si>
  <si>
    <t>精穀（精米、精麦等）、と畜（各種肉類）、冷凍魚介類等は食品工業から除外し、農水産業に含めている。</t>
    <rPh sb="0" eb="1">
      <t>セイ</t>
    </rPh>
    <rPh sb="1" eb="2">
      <t>コク</t>
    </rPh>
    <rPh sb="3" eb="5">
      <t>セイマイ</t>
    </rPh>
    <rPh sb="6" eb="7">
      <t>セイ</t>
    </rPh>
    <rPh sb="7" eb="9">
      <t>ムギナド</t>
    </rPh>
    <rPh sb="12" eb="13">
      <t>チク</t>
    </rPh>
    <rPh sb="14" eb="16">
      <t>カクシュ</t>
    </rPh>
    <rPh sb="16" eb="18">
      <t>ニクルイ</t>
    </rPh>
    <rPh sb="20" eb="22">
      <t>レイトウ</t>
    </rPh>
    <rPh sb="22" eb="26">
      <t>ギョカイルイナド</t>
    </rPh>
    <rPh sb="27" eb="29">
      <t>ショクヒン</t>
    </rPh>
    <rPh sb="29" eb="31">
      <t>コウギョウ</t>
    </rPh>
    <rPh sb="33" eb="35">
      <t>ジョガイ</t>
    </rPh>
    <rPh sb="37" eb="38">
      <t>ノウ</t>
    </rPh>
    <rPh sb="38" eb="41">
      <t>スイサンギョウ</t>
    </rPh>
    <rPh sb="42" eb="43">
      <t>フク</t>
    </rPh>
    <phoneticPr fontId="3"/>
  </si>
  <si>
    <t>飲食費には、旅館・ホテル等で消費された食料費部分は含まれていない。</t>
    <rPh sb="0" eb="3">
      <t>インショクヒ</t>
    </rPh>
    <rPh sb="6" eb="8">
      <t>リョカン</t>
    </rPh>
    <rPh sb="12" eb="13">
      <t>トウ</t>
    </rPh>
    <rPh sb="14" eb="16">
      <t>ショウヒ</t>
    </rPh>
    <rPh sb="19" eb="22">
      <t>ショクリョウヒ</t>
    </rPh>
    <rPh sb="22" eb="24">
      <t>ブブン</t>
    </rPh>
    <rPh sb="25" eb="26">
      <t>フク</t>
    </rPh>
    <phoneticPr fontId="3"/>
  </si>
  <si>
    <t>県外での飲食等</t>
    <rPh sb="0" eb="2">
      <t>ケンガイ</t>
    </rPh>
    <rPh sb="4" eb="6">
      <t>インショク</t>
    </rPh>
    <rPh sb="6" eb="7">
      <t>トウ</t>
    </rPh>
    <phoneticPr fontId="3"/>
  </si>
  <si>
    <t>県内需要合計</t>
  </si>
  <si>
    <t>県内生産割合</t>
    <rPh sb="0" eb="2">
      <t>ケンナイ</t>
    </rPh>
    <rPh sb="2" eb="4">
      <t>セイサン</t>
    </rPh>
    <rPh sb="4" eb="6">
      <t>ワリアイ</t>
    </rPh>
    <phoneticPr fontId="3"/>
  </si>
  <si>
    <t>移輸入割合</t>
    <rPh sb="0" eb="1">
      <t>ワタル</t>
    </rPh>
    <rPh sb="1" eb="3">
      <t>ユニュウ</t>
    </rPh>
    <rPh sb="3" eb="5">
      <t>ワリアイ</t>
    </rPh>
    <phoneticPr fontId="3"/>
  </si>
  <si>
    <t>県</t>
    <rPh sb="0" eb="1">
      <t>ケン</t>
    </rPh>
    <phoneticPr fontId="3"/>
  </si>
  <si>
    <t>9700</t>
  </si>
  <si>
    <t>粗付加価値部門計</t>
  </si>
  <si>
    <t>資本減耗引当</t>
  </si>
  <si>
    <t>営業余剰</t>
  </si>
  <si>
    <t>その他の給与及び手当</t>
  </si>
  <si>
    <t>社会保険料（雇用主負担）</t>
  </si>
  <si>
    <t>賃金・俸給</t>
  </si>
  <si>
    <t>家計外消費支出（行）</t>
  </si>
  <si>
    <t>最終需要部門計</t>
  </si>
  <si>
    <t>（控除）輸入計</t>
  </si>
  <si>
    <t>（控除）輸入品商品税</t>
  </si>
  <si>
    <t>（控除）関税</t>
  </si>
  <si>
    <t>（控除）輸入（直接購入）</t>
  </si>
  <si>
    <t>（控除）輸入</t>
  </si>
  <si>
    <t>輸出計</t>
  </si>
  <si>
    <t>輸出（直接購入）</t>
  </si>
  <si>
    <t>輸出</t>
  </si>
  <si>
    <t>在庫純増</t>
  </si>
  <si>
    <t>一般政府消費支出</t>
  </si>
  <si>
    <t>対家計民間非営利団体消費支出</t>
  </si>
  <si>
    <t>家計消費支出</t>
  </si>
  <si>
    <t>家計外消費支出（列）</t>
  </si>
  <si>
    <t>内生部門計</t>
  </si>
  <si>
    <t>35</t>
  </si>
  <si>
    <t>分類不明</t>
  </si>
  <si>
    <t>事務用品</t>
  </si>
  <si>
    <t>その他の対個人サービス</t>
  </si>
  <si>
    <t>冠婚葬祭業</t>
  </si>
  <si>
    <t>写真業</t>
  </si>
  <si>
    <t>浴場業</t>
  </si>
  <si>
    <t>美容業</t>
  </si>
  <si>
    <t>理容業</t>
  </si>
  <si>
    <t>100</t>
  </si>
  <si>
    <t>その他の娯楽</t>
  </si>
  <si>
    <t>スポーツ施設提供業・公園・遊園地</t>
  </si>
  <si>
    <t>映画館</t>
  </si>
  <si>
    <t>8611</t>
  </si>
  <si>
    <t>その他の対事業所サービス</t>
  </si>
  <si>
    <t>労働者派遣サービス</t>
  </si>
  <si>
    <t>土木建築サービス</t>
  </si>
  <si>
    <t>法務・財務・会計サービス</t>
  </si>
  <si>
    <t>建物サービス</t>
  </si>
  <si>
    <t>機械修理</t>
  </si>
  <si>
    <t>貸自動車業</t>
  </si>
  <si>
    <t>スポーツ・娯楽用品・その他の物品賃貸業</t>
  </si>
  <si>
    <t>電子計算機・同関連機器賃貸業</t>
  </si>
  <si>
    <t>建設機械器具賃貸業</t>
  </si>
  <si>
    <t>物品賃貸サービス</t>
  </si>
  <si>
    <t>新聞・雑誌・その他の広告</t>
  </si>
  <si>
    <t>テレビ・ラジオ広告</t>
  </si>
  <si>
    <t>広告</t>
  </si>
  <si>
    <t>8511</t>
  </si>
  <si>
    <t>8411</t>
  </si>
  <si>
    <t>ﾃﾞｰﾀ入力</t>
    <rPh sb="4" eb="6">
      <t>ニュウリョク</t>
    </rPh>
    <phoneticPr fontId="3"/>
  </si>
  <si>
    <t>介護</t>
  </si>
  <si>
    <t>093</t>
  </si>
  <si>
    <t>092</t>
  </si>
  <si>
    <t>091</t>
  </si>
  <si>
    <t>医療</t>
  </si>
  <si>
    <t>企業内研究開発</t>
  </si>
  <si>
    <t>自然科学研究機関（非営利）★</t>
  </si>
  <si>
    <t>研究</t>
  </si>
  <si>
    <t>学術研究機関</t>
  </si>
  <si>
    <t>自然科学研究機関（国公立）★★</t>
  </si>
  <si>
    <t>社会教育・その他の教育</t>
  </si>
  <si>
    <t>教育</t>
  </si>
  <si>
    <t>学校教育</t>
  </si>
  <si>
    <t>公務（地方）</t>
  </si>
  <si>
    <t>WSリンク</t>
    <phoneticPr fontId="3"/>
  </si>
  <si>
    <t>公務</t>
  </si>
  <si>
    <t>公務（中央）</t>
  </si>
  <si>
    <t>流通経費</t>
    <rPh sb="0" eb="2">
      <t>リュウツウ</t>
    </rPh>
    <rPh sb="2" eb="4">
      <t>ケイヒ</t>
    </rPh>
    <phoneticPr fontId="3"/>
  </si>
  <si>
    <t>合計</t>
    <rPh sb="0" eb="2">
      <t>ゴウケイ</t>
    </rPh>
    <phoneticPr fontId="3"/>
  </si>
  <si>
    <t>有線放送</t>
  </si>
  <si>
    <t>民間放送</t>
  </si>
  <si>
    <t>放送</t>
  </si>
  <si>
    <t>7321</t>
  </si>
  <si>
    <t>公共放送</t>
  </si>
  <si>
    <t>7311</t>
  </si>
  <si>
    <t>道路輸送施設提供</t>
  </si>
  <si>
    <t>こん包</t>
  </si>
  <si>
    <t>倉庫</t>
  </si>
  <si>
    <t>航空機使用事業</t>
  </si>
  <si>
    <t>国際航空輸送</t>
  </si>
  <si>
    <t>航空輸送</t>
  </si>
  <si>
    <t>港湾運送</t>
  </si>
  <si>
    <t>沿海・内水面貨物輸送</t>
  </si>
  <si>
    <t>沿海・内水面旅客輸送</t>
  </si>
  <si>
    <t>沿海・内水面輸送</t>
  </si>
  <si>
    <t>水運</t>
  </si>
  <si>
    <t>外洋輸送</t>
  </si>
  <si>
    <t>ハイヤー・タクシー</t>
  </si>
  <si>
    <t>道路旅客輸送</t>
  </si>
  <si>
    <t>バス</t>
  </si>
  <si>
    <t>鉄道貨物輸送</t>
  </si>
  <si>
    <t>鉄道輸送</t>
  </si>
  <si>
    <t>鉄道旅客輸送</t>
  </si>
  <si>
    <t>7111</t>
  </si>
  <si>
    <t>住宅賃貸料</t>
  </si>
  <si>
    <t>6421</t>
  </si>
  <si>
    <t>不動産賃貸業</t>
  </si>
  <si>
    <t>不動産仲介及び賃貸</t>
  </si>
  <si>
    <t>6411</t>
  </si>
  <si>
    <t>不動産仲介・管理業</t>
  </si>
  <si>
    <t>損害保険</t>
  </si>
  <si>
    <t>保険</t>
  </si>
  <si>
    <t>WSﾘﾝｸ</t>
    <phoneticPr fontId="3"/>
  </si>
  <si>
    <t>生命保険</t>
  </si>
  <si>
    <t>金融</t>
  </si>
  <si>
    <t>小売</t>
  </si>
  <si>
    <t>6112</t>
  </si>
  <si>
    <t>卸売</t>
  </si>
  <si>
    <t>6111</t>
  </si>
  <si>
    <t>廃棄物処理</t>
  </si>
  <si>
    <t>廃棄物処理（公営）★★</t>
  </si>
  <si>
    <t>工業用水</t>
  </si>
  <si>
    <t>水道</t>
  </si>
  <si>
    <t>上水道・簡易水道</t>
  </si>
  <si>
    <t>熱供給業</t>
  </si>
  <si>
    <t>ガス・熱供給</t>
  </si>
  <si>
    <t>都市ガス</t>
  </si>
  <si>
    <t>自家発電</t>
  </si>
  <si>
    <t>事業用火力発電</t>
  </si>
  <si>
    <t>電力</t>
  </si>
  <si>
    <t>5111</t>
  </si>
  <si>
    <t>事業用電力</t>
  </si>
  <si>
    <t>その他の土木建設</t>
  </si>
  <si>
    <t>電気通信施設建設</t>
  </si>
  <si>
    <t>電力施設建設</t>
  </si>
  <si>
    <t>鉄道軌道建設</t>
  </si>
  <si>
    <t>農林関係公共事業</t>
  </si>
  <si>
    <t>河川・下水道・その他の公共事業</t>
  </si>
  <si>
    <t>公共事業</t>
  </si>
  <si>
    <t>4131</t>
  </si>
  <si>
    <t>道路関係公共事業</t>
  </si>
  <si>
    <t>建設補修</t>
  </si>
  <si>
    <t>4121</t>
  </si>
  <si>
    <t>4112</t>
  </si>
  <si>
    <t>4111</t>
  </si>
  <si>
    <t>再生資源回収・加工処理</t>
  </si>
  <si>
    <t>その他の製造工業製品</t>
  </si>
  <si>
    <t>武器</t>
  </si>
  <si>
    <t>畳・わら加工品</t>
  </si>
  <si>
    <t>身辺細貨品</t>
  </si>
  <si>
    <t>筆記具・文具</t>
  </si>
  <si>
    <t>情報記録物</t>
  </si>
  <si>
    <t>3919</t>
  </si>
  <si>
    <t>楽器</t>
  </si>
  <si>
    <t>3911</t>
  </si>
  <si>
    <t>医療用機械器具</t>
  </si>
  <si>
    <t>時計</t>
  </si>
  <si>
    <t>061</t>
  </si>
  <si>
    <t>産業用運搬車両</t>
  </si>
  <si>
    <t>その他の輸送機械</t>
  </si>
  <si>
    <t>自転車</t>
  </si>
  <si>
    <t>航空機修理</t>
  </si>
  <si>
    <t>航空機・同修理</t>
  </si>
  <si>
    <t>航空機</t>
  </si>
  <si>
    <t>鉄道車両修理</t>
  </si>
  <si>
    <t>その他の輸送機械・同修理</t>
  </si>
  <si>
    <t>鉄道車両・同修理</t>
  </si>
  <si>
    <t>鉄道車両</t>
  </si>
  <si>
    <t>船舶修理</t>
  </si>
  <si>
    <t>舶用内燃機関</t>
  </si>
  <si>
    <t>その他の船舶</t>
  </si>
  <si>
    <t>船舶・同修理</t>
  </si>
  <si>
    <t>鋼船</t>
  </si>
  <si>
    <t>自動車部品</t>
  </si>
  <si>
    <t>3541</t>
  </si>
  <si>
    <t>二輪自動車</t>
  </si>
  <si>
    <t>3531</t>
  </si>
  <si>
    <t>トラック・バス・その他の自動車</t>
  </si>
  <si>
    <t>3521</t>
  </si>
  <si>
    <t>乗用車</t>
  </si>
  <si>
    <t>3511</t>
  </si>
  <si>
    <t>3421</t>
  </si>
  <si>
    <t>変圧器・変成器</t>
  </si>
  <si>
    <t>電動機</t>
  </si>
  <si>
    <t>発電機器</t>
  </si>
  <si>
    <t>3411</t>
  </si>
  <si>
    <t>回転電気機械</t>
  </si>
  <si>
    <t>電気計測器</t>
  </si>
  <si>
    <t>3332</t>
  </si>
  <si>
    <t>電子応用装置</t>
  </si>
  <si>
    <t>3331</t>
  </si>
  <si>
    <t xml:space="preserve"> </t>
    <phoneticPr fontId="3"/>
  </si>
  <si>
    <t>3321</t>
  </si>
  <si>
    <t>3311</t>
  </si>
  <si>
    <t>15</t>
  </si>
  <si>
    <t>3211</t>
  </si>
  <si>
    <t>娯楽用機器</t>
  </si>
  <si>
    <t>自動販売機</t>
  </si>
  <si>
    <t>3112</t>
  </si>
  <si>
    <t>その他の事務用機械</t>
  </si>
  <si>
    <t>事務用機械</t>
  </si>
  <si>
    <t>3111</t>
  </si>
  <si>
    <t>複写機</t>
  </si>
  <si>
    <t>ベアリング</t>
  </si>
  <si>
    <t>第１表　取引基本表(生産者価格表)</t>
    <rPh sb="0" eb="1">
      <t>ダイ</t>
    </rPh>
    <rPh sb="2" eb="3">
      <t>ヒョウ</t>
    </rPh>
    <phoneticPr fontId="3"/>
  </si>
  <si>
    <t>　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</si>
  <si>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</si>
  <si>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</si>
  <si>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</si>
  <si>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</si>
  <si>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</si>
  <si>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</si>
  <si>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</si>
  <si>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</si>
  <si>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</si>
  <si>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</si>
  <si>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</si>
  <si>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</si>
  <si>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</si>
  <si>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</si>
  <si>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</si>
  <si>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</si>
  <si>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</si>
  <si>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</si>
  <si>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</si>
  <si>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</si>
  <si>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</si>
  <si>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</si>
  <si>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</si>
  <si>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</si>
  <si>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</si>
  <si>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</si>
  <si>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</si>
  <si>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</si>
  <si>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</si>
  <si>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</si>
  <si>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</si>
  <si>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</si>
  <si>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</si>
  <si>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</si>
  <si>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</si>
  <si>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</si>
  <si>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</si>
  <si>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</si>
  <si>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</si>
  <si>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</si>
  <si>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</si>
  <si>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</si>
  <si>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</si>
  <si>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</si>
  <si>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</si>
  <si>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</si>
  <si>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</si>
  <si>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</si>
  <si>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</si>
  <si>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</si>
  <si>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</si>
  <si>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</si>
  <si>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</si>
  <si>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</si>
  <si>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</si>
  <si>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</si>
  <si>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</si>
  <si>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</si>
  <si>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</si>
  <si>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</si>
  <si>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</si>
  <si>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</si>
  <si>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</si>
  <si>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</si>
  <si>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</si>
  <si>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</si>
  <si>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</si>
  <si>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</si>
  <si>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</si>
  <si>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</si>
  <si>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</si>
  <si>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</si>
  <si>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</si>
  <si>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</si>
  <si>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</si>
  <si>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</si>
  <si>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</si>
  <si>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</si>
  <si>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</si>
  <si>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</si>
  <si>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</si>
  <si>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</si>
  <si>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</si>
  <si>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</si>
  <si>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</si>
  <si>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</si>
  <si>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</si>
  <si>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</si>
  <si>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</si>
  <si>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</si>
  <si>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</si>
  <si>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</si>
  <si>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</si>
  <si>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</si>
  <si>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</si>
  <si>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</si>
  <si>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</si>
  <si>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</si>
  <si>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</si>
  <si>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</si>
  <si>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</si>
  <si>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</si>
  <si>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</si>
  <si>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</si>
  <si>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</si>
  <si>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</si>
  <si>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</si>
  <si>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</si>
  <si>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</si>
  <si>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</si>
  <si>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</si>
  <si>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</si>
  <si>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</si>
  <si>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</si>
  <si>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</si>
  <si>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</si>
  <si>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</si>
  <si>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</si>
  <si>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</si>
  <si>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</si>
  <si>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</si>
  <si>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</si>
  <si>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</si>
  <si>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</si>
  <si>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</si>
  <si>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</si>
  <si>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</si>
  <si>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</si>
  <si>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</si>
  <si>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</si>
  <si>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</si>
  <si>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</si>
  <si>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</si>
  <si>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</si>
  <si>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</si>
  <si>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</si>
  <si>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</si>
  <si>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</si>
  <si>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</si>
  <si>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</si>
  <si>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</si>
  <si>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</si>
  <si>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</si>
  <si>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</si>
  <si>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</si>
  <si>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</si>
  <si>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</si>
  <si>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</si>
  <si>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</si>
  <si>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</si>
  <si>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</si>
  <si>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</si>
  <si>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</si>
  <si>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</si>
  <si>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</si>
  <si>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</si>
  <si>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</si>
  <si>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</si>
  <si>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</si>
  <si>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</si>
  <si>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</si>
  <si>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</si>
  <si>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</si>
  <si>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</si>
  <si>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</si>
  <si>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</si>
  <si>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</si>
  <si>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</si>
  <si>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</si>
  <si>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</si>
  <si>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</si>
  <si>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</si>
  <si>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</si>
  <si>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</si>
  <si>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</si>
  <si>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</si>
  <si>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</si>
  <si>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</si>
  <si>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</si>
  <si>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</si>
  <si>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</si>
  <si>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</si>
  <si>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</si>
  <si>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</si>
  <si>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</si>
  <si>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</si>
  <si>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</si>
  <si>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</si>
  <si>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</si>
  <si>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</si>
  <si>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</si>
  <si>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</si>
  <si>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</si>
  <si>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</si>
  <si>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</si>
  <si>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</si>
  <si>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</si>
  <si>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</si>
  <si>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</si>
  <si>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</si>
  <si>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</si>
  <si>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</si>
  <si>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</si>
  <si>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</si>
  <si>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0151</t>
  </si>
  <si>
    <t>0152</t>
  </si>
  <si>
    <t>0153</t>
  </si>
  <si>
    <t>0171</t>
  </si>
  <si>
    <t>0172</t>
  </si>
  <si>
    <t>1621</t>
  </si>
  <si>
    <t>1631</t>
  </si>
  <si>
    <t>1632</t>
  </si>
  <si>
    <t>1633</t>
  </si>
  <si>
    <t>1641</t>
  </si>
  <si>
    <t>1649</t>
  </si>
  <si>
    <t>2042</t>
  </si>
  <si>
    <t>2049</t>
  </si>
  <si>
    <t>2081</t>
  </si>
  <si>
    <t>2082</t>
  </si>
  <si>
    <t>2083</t>
  </si>
  <si>
    <t>2084</t>
  </si>
  <si>
    <t>2089</t>
  </si>
  <si>
    <t>2221</t>
  </si>
  <si>
    <t>2229</t>
  </si>
  <si>
    <t>2312</t>
  </si>
  <si>
    <t>2591</t>
  </si>
  <si>
    <t>2699</t>
  </si>
  <si>
    <t>2729</t>
  </si>
  <si>
    <t>2911</t>
  </si>
  <si>
    <t>2912</t>
  </si>
  <si>
    <t>2913</t>
  </si>
  <si>
    <t>2914</t>
  </si>
  <si>
    <t>2919</t>
  </si>
  <si>
    <t>3014</t>
  </si>
  <si>
    <t>3015</t>
  </si>
  <si>
    <t>3016</t>
  </si>
  <si>
    <t>3017</t>
  </si>
  <si>
    <t>3113</t>
  </si>
  <si>
    <t>3114</t>
  </si>
  <si>
    <t>3115</t>
  </si>
  <si>
    <t>3116</t>
  </si>
  <si>
    <t>3299</t>
  </si>
  <si>
    <t>3399</t>
  </si>
  <si>
    <t>3412</t>
  </si>
  <si>
    <t>3522</t>
  </si>
  <si>
    <t>3591</t>
  </si>
  <si>
    <t>3592</t>
  </si>
  <si>
    <t>3599</t>
  </si>
  <si>
    <t>3921</t>
  </si>
  <si>
    <t>4191</t>
  </si>
  <si>
    <t>4611</t>
  </si>
  <si>
    <t>4621</t>
  </si>
  <si>
    <t>4622</t>
  </si>
  <si>
    <t>4711</t>
  </si>
  <si>
    <t>4811</t>
  </si>
  <si>
    <t>5112</t>
  </si>
  <si>
    <t>5311</t>
  </si>
  <si>
    <t>5312</t>
  </si>
  <si>
    <t>5511</t>
  </si>
  <si>
    <t>5521</t>
  </si>
  <si>
    <t>5531</t>
  </si>
  <si>
    <t>5711</t>
  </si>
  <si>
    <t>5712</t>
  </si>
  <si>
    <t>5721</t>
  </si>
  <si>
    <t>5732</t>
  </si>
  <si>
    <t>5741</t>
  </si>
  <si>
    <t>5742</t>
  </si>
  <si>
    <t>5743</t>
  </si>
  <si>
    <t>5751</t>
  </si>
  <si>
    <t>5761</t>
  </si>
  <si>
    <t>5771</t>
  </si>
  <si>
    <t>5781</t>
  </si>
  <si>
    <t>5789</t>
  </si>
  <si>
    <t>5791</t>
  </si>
  <si>
    <t>5911</t>
  </si>
  <si>
    <t>5921</t>
  </si>
  <si>
    <t>5931</t>
  </si>
  <si>
    <t>5941</t>
  </si>
  <si>
    <t>5951</t>
  </si>
  <si>
    <t>6311</t>
  </si>
  <si>
    <t>6312</t>
  </si>
  <si>
    <t>6321</t>
  </si>
  <si>
    <t>6322</t>
  </si>
  <si>
    <t>6431</t>
  </si>
  <si>
    <t>6441</t>
  </si>
  <si>
    <t>6599</t>
  </si>
  <si>
    <t>6611</t>
  </si>
  <si>
    <t>6612</t>
  </si>
  <si>
    <t>6621</t>
  </si>
  <si>
    <t>6631</t>
  </si>
  <si>
    <t>6632</t>
  </si>
  <si>
    <t>6699</t>
  </si>
  <si>
    <t>6711</t>
  </si>
  <si>
    <t>6721</t>
  </si>
  <si>
    <t>6731</t>
  </si>
  <si>
    <t>6741</t>
  </si>
  <si>
    <t>6799</t>
  </si>
  <si>
    <t>6811</t>
  </si>
  <si>
    <t>6911</t>
  </si>
  <si>
    <t>7000</t>
  </si>
  <si>
    <t>7211</t>
  </si>
  <si>
    <t>7212</t>
  </si>
  <si>
    <t>7411</t>
  </si>
  <si>
    <t>7511</t>
  </si>
  <si>
    <t>7611</t>
  </si>
  <si>
    <t>7800</t>
  </si>
  <si>
    <t>7900</t>
  </si>
  <si>
    <t>8011</t>
  </si>
  <si>
    <t>8012</t>
  </si>
  <si>
    <t>8100</t>
  </si>
  <si>
    <t>8200</t>
  </si>
  <si>
    <t>8300</t>
  </si>
  <si>
    <t>8412</t>
  </si>
  <si>
    <t>8700</t>
  </si>
  <si>
    <t>10000</t>
  </si>
  <si>
    <t>10100</t>
  </si>
  <si>
    <t>8800</t>
  </si>
  <si>
    <t>石炭・原油・天然ガス</t>
  </si>
  <si>
    <t>その他の鉱物</t>
  </si>
  <si>
    <t>飼料・有機質肥料（別掲を除く。）</t>
  </si>
  <si>
    <t>木材</t>
  </si>
  <si>
    <t>建設用土石製品</t>
  </si>
  <si>
    <t>ボイラ・原動機</t>
  </si>
  <si>
    <t>ポンプ・圧縮機</t>
  </si>
  <si>
    <t>その他のはん用機械</t>
  </si>
  <si>
    <t>生活関連産業用機械</t>
  </si>
  <si>
    <t>基礎素材産業用機械</t>
  </si>
  <si>
    <t>その他の生産用機械</t>
  </si>
  <si>
    <t>計測機器</t>
  </si>
  <si>
    <t>光学機械・レンズ</t>
  </si>
  <si>
    <t>電子デバイス</t>
  </si>
  <si>
    <t>産業用電気機器</t>
  </si>
  <si>
    <t>民生用電気機器</t>
  </si>
  <si>
    <t>その他の電気機械</t>
  </si>
  <si>
    <t>電子計算機・同附属装置</t>
  </si>
  <si>
    <t>自動車部品・同附属品</t>
  </si>
  <si>
    <t>自家輸送（貨物自動車）</t>
  </si>
  <si>
    <t>貨物利用運送</t>
  </si>
  <si>
    <t>その他の運輸附帯サービス</t>
  </si>
  <si>
    <t>郵便・信書便</t>
  </si>
  <si>
    <t>情報サービス</t>
  </si>
  <si>
    <t>インターネット附随サービス</t>
  </si>
  <si>
    <t>映像・音声・文字情報制作</t>
  </si>
  <si>
    <t>保健衛生</t>
  </si>
  <si>
    <t>社会保険・社会福祉</t>
  </si>
  <si>
    <t>物品賃貸業（貸自動車業を除く。）</t>
  </si>
  <si>
    <t>自動車整備</t>
  </si>
  <si>
    <t>宿泊業</t>
  </si>
  <si>
    <t>飲食サービス</t>
  </si>
  <si>
    <t>洗濯・理容・美容・浴場業</t>
  </si>
  <si>
    <t>一般政府消費支出（社会資本等減耗分）</t>
  </si>
  <si>
    <t>県内総固定資本形成（公的）</t>
    <rPh sb="0" eb="1">
      <t>ケン</t>
    </rPh>
    <phoneticPr fontId="9"/>
  </si>
  <si>
    <t>県内総固定資本形成（民間）</t>
    <rPh sb="0" eb="1">
      <t>ケン</t>
    </rPh>
    <phoneticPr fontId="9"/>
  </si>
  <si>
    <t>県内最終需要計</t>
    <rPh sb="0" eb="1">
      <t>ケン</t>
    </rPh>
    <phoneticPr fontId="9"/>
  </si>
  <si>
    <t>県内需要合計</t>
    <rPh sb="0" eb="1">
      <t>ケン</t>
    </rPh>
    <phoneticPr fontId="9"/>
  </si>
  <si>
    <t>移出</t>
    <rPh sb="0" eb="2">
      <t>イシュツ</t>
    </rPh>
    <phoneticPr fontId="9"/>
  </si>
  <si>
    <t>移輸出計</t>
    <rPh sb="0" eb="1">
      <t>イ</t>
    </rPh>
    <rPh sb="1" eb="3">
      <t>ユシュツ</t>
    </rPh>
    <rPh sb="3" eb="4">
      <t>ケイ</t>
    </rPh>
    <phoneticPr fontId="9"/>
  </si>
  <si>
    <t>（控除）移入</t>
    <rPh sb="1" eb="3">
      <t>コウジョ</t>
    </rPh>
    <rPh sb="4" eb="6">
      <t>イニュウ</t>
    </rPh>
    <phoneticPr fontId="9"/>
  </si>
  <si>
    <t>（控除）移輸入計</t>
    <rPh sb="1" eb="3">
      <t>コウジョ</t>
    </rPh>
    <rPh sb="4" eb="5">
      <t>イ</t>
    </rPh>
    <rPh sb="5" eb="7">
      <t>ユニュウ</t>
    </rPh>
    <rPh sb="7" eb="8">
      <t>ケイ</t>
    </rPh>
    <phoneticPr fontId="9"/>
  </si>
  <si>
    <t>県内生産額</t>
    <rPh sb="0" eb="1">
      <t>ケン</t>
    </rPh>
    <phoneticPr fontId="9"/>
  </si>
  <si>
    <t>5722</t>
  </si>
  <si>
    <t>道路貨物輸送（自家輸送を除く。）</t>
  </si>
  <si>
    <t>9111</t>
  </si>
  <si>
    <t>9112</t>
  </si>
  <si>
    <t>9113</t>
  </si>
  <si>
    <t>9211</t>
  </si>
  <si>
    <t>9311</t>
  </si>
  <si>
    <t>9321</t>
  </si>
  <si>
    <t>資本減耗引当（社会資本等減耗分）</t>
  </si>
  <si>
    <t>9411</t>
  </si>
  <si>
    <t>間接税（関税・輸入品商品税を除く。）</t>
  </si>
  <si>
    <t>9511</t>
  </si>
  <si>
    <t>（控除）経常補助金</t>
  </si>
  <si>
    <t>9600</t>
  </si>
  <si>
    <t>１　内生部門</t>
    <rPh sb="2" eb="4">
      <t>ナイセイ</t>
    </rPh>
    <rPh sb="4" eb="6">
      <t>ブモン</t>
    </rPh>
    <phoneticPr fontId="3"/>
  </si>
  <si>
    <t>ＣＴ（百万円）</t>
    <rPh sb="3" eb="6">
      <t>ヒャクマンエン</t>
    </rPh>
    <phoneticPr fontId="15"/>
  </si>
  <si>
    <t>統合大分類　（39部門）</t>
    <rPh sb="0" eb="2">
      <t>トウゴウ</t>
    </rPh>
    <rPh sb="2" eb="5">
      <t>ダイブンルイ</t>
    </rPh>
    <rPh sb="9" eb="11">
      <t>ブモン</t>
    </rPh>
    <phoneticPr fontId="15"/>
  </si>
  <si>
    <t>分類コード</t>
    <rPh sb="0" eb="2">
      <t>ブンルイ</t>
    </rPh>
    <phoneticPr fontId="3"/>
  </si>
  <si>
    <t>部　門　名</t>
    <rPh sb="0" eb="1">
      <t>ブ</t>
    </rPh>
    <rPh sb="2" eb="3">
      <t>モン</t>
    </rPh>
    <rPh sb="4" eb="5">
      <t>メイ</t>
    </rPh>
    <phoneticPr fontId="3"/>
  </si>
  <si>
    <t>列</t>
    <rPh sb="0" eb="1">
      <t>レツ</t>
    </rPh>
    <phoneticPr fontId="3"/>
  </si>
  <si>
    <t>行</t>
    <rPh sb="0" eb="1">
      <t>ギョウ</t>
    </rPh>
    <phoneticPr fontId="3"/>
  </si>
  <si>
    <t>分類
コード</t>
    <rPh sb="0" eb="2">
      <t>ブンルイ</t>
    </rPh>
    <phoneticPr fontId="3"/>
  </si>
  <si>
    <t>列部門</t>
    <rPh sb="0" eb="1">
      <t>レツ</t>
    </rPh>
    <rPh sb="1" eb="3">
      <t>ブモン</t>
    </rPh>
    <phoneticPr fontId="3"/>
  </si>
  <si>
    <t>行部門</t>
    <rPh sb="0" eb="1">
      <t>ギョウ</t>
    </rPh>
    <rPh sb="1" eb="3">
      <t>ブモン</t>
    </rPh>
    <phoneticPr fontId="3"/>
  </si>
  <si>
    <t>011</t>
    <phoneticPr fontId="3"/>
  </si>
  <si>
    <t>01</t>
    <phoneticPr fontId="3"/>
  </si>
  <si>
    <t>022</t>
  </si>
  <si>
    <t>023</t>
  </si>
  <si>
    <t>野菜（露地）</t>
    <rPh sb="3" eb="5">
      <t>ロジ</t>
    </rPh>
    <phoneticPr fontId="3"/>
  </si>
  <si>
    <t>野菜（施設）</t>
  </si>
  <si>
    <t>他に分類されない食用耕種作物</t>
    <rPh sb="0" eb="1">
      <t>タ</t>
    </rPh>
    <rPh sb="2" eb="4">
      <t>ブンルイ</t>
    </rPh>
    <rPh sb="8" eb="10">
      <t>ショクヨウ</t>
    </rPh>
    <rPh sb="10" eb="12">
      <t>コウシュ</t>
    </rPh>
    <rPh sb="12" eb="14">
      <t>サクモツ</t>
    </rPh>
    <phoneticPr fontId="15"/>
  </si>
  <si>
    <t>他に分類されない非食用耕種作物</t>
    <rPh sb="0" eb="1">
      <t>タ</t>
    </rPh>
    <rPh sb="2" eb="4">
      <t>ブンルイ</t>
    </rPh>
    <rPh sb="8" eb="9">
      <t>ヒ</t>
    </rPh>
    <rPh sb="9" eb="11">
      <t>ショクヨウ</t>
    </rPh>
    <rPh sb="11" eb="13">
      <t>コウシュ</t>
    </rPh>
    <rPh sb="13" eb="15">
      <t>サクモツ</t>
    </rPh>
    <phoneticPr fontId="15"/>
  </si>
  <si>
    <t>012</t>
    <phoneticPr fontId="3"/>
  </si>
  <si>
    <t>02</t>
    <phoneticPr fontId="15"/>
  </si>
  <si>
    <t>021</t>
    <phoneticPr fontId="15"/>
  </si>
  <si>
    <t>03</t>
    <phoneticPr fontId="15"/>
  </si>
  <si>
    <t>031</t>
    <phoneticPr fontId="15"/>
  </si>
  <si>
    <t>04</t>
    <phoneticPr fontId="15"/>
  </si>
  <si>
    <t>041</t>
    <phoneticPr fontId="15"/>
  </si>
  <si>
    <t>013</t>
    <phoneticPr fontId="3"/>
  </si>
  <si>
    <t>0151</t>
    <phoneticPr fontId="3"/>
  </si>
  <si>
    <t>015</t>
    <phoneticPr fontId="3"/>
  </si>
  <si>
    <t>02</t>
    <phoneticPr fontId="3"/>
  </si>
  <si>
    <t>0171</t>
    <phoneticPr fontId="3"/>
  </si>
  <si>
    <t>海面漁業</t>
    <rPh sb="0" eb="2">
      <t>カイメン</t>
    </rPh>
    <rPh sb="2" eb="4">
      <t>ギョギョウ</t>
    </rPh>
    <phoneticPr fontId="15"/>
  </si>
  <si>
    <t>03</t>
    <phoneticPr fontId="3"/>
  </si>
  <si>
    <t>0172</t>
    <phoneticPr fontId="3"/>
  </si>
  <si>
    <t>061</t>
    <phoneticPr fontId="3"/>
  </si>
  <si>
    <t>06</t>
    <phoneticPr fontId="3"/>
  </si>
  <si>
    <t>鉱業</t>
    <rPh sb="0" eb="2">
      <t>コウギョウ</t>
    </rPh>
    <phoneticPr fontId="3"/>
  </si>
  <si>
    <t>石炭</t>
    <rPh sb="0" eb="2">
      <t>セキタン</t>
    </rPh>
    <phoneticPr fontId="3"/>
  </si>
  <si>
    <t>砂利・砕石</t>
    <rPh sb="3" eb="4">
      <t>クダ</t>
    </rPh>
    <phoneticPr fontId="3"/>
  </si>
  <si>
    <t>砕石</t>
    <rPh sb="0" eb="2">
      <t>サイセキ</t>
    </rPh>
    <phoneticPr fontId="15"/>
  </si>
  <si>
    <t>09</t>
    <phoneticPr fontId="3"/>
  </si>
  <si>
    <t>その他の鉱物</t>
    <rPh sb="2" eb="3">
      <t>タ</t>
    </rPh>
    <rPh sb="4" eb="6">
      <t>コウブツ</t>
    </rPh>
    <phoneticPr fontId="3"/>
  </si>
  <si>
    <t>窯業原料鉱物（石灰石を除く。）</t>
    <rPh sb="7" eb="10">
      <t>セッカイセキ</t>
    </rPh>
    <rPh sb="11" eb="12">
      <t>ノゾ</t>
    </rPh>
    <phoneticPr fontId="3"/>
  </si>
  <si>
    <t>他に分類されない鉱物</t>
    <rPh sb="0" eb="1">
      <t>タ</t>
    </rPh>
    <rPh sb="2" eb="4">
      <t>ブンルイ</t>
    </rPh>
    <phoneticPr fontId="3"/>
  </si>
  <si>
    <t>食肉</t>
    <rPh sb="0" eb="2">
      <t>ショクニク</t>
    </rPh>
    <phoneticPr fontId="15"/>
  </si>
  <si>
    <t>1111</t>
    <phoneticPr fontId="3"/>
  </si>
  <si>
    <t>飲食料品　　　　　　　</t>
    <rPh sb="0" eb="2">
      <t>インショク</t>
    </rPh>
    <phoneticPr fontId="3"/>
  </si>
  <si>
    <t>豚肉</t>
    <phoneticPr fontId="15"/>
  </si>
  <si>
    <t>その他の食肉</t>
    <rPh sb="4" eb="5">
      <t>ショク</t>
    </rPh>
    <phoneticPr fontId="15"/>
  </si>
  <si>
    <t>031</t>
    <phoneticPr fontId="3"/>
  </si>
  <si>
    <t>1114</t>
    <phoneticPr fontId="3"/>
  </si>
  <si>
    <t>動植物油脂</t>
    <rPh sb="0" eb="1">
      <t>ウゴ</t>
    </rPh>
    <phoneticPr fontId="15"/>
  </si>
  <si>
    <t>動物油脂</t>
    <rPh sb="0" eb="2">
      <t>ドウブツ</t>
    </rPh>
    <rPh sb="2" eb="4">
      <t>ユシ</t>
    </rPh>
    <phoneticPr fontId="15"/>
  </si>
  <si>
    <t>05</t>
    <phoneticPr fontId="3"/>
  </si>
  <si>
    <t>051</t>
    <phoneticPr fontId="3"/>
  </si>
  <si>
    <t>調味料</t>
    <rPh sb="0" eb="3">
      <t>チョウミリョウ</t>
    </rPh>
    <phoneticPr fontId="3"/>
  </si>
  <si>
    <t>051</t>
  </si>
  <si>
    <t>酒類</t>
    <rPh sb="0" eb="1">
      <t>サケ</t>
    </rPh>
    <rPh sb="1" eb="2">
      <t>ルイ</t>
    </rPh>
    <phoneticPr fontId="3"/>
  </si>
  <si>
    <t>飲料</t>
    <rPh sb="0" eb="2">
      <t>インリョウ</t>
    </rPh>
    <phoneticPr fontId="3"/>
  </si>
  <si>
    <t>ビール類</t>
    <rPh sb="3" eb="4">
      <t>ルイ</t>
    </rPh>
    <phoneticPr fontId="3"/>
  </si>
  <si>
    <t>1131</t>
    <phoneticPr fontId="3"/>
  </si>
  <si>
    <t>飼料・有機質肥料（別掲を除く。）</t>
    <phoneticPr fontId="3"/>
  </si>
  <si>
    <t>113</t>
    <phoneticPr fontId="3"/>
  </si>
  <si>
    <t>有機質肥料（別掲を除く。）</t>
    <phoneticPr fontId="15"/>
  </si>
  <si>
    <t>1141</t>
    <phoneticPr fontId="3"/>
  </si>
  <si>
    <t>114</t>
    <phoneticPr fontId="3"/>
  </si>
  <si>
    <t>1511</t>
    <phoneticPr fontId="3"/>
  </si>
  <si>
    <t>紡績糸</t>
    <phoneticPr fontId="3"/>
  </si>
  <si>
    <t>1519</t>
    <phoneticPr fontId="3"/>
  </si>
  <si>
    <t>その他の繊維工業製品</t>
    <rPh sb="2" eb="3">
      <t>タ</t>
    </rPh>
    <rPh sb="4" eb="6">
      <t>センイ</t>
    </rPh>
    <rPh sb="6" eb="8">
      <t>コウギョウ</t>
    </rPh>
    <rPh sb="8" eb="10">
      <t>セイヒン</t>
    </rPh>
    <phoneticPr fontId="3"/>
  </si>
  <si>
    <t>他に分類されない繊維工業製品</t>
    <rPh sb="0" eb="1">
      <t>タ</t>
    </rPh>
    <rPh sb="2" eb="4">
      <t>ブンルイ</t>
    </rPh>
    <rPh sb="8" eb="10">
      <t>センイ</t>
    </rPh>
    <rPh sb="10" eb="12">
      <t>コウギョウ</t>
    </rPh>
    <rPh sb="12" eb="14">
      <t>セイヒン</t>
    </rPh>
    <phoneticPr fontId="3"/>
  </si>
  <si>
    <t>衣服・その他の繊維既製品</t>
    <rPh sb="9" eb="10">
      <t>スデ</t>
    </rPh>
    <phoneticPr fontId="3"/>
  </si>
  <si>
    <t>021</t>
    <phoneticPr fontId="3"/>
  </si>
  <si>
    <t>099</t>
    <phoneticPr fontId="3"/>
  </si>
  <si>
    <t>他に分類されない繊維既製品</t>
    <rPh sb="0" eb="1">
      <t>タ</t>
    </rPh>
    <rPh sb="2" eb="4">
      <t>ブンルイ</t>
    </rPh>
    <rPh sb="8" eb="10">
      <t>センイ</t>
    </rPh>
    <rPh sb="10" eb="13">
      <t>キセイヒン</t>
    </rPh>
    <phoneticPr fontId="3"/>
  </si>
  <si>
    <t>木材</t>
    <rPh sb="0" eb="2">
      <t>モクザイ</t>
    </rPh>
    <phoneticPr fontId="15"/>
  </si>
  <si>
    <t>木材・木製品</t>
    <rPh sb="0" eb="2">
      <t>モクザイ</t>
    </rPh>
    <phoneticPr fontId="15"/>
  </si>
  <si>
    <t>合板・集成材</t>
    <rPh sb="3" eb="6">
      <t>シュウセイザイ</t>
    </rPh>
    <phoneticPr fontId="15"/>
  </si>
  <si>
    <t>他に分類されない木製品</t>
    <rPh sb="0" eb="1">
      <t>タ</t>
    </rPh>
    <rPh sb="2" eb="4">
      <t>ブンルイ</t>
    </rPh>
    <rPh sb="8" eb="11">
      <t>モクセイヒン</t>
    </rPh>
    <phoneticPr fontId="15"/>
  </si>
  <si>
    <t>1621</t>
    <phoneticPr fontId="3"/>
  </si>
  <si>
    <t>162</t>
    <phoneticPr fontId="3"/>
  </si>
  <si>
    <t>金属製家具</t>
    <phoneticPr fontId="3"/>
  </si>
  <si>
    <t>その他の家具・装備品</t>
    <rPh sb="2" eb="3">
      <t>タ</t>
    </rPh>
    <phoneticPr fontId="3"/>
  </si>
  <si>
    <t>その他のパルプ・紙・紙加工品</t>
    <rPh sb="2" eb="3">
      <t>タ</t>
    </rPh>
    <rPh sb="8" eb="9">
      <t>カミ</t>
    </rPh>
    <rPh sb="10" eb="11">
      <t>カミ</t>
    </rPh>
    <rPh sb="11" eb="14">
      <t>カコウヒン</t>
    </rPh>
    <phoneticPr fontId="3"/>
  </si>
  <si>
    <t>印刷・製版・製本</t>
    <rPh sb="3" eb="5">
      <t>セイハン</t>
    </rPh>
    <rPh sb="6" eb="8">
      <t>セイホン</t>
    </rPh>
    <phoneticPr fontId="3"/>
  </si>
  <si>
    <t>39</t>
    <phoneticPr fontId="3"/>
  </si>
  <si>
    <t>無機化学工業製品</t>
    <rPh sb="4" eb="6">
      <t>コウギョウ</t>
    </rPh>
    <rPh sb="6" eb="8">
      <t>セイヒン</t>
    </rPh>
    <phoneticPr fontId="3"/>
  </si>
  <si>
    <t>その他の無機化学工業製品</t>
    <rPh sb="8" eb="10">
      <t>コウギョウ</t>
    </rPh>
    <phoneticPr fontId="3"/>
  </si>
  <si>
    <t>合成染料・有機顔料</t>
    <rPh sb="5" eb="7">
      <t>ユウキ</t>
    </rPh>
    <rPh sb="7" eb="9">
      <t>ガンリョウ</t>
    </rPh>
    <phoneticPr fontId="3"/>
  </si>
  <si>
    <t>その他の有機化学工業製品</t>
    <rPh sb="8" eb="10">
      <t>コウギョウ</t>
    </rPh>
    <phoneticPr fontId="3"/>
  </si>
  <si>
    <t>2061</t>
    <phoneticPr fontId="3"/>
  </si>
  <si>
    <t>合成繊維</t>
    <rPh sb="0" eb="2">
      <t>ゴウセイ</t>
    </rPh>
    <rPh sb="2" eb="4">
      <t>センイ</t>
    </rPh>
    <phoneticPr fontId="15"/>
  </si>
  <si>
    <t>医薬品</t>
    <rPh sb="0" eb="3">
      <t>イヤクヒン</t>
    </rPh>
    <phoneticPr fontId="3"/>
  </si>
  <si>
    <t>化学最終製品（医薬品を除く。）</t>
    <rPh sb="7" eb="9">
      <t>イヤク</t>
    </rPh>
    <rPh sb="9" eb="10">
      <t>ヒン</t>
    </rPh>
    <phoneticPr fontId="3"/>
  </si>
  <si>
    <t>2084</t>
    <phoneticPr fontId="3"/>
  </si>
  <si>
    <t>他に分類されない化学最終製品</t>
    <rPh sb="0" eb="1">
      <t>タ</t>
    </rPh>
    <rPh sb="2" eb="4">
      <t>ブンルイ</t>
    </rPh>
    <rPh sb="8" eb="10">
      <t>カガク</t>
    </rPh>
    <rPh sb="10" eb="12">
      <t>サイシュウ</t>
    </rPh>
    <rPh sb="12" eb="14">
      <t>セイヒン</t>
    </rPh>
    <phoneticPr fontId="15"/>
  </si>
  <si>
    <t>2211</t>
    <phoneticPr fontId="3"/>
  </si>
  <si>
    <t>221</t>
    <phoneticPr fontId="3"/>
  </si>
  <si>
    <t>22</t>
    <phoneticPr fontId="3"/>
  </si>
  <si>
    <t>222</t>
    <phoneticPr fontId="3"/>
  </si>
  <si>
    <t>2229</t>
    <phoneticPr fontId="3"/>
  </si>
  <si>
    <t>231</t>
    <phoneticPr fontId="3"/>
  </si>
  <si>
    <t>その他の製造工業製品（２／３）</t>
    <phoneticPr fontId="3"/>
  </si>
  <si>
    <t>2312</t>
    <phoneticPr fontId="3"/>
  </si>
  <si>
    <t>2511</t>
    <phoneticPr fontId="3"/>
  </si>
  <si>
    <t>他に分類されないガラス製品</t>
    <rPh sb="0" eb="1">
      <t>タ</t>
    </rPh>
    <rPh sb="2" eb="4">
      <t>ブンルイ</t>
    </rPh>
    <rPh sb="11" eb="13">
      <t>セイヒン</t>
    </rPh>
    <phoneticPr fontId="15"/>
  </si>
  <si>
    <t>011P</t>
  </si>
  <si>
    <t>2621</t>
    <phoneticPr fontId="3"/>
  </si>
  <si>
    <t>熱間圧延鋼半製品</t>
    <rPh sb="0" eb="2">
      <t>ネツカン</t>
    </rPh>
    <rPh sb="2" eb="3">
      <t>アツ</t>
    </rPh>
    <rPh sb="3" eb="4">
      <t>ノ</t>
    </rPh>
    <rPh sb="4" eb="5">
      <t>ハガネ</t>
    </rPh>
    <rPh sb="5" eb="8">
      <t>ハンセイヒン</t>
    </rPh>
    <phoneticPr fontId="3"/>
  </si>
  <si>
    <t>2623</t>
    <phoneticPr fontId="3"/>
  </si>
  <si>
    <t>普通鋼冷間仕上鋼材</t>
    <rPh sb="0" eb="2">
      <t>フツウ</t>
    </rPh>
    <rPh sb="2" eb="3">
      <t>コウ</t>
    </rPh>
    <rPh sb="3" eb="5">
      <t>レイカン</t>
    </rPh>
    <phoneticPr fontId="3"/>
  </si>
  <si>
    <t>特殊鋼冷間仕上鋼材</t>
    <rPh sb="0" eb="2">
      <t>トクシュ</t>
    </rPh>
    <rPh sb="2" eb="3">
      <t>コウ</t>
    </rPh>
    <phoneticPr fontId="3"/>
  </si>
  <si>
    <t>2631</t>
    <phoneticPr fontId="3"/>
  </si>
  <si>
    <t>263</t>
    <phoneticPr fontId="3"/>
  </si>
  <si>
    <t>2699</t>
    <phoneticPr fontId="3"/>
  </si>
  <si>
    <t>269</t>
    <phoneticPr fontId="3"/>
  </si>
  <si>
    <t>その他の鉄鋼製品</t>
    <rPh sb="2" eb="3">
      <t>タ</t>
    </rPh>
    <rPh sb="4" eb="6">
      <t>テッコウ</t>
    </rPh>
    <rPh sb="6" eb="8">
      <t>セイヒン</t>
    </rPh>
    <phoneticPr fontId="3"/>
  </si>
  <si>
    <t>2711</t>
    <phoneticPr fontId="3"/>
  </si>
  <si>
    <t>271</t>
    <phoneticPr fontId="3"/>
  </si>
  <si>
    <t>アルミニウム（再生を含む。）</t>
    <phoneticPr fontId="15"/>
  </si>
  <si>
    <t>2729</t>
    <phoneticPr fontId="3"/>
  </si>
  <si>
    <t>2811</t>
    <phoneticPr fontId="3"/>
  </si>
  <si>
    <t>281</t>
    <phoneticPr fontId="3"/>
  </si>
  <si>
    <t>28</t>
    <phoneticPr fontId="3"/>
  </si>
  <si>
    <t>2812</t>
    <phoneticPr fontId="3"/>
  </si>
  <si>
    <t>配管工事附属品・粉末や金製品・道具類</t>
    <rPh sb="4" eb="6">
      <t>フゾク</t>
    </rPh>
    <phoneticPr fontId="3"/>
  </si>
  <si>
    <t>配管工事附属品</t>
    <rPh sb="4" eb="6">
      <t>フゾク</t>
    </rPh>
    <phoneticPr fontId="15"/>
  </si>
  <si>
    <t>粉末や金製品</t>
    <phoneticPr fontId="3"/>
  </si>
  <si>
    <t>他に分類されない金属製品</t>
    <rPh sb="0" eb="1">
      <t>タ</t>
    </rPh>
    <rPh sb="2" eb="4">
      <t>ブンルイ</t>
    </rPh>
    <rPh sb="8" eb="10">
      <t>キンゾク</t>
    </rPh>
    <rPh sb="10" eb="12">
      <t>セイヒン</t>
    </rPh>
    <phoneticPr fontId="15"/>
  </si>
  <si>
    <t>2911</t>
    <phoneticPr fontId="3"/>
  </si>
  <si>
    <t>ボイラ・原動機</t>
    <phoneticPr fontId="3"/>
  </si>
  <si>
    <t>291</t>
    <phoneticPr fontId="3"/>
  </si>
  <si>
    <t>はん用機械</t>
    <rPh sb="2" eb="3">
      <t>ヨウ</t>
    </rPh>
    <rPh sb="3" eb="5">
      <t>キカイ</t>
    </rPh>
    <phoneticPr fontId="3"/>
  </si>
  <si>
    <t>29</t>
    <phoneticPr fontId="3"/>
  </si>
  <si>
    <t>2912</t>
    <phoneticPr fontId="3"/>
  </si>
  <si>
    <t>ポンプ・圧縮機</t>
    <phoneticPr fontId="3"/>
  </si>
  <si>
    <t>2913</t>
    <phoneticPr fontId="3"/>
  </si>
  <si>
    <t>2914</t>
    <phoneticPr fontId="3"/>
  </si>
  <si>
    <t>その他のはん用機械</t>
    <rPh sb="2" eb="3">
      <t>タ</t>
    </rPh>
    <rPh sb="6" eb="7">
      <t>ヨウ</t>
    </rPh>
    <rPh sb="7" eb="9">
      <t>キカイ</t>
    </rPh>
    <phoneticPr fontId="3"/>
  </si>
  <si>
    <t>動力伝導装置</t>
    <rPh sb="0" eb="2">
      <t>ドウリョク</t>
    </rPh>
    <rPh sb="2" eb="4">
      <t>デンドウ</t>
    </rPh>
    <rPh sb="4" eb="6">
      <t>ソウチ</t>
    </rPh>
    <phoneticPr fontId="3"/>
  </si>
  <si>
    <t>他に分類されないはん用機械</t>
    <rPh sb="0" eb="1">
      <t>タ</t>
    </rPh>
    <rPh sb="2" eb="4">
      <t>ブンルイ</t>
    </rPh>
    <rPh sb="10" eb="11">
      <t>ヨウ</t>
    </rPh>
    <rPh sb="11" eb="13">
      <t>キカイ</t>
    </rPh>
    <phoneticPr fontId="3"/>
  </si>
  <si>
    <t>3011</t>
    <phoneticPr fontId="3"/>
  </si>
  <si>
    <t>農業用機械</t>
    <rPh sb="2" eb="3">
      <t>ヨウ</t>
    </rPh>
    <phoneticPr fontId="3"/>
  </si>
  <si>
    <t>301</t>
    <phoneticPr fontId="3"/>
  </si>
  <si>
    <t>生産用機械</t>
    <rPh sb="0" eb="2">
      <t>セイサン</t>
    </rPh>
    <rPh sb="2" eb="3">
      <t>ヨウ</t>
    </rPh>
    <rPh sb="3" eb="5">
      <t>キカイ</t>
    </rPh>
    <phoneticPr fontId="3"/>
  </si>
  <si>
    <t>30</t>
    <phoneticPr fontId="3"/>
  </si>
  <si>
    <t>3012</t>
    <phoneticPr fontId="3"/>
  </si>
  <si>
    <t>建設・鉱山機械</t>
    <rPh sb="0" eb="2">
      <t>ケンセツ</t>
    </rPh>
    <rPh sb="3" eb="5">
      <t>コウザン</t>
    </rPh>
    <phoneticPr fontId="3"/>
  </si>
  <si>
    <t>3013</t>
    <phoneticPr fontId="3"/>
  </si>
  <si>
    <t>3014</t>
    <phoneticPr fontId="3"/>
  </si>
  <si>
    <t>生活関連産業用機械</t>
    <rPh sb="7" eb="9">
      <t>キカイ</t>
    </rPh>
    <phoneticPr fontId="3"/>
  </si>
  <si>
    <t>食品機械・同装置</t>
    <rPh sb="5" eb="6">
      <t>ドウ</t>
    </rPh>
    <rPh sb="6" eb="8">
      <t>ソウチ</t>
    </rPh>
    <phoneticPr fontId="3"/>
  </si>
  <si>
    <t>木材加工機械</t>
    <rPh sb="0" eb="2">
      <t>モクザイ</t>
    </rPh>
    <rPh sb="2" eb="4">
      <t>カコウ</t>
    </rPh>
    <phoneticPr fontId="3"/>
  </si>
  <si>
    <t>014</t>
    <phoneticPr fontId="3"/>
  </si>
  <si>
    <t>印刷・製本・紙工機械</t>
    <phoneticPr fontId="3"/>
  </si>
  <si>
    <t>包装・荷造機械</t>
    <rPh sb="0" eb="2">
      <t>ホウソウ</t>
    </rPh>
    <rPh sb="3" eb="4">
      <t>ニ</t>
    </rPh>
    <rPh sb="4" eb="5">
      <t>ヅクリ</t>
    </rPh>
    <rPh sb="5" eb="7">
      <t>キカイ</t>
    </rPh>
    <phoneticPr fontId="3"/>
  </si>
  <si>
    <t>3015</t>
    <phoneticPr fontId="3"/>
  </si>
  <si>
    <t>基礎素材産業用機械</t>
    <phoneticPr fontId="3"/>
  </si>
  <si>
    <t>鋳造装置・プラスチック加工機械</t>
    <phoneticPr fontId="3"/>
  </si>
  <si>
    <t>022</t>
    <phoneticPr fontId="3"/>
  </si>
  <si>
    <t>3016</t>
    <phoneticPr fontId="3"/>
  </si>
  <si>
    <t>金属加工機械</t>
    <rPh sb="0" eb="2">
      <t>キンゾク</t>
    </rPh>
    <rPh sb="2" eb="4">
      <t>カコウ</t>
    </rPh>
    <rPh sb="4" eb="6">
      <t>キカイ</t>
    </rPh>
    <phoneticPr fontId="3"/>
  </si>
  <si>
    <t>3017</t>
    <phoneticPr fontId="3"/>
  </si>
  <si>
    <t>3019</t>
    <phoneticPr fontId="3"/>
  </si>
  <si>
    <t>その他の生産用機械</t>
    <phoneticPr fontId="3"/>
  </si>
  <si>
    <t>真空装置・真空機器</t>
    <rPh sb="0" eb="2">
      <t>シンクウ</t>
    </rPh>
    <rPh sb="2" eb="4">
      <t>ソウチ</t>
    </rPh>
    <rPh sb="5" eb="7">
      <t>シンクウ</t>
    </rPh>
    <rPh sb="7" eb="9">
      <t>キキ</t>
    </rPh>
    <phoneticPr fontId="3"/>
  </si>
  <si>
    <t>ロボット</t>
    <phoneticPr fontId="15"/>
  </si>
  <si>
    <t>その他の生産用機械</t>
    <rPh sb="4" eb="7">
      <t>セイサンヨウ</t>
    </rPh>
    <rPh sb="7" eb="9">
      <t>キカイ</t>
    </rPh>
    <phoneticPr fontId="3"/>
  </si>
  <si>
    <t>3111</t>
    <phoneticPr fontId="3"/>
  </si>
  <si>
    <t>311</t>
    <phoneticPr fontId="3"/>
  </si>
  <si>
    <t>業務用機械</t>
    <rPh sb="0" eb="2">
      <t>ギョウム</t>
    </rPh>
    <rPh sb="2" eb="3">
      <t>ヨウ</t>
    </rPh>
    <rPh sb="3" eb="5">
      <t>キカイ</t>
    </rPh>
    <phoneticPr fontId="3"/>
  </si>
  <si>
    <t>31</t>
    <phoneticPr fontId="3"/>
  </si>
  <si>
    <t>3112</t>
    <phoneticPr fontId="3"/>
  </si>
  <si>
    <t>その他のサービス用機器</t>
    <phoneticPr fontId="3"/>
  </si>
  <si>
    <t>3113</t>
    <phoneticPr fontId="3"/>
  </si>
  <si>
    <t>計測機器</t>
    <rPh sb="0" eb="2">
      <t>ケイソク</t>
    </rPh>
    <rPh sb="2" eb="4">
      <t>キキ</t>
    </rPh>
    <phoneticPr fontId="3"/>
  </si>
  <si>
    <t>3114</t>
    <phoneticPr fontId="3"/>
  </si>
  <si>
    <t>光学機械・レンズ</t>
    <rPh sb="0" eb="2">
      <t>コウガク</t>
    </rPh>
    <rPh sb="2" eb="4">
      <t>キカイ</t>
    </rPh>
    <phoneticPr fontId="3"/>
  </si>
  <si>
    <t>3116</t>
    <phoneticPr fontId="3"/>
  </si>
  <si>
    <t>3211</t>
    <phoneticPr fontId="3"/>
  </si>
  <si>
    <t>電子デバイス</t>
    <rPh sb="0" eb="2">
      <t>デンシ</t>
    </rPh>
    <phoneticPr fontId="3"/>
  </si>
  <si>
    <t>321</t>
    <phoneticPr fontId="3"/>
  </si>
  <si>
    <t>32</t>
    <phoneticPr fontId="3"/>
  </si>
  <si>
    <t>電子部品</t>
    <rPh sb="0" eb="2">
      <t>デンシ</t>
    </rPh>
    <rPh sb="2" eb="4">
      <t>ブヒン</t>
    </rPh>
    <phoneticPr fontId="3"/>
  </si>
  <si>
    <t>集積回路後工程</t>
    <rPh sb="0" eb="2">
      <t>シュウセキ</t>
    </rPh>
    <rPh sb="2" eb="4">
      <t>カイロ</t>
    </rPh>
    <rPh sb="4" eb="7">
      <t>アトコウテイ</t>
    </rPh>
    <phoneticPr fontId="3"/>
  </si>
  <si>
    <t>集積回路前工程</t>
    <rPh sb="0" eb="2">
      <t>シュウセキ</t>
    </rPh>
    <rPh sb="2" eb="4">
      <t>カイロ</t>
    </rPh>
    <rPh sb="4" eb="7">
      <t>マエコウテイ</t>
    </rPh>
    <phoneticPr fontId="3"/>
  </si>
  <si>
    <t>04</t>
    <phoneticPr fontId="3"/>
  </si>
  <si>
    <t>041</t>
    <phoneticPr fontId="3"/>
  </si>
  <si>
    <t>液晶パネル</t>
    <phoneticPr fontId="3"/>
  </si>
  <si>
    <t>3299</t>
    <phoneticPr fontId="3"/>
  </si>
  <si>
    <t>その他の電子部品</t>
    <rPh sb="2" eb="3">
      <t>タ</t>
    </rPh>
    <rPh sb="4" eb="6">
      <t>デンシ</t>
    </rPh>
    <rPh sb="6" eb="8">
      <t>ブヒン</t>
    </rPh>
    <phoneticPr fontId="3"/>
  </si>
  <si>
    <t>329</t>
    <phoneticPr fontId="3"/>
  </si>
  <si>
    <t>電子回路</t>
    <rPh sb="0" eb="2">
      <t>デンシ</t>
    </rPh>
    <rPh sb="2" eb="4">
      <t>カイロ</t>
    </rPh>
    <phoneticPr fontId="3"/>
  </si>
  <si>
    <t>その他の電子部品</t>
    <rPh sb="6" eb="7">
      <t>ブ</t>
    </rPh>
    <phoneticPr fontId="3"/>
  </si>
  <si>
    <t>3311</t>
    <phoneticPr fontId="3"/>
  </si>
  <si>
    <t>産業用電気機器</t>
    <rPh sb="0" eb="3">
      <t>サンギョウヨウ</t>
    </rPh>
    <rPh sb="3" eb="5">
      <t>デンキ</t>
    </rPh>
    <rPh sb="5" eb="7">
      <t>キキ</t>
    </rPh>
    <phoneticPr fontId="3"/>
  </si>
  <si>
    <t>配線器具</t>
    <rPh sb="0" eb="2">
      <t>ハイセン</t>
    </rPh>
    <rPh sb="2" eb="4">
      <t>キグ</t>
    </rPh>
    <phoneticPr fontId="3"/>
  </si>
  <si>
    <t>内燃機関電装品</t>
    <rPh sb="0" eb="2">
      <t>ナイネン</t>
    </rPh>
    <rPh sb="2" eb="4">
      <t>キカン</t>
    </rPh>
    <rPh sb="4" eb="7">
      <t>デンソウヒン</t>
    </rPh>
    <phoneticPr fontId="3"/>
  </si>
  <si>
    <t>その他の産業用電気機器</t>
    <rPh sb="7" eb="9">
      <t>デンキ</t>
    </rPh>
    <rPh sb="9" eb="11">
      <t>キキ</t>
    </rPh>
    <phoneticPr fontId="3"/>
  </si>
  <si>
    <t>3321</t>
    <phoneticPr fontId="3"/>
  </si>
  <si>
    <t>民生用エアコンディショナ</t>
    <rPh sb="0" eb="2">
      <t>ミンセイ</t>
    </rPh>
    <rPh sb="2" eb="3">
      <t>ヨウ</t>
    </rPh>
    <phoneticPr fontId="3"/>
  </si>
  <si>
    <t>民生用電気機器</t>
    <rPh sb="0" eb="3">
      <t>ミンセイヨウ</t>
    </rPh>
    <rPh sb="3" eb="5">
      <t>デンキ</t>
    </rPh>
    <rPh sb="5" eb="7">
      <t>キキ</t>
    </rPh>
    <phoneticPr fontId="3"/>
  </si>
  <si>
    <t>332</t>
    <phoneticPr fontId="3"/>
  </si>
  <si>
    <t>民生用電気機器</t>
    <rPh sb="5" eb="7">
      <t>キキ</t>
    </rPh>
    <phoneticPr fontId="3"/>
  </si>
  <si>
    <t>民生用電気機器（エアコンを除く。）</t>
    <rPh sb="0" eb="2">
      <t>ミンセイ</t>
    </rPh>
    <rPh sb="2" eb="3">
      <t>ヨウ</t>
    </rPh>
    <rPh sb="3" eb="5">
      <t>デンキ</t>
    </rPh>
    <rPh sb="5" eb="7">
      <t>キキ</t>
    </rPh>
    <phoneticPr fontId="3"/>
  </si>
  <si>
    <t>3331</t>
    <phoneticPr fontId="3"/>
  </si>
  <si>
    <t>電子応用装置</t>
    <rPh sb="0" eb="2">
      <t>デンシ</t>
    </rPh>
    <rPh sb="2" eb="4">
      <t>オウヨウ</t>
    </rPh>
    <rPh sb="4" eb="6">
      <t>ソウチ</t>
    </rPh>
    <phoneticPr fontId="3"/>
  </si>
  <si>
    <t>333</t>
    <phoneticPr fontId="3"/>
  </si>
  <si>
    <t>電子応用装置・電気計測器</t>
    <rPh sb="0" eb="2">
      <t>デンシ</t>
    </rPh>
    <rPh sb="2" eb="4">
      <t>オウヨウ</t>
    </rPh>
    <rPh sb="4" eb="6">
      <t>ソウチ</t>
    </rPh>
    <rPh sb="7" eb="9">
      <t>デンキ</t>
    </rPh>
    <rPh sb="9" eb="12">
      <t>ケイソクキ</t>
    </rPh>
    <phoneticPr fontId="3"/>
  </si>
  <si>
    <t>3332</t>
    <phoneticPr fontId="3"/>
  </si>
  <si>
    <t>電気計測器</t>
    <rPh sb="0" eb="2">
      <t>デンキ</t>
    </rPh>
    <rPh sb="2" eb="5">
      <t>ケイソクキ</t>
    </rPh>
    <phoneticPr fontId="3"/>
  </si>
  <si>
    <t>3399</t>
    <phoneticPr fontId="3"/>
  </si>
  <si>
    <t>その他の電気機械</t>
    <rPh sb="2" eb="3">
      <t>タ</t>
    </rPh>
    <rPh sb="4" eb="6">
      <t>デンキ</t>
    </rPh>
    <rPh sb="6" eb="8">
      <t>キカイ</t>
    </rPh>
    <phoneticPr fontId="3"/>
  </si>
  <si>
    <t>339</t>
    <phoneticPr fontId="3"/>
  </si>
  <si>
    <t>3411</t>
    <phoneticPr fontId="3"/>
  </si>
  <si>
    <t>ビデオ機器・デジタルカメラ</t>
    <phoneticPr fontId="3"/>
  </si>
  <si>
    <t>341</t>
    <phoneticPr fontId="3"/>
  </si>
  <si>
    <t>34</t>
    <phoneticPr fontId="3"/>
  </si>
  <si>
    <t>3412</t>
    <phoneticPr fontId="3"/>
  </si>
  <si>
    <t>携帯電話機</t>
    <rPh sb="0" eb="2">
      <t>ケイタイ</t>
    </rPh>
    <rPh sb="2" eb="4">
      <t>デンワ</t>
    </rPh>
    <rPh sb="4" eb="5">
      <t>キ</t>
    </rPh>
    <phoneticPr fontId="3"/>
  </si>
  <si>
    <t>無線電気通信機器（携帯電話機を除く。）</t>
    <rPh sb="9" eb="11">
      <t>ケイタイ</t>
    </rPh>
    <rPh sb="11" eb="13">
      <t>デンワ</t>
    </rPh>
    <rPh sb="13" eb="14">
      <t>キ</t>
    </rPh>
    <phoneticPr fontId="3"/>
  </si>
  <si>
    <t>3421</t>
    <phoneticPr fontId="3"/>
  </si>
  <si>
    <t>パーソナルコンピュータ</t>
    <phoneticPr fontId="3"/>
  </si>
  <si>
    <t>電子計算機・同附属装置</t>
    <rPh sb="0" eb="2">
      <t>デンシ</t>
    </rPh>
    <rPh sb="2" eb="5">
      <t>ケイサンキ</t>
    </rPh>
    <rPh sb="6" eb="7">
      <t>ドウ</t>
    </rPh>
    <rPh sb="7" eb="9">
      <t>フゾク</t>
    </rPh>
    <rPh sb="9" eb="11">
      <t>ソウチ</t>
    </rPh>
    <phoneticPr fontId="3"/>
  </si>
  <si>
    <t>342</t>
    <phoneticPr fontId="3"/>
  </si>
  <si>
    <t>電子計算機本体（パソコンを除く。）</t>
    <rPh sb="0" eb="2">
      <t>デンシ</t>
    </rPh>
    <rPh sb="2" eb="5">
      <t>ケイサンキ</t>
    </rPh>
    <rPh sb="5" eb="7">
      <t>ホンタイ</t>
    </rPh>
    <phoneticPr fontId="3"/>
  </si>
  <si>
    <t>電子計算機附属装置</t>
    <rPh sb="5" eb="7">
      <t>フゾク</t>
    </rPh>
    <phoneticPr fontId="3"/>
  </si>
  <si>
    <t>3511</t>
    <phoneticPr fontId="3"/>
  </si>
  <si>
    <t>乗用車</t>
    <phoneticPr fontId="3"/>
  </si>
  <si>
    <t>351</t>
    <phoneticPr fontId="3"/>
  </si>
  <si>
    <t>乗用車</t>
    <rPh sb="0" eb="3">
      <t>ジョウヨウシャ</t>
    </rPh>
    <phoneticPr fontId="3"/>
  </si>
  <si>
    <t>3521</t>
    <phoneticPr fontId="3"/>
  </si>
  <si>
    <t>その他の自動車</t>
    <rPh sb="2" eb="3">
      <t>タ</t>
    </rPh>
    <rPh sb="4" eb="7">
      <t>ジドウシャ</t>
    </rPh>
    <phoneticPr fontId="3"/>
  </si>
  <si>
    <t>3522</t>
    <phoneticPr fontId="3"/>
  </si>
  <si>
    <t>3531</t>
    <phoneticPr fontId="3"/>
  </si>
  <si>
    <t>自動車用内燃機関</t>
    <phoneticPr fontId="3"/>
  </si>
  <si>
    <t>3541</t>
    <phoneticPr fontId="3"/>
  </si>
  <si>
    <t>3591</t>
    <phoneticPr fontId="3"/>
  </si>
  <si>
    <t>359</t>
    <phoneticPr fontId="3"/>
  </si>
  <si>
    <t>3592</t>
    <phoneticPr fontId="3"/>
  </si>
  <si>
    <t>3599</t>
    <phoneticPr fontId="3"/>
  </si>
  <si>
    <t>他に分類されない輸送機械</t>
    <rPh sb="0" eb="1">
      <t>タ</t>
    </rPh>
    <rPh sb="2" eb="4">
      <t>ブンルイ</t>
    </rPh>
    <rPh sb="8" eb="10">
      <t>ユソウ</t>
    </rPh>
    <rPh sb="10" eb="12">
      <t>キカイ</t>
    </rPh>
    <phoneticPr fontId="15"/>
  </si>
  <si>
    <t>がん具</t>
    <phoneticPr fontId="3"/>
  </si>
  <si>
    <t>がん具・運動用品</t>
    <rPh sb="2" eb="3">
      <t>グ</t>
    </rPh>
    <rPh sb="4" eb="6">
      <t>ウンドウ</t>
    </rPh>
    <rPh sb="6" eb="8">
      <t>ヨウヒン</t>
    </rPh>
    <phoneticPr fontId="3"/>
  </si>
  <si>
    <t>3919</t>
    <phoneticPr fontId="3"/>
  </si>
  <si>
    <t>その他の製造工業製品</t>
    <rPh sb="2" eb="3">
      <t>タ</t>
    </rPh>
    <rPh sb="4" eb="6">
      <t>セイゾウ</t>
    </rPh>
    <rPh sb="6" eb="8">
      <t>コウギョウ</t>
    </rPh>
    <rPh sb="8" eb="10">
      <t>セイヒン</t>
    </rPh>
    <phoneticPr fontId="3"/>
  </si>
  <si>
    <t>3921</t>
    <phoneticPr fontId="3"/>
  </si>
  <si>
    <t>再生資源回収・加工処理</t>
    <rPh sb="0" eb="2">
      <t>サイセイ</t>
    </rPh>
    <rPh sb="2" eb="4">
      <t>シゲン</t>
    </rPh>
    <rPh sb="4" eb="6">
      <t>カイシュウ</t>
    </rPh>
    <rPh sb="7" eb="9">
      <t>カコウ</t>
    </rPh>
    <rPh sb="9" eb="11">
      <t>ショリ</t>
    </rPh>
    <phoneticPr fontId="3"/>
  </si>
  <si>
    <t>392</t>
    <phoneticPr fontId="3"/>
  </si>
  <si>
    <t>4111</t>
    <phoneticPr fontId="3"/>
  </si>
  <si>
    <t>411</t>
    <phoneticPr fontId="3"/>
  </si>
  <si>
    <t>建築</t>
    <phoneticPr fontId="3"/>
  </si>
  <si>
    <t>41</t>
    <phoneticPr fontId="3"/>
  </si>
  <si>
    <t>4112</t>
    <phoneticPr fontId="3"/>
  </si>
  <si>
    <t>4121</t>
    <phoneticPr fontId="3"/>
  </si>
  <si>
    <t>412</t>
    <phoneticPr fontId="3"/>
  </si>
  <si>
    <t>4131</t>
    <phoneticPr fontId="3"/>
  </si>
  <si>
    <t>413</t>
    <phoneticPr fontId="3"/>
  </si>
  <si>
    <t>公共事業</t>
    <rPh sb="0" eb="2">
      <t>コウキョウ</t>
    </rPh>
    <rPh sb="2" eb="4">
      <t>ジギョウ</t>
    </rPh>
    <phoneticPr fontId="3"/>
  </si>
  <si>
    <t>4191</t>
    <phoneticPr fontId="3"/>
  </si>
  <si>
    <t>419</t>
    <phoneticPr fontId="3"/>
  </si>
  <si>
    <t>その他の土木建設</t>
    <rPh sb="2" eb="3">
      <t>タ</t>
    </rPh>
    <rPh sb="4" eb="6">
      <t>ドボク</t>
    </rPh>
    <rPh sb="6" eb="8">
      <t>ケンセツ</t>
    </rPh>
    <phoneticPr fontId="3"/>
  </si>
  <si>
    <t>4611</t>
    <phoneticPr fontId="15"/>
  </si>
  <si>
    <t>4611</t>
    <phoneticPr fontId="3"/>
  </si>
  <si>
    <t>461</t>
    <phoneticPr fontId="3"/>
  </si>
  <si>
    <t>46</t>
    <phoneticPr fontId="3"/>
  </si>
  <si>
    <t>電力・ガス・熱供給</t>
    <phoneticPr fontId="15"/>
  </si>
  <si>
    <t>4621</t>
    <phoneticPr fontId="15"/>
  </si>
  <si>
    <t>4621</t>
    <phoneticPr fontId="3"/>
  </si>
  <si>
    <t>462</t>
    <phoneticPr fontId="3"/>
  </si>
  <si>
    <t>4622</t>
    <phoneticPr fontId="15"/>
  </si>
  <si>
    <t>4622</t>
    <phoneticPr fontId="3"/>
  </si>
  <si>
    <t>4711</t>
    <phoneticPr fontId="15"/>
  </si>
  <si>
    <t>4711</t>
    <phoneticPr fontId="3"/>
  </si>
  <si>
    <t>471</t>
    <phoneticPr fontId="3"/>
  </si>
  <si>
    <t>47</t>
    <phoneticPr fontId="3"/>
  </si>
  <si>
    <t>4811</t>
    <phoneticPr fontId="3"/>
  </si>
  <si>
    <t>481</t>
    <phoneticPr fontId="3"/>
  </si>
  <si>
    <t>48</t>
    <phoneticPr fontId="3"/>
  </si>
  <si>
    <t>5111</t>
    <phoneticPr fontId="3"/>
  </si>
  <si>
    <t>511</t>
    <phoneticPr fontId="3"/>
  </si>
  <si>
    <t>商業</t>
  </si>
  <si>
    <t>51</t>
    <phoneticPr fontId="3"/>
  </si>
  <si>
    <t>5112</t>
    <phoneticPr fontId="3"/>
  </si>
  <si>
    <t>5311</t>
    <phoneticPr fontId="15"/>
  </si>
  <si>
    <t>5311</t>
    <phoneticPr fontId="3"/>
  </si>
  <si>
    <t>531</t>
    <phoneticPr fontId="3"/>
  </si>
  <si>
    <t>金融・保険</t>
  </si>
  <si>
    <t>53</t>
    <phoneticPr fontId="3"/>
  </si>
  <si>
    <t>公的金融（ＦＩＳＩＭ）</t>
    <phoneticPr fontId="3"/>
  </si>
  <si>
    <t>民間金融（ＦＩＳＩＭ）</t>
    <phoneticPr fontId="3"/>
  </si>
  <si>
    <t>5312</t>
    <phoneticPr fontId="15"/>
  </si>
  <si>
    <t>5312</t>
    <phoneticPr fontId="3"/>
  </si>
  <si>
    <t>5511</t>
    <phoneticPr fontId="15"/>
  </si>
  <si>
    <t>5511</t>
    <phoneticPr fontId="3"/>
  </si>
  <si>
    <t>551</t>
    <phoneticPr fontId="3"/>
  </si>
  <si>
    <t>55</t>
    <phoneticPr fontId="3"/>
  </si>
  <si>
    <t>住宅賃貸料</t>
    <phoneticPr fontId="3"/>
  </si>
  <si>
    <t>5521</t>
    <phoneticPr fontId="3"/>
  </si>
  <si>
    <t>552</t>
    <phoneticPr fontId="3"/>
  </si>
  <si>
    <t>住宅賃貸料（帰属家賃）</t>
    <rPh sb="0" eb="2">
      <t>ジュウタク</t>
    </rPh>
    <rPh sb="2" eb="5">
      <t>チンタイリョウ</t>
    </rPh>
    <rPh sb="6" eb="8">
      <t>キゾク</t>
    </rPh>
    <rPh sb="8" eb="10">
      <t>ヤチン</t>
    </rPh>
    <phoneticPr fontId="3"/>
  </si>
  <si>
    <t>5531</t>
    <phoneticPr fontId="3"/>
  </si>
  <si>
    <t>553</t>
    <phoneticPr fontId="3"/>
  </si>
  <si>
    <t>5711</t>
    <phoneticPr fontId="3"/>
  </si>
  <si>
    <t>571</t>
    <phoneticPr fontId="3"/>
  </si>
  <si>
    <t>57</t>
    <phoneticPr fontId="3"/>
  </si>
  <si>
    <t>運輸・郵便　　　</t>
    <rPh sb="3" eb="5">
      <t>ユウビン</t>
    </rPh>
    <phoneticPr fontId="15"/>
  </si>
  <si>
    <t>5712</t>
    <phoneticPr fontId="15"/>
  </si>
  <si>
    <t>5712</t>
    <phoneticPr fontId="3"/>
  </si>
  <si>
    <t>5721</t>
    <phoneticPr fontId="15"/>
  </si>
  <si>
    <t>5721</t>
    <phoneticPr fontId="3"/>
  </si>
  <si>
    <t>572</t>
    <phoneticPr fontId="3"/>
  </si>
  <si>
    <t>道路輸送（自家輸送を除く。）</t>
    <rPh sb="7" eb="9">
      <t>ユソウ</t>
    </rPh>
    <phoneticPr fontId="3"/>
  </si>
  <si>
    <t>5722</t>
    <phoneticPr fontId="15"/>
  </si>
  <si>
    <t>道路貨物輸送（自家輸送を除く。）</t>
    <rPh sb="7" eb="9">
      <t>ジカ</t>
    </rPh>
    <rPh sb="9" eb="11">
      <t>ユソウ</t>
    </rPh>
    <phoneticPr fontId="3"/>
  </si>
  <si>
    <t>5722</t>
    <phoneticPr fontId="3"/>
  </si>
  <si>
    <t>5731</t>
    <phoneticPr fontId="15"/>
  </si>
  <si>
    <t>01P</t>
  </si>
  <si>
    <t>自家輸送（旅客自動車）</t>
    <rPh sb="2" eb="4">
      <t>ユソウ</t>
    </rPh>
    <rPh sb="7" eb="10">
      <t>ジドウシャ</t>
    </rPh>
    <phoneticPr fontId="3"/>
  </si>
  <si>
    <t>5731</t>
    <phoneticPr fontId="3"/>
  </si>
  <si>
    <t>自家輸送（旅客自動車）</t>
    <rPh sb="7" eb="10">
      <t>ジドウシャ</t>
    </rPh>
    <phoneticPr fontId="3"/>
  </si>
  <si>
    <t>573</t>
    <phoneticPr fontId="3"/>
  </si>
  <si>
    <t>自家輸送</t>
    <phoneticPr fontId="3"/>
  </si>
  <si>
    <t>5732</t>
    <phoneticPr fontId="15"/>
  </si>
  <si>
    <t>自家輸送（貨物自動車）</t>
    <rPh sb="2" eb="4">
      <t>ユソウ</t>
    </rPh>
    <rPh sb="7" eb="10">
      <t>ジドウシャ</t>
    </rPh>
    <phoneticPr fontId="3"/>
  </si>
  <si>
    <t>5732</t>
    <phoneticPr fontId="3"/>
  </si>
  <si>
    <t>自家輸送（貨物自動車）</t>
    <rPh sb="7" eb="10">
      <t>ジドウシャ</t>
    </rPh>
    <phoneticPr fontId="3"/>
  </si>
  <si>
    <t>5741</t>
    <phoneticPr fontId="15"/>
  </si>
  <si>
    <t>5741</t>
    <phoneticPr fontId="3"/>
  </si>
  <si>
    <t>574</t>
    <phoneticPr fontId="3"/>
  </si>
  <si>
    <t>5742</t>
    <phoneticPr fontId="15"/>
  </si>
  <si>
    <t>5742</t>
    <phoneticPr fontId="3"/>
  </si>
  <si>
    <t>5743</t>
    <phoneticPr fontId="15"/>
  </si>
  <si>
    <t>5743</t>
    <phoneticPr fontId="3"/>
  </si>
  <si>
    <t>5751</t>
    <phoneticPr fontId="15"/>
  </si>
  <si>
    <t>5751</t>
    <phoneticPr fontId="3"/>
  </si>
  <si>
    <t>575</t>
    <phoneticPr fontId="3"/>
  </si>
  <si>
    <t>5761</t>
    <phoneticPr fontId="15"/>
  </si>
  <si>
    <t>貨物利用運送</t>
    <rPh sb="2" eb="4">
      <t>リヨウ</t>
    </rPh>
    <rPh sb="4" eb="6">
      <t>ウンソウ</t>
    </rPh>
    <phoneticPr fontId="3"/>
  </si>
  <si>
    <t>5761</t>
    <phoneticPr fontId="3"/>
  </si>
  <si>
    <t>576</t>
    <phoneticPr fontId="3"/>
  </si>
  <si>
    <t>5771</t>
    <phoneticPr fontId="15"/>
  </si>
  <si>
    <t>5771</t>
    <phoneticPr fontId="3"/>
  </si>
  <si>
    <t>577</t>
    <phoneticPr fontId="3"/>
  </si>
  <si>
    <t>5781</t>
    <phoneticPr fontId="15"/>
  </si>
  <si>
    <t>5781</t>
    <phoneticPr fontId="3"/>
  </si>
  <si>
    <t>578</t>
    <phoneticPr fontId="3"/>
  </si>
  <si>
    <t>運輸附帯サービス</t>
    <rPh sb="2" eb="4">
      <t>フタイ</t>
    </rPh>
    <phoneticPr fontId="15"/>
  </si>
  <si>
    <t>5789</t>
    <phoneticPr fontId="3"/>
  </si>
  <si>
    <t>その他の運輸附帯サービス</t>
    <rPh sb="6" eb="8">
      <t>フタイ</t>
    </rPh>
    <phoneticPr fontId="15"/>
  </si>
  <si>
    <t>水運附帯サービス</t>
    <rPh sb="2" eb="4">
      <t>フタイ</t>
    </rPh>
    <phoneticPr fontId="3"/>
  </si>
  <si>
    <t>5789</t>
    <phoneticPr fontId="15"/>
  </si>
  <si>
    <t>航空附帯サービス</t>
    <rPh sb="2" eb="4">
      <t>フタイ</t>
    </rPh>
    <phoneticPr fontId="3"/>
  </si>
  <si>
    <t>旅行・その他の運輸附帯サービス</t>
    <rPh sb="9" eb="11">
      <t>フタイ</t>
    </rPh>
    <phoneticPr fontId="3"/>
  </si>
  <si>
    <t>郵便・信書便</t>
    <rPh sb="3" eb="5">
      <t>シンショ</t>
    </rPh>
    <rPh sb="5" eb="6">
      <t>ビン</t>
    </rPh>
    <phoneticPr fontId="3"/>
  </si>
  <si>
    <t>固定電気通信</t>
    <rPh sb="0" eb="2">
      <t>コテイ</t>
    </rPh>
    <rPh sb="2" eb="4">
      <t>デンキ</t>
    </rPh>
    <rPh sb="4" eb="6">
      <t>ツウシン</t>
    </rPh>
    <phoneticPr fontId="3"/>
  </si>
  <si>
    <t>通信</t>
    <rPh sb="0" eb="2">
      <t>ツウシン</t>
    </rPh>
    <phoneticPr fontId="3"/>
  </si>
  <si>
    <t>情報通信</t>
    <rPh sb="0" eb="2">
      <t>ジョウホウ</t>
    </rPh>
    <rPh sb="2" eb="4">
      <t>ツウシン</t>
    </rPh>
    <phoneticPr fontId="3"/>
  </si>
  <si>
    <t>移動電気通信</t>
    <rPh sb="0" eb="2">
      <t>イドウ</t>
    </rPh>
    <rPh sb="2" eb="4">
      <t>デンキ</t>
    </rPh>
    <rPh sb="4" eb="6">
      <t>ツウシン</t>
    </rPh>
    <phoneticPr fontId="3"/>
  </si>
  <si>
    <t>情報サービス</t>
    <rPh sb="0" eb="2">
      <t>ジョウホウ</t>
    </rPh>
    <phoneticPr fontId="3"/>
  </si>
  <si>
    <t>インターネット附随サービス</t>
    <rPh sb="7" eb="9">
      <t>フズイ</t>
    </rPh>
    <phoneticPr fontId="3"/>
  </si>
  <si>
    <t>5951</t>
    <phoneticPr fontId="3"/>
  </si>
  <si>
    <t>映像・音声・文字情報制作</t>
    <rPh sb="0" eb="2">
      <t>エイゾウ</t>
    </rPh>
    <rPh sb="3" eb="5">
      <t>オンセイ</t>
    </rPh>
    <rPh sb="6" eb="8">
      <t>モジ</t>
    </rPh>
    <rPh sb="8" eb="10">
      <t>ジョウホウ</t>
    </rPh>
    <rPh sb="10" eb="12">
      <t>セイサク</t>
    </rPh>
    <phoneticPr fontId="3"/>
  </si>
  <si>
    <t>595</t>
    <phoneticPr fontId="3"/>
  </si>
  <si>
    <t>新聞</t>
    <rPh sb="0" eb="2">
      <t>シンブン</t>
    </rPh>
    <phoneticPr fontId="3"/>
  </si>
  <si>
    <t>出版</t>
    <rPh sb="0" eb="2">
      <t>シュッパン</t>
    </rPh>
    <phoneticPr fontId="3"/>
  </si>
  <si>
    <t>6111</t>
    <phoneticPr fontId="3"/>
  </si>
  <si>
    <t>611</t>
    <phoneticPr fontId="3"/>
  </si>
  <si>
    <t>61</t>
    <phoneticPr fontId="3"/>
  </si>
  <si>
    <t>6112</t>
    <phoneticPr fontId="3"/>
  </si>
  <si>
    <t>6311</t>
    <phoneticPr fontId="15"/>
  </si>
  <si>
    <t>6311</t>
    <phoneticPr fontId="3"/>
  </si>
  <si>
    <t>631</t>
    <phoneticPr fontId="3"/>
  </si>
  <si>
    <t>63</t>
    <phoneticPr fontId="3"/>
  </si>
  <si>
    <t>6312</t>
    <phoneticPr fontId="3"/>
  </si>
  <si>
    <t>社会教育・その他の教育</t>
    <phoneticPr fontId="3"/>
  </si>
  <si>
    <t>その他の教育訓練機関（国公立）★★</t>
    <phoneticPr fontId="3"/>
  </si>
  <si>
    <t>6321</t>
    <phoneticPr fontId="3"/>
  </si>
  <si>
    <t>632</t>
    <phoneticPr fontId="3"/>
  </si>
  <si>
    <t>6322</t>
    <phoneticPr fontId="15"/>
  </si>
  <si>
    <t>6322</t>
    <phoneticPr fontId="3"/>
  </si>
  <si>
    <t>医療（入院診療）</t>
    <rPh sb="3" eb="5">
      <t>ニュウイン</t>
    </rPh>
    <rPh sb="5" eb="7">
      <t>シンリョウ</t>
    </rPh>
    <phoneticPr fontId="3"/>
  </si>
  <si>
    <t>6411</t>
    <phoneticPr fontId="3"/>
  </si>
  <si>
    <t>医療</t>
    <rPh sb="0" eb="2">
      <t>イリョウ</t>
    </rPh>
    <phoneticPr fontId="3"/>
  </si>
  <si>
    <t>641</t>
    <phoneticPr fontId="3"/>
  </si>
  <si>
    <t>64</t>
    <phoneticPr fontId="3"/>
  </si>
  <si>
    <t>医療・福祉</t>
    <rPh sb="0" eb="2">
      <t>イリョウ</t>
    </rPh>
    <rPh sb="3" eb="5">
      <t>フクシ</t>
    </rPh>
    <phoneticPr fontId="3"/>
  </si>
  <si>
    <t>医療（入院外診療）</t>
    <rPh sb="3" eb="5">
      <t>ニュウイン</t>
    </rPh>
    <rPh sb="5" eb="6">
      <t>ガイ</t>
    </rPh>
    <rPh sb="6" eb="8">
      <t>シンリョウ</t>
    </rPh>
    <phoneticPr fontId="3"/>
  </si>
  <si>
    <t>医療（歯科診療）</t>
    <rPh sb="3" eb="5">
      <t>シカ</t>
    </rPh>
    <rPh sb="5" eb="7">
      <t>シンリョウ</t>
    </rPh>
    <phoneticPr fontId="3"/>
  </si>
  <si>
    <t>6411</t>
    <phoneticPr fontId="15"/>
  </si>
  <si>
    <t>医療（調剤）</t>
    <rPh sb="0" eb="2">
      <t>イリョウ</t>
    </rPh>
    <rPh sb="3" eb="5">
      <t>チョウザイ</t>
    </rPh>
    <phoneticPr fontId="15"/>
  </si>
  <si>
    <t>医療（その他の医療サービス）</t>
    <rPh sb="0" eb="2">
      <t>イリョウ</t>
    </rPh>
    <rPh sb="5" eb="6">
      <t>タ</t>
    </rPh>
    <rPh sb="7" eb="9">
      <t>イリョウ</t>
    </rPh>
    <phoneticPr fontId="3"/>
  </si>
  <si>
    <t>6421</t>
    <phoneticPr fontId="3"/>
  </si>
  <si>
    <t>保健衛生</t>
    <rPh sb="0" eb="2">
      <t>ホケン</t>
    </rPh>
    <rPh sb="2" eb="4">
      <t>エイセイ</t>
    </rPh>
    <phoneticPr fontId="3"/>
  </si>
  <si>
    <t>642</t>
    <phoneticPr fontId="3"/>
  </si>
  <si>
    <t>社会保険事業★★</t>
    <phoneticPr fontId="15"/>
  </si>
  <si>
    <t>6431</t>
    <phoneticPr fontId="3"/>
  </si>
  <si>
    <t>社会保険・社会福祉</t>
    <rPh sb="0" eb="2">
      <t>シャカイ</t>
    </rPh>
    <rPh sb="2" eb="4">
      <t>ホケン</t>
    </rPh>
    <rPh sb="5" eb="7">
      <t>シャカイ</t>
    </rPh>
    <rPh sb="7" eb="9">
      <t>フクシ</t>
    </rPh>
    <phoneticPr fontId="3"/>
  </si>
  <si>
    <t>643</t>
    <phoneticPr fontId="3"/>
  </si>
  <si>
    <t>介護（施設サービス）</t>
    <rPh sb="0" eb="2">
      <t>カイゴ</t>
    </rPh>
    <rPh sb="3" eb="5">
      <t>シセツ</t>
    </rPh>
    <phoneticPr fontId="3"/>
  </si>
  <si>
    <t>6441</t>
    <phoneticPr fontId="3"/>
  </si>
  <si>
    <t>介護</t>
    <rPh sb="0" eb="2">
      <t>カイゴ</t>
    </rPh>
    <phoneticPr fontId="3"/>
  </si>
  <si>
    <t>介護（施設サービスを除く。）</t>
    <rPh sb="0" eb="2">
      <t>カイゴ</t>
    </rPh>
    <rPh sb="3" eb="5">
      <t>シセツ</t>
    </rPh>
    <rPh sb="10" eb="11">
      <t>ノゾ</t>
    </rPh>
    <phoneticPr fontId="3"/>
  </si>
  <si>
    <t>6599</t>
    <phoneticPr fontId="15"/>
  </si>
  <si>
    <t>6599</t>
    <phoneticPr fontId="3"/>
  </si>
  <si>
    <t>659</t>
    <phoneticPr fontId="3"/>
  </si>
  <si>
    <t>65</t>
    <phoneticPr fontId="15"/>
  </si>
  <si>
    <t>対家計民間非営利団体（別掲を除く。）★</t>
    <phoneticPr fontId="15"/>
  </si>
  <si>
    <t>物品賃貸業（貸自動車を除く。）</t>
    <phoneticPr fontId="15"/>
  </si>
  <si>
    <t>6611</t>
    <phoneticPr fontId="3"/>
  </si>
  <si>
    <t>物品賃貸業（貸自動車業を除く。）</t>
    <phoneticPr fontId="3"/>
  </si>
  <si>
    <t>661</t>
    <phoneticPr fontId="3"/>
  </si>
  <si>
    <t>66</t>
    <phoneticPr fontId="3"/>
  </si>
  <si>
    <t>対事業所サービス</t>
    <phoneticPr fontId="3"/>
  </si>
  <si>
    <t>産業用機械器具（建設機械器具を除く。）賃貸業</t>
    <phoneticPr fontId="15"/>
  </si>
  <si>
    <t>事務用機械器具（電算機等を除く。）賃貸業</t>
    <phoneticPr fontId="15"/>
  </si>
  <si>
    <t>6612</t>
    <phoneticPr fontId="3"/>
  </si>
  <si>
    <t>貸自動車業</t>
    <rPh sb="0" eb="1">
      <t>カ</t>
    </rPh>
    <rPh sb="1" eb="4">
      <t>ジドウシャ</t>
    </rPh>
    <rPh sb="4" eb="5">
      <t>ギョウ</t>
    </rPh>
    <phoneticPr fontId="3"/>
  </si>
  <si>
    <t>6621</t>
    <phoneticPr fontId="3"/>
  </si>
  <si>
    <t>662</t>
    <phoneticPr fontId="3"/>
  </si>
  <si>
    <t>広告</t>
    <phoneticPr fontId="3"/>
  </si>
  <si>
    <t>自動車整備</t>
    <rPh sb="0" eb="3">
      <t>ジドウシャ</t>
    </rPh>
    <rPh sb="3" eb="5">
      <t>セイビ</t>
    </rPh>
    <phoneticPr fontId="15"/>
  </si>
  <si>
    <t>6631</t>
    <phoneticPr fontId="3"/>
  </si>
  <si>
    <t>自動車整備</t>
    <rPh sb="0" eb="3">
      <t>ジドウシャ</t>
    </rPh>
    <rPh sb="3" eb="5">
      <t>セイビ</t>
    </rPh>
    <phoneticPr fontId="3"/>
  </si>
  <si>
    <t>663</t>
    <phoneticPr fontId="3"/>
  </si>
  <si>
    <t>自動車整備・機械修理</t>
    <phoneticPr fontId="3"/>
  </si>
  <si>
    <t>6632</t>
    <phoneticPr fontId="3"/>
  </si>
  <si>
    <t>6699</t>
    <phoneticPr fontId="3"/>
  </si>
  <si>
    <t>その他の対事業所サービス</t>
    <rPh sb="2" eb="3">
      <t>ホカ</t>
    </rPh>
    <rPh sb="4" eb="5">
      <t>タイ</t>
    </rPh>
    <rPh sb="5" eb="8">
      <t>ジギョウショ</t>
    </rPh>
    <phoneticPr fontId="3"/>
  </si>
  <si>
    <t>669</t>
    <phoneticPr fontId="3"/>
  </si>
  <si>
    <t>警備業</t>
    <rPh sb="0" eb="3">
      <t>ケイビギョウ</t>
    </rPh>
    <phoneticPr fontId="3"/>
  </si>
  <si>
    <t>宿泊業</t>
    <rPh sb="0" eb="2">
      <t>シュクハク</t>
    </rPh>
    <rPh sb="2" eb="3">
      <t>ギョウ</t>
    </rPh>
    <phoneticPr fontId="3"/>
  </si>
  <si>
    <t>6711</t>
    <phoneticPr fontId="3"/>
  </si>
  <si>
    <t>671</t>
    <phoneticPr fontId="3"/>
  </si>
  <si>
    <t>67</t>
    <phoneticPr fontId="3"/>
  </si>
  <si>
    <t>対個人サービス</t>
    <rPh sb="0" eb="1">
      <t>タイ</t>
    </rPh>
    <rPh sb="1" eb="3">
      <t>コジン</t>
    </rPh>
    <phoneticPr fontId="15"/>
  </si>
  <si>
    <t>飲食サービス</t>
    <rPh sb="0" eb="2">
      <t>インショク</t>
    </rPh>
    <phoneticPr fontId="3"/>
  </si>
  <si>
    <t>6721</t>
    <phoneticPr fontId="3"/>
  </si>
  <si>
    <t>672</t>
    <phoneticPr fontId="3"/>
  </si>
  <si>
    <t>洗濯業</t>
    <phoneticPr fontId="3"/>
  </si>
  <si>
    <t>6731</t>
    <phoneticPr fontId="3"/>
  </si>
  <si>
    <t>洗濯・理容・美容・浴場業</t>
    <rPh sb="0" eb="2">
      <t>センタク</t>
    </rPh>
    <rPh sb="3" eb="5">
      <t>リヨウ</t>
    </rPh>
    <rPh sb="6" eb="8">
      <t>ビヨウ</t>
    </rPh>
    <rPh sb="9" eb="11">
      <t>ヨクジョウ</t>
    </rPh>
    <rPh sb="11" eb="12">
      <t>ギョウ</t>
    </rPh>
    <phoneticPr fontId="3"/>
  </si>
  <si>
    <t>673</t>
    <phoneticPr fontId="3"/>
  </si>
  <si>
    <t>その他の洗濯・理容・美容・浴場業</t>
    <rPh sb="2" eb="3">
      <t>タ</t>
    </rPh>
    <rPh sb="4" eb="6">
      <t>センタク</t>
    </rPh>
    <rPh sb="7" eb="9">
      <t>リヨウ</t>
    </rPh>
    <rPh sb="10" eb="12">
      <t>ビヨウ</t>
    </rPh>
    <rPh sb="13" eb="15">
      <t>ヨクジョウ</t>
    </rPh>
    <rPh sb="15" eb="16">
      <t>ギョウ</t>
    </rPh>
    <phoneticPr fontId="3"/>
  </si>
  <si>
    <t>娯楽サービス</t>
    <rPh sb="0" eb="2">
      <t>ゴラク</t>
    </rPh>
    <phoneticPr fontId="3"/>
  </si>
  <si>
    <t>興行場（映画館を除く。）・興行団</t>
    <rPh sb="0" eb="2">
      <t>コウギョウ</t>
    </rPh>
    <rPh sb="2" eb="3">
      <t>ジョウ</t>
    </rPh>
    <rPh sb="4" eb="7">
      <t>エイガカン</t>
    </rPh>
    <rPh sb="13" eb="15">
      <t>コウギョウ</t>
    </rPh>
    <rPh sb="15" eb="16">
      <t>ダン</t>
    </rPh>
    <phoneticPr fontId="3"/>
  </si>
  <si>
    <t>6799</t>
    <phoneticPr fontId="15"/>
  </si>
  <si>
    <t>679</t>
    <phoneticPr fontId="15"/>
  </si>
  <si>
    <t>個人教授業</t>
    <rPh sb="4" eb="5">
      <t>ギョウ</t>
    </rPh>
    <phoneticPr fontId="3"/>
  </si>
  <si>
    <t>各種修理業（別掲を除く。）</t>
    <phoneticPr fontId="15"/>
  </si>
  <si>
    <t>6811</t>
    <phoneticPr fontId="15"/>
  </si>
  <si>
    <t>00P</t>
  </si>
  <si>
    <t>000P</t>
  </si>
  <si>
    <t>6811</t>
    <phoneticPr fontId="3"/>
  </si>
  <si>
    <t>事務用品</t>
    <rPh sb="0" eb="2">
      <t>ジム</t>
    </rPh>
    <rPh sb="2" eb="4">
      <t>ヨウヒン</t>
    </rPh>
    <phoneticPr fontId="3"/>
  </si>
  <si>
    <t>681</t>
    <phoneticPr fontId="3"/>
  </si>
  <si>
    <t>68</t>
    <phoneticPr fontId="3"/>
  </si>
  <si>
    <t>6911</t>
    <phoneticPr fontId="15"/>
  </si>
  <si>
    <t>00</t>
  </si>
  <si>
    <t>000</t>
  </si>
  <si>
    <t>分類不明</t>
    <phoneticPr fontId="3"/>
  </si>
  <si>
    <t>6911</t>
    <phoneticPr fontId="3"/>
  </si>
  <si>
    <t>分類不明</t>
    <rPh sb="0" eb="2">
      <t>ブンルイ</t>
    </rPh>
    <rPh sb="2" eb="4">
      <t>フメイ</t>
    </rPh>
    <phoneticPr fontId="3"/>
  </si>
  <si>
    <t>691</t>
    <phoneticPr fontId="3"/>
  </si>
  <si>
    <t>69</t>
    <phoneticPr fontId="3"/>
  </si>
  <si>
    <t>7000</t>
    <phoneticPr fontId="15"/>
  </si>
  <si>
    <t>7000</t>
    <phoneticPr fontId="3"/>
  </si>
  <si>
    <t>700</t>
    <phoneticPr fontId="15"/>
  </si>
  <si>
    <t>70</t>
    <phoneticPr fontId="15"/>
  </si>
  <si>
    <t>内生部門計　　</t>
  </si>
  <si>
    <t>国内総固定資本形成（公的）</t>
  </si>
  <si>
    <t>国内総固定資本形成（民間）</t>
  </si>
  <si>
    <t>国内最終需要計</t>
  </si>
  <si>
    <t>国内需要合計</t>
  </si>
  <si>
    <t>国内生産額</t>
  </si>
  <si>
    <t>最終消費者からみた飲食費の流れ（平成23年）</t>
    <rPh sb="0" eb="2">
      <t>サイシュウ</t>
    </rPh>
    <rPh sb="2" eb="4">
      <t>ショウヒ</t>
    </rPh>
    <rPh sb="4" eb="5">
      <t>シャ</t>
    </rPh>
    <rPh sb="9" eb="11">
      <t>インショク</t>
    </rPh>
    <rPh sb="11" eb="12">
      <t>ヒ</t>
    </rPh>
    <rPh sb="13" eb="14">
      <t>ナガ</t>
    </rPh>
    <rPh sb="16" eb="18">
      <t>ヘイセイ</t>
    </rPh>
    <rPh sb="20" eb="21">
      <t>ネン</t>
    </rPh>
    <phoneticPr fontId="3"/>
  </si>
  <si>
    <t>(単位 : 100万円)</t>
  </si>
  <si>
    <t>基本分類（188部門）</t>
    <rPh sb="0" eb="2">
      <t>キホン</t>
    </rPh>
    <rPh sb="2" eb="4">
      <t>ブンルイ</t>
    </rPh>
    <phoneticPr fontId="3"/>
  </si>
  <si>
    <t>食肉</t>
    <rPh sb="0" eb="2">
      <t>ショクニク</t>
    </rPh>
    <phoneticPr fontId="3"/>
  </si>
  <si>
    <t>5731</t>
  </si>
  <si>
    <t>県統計課「平成23年兵庫県産業連関表」及び総務省「平成23年産業連関表」から推計した。</t>
    <rPh sb="5" eb="7">
      <t>ヘイセイ</t>
    </rPh>
    <rPh sb="9" eb="10">
      <t>ネン</t>
    </rPh>
    <rPh sb="10" eb="13">
      <t>ヒョウゴケン</t>
    </rPh>
    <rPh sb="19" eb="20">
      <t>オヨ</t>
    </rPh>
    <rPh sb="21" eb="24">
      <t>ソウムショウ</t>
    </rPh>
    <rPh sb="25" eb="27">
      <t>ヘイセイ</t>
    </rPh>
    <rPh sb="29" eb="30">
      <t>ネン</t>
    </rPh>
    <rPh sb="30" eb="32">
      <t>サンギョウ</t>
    </rPh>
    <rPh sb="32" eb="34">
      <t>レンカン</t>
    </rPh>
    <rPh sb="34" eb="35">
      <t>ヒョウ</t>
    </rPh>
    <rPh sb="38" eb="40">
      <t>スイケイ</t>
    </rPh>
    <phoneticPr fontId="3"/>
  </si>
  <si>
    <t>列コード</t>
  </si>
  <si>
    <t>行コード</t>
  </si>
  <si>
    <t>特殊符号</t>
  </si>
  <si>
    <t>生産者価格</t>
  </si>
  <si>
    <t>投入係数(生産者価格)</t>
  </si>
  <si>
    <t>輸入(内数)</t>
  </si>
  <si>
    <t>購入者価格</t>
  </si>
  <si>
    <t>投入係数(購入者価格)</t>
  </si>
  <si>
    <t xml:space="preserve"> </t>
  </si>
  <si>
    <t>8911</t>
  </si>
  <si>
    <t>8912</t>
  </si>
  <si>
    <t>9011</t>
  </si>
  <si>
    <t>9012</t>
  </si>
  <si>
    <t>9013</t>
  </si>
  <si>
    <t>9014</t>
  </si>
  <si>
    <t>9015</t>
  </si>
  <si>
    <t>9016</t>
  </si>
  <si>
    <t>自家輸送（旅客自動車）</t>
  </si>
  <si>
    <t>飲食サービス</t>
    <phoneticPr fontId="3"/>
  </si>
  <si>
    <t>飲食サービス</t>
    <phoneticPr fontId="3"/>
  </si>
  <si>
    <t xml:space="preserve"> </t>
    <phoneticPr fontId="3"/>
  </si>
  <si>
    <t xml:space="preserve"> </t>
    <phoneticPr fontId="3"/>
  </si>
  <si>
    <t>飲食料の最終消費額3兆4,794億円に至る流れを現している。</t>
    <phoneticPr fontId="3"/>
  </si>
  <si>
    <t>平成27年産業連関表　部門分類表</t>
    <rPh sb="0" eb="2">
      <t>ヘイセイ</t>
    </rPh>
    <rPh sb="4" eb="5">
      <t>ネン</t>
    </rPh>
    <rPh sb="5" eb="7">
      <t>サンギョウ</t>
    </rPh>
    <rPh sb="7" eb="9">
      <t>レンカン</t>
    </rPh>
    <rPh sb="9" eb="10">
      <t>ヒョウ</t>
    </rPh>
    <rPh sb="11" eb="13">
      <t>ブモン</t>
    </rPh>
    <rPh sb="13" eb="15">
      <t>ブンルイ</t>
    </rPh>
    <rPh sb="15" eb="16">
      <t>ヒョウ</t>
    </rPh>
    <phoneticPr fontId="11"/>
  </si>
  <si>
    <t>基本分類　（行508×列389）</t>
    <rPh sb="0" eb="2">
      <t>キホン</t>
    </rPh>
    <rPh sb="2" eb="4">
      <t>ブンルイ</t>
    </rPh>
    <rPh sb="6" eb="7">
      <t>ギョウ</t>
    </rPh>
    <rPh sb="11" eb="12">
      <t>レツ</t>
    </rPh>
    <phoneticPr fontId="15"/>
  </si>
  <si>
    <t>統合小分類　（185部門）</t>
    <rPh sb="0" eb="2">
      <t>トウゴウ</t>
    </rPh>
    <rPh sb="2" eb="5">
      <t>ショウブンルイ</t>
    </rPh>
    <rPh sb="10" eb="12">
      <t>ブモン</t>
    </rPh>
    <phoneticPr fontId="15"/>
  </si>
  <si>
    <t>統合中分類　（106部門）</t>
    <rPh sb="0" eb="2">
      <t>トウゴウ</t>
    </rPh>
    <rPh sb="2" eb="5">
      <t>チュウブンルイ</t>
    </rPh>
    <rPh sb="10" eb="12">
      <t>ブモン</t>
    </rPh>
    <phoneticPr fontId="15"/>
  </si>
  <si>
    <t>0111</t>
    <phoneticPr fontId="3"/>
  </si>
  <si>
    <t>011</t>
    <phoneticPr fontId="3"/>
  </si>
  <si>
    <t>農業　　　　　</t>
    <phoneticPr fontId="3"/>
  </si>
  <si>
    <t>0111</t>
    <phoneticPr fontId="3"/>
  </si>
  <si>
    <t>011</t>
    <phoneticPr fontId="3"/>
  </si>
  <si>
    <t>小麦</t>
    <phoneticPr fontId="3"/>
  </si>
  <si>
    <t>022</t>
    <phoneticPr fontId="3"/>
  </si>
  <si>
    <t>大麦</t>
    <phoneticPr fontId="3"/>
  </si>
  <si>
    <t>0112</t>
    <phoneticPr fontId="3"/>
  </si>
  <si>
    <t>大豆</t>
    <phoneticPr fontId="3"/>
  </si>
  <si>
    <t>0113</t>
    <phoneticPr fontId="3"/>
  </si>
  <si>
    <t>0114</t>
    <phoneticPr fontId="3"/>
  </si>
  <si>
    <t>0115</t>
    <phoneticPr fontId="3"/>
  </si>
  <si>
    <t>099</t>
    <phoneticPr fontId="15"/>
  </si>
  <si>
    <t>0116</t>
    <phoneticPr fontId="3"/>
  </si>
  <si>
    <t>0121</t>
    <phoneticPr fontId="3"/>
  </si>
  <si>
    <t>012</t>
    <phoneticPr fontId="3"/>
  </si>
  <si>
    <t>畜産</t>
    <phoneticPr fontId="3"/>
  </si>
  <si>
    <t>02</t>
    <phoneticPr fontId="15"/>
  </si>
  <si>
    <t>021</t>
    <phoneticPr fontId="15"/>
  </si>
  <si>
    <t>03</t>
    <phoneticPr fontId="15"/>
  </si>
  <si>
    <t>031</t>
    <phoneticPr fontId="15"/>
  </si>
  <si>
    <t>04</t>
    <phoneticPr fontId="15"/>
  </si>
  <si>
    <t>041</t>
    <phoneticPr fontId="15"/>
  </si>
  <si>
    <t>05</t>
    <phoneticPr fontId="15"/>
  </si>
  <si>
    <t>051</t>
    <phoneticPr fontId="15"/>
  </si>
  <si>
    <t>0131</t>
    <phoneticPr fontId="3"/>
  </si>
  <si>
    <t>013</t>
    <phoneticPr fontId="3"/>
  </si>
  <si>
    <t>農業サービス（獣医業を除く。）</t>
    <phoneticPr fontId="15"/>
  </si>
  <si>
    <t>015</t>
    <phoneticPr fontId="3"/>
  </si>
  <si>
    <t>0152</t>
    <phoneticPr fontId="3"/>
  </si>
  <si>
    <t>0153</t>
    <phoneticPr fontId="3"/>
  </si>
  <si>
    <t>特用林産物（狩猟業を含む。）</t>
    <phoneticPr fontId="15"/>
  </si>
  <si>
    <t>0171</t>
    <phoneticPr fontId="3"/>
  </si>
  <si>
    <t>017</t>
    <phoneticPr fontId="3"/>
  </si>
  <si>
    <t>0172</t>
    <phoneticPr fontId="3"/>
  </si>
  <si>
    <t>0611</t>
    <phoneticPr fontId="3"/>
  </si>
  <si>
    <t>石炭・原油・天然ガス</t>
    <phoneticPr fontId="3"/>
  </si>
  <si>
    <t>061</t>
    <phoneticPr fontId="3"/>
  </si>
  <si>
    <t>06</t>
    <phoneticPr fontId="3"/>
  </si>
  <si>
    <t>011</t>
    <phoneticPr fontId="3"/>
  </si>
  <si>
    <t>012</t>
    <phoneticPr fontId="3"/>
  </si>
  <si>
    <t>013</t>
    <phoneticPr fontId="3"/>
  </si>
  <si>
    <t>0621</t>
    <phoneticPr fontId="3"/>
  </si>
  <si>
    <t>0631</t>
    <phoneticPr fontId="3"/>
  </si>
  <si>
    <t>砂利・採石</t>
    <phoneticPr fontId="3"/>
  </si>
  <si>
    <t>062</t>
    <phoneticPr fontId="3"/>
  </si>
  <si>
    <t>その他の鉱業</t>
    <rPh sb="2" eb="3">
      <t>タ</t>
    </rPh>
    <rPh sb="4" eb="6">
      <t>コウギョウ</t>
    </rPh>
    <phoneticPr fontId="3"/>
  </si>
  <si>
    <t>0621</t>
    <phoneticPr fontId="15"/>
  </si>
  <si>
    <t>02</t>
    <phoneticPr fontId="15"/>
  </si>
  <si>
    <t>0631</t>
    <phoneticPr fontId="15"/>
  </si>
  <si>
    <t>021</t>
    <phoneticPr fontId="15"/>
  </si>
  <si>
    <t>0629</t>
    <phoneticPr fontId="3"/>
  </si>
  <si>
    <t>09</t>
    <phoneticPr fontId="3"/>
  </si>
  <si>
    <t>0629</t>
  </si>
  <si>
    <t>091</t>
    <phoneticPr fontId="3"/>
  </si>
  <si>
    <t>092</t>
    <phoneticPr fontId="3"/>
  </si>
  <si>
    <t>093</t>
    <phoneticPr fontId="3"/>
  </si>
  <si>
    <t>094</t>
    <phoneticPr fontId="3"/>
  </si>
  <si>
    <t>099</t>
    <phoneticPr fontId="3"/>
  </si>
  <si>
    <t>1111</t>
    <phoneticPr fontId="3"/>
  </si>
  <si>
    <t>畜産食料品</t>
    <rPh sb="0" eb="2">
      <t>チクサン</t>
    </rPh>
    <rPh sb="2" eb="5">
      <t>ショクリョウヒン</t>
    </rPh>
    <phoneticPr fontId="15"/>
  </si>
  <si>
    <t>111</t>
    <phoneticPr fontId="3"/>
  </si>
  <si>
    <t>11</t>
    <phoneticPr fontId="3"/>
  </si>
  <si>
    <t>牛肉</t>
    <phoneticPr fontId="15"/>
  </si>
  <si>
    <t>と畜副産物（肉鶏処理副産物を含む。）</t>
    <phoneticPr fontId="15"/>
  </si>
  <si>
    <t>1111</t>
    <phoneticPr fontId="3"/>
  </si>
  <si>
    <t>02</t>
    <phoneticPr fontId="3"/>
  </si>
  <si>
    <t>022</t>
    <phoneticPr fontId="3"/>
  </si>
  <si>
    <t>09</t>
    <phoneticPr fontId="3"/>
  </si>
  <si>
    <t>099</t>
    <phoneticPr fontId="3"/>
  </si>
  <si>
    <t>その他の畜産食料品</t>
    <rPh sb="2" eb="3">
      <t>タ</t>
    </rPh>
    <rPh sb="4" eb="6">
      <t>チクサン</t>
    </rPh>
    <rPh sb="6" eb="9">
      <t>ショクリョウヒン</t>
    </rPh>
    <phoneticPr fontId="3"/>
  </si>
  <si>
    <t>1112</t>
    <phoneticPr fontId="3"/>
  </si>
  <si>
    <t>その他の水産食料品</t>
    <rPh sb="7" eb="8">
      <t>リョウ</t>
    </rPh>
    <phoneticPr fontId="3"/>
  </si>
  <si>
    <t>1113</t>
    <phoneticPr fontId="3"/>
  </si>
  <si>
    <t>精穀・製粉</t>
    <phoneticPr fontId="15"/>
  </si>
  <si>
    <t>1114</t>
    <phoneticPr fontId="3"/>
  </si>
  <si>
    <t>めん・パン・菓子類</t>
    <phoneticPr fontId="15"/>
  </si>
  <si>
    <t>1115</t>
    <phoneticPr fontId="3"/>
  </si>
  <si>
    <t>01</t>
    <phoneticPr fontId="3"/>
  </si>
  <si>
    <t>011</t>
    <phoneticPr fontId="3"/>
  </si>
  <si>
    <t>農産保存食料品</t>
    <phoneticPr fontId="15"/>
  </si>
  <si>
    <t>1115</t>
    <phoneticPr fontId="3"/>
  </si>
  <si>
    <t>1116</t>
    <phoneticPr fontId="3"/>
  </si>
  <si>
    <t>1116</t>
    <phoneticPr fontId="3"/>
  </si>
  <si>
    <t>砂糖・油脂・調味料類</t>
    <phoneticPr fontId="15"/>
  </si>
  <si>
    <t>042</t>
    <phoneticPr fontId="15"/>
  </si>
  <si>
    <t>043</t>
    <phoneticPr fontId="15"/>
  </si>
  <si>
    <t>044</t>
    <phoneticPr fontId="15"/>
  </si>
  <si>
    <t>05</t>
    <phoneticPr fontId="3"/>
  </si>
  <si>
    <t>051</t>
    <phoneticPr fontId="3"/>
  </si>
  <si>
    <t>1119</t>
    <phoneticPr fontId="3"/>
  </si>
  <si>
    <t>その他の食料品</t>
    <phoneticPr fontId="15"/>
  </si>
  <si>
    <t>1121</t>
    <phoneticPr fontId="3"/>
  </si>
  <si>
    <t>112</t>
    <phoneticPr fontId="3"/>
  </si>
  <si>
    <t>03</t>
    <phoneticPr fontId="3"/>
  </si>
  <si>
    <t>031</t>
    <phoneticPr fontId="3"/>
  </si>
  <si>
    <t>ウイスキー類</t>
    <phoneticPr fontId="15"/>
  </si>
  <si>
    <t>1129</t>
    <phoneticPr fontId="3"/>
  </si>
  <si>
    <t>たばこ</t>
    <phoneticPr fontId="3"/>
  </si>
  <si>
    <t>1511</t>
    <phoneticPr fontId="3"/>
  </si>
  <si>
    <t>151</t>
    <phoneticPr fontId="3"/>
  </si>
  <si>
    <t>15</t>
    <phoneticPr fontId="3"/>
  </si>
  <si>
    <t>繊維製品　</t>
    <phoneticPr fontId="3"/>
  </si>
  <si>
    <t>綿・スフ織物（合繊短繊維織物を含む。）</t>
    <phoneticPr fontId="15"/>
  </si>
  <si>
    <t>1512</t>
    <phoneticPr fontId="3"/>
  </si>
  <si>
    <t>絹・人絹織物（合繊長繊維織物を含む。）</t>
    <phoneticPr fontId="15"/>
  </si>
  <si>
    <t>09</t>
    <phoneticPr fontId="15"/>
  </si>
  <si>
    <t>その他の織物</t>
    <phoneticPr fontId="15"/>
  </si>
  <si>
    <t>1513</t>
    <phoneticPr fontId="3"/>
  </si>
  <si>
    <t>1514</t>
    <phoneticPr fontId="3"/>
  </si>
  <si>
    <t>1519</t>
    <phoneticPr fontId="3"/>
  </si>
  <si>
    <t>09</t>
    <phoneticPr fontId="3"/>
  </si>
  <si>
    <t>091</t>
    <phoneticPr fontId="3"/>
  </si>
  <si>
    <t>1521</t>
    <phoneticPr fontId="3"/>
  </si>
  <si>
    <t>織物製・ニット製衣服</t>
    <rPh sb="0" eb="2">
      <t>オリモノ</t>
    </rPh>
    <rPh sb="2" eb="3">
      <t>セイ</t>
    </rPh>
    <rPh sb="7" eb="8">
      <t>セイ</t>
    </rPh>
    <rPh sb="8" eb="10">
      <t>イフク</t>
    </rPh>
    <phoneticPr fontId="3"/>
  </si>
  <si>
    <t>152</t>
    <phoneticPr fontId="3"/>
  </si>
  <si>
    <t>021</t>
    <phoneticPr fontId="3"/>
  </si>
  <si>
    <t>1522</t>
    <phoneticPr fontId="3"/>
  </si>
  <si>
    <t>1529</t>
    <phoneticPr fontId="3"/>
  </si>
  <si>
    <t>繊維製衛生材料</t>
    <phoneticPr fontId="3"/>
  </si>
  <si>
    <t>1611</t>
    <phoneticPr fontId="3"/>
  </si>
  <si>
    <t>161</t>
    <phoneticPr fontId="3"/>
  </si>
  <si>
    <t>16</t>
    <phoneticPr fontId="3"/>
  </si>
  <si>
    <t>1619</t>
    <phoneticPr fontId="3"/>
  </si>
  <si>
    <t>1621</t>
    <phoneticPr fontId="3"/>
  </si>
  <si>
    <t>011</t>
    <phoneticPr fontId="3"/>
  </si>
  <si>
    <t>木製家具</t>
    <phoneticPr fontId="3"/>
  </si>
  <si>
    <t>099</t>
    <phoneticPr fontId="3"/>
  </si>
  <si>
    <t>1631</t>
    <phoneticPr fontId="3"/>
  </si>
  <si>
    <t>163</t>
    <phoneticPr fontId="3"/>
  </si>
  <si>
    <t>021P</t>
    <phoneticPr fontId="3"/>
  </si>
  <si>
    <t>1632</t>
    <phoneticPr fontId="3"/>
  </si>
  <si>
    <t>1633</t>
    <phoneticPr fontId="3"/>
  </si>
  <si>
    <t>1641</t>
    <phoneticPr fontId="3"/>
  </si>
  <si>
    <t>1641</t>
    <phoneticPr fontId="3"/>
  </si>
  <si>
    <t>164</t>
    <phoneticPr fontId="3"/>
  </si>
  <si>
    <t>1649</t>
    <phoneticPr fontId="15"/>
  </si>
  <si>
    <t>01</t>
    <phoneticPr fontId="15"/>
  </si>
  <si>
    <t>1649</t>
    <phoneticPr fontId="3"/>
  </si>
  <si>
    <t>1911</t>
    <phoneticPr fontId="3"/>
  </si>
  <si>
    <t>191</t>
    <phoneticPr fontId="3"/>
  </si>
  <si>
    <t>39</t>
    <phoneticPr fontId="3"/>
  </si>
  <si>
    <t>その他の製造工業製品（１／３）</t>
    <phoneticPr fontId="3"/>
  </si>
  <si>
    <t>2011</t>
    <phoneticPr fontId="3"/>
  </si>
  <si>
    <t>201</t>
    <phoneticPr fontId="3"/>
  </si>
  <si>
    <t>20</t>
    <phoneticPr fontId="3"/>
  </si>
  <si>
    <t>2021</t>
    <phoneticPr fontId="3"/>
  </si>
  <si>
    <t>202</t>
    <phoneticPr fontId="3"/>
  </si>
  <si>
    <t>2029</t>
    <phoneticPr fontId="3"/>
  </si>
  <si>
    <t>2031</t>
    <phoneticPr fontId="3"/>
  </si>
  <si>
    <t>石油化学系基礎製品</t>
    <rPh sb="0" eb="2">
      <t>セキユ</t>
    </rPh>
    <rPh sb="2" eb="4">
      <t>カガク</t>
    </rPh>
    <rPh sb="4" eb="5">
      <t>ケイ</t>
    </rPh>
    <rPh sb="5" eb="7">
      <t>キソ</t>
    </rPh>
    <rPh sb="7" eb="9">
      <t>セイヒン</t>
    </rPh>
    <phoneticPr fontId="3"/>
  </si>
  <si>
    <t>203</t>
    <phoneticPr fontId="3"/>
  </si>
  <si>
    <t>石油化学系基礎製品</t>
    <rPh sb="0" eb="2">
      <t>セキユ</t>
    </rPh>
    <rPh sb="4" eb="5">
      <t>ケイ</t>
    </rPh>
    <rPh sb="7" eb="9">
      <t>セイヒン</t>
    </rPh>
    <phoneticPr fontId="3"/>
  </si>
  <si>
    <t>2041</t>
    <phoneticPr fontId="3"/>
  </si>
  <si>
    <t>脂肪族中間物・環式中間物・合成染料・有機顔料</t>
    <rPh sb="0" eb="2">
      <t>シボウ</t>
    </rPh>
    <rPh sb="2" eb="3">
      <t>ゾク</t>
    </rPh>
    <rPh sb="3" eb="5">
      <t>チュウカン</t>
    </rPh>
    <rPh sb="5" eb="6">
      <t>ブツ</t>
    </rPh>
    <rPh sb="7" eb="8">
      <t>カン</t>
    </rPh>
    <rPh sb="8" eb="9">
      <t>シキ</t>
    </rPh>
    <rPh sb="9" eb="11">
      <t>チュウカン</t>
    </rPh>
    <rPh sb="11" eb="12">
      <t>ブツ</t>
    </rPh>
    <rPh sb="13" eb="15">
      <t>ゴウセイ</t>
    </rPh>
    <rPh sb="15" eb="17">
      <t>センリョウ</t>
    </rPh>
    <rPh sb="18" eb="20">
      <t>ユウキ</t>
    </rPh>
    <rPh sb="20" eb="22">
      <t>ガンリョウ</t>
    </rPh>
    <phoneticPr fontId="3"/>
  </si>
  <si>
    <t>204</t>
    <phoneticPr fontId="3"/>
  </si>
  <si>
    <t>有機化学工業製品（石油化学系基礎製品・合成樹脂を除く。）</t>
    <rPh sb="0" eb="2">
      <t>ユウキ</t>
    </rPh>
    <rPh sb="2" eb="4">
      <t>カガク</t>
    </rPh>
    <rPh sb="4" eb="6">
      <t>コウギョウ</t>
    </rPh>
    <rPh sb="6" eb="8">
      <t>セイヒン</t>
    </rPh>
    <rPh sb="9" eb="11">
      <t>セキユ</t>
    </rPh>
    <rPh sb="11" eb="13">
      <t>カガク</t>
    </rPh>
    <rPh sb="13" eb="14">
      <t>ケイ</t>
    </rPh>
    <rPh sb="14" eb="16">
      <t>キソ</t>
    </rPh>
    <rPh sb="16" eb="18">
      <t>セイヒン</t>
    </rPh>
    <rPh sb="19" eb="21">
      <t>ゴウセイ</t>
    </rPh>
    <rPh sb="21" eb="23">
      <t>ジュシ</t>
    </rPh>
    <phoneticPr fontId="3"/>
  </si>
  <si>
    <t>合成オクタノール・ブタノール</t>
    <phoneticPr fontId="3"/>
  </si>
  <si>
    <t>2041</t>
    <phoneticPr fontId="3"/>
  </si>
  <si>
    <t>環式中間物・合成染料・有機顔料</t>
    <rPh sb="6" eb="8">
      <t>ゴウセイ</t>
    </rPh>
    <rPh sb="8" eb="10">
      <t>センリョウ</t>
    </rPh>
    <rPh sb="11" eb="13">
      <t>ユウキ</t>
    </rPh>
    <rPh sb="13" eb="15">
      <t>ガンリョウ</t>
    </rPh>
    <phoneticPr fontId="3"/>
  </si>
  <si>
    <t>021</t>
    <phoneticPr fontId="3"/>
  </si>
  <si>
    <t>022</t>
    <phoneticPr fontId="3"/>
  </si>
  <si>
    <t>023</t>
    <phoneticPr fontId="3"/>
  </si>
  <si>
    <t>024</t>
    <phoneticPr fontId="3"/>
  </si>
  <si>
    <t>テレフタル酸・ジメチルテレフタレート</t>
    <phoneticPr fontId="3"/>
  </si>
  <si>
    <t>025</t>
    <phoneticPr fontId="3"/>
  </si>
  <si>
    <t>2042</t>
    <phoneticPr fontId="3"/>
  </si>
  <si>
    <t>2042</t>
    <phoneticPr fontId="3"/>
  </si>
  <si>
    <t>2049</t>
    <phoneticPr fontId="3"/>
  </si>
  <si>
    <t>2049</t>
    <phoneticPr fontId="3"/>
  </si>
  <si>
    <t>02</t>
    <phoneticPr fontId="3"/>
  </si>
  <si>
    <t>021</t>
    <phoneticPr fontId="3"/>
  </si>
  <si>
    <t>2051</t>
    <phoneticPr fontId="3"/>
  </si>
  <si>
    <t>205</t>
    <phoneticPr fontId="3"/>
  </si>
  <si>
    <t>2051</t>
    <phoneticPr fontId="3"/>
  </si>
  <si>
    <t>2051</t>
    <phoneticPr fontId="3"/>
  </si>
  <si>
    <t>化学繊維</t>
    <rPh sb="0" eb="2">
      <t>カガク</t>
    </rPh>
    <rPh sb="2" eb="4">
      <t>センイ</t>
    </rPh>
    <phoneticPr fontId="3"/>
  </si>
  <si>
    <t>2061</t>
    <phoneticPr fontId="3"/>
  </si>
  <si>
    <t>206</t>
    <phoneticPr fontId="3"/>
  </si>
  <si>
    <t>レーヨン・アセテート</t>
    <phoneticPr fontId="3"/>
  </si>
  <si>
    <t>2071</t>
    <phoneticPr fontId="3"/>
  </si>
  <si>
    <t>207</t>
    <phoneticPr fontId="3"/>
  </si>
  <si>
    <t>2081</t>
    <phoneticPr fontId="3"/>
  </si>
  <si>
    <t>油脂加工製品・界面活性剤</t>
    <phoneticPr fontId="3"/>
  </si>
  <si>
    <t>208</t>
    <phoneticPr fontId="3"/>
  </si>
  <si>
    <t>油脂加工製品</t>
    <phoneticPr fontId="3"/>
  </si>
  <si>
    <t>界面活性剤（石けん・合成洗剤を除く。）</t>
    <rPh sb="6" eb="7">
      <t>セッ</t>
    </rPh>
    <rPh sb="10" eb="12">
      <t>ゴウセイ</t>
    </rPh>
    <rPh sb="12" eb="14">
      <t>センザイ</t>
    </rPh>
    <rPh sb="15" eb="16">
      <t>ノゾ</t>
    </rPh>
    <phoneticPr fontId="3"/>
  </si>
  <si>
    <t>2082</t>
    <phoneticPr fontId="3"/>
  </si>
  <si>
    <t>01</t>
    <phoneticPr fontId="3"/>
  </si>
  <si>
    <t>化粧品・歯磨</t>
    <rPh sb="0" eb="3">
      <t>ケショウヒン</t>
    </rPh>
    <rPh sb="4" eb="6">
      <t>ハミガ</t>
    </rPh>
    <phoneticPr fontId="3"/>
  </si>
  <si>
    <t>2083</t>
    <phoneticPr fontId="3"/>
  </si>
  <si>
    <t>印刷インキ</t>
    <phoneticPr fontId="3"/>
  </si>
  <si>
    <t>2089</t>
    <phoneticPr fontId="3"/>
  </si>
  <si>
    <t>02</t>
    <phoneticPr fontId="3"/>
  </si>
  <si>
    <t>021</t>
    <phoneticPr fontId="3"/>
  </si>
  <si>
    <t>2111</t>
    <phoneticPr fontId="3"/>
  </si>
  <si>
    <t>211</t>
    <phoneticPr fontId="3"/>
  </si>
  <si>
    <t>21</t>
    <phoneticPr fontId="3"/>
  </si>
  <si>
    <t>ガソリン</t>
    <phoneticPr fontId="3"/>
  </si>
  <si>
    <t>2121</t>
    <phoneticPr fontId="3"/>
  </si>
  <si>
    <t>212</t>
    <phoneticPr fontId="3"/>
  </si>
  <si>
    <t>プラスチック・ゴム製品</t>
    <rPh sb="9" eb="11">
      <t>セイヒン</t>
    </rPh>
    <phoneticPr fontId="3"/>
  </si>
  <si>
    <t>2221</t>
    <phoneticPr fontId="3"/>
  </si>
  <si>
    <t>2229</t>
    <phoneticPr fontId="3"/>
  </si>
  <si>
    <t>ゴム製・プラスチック製履物</t>
    <phoneticPr fontId="3"/>
  </si>
  <si>
    <t>他に分類されないゴム製品</t>
    <rPh sb="2" eb="4">
      <t>ブンルイ</t>
    </rPh>
    <phoneticPr fontId="3"/>
  </si>
  <si>
    <t>2311</t>
    <phoneticPr fontId="3"/>
  </si>
  <si>
    <t>なめし革・革製品・毛皮</t>
    <rPh sb="5" eb="6">
      <t>カワ</t>
    </rPh>
    <rPh sb="6" eb="8">
      <t>セイヒン</t>
    </rPh>
    <rPh sb="9" eb="11">
      <t>ケガワ</t>
    </rPh>
    <phoneticPr fontId="3"/>
  </si>
  <si>
    <t>なめし皮・革製品・毛皮（革製履物を除く。）</t>
    <rPh sb="3" eb="4">
      <t>カワ</t>
    </rPh>
    <rPh sb="5" eb="8">
      <t>カワセイヒン</t>
    </rPh>
    <rPh sb="9" eb="11">
      <t>ケガワ</t>
    </rPh>
    <rPh sb="12" eb="14">
      <t>カワセイ</t>
    </rPh>
    <rPh sb="14" eb="15">
      <t>ハ</t>
    </rPh>
    <rPh sb="15" eb="16">
      <t>モノ</t>
    </rPh>
    <rPh sb="17" eb="18">
      <t>ノゾ</t>
    </rPh>
    <phoneticPr fontId="3"/>
  </si>
  <si>
    <t>なめし革・革製品・毛皮（革製履物を除く。）</t>
    <rPh sb="9" eb="11">
      <t>ケガワ</t>
    </rPh>
    <rPh sb="12" eb="14">
      <t>カワセイ</t>
    </rPh>
    <rPh sb="14" eb="15">
      <t>ハ</t>
    </rPh>
    <rPh sb="15" eb="16">
      <t>モノ</t>
    </rPh>
    <rPh sb="17" eb="18">
      <t>ノゾ</t>
    </rPh>
    <phoneticPr fontId="3"/>
  </si>
  <si>
    <t>2312</t>
    <phoneticPr fontId="3"/>
  </si>
  <si>
    <t>2511</t>
    <phoneticPr fontId="3"/>
  </si>
  <si>
    <t>251</t>
    <phoneticPr fontId="3"/>
  </si>
  <si>
    <t>25</t>
    <phoneticPr fontId="3"/>
  </si>
  <si>
    <t>2521</t>
    <phoneticPr fontId="3"/>
  </si>
  <si>
    <t>252</t>
    <phoneticPr fontId="3"/>
  </si>
  <si>
    <t>2531</t>
    <phoneticPr fontId="3"/>
  </si>
  <si>
    <t>253</t>
    <phoneticPr fontId="3"/>
  </si>
  <si>
    <t>2591</t>
    <phoneticPr fontId="3"/>
  </si>
  <si>
    <t>建設用土石製品</t>
    <phoneticPr fontId="3"/>
  </si>
  <si>
    <t>259</t>
    <phoneticPr fontId="3"/>
  </si>
  <si>
    <t>その他の窯業・土石
製品</t>
    <phoneticPr fontId="3"/>
  </si>
  <si>
    <t>2599</t>
    <phoneticPr fontId="3"/>
  </si>
  <si>
    <t>2611</t>
    <phoneticPr fontId="3"/>
  </si>
  <si>
    <t>261</t>
    <phoneticPr fontId="3"/>
  </si>
  <si>
    <t>26</t>
    <phoneticPr fontId="3"/>
  </si>
  <si>
    <t>2612</t>
    <phoneticPr fontId="3"/>
  </si>
  <si>
    <t>2621</t>
    <phoneticPr fontId="3"/>
  </si>
  <si>
    <t>262</t>
    <phoneticPr fontId="3"/>
  </si>
  <si>
    <t>2622</t>
    <phoneticPr fontId="3"/>
  </si>
  <si>
    <t>2623</t>
    <phoneticPr fontId="3"/>
  </si>
  <si>
    <t>鋳鍛造品（鉄）</t>
    <rPh sb="5" eb="6">
      <t>テツ</t>
    </rPh>
    <phoneticPr fontId="3"/>
  </si>
  <si>
    <t>鋳鉄品・鍛工品（鉄）</t>
    <phoneticPr fontId="3"/>
  </si>
  <si>
    <t>27</t>
    <phoneticPr fontId="3"/>
  </si>
  <si>
    <t>鉛・亜鉛（再生を含む。）</t>
    <phoneticPr fontId="15"/>
  </si>
  <si>
    <t>011P</t>
    <phoneticPr fontId="3"/>
  </si>
  <si>
    <t>2712</t>
    <phoneticPr fontId="3"/>
  </si>
  <si>
    <t>2721</t>
    <phoneticPr fontId="3"/>
  </si>
  <si>
    <t>272</t>
    <phoneticPr fontId="3"/>
  </si>
  <si>
    <t>建設用・建築用金属製品</t>
    <rPh sb="2" eb="3">
      <t>ヨウ</t>
    </rPh>
    <phoneticPr fontId="3"/>
  </si>
  <si>
    <t>ガス・石油機器・暖房・調理装置</t>
    <rPh sb="11" eb="13">
      <t>チョウリ</t>
    </rPh>
    <rPh sb="13" eb="15">
      <t>ソウチ</t>
    </rPh>
    <phoneticPr fontId="3"/>
  </si>
  <si>
    <t>2891</t>
    <phoneticPr fontId="3"/>
  </si>
  <si>
    <t>289</t>
    <phoneticPr fontId="3"/>
  </si>
  <si>
    <t>ボルト・ナット・リベット・スプリング</t>
    <phoneticPr fontId="3"/>
  </si>
  <si>
    <t>2899</t>
    <phoneticPr fontId="3"/>
  </si>
  <si>
    <t>金属製容器・製缶板金製品</t>
    <phoneticPr fontId="3"/>
  </si>
  <si>
    <t>刃物・道具類</t>
    <phoneticPr fontId="3"/>
  </si>
  <si>
    <t>2914</t>
    <phoneticPr fontId="3"/>
  </si>
  <si>
    <t>2919</t>
    <phoneticPr fontId="3"/>
  </si>
  <si>
    <t>01</t>
    <phoneticPr fontId="3"/>
  </si>
  <si>
    <t>011</t>
    <phoneticPr fontId="3"/>
  </si>
  <si>
    <t>2919</t>
    <phoneticPr fontId="3"/>
  </si>
  <si>
    <t>09</t>
    <phoneticPr fontId="3"/>
  </si>
  <si>
    <t>2919</t>
    <phoneticPr fontId="3"/>
  </si>
  <si>
    <t>091</t>
    <phoneticPr fontId="3"/>
  </si>
  <si>
    <t>2919</t>
    <phoneticPr fontId="3"/>
  </si>
  <si>
    <t>3012</t>
    <phoneticPr fontId="3"/>
  </si>
  <si>
    <t>3015</t>
    <phoneticPr fontId="3"/>
  </si>
  <si>
    <t>021</t>
    <phoneticPr fontId="3"/>
  </si>
  <si>
    <t>鋳造装置</t>
    <phoneticPr fontId="3"/>
  </si>
  <si>
    <t>3015</t>
    <phoneticPr fontId="3"/>
  </si>
  <si>
    <t>022</t>
    <phoneticPr fontId="3"/>
  </si>
  <si>
    <t>プラスチック加工機械</t>
    <phoneticPr fontId="3"/>
  </si>
  <si>
    <t>3016</t>
    <phoneticPr fontId="3"/>
  </si>
  <si>
    <t>3016</t>
    <phoneticPr fontId="3"/>
  </si>
  <si>
    <t>02</t>
    <phoneticPr fontId="3"/>
  </si>
  <si>
    <t>021</t>
    <phoneticPr fontId="3"/>
  </si>
  <si>
    <t>3017</t>
    <phoneticPr fontId="3"/>
  </si>
  <si>
    <t>01</t>
    <phoneticPr fontId="3"/>
  </si>
  <si>
    <t>011</t>
    <phoneticPr fontId="3"/>
  </si>
  <si>
    <t>サービス用・娯楽用機器　</t>
    <rPh sb="6" eb="9">
      <t>ゴラクヨウ</t>
    </rPh>
    <phoneticPr fontId="3"/>
  </si>
  <si>
    <t>サービス用・娯楽用機器</t>
    <rPh sb="6" eb="9">
      <t>ゴラクヨウ</t>
    </rPh>
    <phoneticPr fontId="3"/>
  </si>
  <si>
    <t>3114</t>
    <phoneticPr fontId="3"/>
  </si>
  <si>
    <t>3115</t>
    <phoneticPr fontId="3"/>
  </si>
  <si>
    <t>3115</t>
    <phoneticPr fontId="3"/>
  </si>
  <si>
    <t>3116</t>
    <phoneticPr fontId="3"/>
  </si>
  <si>
    <t>01</t>
    <phoneticPr fontId="3"/>
  </si>
  <si>
    <t>011</t>
    <phoneticPr fontId="3"/>
  </si>
  <si>
    <t>0１</t>
    <phoneticPr fontId="3"/>
  </si>
  <si>
    <t>0１1</t>
    <phoneticPr fontId="3"/>
  </si>
  <si>
    <t>0３1</t>
    <phoneticPr fontId="3"/>
  </si>
  <si>
    <t>0４1</t>
    <phoneticPr fontId="3"/>
  </si>
  <si>
    <t>フラットパネル・電子管</t>
    <rPh sb="8" eb="11">
      <t>デンシカン</t>
    </rPh>
    <phoneticPr fontId="3"/>
  </si>
  <si>
    <t>記録メディア</t>
    <rPh sb="0" eb="2">
      <t>キロク</t>
    </rPh>
    <phoneticPr fontId="3"/>
  </si>
  <si>
    <t>3299</t>
    <phoneticPr fontId="3"/>
  </si>
  <si>
    <t>02</t>
    <phoneticPr fontId="3"/>
  </si>
  <si>
    <t>021</t>
    <phoneticPr fontId="3"/>
  </si>
  <si>
    <t>3311</t>
    <phoneticPr fontId="3"/>
  </si>
  <si>
    <t>3311</t>
    <phoneticPr fontId="3"/>
  </si>
  <si>
    <t>331</t>
    <phoneticPr fontId="3"/>
  </si>
  <si>
    <t>33</t>
    <phoneticPr fontId="3"/>
  </si>
  <si>
    <t>3311</t>
    <phoneticPr fontId="3"/>
  </si>
  <si>
    <t>3311</t>
    <phoneticPr fontId="3"/>
  </si>
  <si>
    <t>012</t>
    <phoneticPr fontId="3"/>
  </si>
  <si>
    <t>開閉制御装置・配電盤</t>
    <phoneticPr fontId="3"/>
  </si>
  <si>
    <t>3399</t>
    <phoneticPr fontId="3"/>
  </si>
  <si>
    <t>3399</t>
    <phoneticPr fontId="3"/>
  </si>
  <si>
    <t>031</t>
    <phoneticPr fontId="3"/>
  </si>
  <si>
    <t>3399</t>
    <phoneticPr fontId="3"/>
  </si>
  <si>
    <t>099</t>
    <phoneticPr fontId="3"/>
  </si>
  <si>
    <t>通信・映像・音響機器</t>
    <rPh sb="0" eb="2">
      <t>ツウシン</t>
    </rPh>
    <rPh sb="3" eb="5">
      <t>エイゾウ</t>
    </rPh>
    <rPh sb="6" eb="8">
      <t>オンキョウ</t>
    </rPh>
    <rPh sb="8" eb="10">
      <t>キキ</t>
    </rPh>
    <phoneticPr fontId="3"/>
  </si>
  <si>
    <t>情報通信機器</t>
    <rPh sb="0" eb="2">
      <t>ジョウホウ</t>
    </rPh>
    <rPh sb="2" eb="4">
      <t>ツウシン</t>
    </rPh>
    <rPh sb="4" eb="6">
      <t>キキ</t>
    </rPh>
    <phoneticPr fontId="3"/>
  </si>
  <si>
    <t>映像・音響機器</t>
    <rPh sb="0" eb="2">
      <t>エイゾウ</t>
    </rPh>
    <rPh sb="3" eb="5">
      <t>オンキョウ</t>
    </rPh>
    <rPh sb="5" eb="7">
      <t>キキ</t>
    </rPh>
    <phoneticPr fontId="3"/>
  </si>
  <si>
    <t>35</t>
    <phoneticPr fontId="3"/>
  </si>
  <si>
    <t>3521</t>
    <phoneticPr fontId="3"/>
  </si>
  <si>
    <t>352</t>
    <phoneticPr fontId="3"/>
  </si>
  <si>
    <t>3522</t>
    <phoneticPr fontId="3"/>
  </si>
  <si>
    <t>3531</t>
    <phoneticPr fontId="3"/>
  </si>
  <si>
    <t>自動車部品・同附属品</t>
    <phoneticPr fontId="3"/>
  </si>
  <si>
    <t>353</t>
    <phoneticPr fontId="3"/>
  </si>
  <si>
    <t>3541</t>
    <phoneticPr fontId="3"/>
  </si>
  <si>
    <t>354</t>
    <phoneticPr fontId="3"/>
  </si>
  <si>
    <t>3541</t>
    <phoneticPr fontId="3"/>
  </si>
  <si>
    <t>3599</t>
    <phoneticPr fontId="3"/>
  </si>
  <si>
    <t>3599</t>
    <phoneticPr fontId="3"/>
  </si>
  <si>
    <t>3599</t>
    <phoneticPr fontId="3"/>
  </si>
  <si>
    <t>3911</t>
    <phoneticPr fontId="3"/>
  </si>
  <si>
    <t>391</t>
    <phoneticPr fontId="3"/>
  </si>
  <si>
    <t>39</t>
    <phoneticPr fontId="3"/>
  </si>
  <si>
    <t>その他の製造工業製品（３／３）</t>
    <phoneticPr fontId="3"/>
  </si>
  <si>
    <t>04</t>
    <phoneticPr fontId="3"/>
  </si>
  <si>
    <t>041</t>
    <phoneticPr fontId="3"/>
  </si>
  <si>
    <t>05</t>
    <phoneticPr fontId="3"/>
  </si>
  <si>
    <t>事業用発電（火力発電を除く。）</t>
    <rPh sb="6" eb="8">
      <t>カリョク</t>
    </rPh>
    <rPh sb="8" eb="10">
      <t>ハツデン</t>
    </rPh>
    <rPh sb="11" eb="12">
      <t>ノゾ</t>
    </rPh>
    <phoneticPr fontId="3"/>
  </si>
  <si>
    <t>廃棄物処理</t>
    <phoneticPr fontId="3"/>
  </si>
  <si>
    <t>水運施設管理（国公営）★★</t>
    <rPh sb="7" eb="8">
      <t>クニ</t>
    </rPh>
    <rPh sb="8" eb="10">
      <t>コウエイ</t>
    </rPh>
    <phoneticPr fontId="3"/>
  </si>
  <si>
    <t>水運施設管理</t>
    <phoneticPr fontId="3"/>
  </si>
  <si>
    <t>航空施設管理（公営）★★</t>
    <phoneticPr fontId="3"/>
  </si>
  <si>
    <t>航空施設管理</t>
    <phoneticPr fontId="3"/>
  </si>
  <si>
    <t>0７</t>
    <phoneticPr fontId="3"/>
  </si>
  <si>
    <t>0７1</t>
    <phoneticPr fontId="3"/>
  </si>
  <si>
    <t>5789</t>
    <phoneticPr fontId="15"/>
  </si>
  <si>
    <t>5791</t>
    <phoneticPr fontId="3"/>
  </si>
  <si>
    <t>579</t>
    <phoneticPr fontId="3"/>
  </si>
  <si>
    <t>5911</t>
    <phoneticPr fontId="3"/>
  </si>
  <si>
    <t>通信</t>
    <phoneticPr fontId="3"/>
  </si>
  <si>
    <t>591</t>
    <phoneticPr fontId="3"/>
  </si>
  <si>
    <t>59</t>
    <phoneticPr fontId="3"/>
  </si>
  <si>
    <t>03</t>
    <phoneticPr fontId="3"/>
  </si>
  <si>
    <t>031</t>
    <phoneticPr fontId="3"/>
  </si>
  <si>
    <t>電気通信に附帯するサービス</t>
    <rPh sb="0" eb="2">
      <t>デンキ</t>
    </rPh>
    <rPh sb="2" eb="4">
      <t>ツウシン</t>
    </rPh>
    <rPh sb="5" eb="7">
      <t>フタイ</t>
    </rPh>
    <phoneticPr fontId="3"/>
  </si>
  <si>
    <t>5921</t>
    <phoneticPr fontId="15"/>
  </si>
  <si>
    <t>5921</t>
    <phoneticPr fontId="3"/>
  </si>
  <si>
    <t>592</t>
    <phoneticPr fontId="3"/>
  </si>
  <si>
    <t>5921</t>
    <phoneticPr fontId="15"/>
  </si>
  <si>
    <t>5931</t>
    <phoneticPr fontId="3"/>
  </si>
  <si>
    <t>01</t>
    <phoneticPr fontId="3"/>
  </si>
  <si>
    <t>5931</t>
    <phoneticPr fontId="3"/>
  </si>
  <si>
    <t>593</t>
    <phoneticPr fontId="3"/>
  </si>
  <si>
    <t>5941</t>
    <phoneticPr fontId="3"/>
  </si>
  <si>
    <t>01</t>
    <phoneticPr fontId="3"/>
  </si>
  <si>
    <t>594</t>
    <phoneticPr fontId="3"/>
  </si>
  <si>
    <t>5951</t>
    <phoneticPr fontId="3"/>
  </si>
  <si>
    <t>映像・音声・文字情報制作（新聞・出版を除く。）</t>
    <rPh sb="0" eb="2">
      <t>エイゾウ</t>
    </rPh>
    <rPh sb="3" eb="5">
      <t>オンセイ</t>
    </rPh>
    <rPh sb="6" eb="8">
      <t>モジ</t>
    </rPh>
    <rPh sb="8" eb="10">
      <t>ジョウホウ</t>
    </rPh>
    <rPh sb="10" eb="12">
      <t>セイサク</t>
    </rPh>
    <rPh sb="13" eb="15">
      <t>シンブン</t>
    </rPh>
    <rPh sb="16" eb="18">
      <t>シュッパン</t>
    </rPh>
    <rPh sb="19" eb="20">
      <t>ノゾ</t>
    </rPh>
    <phoneticPr fontId="3"/>
  </si>
  <si>
    <t>その他の教育訓練機関</t>
    <phoneticPr fontId="3"/>
  </si>
  <si>
    <t>人文・社会科学研究機関（国公立）★★</t>
    <rPh sb="3" eb="5">
      <t>シャカイ</t>
    </rPh>
    <phoneticPr fontId="3"/>
  </si>
  <si>
    <t>人文・社会科学研究機関（非営利）★</t>
    <rPh sb="3" eb="5">
      <t>シャカイ</t>
    </rPh>
    <phoneticPr fontId="3"/>
  </si>
  <si>
    <t>自然科学研究機関</t>
    <phoneticPr fontId="3"/>
  </si>
  <si>
    <t>人文・社会科学研究機関</t>
    <rPh sb="3" eb="5">
      <t>シャカイ</t>
    </rPh>
    <phoneticPr fontId="3"/>
  </si>
  <si>
    <t>保健衛生</t>
    <phoneticPr fontId="3"/>
  </si>
  <si>
    <t>社会福祉</t>
    <phoneticPr fontId="3"/>
  </si>
  <si>
    <t>0５1</t>
    <phoneticPr fontId="3"/>
  </si>
  <si>
    <t>保育所</t>
    <rPh sb="0" eb="3">
      <t>ホイクショ</t>
    </rPh>
    <phoneticPr fontId="3"/>
  </si>
  <si>
    <t>644</t>
    <phoneticPr fontId="3"/>
  </si>
  <si>
    <t>会員制企業団体</t>
    <rPh sb="0" eb="3">
      <t>カイインセイ</t>
    </rPh>
    <phoneticPr fontId="3"/>
  </si>
  <si>
    <t>他に分類されない会員制団体</t>
    <rPh sb="2" eb="4">
      <t>ブンルイ</t>
    </rPh>
    <rPh sb="8" eb="10">
      <t>カイイン</t>
    </rPh>
    <rPh sb="10" eb="11">
      <t>セイ</t>
    </rPh>
    <rPh sb="11" eb="13">
      <t>ダンタイ</t>
    </rPh>
    <phoneticPr fontId="3"/>
  </si>
  <si>
    <t>他に分類されない会員制団体</t>
    <rPh sb="2" eb="4">
      <t>ブンルイ</t>
    </rPh>
    <rPh sb="8" eb="11">
      <t>カイインセイ</t>
    </rPh>
    <rPh sb="11" eb="13">
      <t>ダンタイ</t>
    </rPh>
    <phoneticPr fontId="3"/>
  </si>
  <si>
    <t>飲食店</t>
    <rPh sb="0" eb="2">
      <t>インショク</t>
    </rPh>
    <rPh sb="2" eb="3">
      <t>ミセ</t>
    </rPh>
    <phoneticPr fontId="3"/>
  </si>
  <si>
    <t>持ち帰り・配達飲食サービス</t>
    <rPh sb="0" eb="1">
      <t>モ</t>
    </rPh>
    <rPh sb="2" eb="3">
      <t>カエ</t>
    </rPh>
    <rPh sb="5" eb="7">
      <t>ハイタツ</t>
    </rPh>
    <rPh sb="7" eb="9">
      <t>インショク</t>
    </rPh>
    <phoneticPr fontId="3"/>
  </si>
  <si>
    <t>09</t>
    <phoneticPr fontId="3"/>
  </si>
  <si>
    <t>099</t>
    <phoneticPr fontId="3"/>
  </si>
  <si>
    <t>6741</t>
    <phoneticPr fontId="3"/>
  </si>
  <si>
    <t>674</t>
    <phoneticPr fontId="3"/>
  </si>
  <si>
    <t>03</t>
    <phoneticPr fontId="3"/>
  </si>
  <si>
    <t>031</t>
    <phoneticPr fontId="3"/>
  </si>
  <si>
    <t>04</t>
    <phoneticPr fontId="3"/>
  </si>
  <si>
    <t>041</t>
    <phoneticPr fontId="3"/>
  </si>
  <si>
    <t>05</t>
    <phoneticPr fontId="3"/>
  </si>
  <si>
    <t>051</t>
    <phoneticPr fontId="3"/>
  </si>
  <si>
    <t>平成27年兵庫県産業連関表</t>
    <phoneticPr fontId="3"/>
  </si>
  <si>
    <t xml:space="preserve"> </t>
    <phoneticPr fontId="3"/>
  </si>
  <si>
    <t>（単位：百万円）</t>
    <phoneticPr fontId="3"/>
  </si>
  <si>
    <t>基本分類（185部門）</t>
    <phoneticPr fontId="3"/>
  </si>
  <si>
    <t>紡績糸</t>
  </si>
  <si>
    <t>織物製・ニット製衣服</t>
  </si>
  <si>
    <t>石油化学系基礎製品</t>
  </si>
  <si>
    <t>脂肪族中間物・環式中間物・合成染料・有機顔料</t>
  </si>
  <si>
    <t>油脂加工製品・界面活性剤</t>
  </si>
  <si>
    <t>なめし革・革製品・毛皮（革製履物を除く。）</t>
  </si>
  <si>
    <t>鋳鍛造品（鉄）</t>
  </si>
  <si>
    <t>ガス・石油機器・暖房・調理装置</t>
  </si>
  <si>
    <t>サービス用・娯楽用機器</t>
  </si>
  <si>
    <t>通信機器</t>
  </si>
  <si>
    <t>映像・音響機器</t>
  </si>
  <si>
    <t>通信</t>
  </si>
  <si>
    <t>他に分類されない会員制団体</t>
  </si>
  <si>
    <t>平成27年兵庫県食品供給フロー推計ワークシート</t>
    <rPh sb="0" eb="2">
      <t>ヘイセイ</t>
    </rPh>
    <rPh sb="4" eb="5">
      <t>ネン</t>
    </rPh>
    <rPh sb="5" eb="8">
      <t>ヒョウゴケン</t>
    </rPh>
    <rPh sb="8" eb="10">
      <t>ショクヒン</t>
    </rPh>
    <rPh sb="10" eb="12">
      <t>キョウキュウ</t>
    </rPh>
    <rPh sb="15" eb="17">
      <t>スイケイ</t>
    </rPh>
    <phoneticPr fontId="3"/>
  </si>
  <si>
    <t>総務省「平成27年産業連関表」、令和元年6月</t>
    <rPh sb="0" eb="3">
      <t>ソウムショウ</t>
    </rPh>
    <rPh sb="4" eb="6">
      <t>ヘイセイ</t>
    </rPh>
    <rPh sb="8" eb="9">
      <t>ネン</t>
    </rPh>
    <rPh sb="9" eb="11">
      <t>サンギョウ</t>
    </rPh>
    <rPh sb="11" eb="14">
      <t>レンカンヒョウ</t>
    </rPh>
    <rPh sb="16" eb="18">
      <t>レイワ</t>
    </rPh>
    <rPh sb="18" eb="19">
      <t>ガン</t>
    </rPh>
    <rPh sb="19" eb="20">
      <t>ネン</t>
    </rPh>
    <rPh sb="21" eb="22">
      <t>ツキ</t>
    </rPh>
    <phoneticPr fontId="3"/>
  </si>
  <si>
    <t>兵庫県統計課「平成27年兵庫県産業連関表」、令和元年3月</t>
    <rPh sb="0" eb="2">
      <t>ヒョウゴ</t>
    </rPh>
    <rPh sb="2" eb="3">
      <t>ケン</t>
    </rPh>
    <rPh sb="3" eb="5">
      <t>トウケイ</t>
    </rPh>
    <rPh sb="5" eb="6">
      <t>カ</t>
    </rPh>
    <rPh sb="7" eb="9">
      <t>ヘイセイ</t>
    </rPh>
    <rPh sb="11" eb="12">
      <t>ネン</t>
    </rPh>
    <rPh sb="12" eb="15">
      <t>ヒョウゴケン</t>
    </rPh>
    <rPh sb="15" eb="17">
      <t>サンギョウ</t>
    </rPh>
    <rPh sb="17" eb="20">
      <t>レンカンヒョウ</t>
    </rPh>
    <rPh sb="22" eb="24">
      <t>レイワ</t>
    </rPh>
    <rPh sb="24" eb="25">
      <t>ガン</t>
    </rPh>
    <rPh sb="25" eb="26">
      <t>ネン</t>
    </rPh>
    <rPh sb="27" eb="28">
      <t>ツキ</t>
    </rPh>
    <phoneticPr fontId="3"/>
  </si>
  <si>
    <t>国国内貨物運賃・商業マージン額</t>
    <rPh sb="0" eb="1">
      <t>クニ</t>
    </rPh>
    <rPh sb="1" eb="3">
      <t>コクナイ</t>
    </rPh>
    <rPh sb="3" eb="5">
      <t>カモツ</t>
    </rPh>
    <rPh sb="5" eb="7">
      <t>ウンチン</t>
    </rPh>
    <rPh sb="8" eb="10">
      <t>ショウギョウ</t>
    </rPh>
    <rPh sb="14" eb="15">
      <t>ガク</t>
    </rPh>
    <phoneticPr fontId="3"/>
  </si>
  <si>
    <t>県CT(508部門）</t>
    <rPh sb="0" eb="1">
      <t>ケン</t>
    </rPh>
    <rPh sb="7" eb="9">
      <t>ブモン</t>
    </rPh>
    <phoneticPr fontId="3"/>
  </si>
  <si>
    <t>185部門</t>
    <rPh sb="3" eb="5">
      <t>ブモン</t>
    </rPh>
    <phoneticPr fontId="3"/>
  </si>
  <si>
    <t>基本分類（185部門）</t>
    <rPh sb="0" eb="2">
      <t>キホン</t>
    </rPh>
    <rPh sb="2" eb="4">
      <t>ブンルイ</t>
    </rPh>
    <phoneticPr fontId="3"/>
  </si>
  <si>
    <t>最終消費者からみた飲食費の流れ（平成27年）</t>
    <rPh sb="0" eb="2">
      <t>サイシュウ</t>
    </rPh>
    <rPh sb="2" eb="4">
      <t>ショウヒ</t>
    </rPh>
    <rPh sb="4" eb="5">
      <t>シャ</t>
    </rPh>
    <rPh sb="9" eb="11">
      <t>インショク</t>
    </rPh>
    <rPh sb="11" eb="12">
      <t>ヒ</t>
    </rPh>
    <rPh sb="13" eb="14">
      <t>ナガ</t>
    </rPh>
    <rPh sb="16" eb="18">
      <t>ヘイセイ</t>
    </rPh>
    <rPh sb="20" eb="21">
      <t>ネン</t>
    </rPh>
    <phoneticPr fontId="3"/>
  </si>
  <si>
    <t>平成27年全国運賃・商業マージン率</t>
    <rPh sb="0" eb="2">
      <t>ヘイセイ</t>
    </rPh>
    <rPh sb="4" eb="5">
      <t>ネン</t>
    </rPh>
    <rPh sb="5" eb="7">
      <t>ゼンコク</t>
    </rPh>
    <rPh sb="7" eb="9">
      <t>ウンチン</t>
    </rPh>
    <rPh sb="10" eb="12">
      <t>ショウギョウ</t>
    </rPh>
    <rPh sb="16" eb="17">
      <t>リツ</t>
    </rPh>
    <phoneticPr fontId="3"/>
  </si>
  <si>
    <t>平成27年全国商業マージン、国内貨物運賃額</t>
    <rPh sb="0" eb="2">
      <t>ヘイセイ</t>
    </rPh>
    <rPh sb="4" eb="5">
      <t>ネン</t>
    </rPh>
    <rPh sb="5" eb="7">
      <t>ゼンコク</t>
    </rPh>
    <rPh sb="7" eb="9">
      <t>ショウギョウ</t>
    </rPh>
    <rPh sb="14" eb="16">
      <t>コクナイ</t>
    </rPh>
    <rPh sb="16" eb="18">
      <t>カモツ</t>
    </rPh>
    <rPh sb="18" eb="20">
      <t>ウンチン</t>
    </rPh>
    <rPh sb="20" eb="21">
      <t>ガク</t>
    </rPh>
    <phoneticPr fontId="3"/>
  </si>
  <si>
    <t>備　　　考</t>
    <rPh sb="0" eb="1">
      <t>ソナエ</t>
    </rPh>
    <rPh sb="4" eb="5">
      <t>コウ</t>
    </rPh>
    <phoneticPr fontId="3"/>
  </si>
  <si>
    <t>内　　　　容</t>
    <rPh sb="0" eb="1">
      <t>ウチ</t>
    </rPh>
    <rPh sb="5" eb="6">
      <t>カタチ</t>
    </rPh>
    <phoneticPr fontId="3"/>
  </si>
  <si>
    <t>資料</t>
    <rPh sb="0" eb="2">
      <t>シリョウ</t>
    </rPh>
    <phoneticPr fontId="3"/>
  </si>
  <si>
    <t>兵庫県統計課「平成27年兵庫県産業連関表」及び総務省「平成27年産業連関表」から推計した。</t>
    <rPh sb="0" eb="2">
      <t>ヒョウゴ</t>
    </rPh>
    <rPh sb="7" eb="9">
      <t>ヘイセイ</t>
    </rPh>
    <rPh sb="11" eb="12">
      <t>ネン</t>
    </rPh>
    <rPh sb="12" eb="15">
      <t>ヒョウゴケン</t>
    </rPh>
    <rPh sb="21" eb="22">
      <t>オヨ</t>
    </rPh>
    <rPh sb="23" eb="26">
      <t>ソウムショウ</t>
    </rPh>
    <rPh sb="27" eb="29">
      <t>ヘイセイ</t>
    </rPh>
    <rPh sb="31" eb="32">
      <t>ネン</t>
    </rPh>
    <rPh sb="32" eb="34">
      <t>サンギョウ</t>
    </rPh>
    <rPh sb="34" eb="36">
      <t>レンカン</t>
    </rPh>
    <rPh sb="36" eb="37">
      <t>ヒョウ</t>
    </rPh>
    <rPh sb="40" eb="42">
      <t>スイケイ</t>
    </rPh>
    <phoneticPr fontId="3"/>
  </si>
  <si>
    <t>　</t>
    <phoneticPr fontId="3"/>
  </si>
  <si>
    <t>（資料）兵庫県統計課「平成27年兵庫県産業連関表」</t>
    <rPh sb="1" eb="3">
      <t>シリョウ</t>
    </rPh>
    <rPh sb="4" eb="6">
      <t>ヒョウゴ</t>
    </rPh>
    <rPh sb="6" eb="7">
      <t>ケン</t>
    </rPh>
    <rPh sb="7" eb="9">
      <t>トウケイ</t>
    </rPh>
    <rPh sb="9" eb="10">
      <t>カ</t>
    </rPh>
    <rPh sb="11" eb="13">
      <t>ヘイセイ</t>
    </rPh>
    <rPh sb="15" eb="16">
      <t>ネン</t>
    </rPh>
    <rPh sb="16" eb="19">
      <t>ヒョウゴケン</t>
    </rPh>
    <rPh sb="19" eb="21">
      <t>サンギョウ</t>
    </rPh>
    <rPh sb="21" eb="23">
      <t>レンカン</t>
    </rPh>
    <rPh sb="23" eb="24">
      <t>ヒョウ</t>
    </rPh>
    <phoneticPr fontId="3"/>
  </si>
  <si>
    <t>　</t>
    <phoneticPr fontId="3"/>
  </si>
  <si>
    <t>6721</t>
    <phoneticPr fontId="3"/>
  </si>
  <si>
    <t>農林水産まとめ</t>
    <rPh sb="0" eb="2">
      <t>ノウリン</t>
    </rPh>
    <rPh sb="2" eb="4">
      <t>スイサン</t>
    </rPh>
    <phoneticPr fontId="3"/>
  </si>
  <si>
    <t>食品加工まとめ</t>
    <rPh sb="0" eb="2">
      <t>ショクヒン</t>
    </rPh>
    <rPh sb="2" eb="4">
      <t>カコウ</t>
    </rPh>
    <phoneticPr fontId="3"/>
  </si>
  <si>
    <t>（資料）総務省「平成27年産業連関表」</t>
    <rPh sb="1" eb="3">
      <t>シリョウ</t>
    </rPh>
    <rPh sb="4" eb="7">
      <t>ソウムショウ</t>
    </rPh>
    <rPh sb="8" eb="10">
      <t>ヘイセイ</t>
    </rPh>
    <rPh sb="12" eb="13">
      <t>ネン</t>
    </rPh>
    <rPh sb="13" eb="15">
      <t>サンギョウ</t>
    </rPh>
    <rPh sb="15" eb="18">
      <t>レンカンヒョウ</t>
    </rPh>
    <phoneticPr fontId="3"/>
  </si>
  <si>
    <t>平成27年(2015年)産業連関表 投入表(統合小分類)</t>
    <phoneticPr fontId="15"/>
  </si>
  <si>
    <t>運輸</t>
    <rPh sb="0" eb="2">
      <t>ウンユ</t>
    </rPh>
    <phoneticPr fontId="3"/>
  </si>
  <si>
    <t>平成27年(2015年)産業連関表 取引基本表(生産者価格評価)(統合小分類)</t>
    <phoneticPr fontId="15"/>
  </si>
  <si>
    <t>508部門CT</t>
    <rPh sb="3" eb="5">
      <t>ブモン</t>
    </rPh>
    <phoneticPr fontId="3"/>
  </si>
  <si>
    <t>H27</t>
    <phoneticPr fontId="3"/>
  </si>
  <si>
    <t>　</t>
    <phoneticPr fontId="3"/>
  </si>
  <si>
    <t>H23値（黄色セル）</t>
    <rPh sb="3" eb="4">
      <t>アタイ</t>
    </rPh>
    <rPh sb="5" eb="7">
      <t>キイロ</t>
    </rPh>
    <phoneticPr fontId="3"/>
  </si>
  <si>
    <t xml:space="preserve"> </t>
    <phoneticPr fontId="3"/>
  </si>
  <si>
    <t>H27</t>
    <phoneticPr fontId="3"/>
  </si>
  <si>
    <t>最終消費者からみた飲食費の流れ（平成17年）</t>
    <rPh sb="0" eb="2">
      <t>サイシュウ</t>
    </rPh>
    <rPh sb="2" eb="4">
      <t>ショウヒ</t>
    </rPh>
    <rPh sb="4" eb="5">
      <t>シャ</t>
    </rPh>
    <rPh sb="9" eb="11">
      <t>インショク</t>
    </rPh>
    <rPh sb="11" eb="12">
      <t>ヒ</t>
    </rPh>
    <rPh sb="13" eb="14">
      <t>ナガ</t>
    </rPh>
    <rPh sb="16" eb="18">
      <t>ヘイセイ</t>
    </rPh>
    <rPh sb="20" eb="21">
      <t>ネン</t>
    </rPh>
    <phoneticPr fontId="3"/>
  </si>
  <si>
    <t>県統計課「平成17年兵庫県産業連関表」及び総務省「平成17年産業連関表」から推計した。</t>
    <rPh sb="5" eb="7">
      <t>ヘイセイ</t>
    </rPh>
    <rPh sb="9" eb="10">
      <t>ネン</t>
    </rPh>
    <rPh sb="10" eb="13">
      <t>ヒョウゴケン</t>
    </rPh>
    <rPh sb="19" eb="20">
      <t>オヨ</t>
    </rPh>
    <rPh sb="21" eb="24">
      <t>ソウムショウ</t>
    </rPh>
    <rPh sb="25" eb="27">
      <t>ヘイセイ</t>
    </rPh>
    <rPh sb="29" eb="30">
      <t>ネン</t>
    </rPh>
    <rPh sb="30" eb="32">
      <t>サンギョウ</t>
    </rPh>
    <rPh sb="32" eb="34">
      <t>レンカン</t>
    </rPh>
    <rPh sb="34" eb="35">
      <t>ヒョウ</t>
    </rPh>
    <rPh sb="38" eb="40">
      <t>スイケイ</t>
    </rPh>
    <phoneticPr fontId="3"/>
  </si>
  <si>
    <t>飲食料の最終消費額3兆3,510億円に至る流れを現している。</t>
    <phoneticPr fontId="3"/>
  </si>
  <si>
    <t>県IO（185部門）</t>
    <rPh sb="0" eb="1">
      <t>ケン</t>
    </rPh>
    <rPh sb="7" eb="9">
      <t>ブモン</t>
    </rPh>
    <phoneticPr fontId="3"/>
  </si>
  <si>
    <t>国IO(187部門）</t>
    <rPh sb="0" eb="1">
      <t>クニ</t>
    </rPh>
    <rPh sb="7" eb="9">
      <t>ブモン</t>
    </rPh>
    <phoneticPr fontId="3"/>
  </si>
  <si>
    <t>国投入表(187部門）</t>
    <rPh sb="0" eb="1">
      <t>クニ</t>
    </rPh>
    <rPh sb="1" eb="3">
      <t>トウニュウ</t>
    </rPh>
    <rPh sb="3" eb="4">
      <t>ヒョウ</t>
    </rPh>
    <rPh sb="8" eb="10">
      <t>ブモン</t>
    </rPh>
    <phoneticPr fontId="3"/>
  </si>
  <si>
    <t>飲食料の最終消費額3兆8,238億円に至る流れを現している。</t>
    <phoneticPr fontId="3"/>
  </si>
  <si>
    <t>内は、付随する流通経費（商業マージン額と国内貨物運賃の合計）である。</t>
    <rPh sb="0" eb="1">
      <t>ナイ</t>
    </rPh>
    <rPh sb="3" eb="5">
      <t>フズイ</t>
    </rPh>
    <rPh sb="7" eb="9">
      <t>リュウツウ</t>
    </rPh>
    <rPh sb="9" eb="11">
      <t>ケイヒ</t>
    </rPh>
    <rPh sb="12" eb="14">
      <t>ショウギョウ</t>
    </rPh>
    <rPh sb="18" eb="19">
      <t>ガク</t>
    </rPh>
    <rPh sb="20" eb="22">
      <t>コクナイ</t>
    </rPh>
    <rPh sb="22" eb="24">
      <t>カモツ</t>
    </rPh>
    <rPh sb="24" eb="26">
      <t>ウンチン</t>
    </rPh>
    <rPh sb="27" eb="29">
      <t>ゴウケイ</t>
    </rPh>
    <phoneticPr fontId="3"/>
  </si>
  <si>
    <t>精穀（精米、精麦等）、畜産食料品（各種肉類）、冷凍魚介類等は食品工業から除外し、農水産業に含めている。</t>
    <rPh sb="0" eb="1">
      <t>セイ</t>
    </rPh>
    <rPh sb="1" eb="2">
      <t>コク</t>
    </rPh>
    <rPh sb="3" eb="5">
      <t>セイマイ</t>
    </rPh>
    <rPh sb="6" eb="7">
      <t>セイ</t>
    </rPh>
    <rPh sb="7" eb="9">
      <t>ムギナド</t>
    </rPh>
    <rPh sb="11" eb="13">
      <t>チクサン</t>
    </rPh>
    <rPh sb="13" eb="16">
      <t>ショクリョウヒン</t>
    </rPh>
    <rPh sb="17" eb="19">
      <t>カクシュ</t>
    </rPh>
    <rPh sb="19" eb="21">
      <t>ニクルイ</t>
    </rPh>
    <rPh sb="23" eb="25">
      <t>レイトウ</t>
    </rPh>
    <rPh sb="25" eb="29">
      <t>ギョカイルイナド</t>
    </rPh>
    <rPh sb="30" eb="32">
      <t>ショクヒン</t>
    </rPh>
    <rPh sb="32" eb="34">
      <t>コウギョウ</t>
    </rPh>
    <rPh sb="36" eb="38">
      <t>ジョガイ</t>
    </rPh>
    <rPh sb="40" eb="41">
      <t>ノウ</t>
    </rPh>
    <rPh sb="41" eb="44">
      <t>スイサンギョウ</t>
    </rPh>
    <rPh sb="45" eb="46">
      <t>フク</t>
    </rPh>
    <phoneticPr fontId="3"/>
  </si>
  <si>
    <t>全国表(取引基本表）</t>
    <rPh sb="0" eb="2">
      <t>ゼンコク</t>
    </rPh>
    <rPh sb="2" eb="3">
      <t>ヒョウ</t>
    </rPh>
    <rPh sb="4" eb="6">
      <t>トリヒキ</t>
    </rPh>
    <rPh sb="6" eb="8">
      <t>キホン</t>
    </rPh>
    <rPh sb="8" eb="9">
      <t>ヒョウ</t>
    </rPh>
    <phoneticPr fontId="3"/>
  </si>
  <si>
    <t>全国表(投入表）</t>
    <rPh sb="0" eb="2">
      <t>ゼンコク</t>
    </rPh>
    <rPh sb="2" eb="3">
      <t>ヒョウ</t>
    </rPh>
    <rPh sb="4" eb="6">
      <t>トウニュウ</t>
    </rPh>
    <rPh sb="6" eb="7">
      <t>ヒョウ</t>
    </rPh>
    <phoneticPr fontId="3"/>
  </si>
  <si>
    <t>兵庫県表（県内生産額）</t>
    <rPh sb="0" eb="3">
      <t>ヒョウゴケン</t>
    </rPh>
    <rPh sb="3" eb="4">
      <t>ヒョウ</t>
    </rPh>
    <rPh sb="5" eb="7">
      <t>ケンナイ</t>
    </rPh>
    <rPh sb="7" eb="9">
      <t>セイサン</t>
    </rPh>
    <rPh sb="9" eb="10">
      <t>ガク</t>
    </rPh>
    <phoneticPr fontId="3"/>
  </si>
  <si>
    <t>兵庫県表（取引基本表）</t>
    <rPh sb="0" eb="3">
      <t>ヒョウゴケン</t>
    </rPh>
    <rPh sb="3" eb="4">
      <t>ヒョウ</t>
    </rPh>
    <rPh sb="5" eb="7">
      <t>トリヒキ</t>
    </rPh>
    <rPh sb="7" eb="9">
      <t>キホン</t>
    </rPh>
    <rPh sb="9" eb="10">
      <t>ヒョウ</t>
    </rPh>
    <phoneticPr fontId="3"/>
  </si>
  <si>
    <t>推計データ</t>
    <rPh sb="0" eb="2">
      <t>スイケイ</t>
    </rPh>
    <phoneticPr fontId="3"/>
  </si>
  <si>
    <t>(単位 百万円)</t>
    <rPh sb="4" eb="5">
      <t>ヒャク</t>
    </rPh>
    <rPh sb="5" eb="6">
      <t>マン</t>
    </rPh>
    <phoneticPr fontId="3"/>
  </si>
  <si>
    <t>項目</t>
    <rPh sb="0" eb="2">
      <t>コウモク</t>
    </rPh>
    <phoneticPr fontId="3"/>
  </si>
  <si>
    <t>2019/11/5</t>
    <phoneticPr fontId="3"/>
  </si>
  <si>
    <t>平成23年産業連関表　部門分類表</t>
    <rPh sb="0" eb="2">
      <t>ヘイセイ</t>
    </rPh>
    <rPh sb="4" eb="5">
      <t>ネン</t>
    </rPh>
    <rPh sb="5" eb="7">
      <t>サンギョウ</t>
    </rPh>
    <rPh sb="7" eb="9">
      <t>レンカン</t>
    </rPh>
    <rPh sb="9" eb="10">
      <t>ヒョウ</t>
    </rPh>
    <rPh sb="11" eb="13">
      <t>ブモン</t>
    </rPh>
    <rPh sb="13" eb="15">
      <t>ブンルイ</t>
    </rPh>
    <rPh sb="15" eb="16">
      <t>ヒョウ</t>
    </rPh>
    <phoneticPr fontId="11"/>
  </si>
  <si>
    <t>基本分類　（行518×列396）</t>
    <rPh sb="0" eb="2">
      <t>キホン</t>
    </rPh>
    <rPh sb="2" eb="4">
      <t>ブンルイ</t>
    </rPh>
    <rPh sb="6" eb="7">
      <t>ギョウ</t>
    </rPh>
    <rPh sb="11" eb="12">
      <t>レツ</t>
    </rPh>
    <phoneticPr fontId="15"/>
  </si>
  <si>
    <t>小麦（国産）</t>
  </si>
  <si>
    <t>大麦（国産）</t>
  </si>
  <si>
    <t>大豆（国産）</t>
  </si>
  <si>
    <t>肉加工品</t>
  </si>
  <si>
    <t>畜産びん・かん詰</t>
  </si>
  <si>
    <t>032</t>
    <phoneticPr fontId="3"/>
  </si>
  <si>
    <t>農産びん・かん詰</t>
  </si>
  <si>
    <t>農産保存食料品（びん・かん詰を除く。）</t>
    <phoneticPr fontId="15"/>
  </si>
  <si>
    <t>1117</t>
  </si>
  <si>
    <t>1117</t>
    <phoneticPr fontId="15"/>
  </si>
  <si>
    <t>H27/H23</t>
    <phoneticPr fontId="3"/>
  </si>
  <si>
    <t xml:space="preserve"> </t>
    <phoneticPr fontId="3"/>
  </si>
  <si>
    <t>2029</t>
    <phoneticPr fontId="3"/>
  </si>
  <si>
    <t>　</t>
    <phoneticPr fontId="3"/>
  </si>
  <si>
    <t>　</t>
    <phoneticPr fontId="3"/>
  </si>
  <si>
    <t>県内生産額（百万円）</t>
    <rPh sb="0" eb="2">
      <t>ケンナイ</t>
    </rPh>
    <rPh sb="2" eb="5">
      <t>セイサンガク</t>
    </rPh>
    <rPh sb="6" eb="9">
      <t>ヒャクマンエン</t>
    </rPh>
    <phoneticPr fontId="15"/>
  </si>
  <si>
    <t>農林漁業及び食料関連産業の範囲（平成17年表部門）</t>
    <rPh sb="0" eb="2">
      <t>ノウリン</t>
    </rPh>
    <rPh sb="2" eb="4">
      <t>ギョギョウ</t>
    </rPh>
    <rPh sb="4" eb="5">
      <t>オヨ</t>
    </rPh>
    <rPh sb="6" eb="8">
      <t>ショクリョウ</t>
    </rPh>
    <rPh sb="8" eb="10">
      <t>カンレン</t>
    </rPh>
    <rPh sb="10" eb="12">
      <t>サンギョウ</t>
    </rPh>
    <rPh sb="13" eb="15">
      <t>ハンイ</t>
    </rPh>
    <rPh sb="16" eb="18">
      <t>ヘイセイ</t>
    </rPh>
    <rPh sb="20" eb="21">
      <t>ネン</t>
    </rPh>
    <rPh sb="21" eb="22">
      <t>ヒョウ</t>
    </rPh>
    <rPh sb="22" eb="24">
      <t>ブモン</t>
    </rPh>
    <phoneticPr fontId="3"/>
  </si>
  <si>
    <t>再掲（推計値）</t>
    <rPh sb="0" eb="1">
      <t>サイ</t>
    </rPh>
    <rPh sb="1" eb="2">
      <t>ケイ</t>
    </rPh>
    <rPh sb="3" eb="5">
      <t>スイケイ</t>
    </rPh>
    <rPh sb="5" eb="6">
      <t>アタイ</t>
    </rPh>
    <phoneticPr fontId="3"/>
  </si>
  <si>
    <t>農林水産1</t>
    <rPh sb="0" eb="2">
      <t>ノウリン</t>
    </rPh>
    <rPh sb="2" eb="4">
      <t>スイサン</t>
    </rPh>
    <phoneticPr fontId="3"/>
  </si>
  <si>
    <t>食品加工1</t>
    <rPh sb="0" eb="2">
      <t>ショクヒン</t>
    </rPh>
    <rPh sb="2" eb="4">
      <t>カコウ</t>
    </rPh>
    <phoneticPr fontId="3"/>
  </si>
  <si>
    <t>付随流通経費入力</t>
    <rPh sb="0" eb="2">
      <t>フズイ</t>
    </rPh>
    <rPh sb="2" eb="4">
      <t>リュウツウ</t>
    </rPh>
    <rPh sb="4" eb="6">
      <t>ケイヒ</t>
    </rPh>
    <rPh sb="6" eb="8">
      <t>ニュウリョク</t>
    </rPh>
    <phoneticPr fontId="3"/>
  </si>
  <si>
    <t>最終消費者からみた飲食費の流れ（平成12年）</t>
    <rPh sb="0" eb="2">
      <t>サイシュウ</t>
    </rPh>
    <rPh sb="2" eb="4">
      <t>ショウヒ</t>
    </rPh>
    <rPh sb="4" eb="5">
      <t>シャ</t>
    </rPh>
    <rPh sb="9" eb="11">
      <t>インショク</t>
    </rPh>
    <rPh sb="11" eb="12">
      <t>ヒ</t>
    </rPh>
    <rPh sb="13" eb="14">
      <t>ナガ</t>
    </rPh>
    <rPh sb="16" eb="18">
      <t>ヘイセイ</t>
    </rPh>
    <rPh sb="20" eb="21">
      <t>ネン</t>
    </rPh>
    <phoneticPr fontId="3"/>
  </si>
  <si>
    <t>県統計課「平成12年兵庫県産業連関表」及び総務省「平成12年産業連関表」から推計した。</t>
    <rPh sb="5" eb="7">
      <t>ヘイセイ</t>
    </rPh>
    <rPh sb="9" eb="10">
      <t>ネン</t>
    </rPh>
    <rPh sb="10" eb="13">
      <t>ヒョウゴケン</t>
    </rPh>
    <rPh sb="19" eb="20">
      <t>オヨ</t>
    </rPh>
    <rPh sb="21" eb="24">
      <t>ソウムショウ</t>
    </rPh>
    <rPh sb="25" eb="27">
      <t>ヘイセイ</t>
    </rPh>
    <rPh sb="29" eb="30">
      <t>ネン</t>
    </rPh>
    <rPh sb="30" eb="32">
      <t>サンギョウ</t>
    </rPh>
    <rPh sb="32" eb="34">
      <t>レンカン</t>
    </rPh>
    <rPh sb="34" eb="35">
      <t>ヒョウ</t>
    </rPh>
    <rPh sb="38" eb="40">
      <t>スイケイ</t>
    </rPh>
    <phoneticPr fontId="3"/>
  </si>
  <si>
    <t>飲食料の最終消費額3兆8,052億円に至る流れを現している。</t>
    <phoneticPr fontId="3"/>
  </si>
  <si>
    <t>シート名</t>
    <rPh sb="3" eb="4">
      <t>メイ</t>
    </rPh>
    <phoneticPr fontId="3"/>
  </si>
  <si>
    <t>飲食サービス（外食）</t>
    <rPh sb="0" eb="2">
      <t>インショク</t>
    </rPh>
    <rPh sb="7" eb="9">
      <t>ガイショク</t>
    </rPh>
    <phoneticPr fontId="3"/>
  </si>
  <si>
    <t>農林水産部門推計</t>
    <rPh sb="0" eb="2">
      <t>ノウリン</t>
    </rPh>
    <rPh sb="2" eb="4">
      <t>スイサン</t>
    </rPh>
    <rPh sb="4" eb="6">
      <t>ブモン</t>
    </rPh>
    <rPh sb="6" eb="8">
      <t>スイケイ</t>
    </rPh>
    <phoneticPr fontId="3"/>
  </si>
  <si>
    <t>食品加工部門推計</t>
    <rPh sb="0" eb="2">
      <t>ショクヒン</t>
    </rPh>
    <rPh sb="2" eb="4">
      <t>カコウ</t>
    </rPh>
    <rPh sb="4" eb="6">
      <t>ブモン</t>
    </rPh>
    <rPh sb="6" eb="8">
      <t>スイケイ</t>
    </rPh>
    <phoneticPr fontId="3"/>
  </si>
  <si>
    <t>飲食サービス部門推計</t>
    <rPh sb="0" eb="2">
      <t>インショク</t>
    </rPh>
    <rPh sb="6" eb="8">
      <t>ブモン</t>
    </rPh>
    <rPh sb="8" eb="10">
      <t>スイケイ</t>
    </rPh>
    <phoneticPr fontId="3"/>
  </si>
  <si>
    <t>商業マージン、国内貨物運賃まとめ</t>
    <rPh sb="0" eb="2">
      <t>ショウギョウ</t>
    </rPh>
    <rPh sb="7" eb="9">
      <t>コクナイ</t>
    </rPh>
    <rPh sb="9" eb="11">
      <t>カモツ</t>
    </rPh>
    <rPh sb="11" eb="13">
      <t>ウンチン</t>
    </rPh>
    <phoneticPr fontId="3"/>
  </si>
  <si>
    <t>食品加工部門まとめ</t>
    <rPh sb="0" eb="2">
      <t>ショクヒン</t>
    </rPh>
    <rPh sb="2" eb="4">
      <t>カコウ</t>
    </rPh>
    <rPh sb="4" eb="6">
      <t>ブモン</t>
    </rPh>
    <phoneticPr fontId="3"/>
  </si>
  <si>
    <t>農林水産部門まとめ</t>
    <rPh sb="0" eb="2">
      <t>ノウリン</t>
    </rPh>
    <rPh sb="2" eb="4">
      <t>スイサン</t>
    </rPh>
    <rPh sb="4" eb="6">
      <t>ブモン</t>
    </rPh>
    <phoneticPr fontId="3"/>
  </si>
  <si>
    <t>HP</t>
    <phoneticPr fontId="3"/>
  </si>
  <si>
    <t>1_2</t>
    <phoneticPr fontId="3"/>
  </si>
  <si>
    <t>1_3</t>
    <phoneticPr fontId="3"/>
  </si>
  <si>
    <t>1_4</t>
    <phoneticPr fontId="3"/>
  </si>
  <si>
    <t>H23年フロー図</t>
    <rPh sb="3" eb="4">
      <t>ネン</t>
    </rPh>
    <rPh sb="7" eb="8">
      <t>ズ</t>
    </rPh>
    <phoneticPr fontId="3"/>
  </si>
  <si>
    <t>H17年フロー図</t>
    <rPh sb="3" eb="4">
      <t>ネン</t>
    </rPh>
    <rPh sb="7" eb="8">
      <t>ズ</t>
    </rPh>
    <phoneticPr fontId="3"/>
  </si>
  <si>
    <t>H12年フロー図</t>
    <rPh sb="3" eb="4">
      <t>ネン</t>
    </rPh>
    <rPh sb="7" eb="8">
      <t>ズ</t>
    </rPh>
    <phoneticPr fontId="3"/>
  </si>
  <si>
    <t>平成27年フロー図まとめ</t>
    <rPh sb="0" eb="2">
      <t>ヘイセイ</t>
    </rPh>
    <rPh sb="4" eb="5">
      <t>ネン</t>
    </rPh>
    <rPh sb="8" eb="9">
      <t>ズ</t>
    </rPh>
    <phoneticPr fontId="3"/>
  </si>
  <si>
    <t>平成23年フロー図まとめ</t>
    <rPh sb="0" eb="2">
      <t>ヘイセイ</t>
    </rPh>
    <rPh sb="4" eb="5">
      <t>ネン</t>
    </rPh>
    <rPh sb="8" eb="9">
      <t>ズ</t>
    </rPh>
    <phoneticPr fontId="3"/>
  </si>
  <si>
    <t>平成17年フロー図まとめ</t>
    <rPh sb="0" eb="2">
      <t>ヘイセイ</t>
    </rPh>
    <rPh sb="4" eb="5">
      <t>ネン</t>
    </rPh>
    <rPh sb="8" eb="9">
      <t>ズ</t>
    </rPh>
    <phoneticPr fontId="3"/>
  </si>
  <si>
    <t>平成12年フロー図まとめ</t>
    <rPh sb="0" eb="2">
      <t>ヘイセイ</t>
    </rPh>
    <rPh sb="4" eb="5">
      <t>ネン</t>
    </rPh>
    <rPh sb="8" eb="9">
      <t>ズ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</si>
</sst>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76" formatCode="#,##0_ ;[Red]\-#,##0\ "/>
    <numFmt numFmtId="177" formatCode="&quot;(&quot;0.0%&quot;)&quot;"/>
    <numFmt numFmtId="178" formatCode="#,##0.000000;[Red]\-#,##0.000000"/>
    <numFmt numFmtId="179" formatCode="#,##0;&quot;▲ &quot;#,##0"/>
    <numFmt numFmtId="180" formatCode="\-@"/>
    <numFmt numFmtId="181" formatCode="#,##0_ "/>
    <numFmt numFmtId="182" formatCode="0.000000"/>
    <numFmt numFmtId="183" formatCode="#,##0.00000;[Red]\-#,##0.00000"/>
    <numFmt numFmtId="184" formatCode="#,##0.0;[Red]\-#,##0.0"/>
    <numFmt numFmtId="185" formatCode="#,##0.00000;&quot;▲ &quot;#,##0.00000"/>
    <numFmt numFmtId="186" formatCode="#,##0.0;&quot;▲ &quot;#,##0.0"/>
  </numFmts>
  <fonts count="19" x14ac:knownFonts="1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0.5"/>
      <name val="ＭＳ Ｐゴシック"/>
      <family val="3"/>
      <charset val="128"/>
    </font>
    <font>
      <b/>
      <sz val="10.5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16"/>
      <name val="ＭＳ ゴシック"/>
      <family val="3"/>
      <charset val="128"/>
    </font>
    <font>
      <sz val="6"/>
      <name val="ＭＳ ゴシック"/>
      <family val="2"/>
      <charset val="128"/>
    </font>
    <font>
      <sz val="11"/>
      <name val="ＭＳ Ｐ明朝"/>
      <family val="1"/>
      <charset val="128"/>
    </font>
    <font>
      <sz val="10"/>
      <name val="ＭＳ Ｐ明朝"/>
      <family val="1"/>
      <charset val="128"/>
    </font>
    <font>
      <sz val="14"/>
      <name val="ＭＳ ゴシック"/>
      <family val="3"/>
      <charset val="128"/>
    </font>
    <font>
      <sz val="6"/>
      <name val="ＭＳ Ｐゴシック"/>
      <family val="2"/>
      <charset val="128"/>
      <scheme val="minor"/>
    </font>
    <font>
      <i/>
      <sz val="10"/>
      <name val="ＭＳ Ｐ明朝"/>
      <family val="1"/>
      <charset val="128"/>
    </font>
    <font>
      <b/>
      <sz val="10"/>
      <name val="ＭＳ Ｐゴシック"/>
      <family val="3"/>
      <charset val="128"/>
    </font>
    <font>
      <b/>
      <sz val="14"/>
      <name val="ＭＳ Ｐゴシック"/>
      <family val="3"/>
      <charset val="128"/>
    </font>
  </fonts>
  <fills count="1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</fills>
  <borders count="4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38" fontId="2" fillId="0" borderId="0" applyFont="0" applyFill="0" applyBorder="0" applyAlignment="0" applyProtection="0"/>
    <xf numFmtId="0" fontId="2" fillId="0" borderId="0"/>
    <xf numFmtId="0" fontId="1" fillId="0" borderId="0">
      <alignment vertical="center"/>
    </xf>
    <xf numFmtId="0" fontId="2" fillId="0" borderId="0">
      <alignment vertical="center"/>
    </xf>
    <xf numFmtId="0" fontId="6" fillId="0" borderId="0"/>
  </cellStyleXfs>
  <cellXfs count="1026">
    <xf numFmtId="0" fontId="0" fillId="0" borderId="0" xfId="0"/>
    <xf numFmtId="38" fontId="0" fillId="0" borderId="0" xfId="0" applyNumberFormat="1"/>
    <xf numFmtId="0" fontId="0" fillId="0" borderId="1" xfId="0" applyBorder="1"/>
    <xf numFmtId="0" fontId="4" fillId="0" borderId="0" xfId="0" applyFont="1" applyBorder="1"/>
    <xf numFmtId="0" fontId="0" fillId="0" borderId="2" xfId="0" applyBorder="1"/>
    <xf numFmtId="0" fontId="0" fillId="0" borderId="5" xfId="0" applyBorder="1"/>
    <xf numFmtId="0" fontId="0" fillId="0" borderId="6" xfId="0" applyBorder="1"/>
    <xf numFmtId="0" fontId="0" fillId="0" borderId="0" xfId="0" applyBorder="1"/>
    <xf numFmtId="0" fontId="0" fillId="0" borderId="7" xfId="0" applyBorder="1"/>
    <xf numFmtId="0" fontId="0" fillId="0" borderId="4" xfId="0" applyBorder="1"/>
    <xf numFmtId="0" fontId="0" fillId="0" borderId="8" xfId="0" applyBorder="1"/>
    <xf numFmtId="38" fontId="0" fillId="0" borderId="0" xfId="1" applyFont="1" applyBorder="1"/>
    <xf numFmtId="40" fontId="2" fillId="0" borderId="0" xfId="1" applyNumberFormat="1"/>
    <xf numFmtId="0" fontId="0" fillId="0" borderId="9" xfId="0" applyBorder="1"/>
    <xf numFmtId="0" fontId="0" fillId="0" borderId="12" xfId="0" applyBorder="1"/>
    <xf numFmtId="0" fontId="0" fillId="0" borderId="14" xfId="0" applyBorder="1"/>
    <xf numFmtId="0" fontId="0" fillId="0" borderId="0" xfId="0" applyFill="1"/>
    <xf numFmtId="0" fontId="0" fillId="0" borderId="13" xfId="0" applyBorder="1"/>
    <xf numFmtId="0" fontId="5" fillId="0" borderId="0" xfId="0" applyFont="1"/>
    <xf numFmtId="0" fontId="0" fillId="0" borderId="3" xfId="0" applyBorder="1"/>
    <xf numFmtId="38" fontId="0" fillId="0" borderId="13" xfId="1" applyFont="1" applyBorder="1"/>
    <xf numFmtId="38" fontId="0" fillId="0" borderId="3" xfId="1" applyFont="1" applyBorder="1"/>
    <xf numFmtId="0" fontId="0" fillId="0" borderId="15" xfId="0" applyBorder="1"/>
    <xf numFmtId="38" fontId="0" fillId="0" borderId="8" xfId="1" applyFont="1" applyBorder="1"/>
    <xf numFmtId="38" fontId="0" fillId="0" borderId="1" xfId="1" applyFont="1" applyBorder="1"/>
    <xf numFmtId="38" fontId="0" fillId="0" borderId="2" xfId="1" applyFont="1" applyBorder="1"/>
    <xf numFmtId="38" fontId="0" fillId="0" borderId="4" xfId="1" applyFont="1" applyBorder="1"/>
    <xf numFmtId="0" fontId="0" fillId="0" borderId="11" xfId="0" applyBorder="1"/>
    <xf numFmtId="0" fontId="6" fillId="0" borderId="11" xfId="0" applyFont="1" applyBorder="1" applyAlignment="1">
      <alignment vertical="top" wrapText="1"/>
    </xf>
    <xf numFmtId="0" fontId="6" fillId="0" borderId="3" xfId="0" applyFont="1" applyBorder="1" applyAlignment="1">
      <alignment vertical="top" wrapText="1"/>
    </xf>
    <xf numFmtId="0" fontId="6" fillId="0" borderId="4" xfId="0" applyFont="1" applyBorder="1" applyAlignment="1">
      <alignment vertical="top" wrapText="1"/>
    </xf>
    <xf numFmtId="0" fontId="6" fillId="2" borderId="3" xfId="0" applyFont="1" applyFill="1" applyBorder="1" applyAlignment="1">
      <alignment vertical="top" wrapText="1"/>
    </xf>
    <xf numFmtId="38" fontId="0" fillId="2" borderId="13" xfId="1" applyFont="1" applyFill="1" applyBorder="1"/>
    <xf numFmtId="38" fontId="0" fillId="2" borderId="0" xfId="1" applyFont="1" applyFill="1" applyBorder="1"/>
    <xf numFmtId="38" fontId="0" fillId="2" borderId="3" xfId="1" applyFont="1" applyFill="1" applyBorder="1"/>
    <xf numFmtId="0" fontId="7" fillId="0" borderId="0" xfId="0" applyFont="1" applyBorder="1"/>
    <xf numFmtId="0" fontId="7" fillId="0" borderId="0" xfId="0" applyFont="1"/>
    <xf numFmtId="38" fontId="7" fillId="0" borderId="0" xfId="0" applyNumberFormat="1" applyFont="1"/>
    <xf numFmtId="38" fontId="7" fillId="0" borderId="0" xfId="1" applyFont="1"/>
    <xf numFmtId="0" fontId="6" fillId="0" borderId="0" xfId="0" applyFont="1" applyBorder="1" applyAlignment="1">
      <alignment vertical="top" wrapText="1"/>
    </xf>
    <xf numFmtId="0" fontId="6" fillId="0" borderId="0" xfId="0" applyFont="1" applyBorder="1"/>
    <xf numFmtId="0" fontId="7" fillId="0" borderId="13" xfId="0" applyFont="1" applyBorder="1"/>
    <xf numFmtId="0" fontId="0" fillId="0" borderId="13" xfId="0" applyFill="1" applyBorder="1"/>
    <xf numFmtId="0" fontId="0" fillId="0" borderId="3" xfId="0" applyFill="1" applyBorder="1"/>
    <xf numFmtId="0" fontId="6" fillId="0" borderId="8" xfId="0" applyFont="1" applyBorder="1" applyAlignment="1">
      <alignment vertical="top" wrapText="1"/>
    </xf>
    <xf numFmtId="0" fontId="6" fillId="2" borderId="0" xfId="0" applyFont="1" applyFill="1" applyBorder="1" applyAlignment="1">
      <alignment vertical="top" wrapText="1"/>
    </xf>
    <xf numFmtId="0" fontId="6" fillId="0" borderId="2" xfId="0" applyFont="1" applyBorder="1" applyAlignment="1">
      <alignment vertical="top" wrapText="1"/>
    </xf>
    <xf numFmtId="0" fontId="4" fillId="0" borderId="13" xfId="0" applyFont="1" applyBorder="1"/>
    <xf numFmtId="0" fontId="4" fillId="0" borderId="12" xfId="0" applyFont="1" applyBorder="1"/>
    <xf numFmtId="0" fontId="4" fillId="0" borderId="8" xfId="0" applyFont="1" applyBorder="1"/>
    <xf numFmtId="0" fontId="0" fillId="0" borderId="12" xfId="0" applyFill="1" applyBorder="1"/>
    <xf numFmtId="0" fontId="0" fillId="0" borderId="1" xfId="0" applyFill="1" applyBorder="1"/>
    <xf numFmtId="0" fontId="0" fillId="0" borderId="11" xfId="0" applyFill="1" applyBorder="1"/>
    <xf numFmtId="0" fontId="0" fillId="0" borderId="4" xfId="0" applyFill="1" applyBorder="1"/>
    <xf numFmtId="0" fontId="7" fillId="0" borderId="6" xfId="0" applyFont="1" applyBorder="1"/>
    <xf numFmtId="0" fontId="6" fillId="0" borderId="0" xfId="0" applyFont="1"/>
    <xf numFmtId="38" fontId="0" fillId="2" borderId="12" xfId="1" applyFont="1" applyFill="1" applyBorder="1"/>
    <xf numFmtId="38" fontId="0" fillId="2" borderId="8" xfId="1" applyFont="1" applyFill="1" applyBorder="1"/>
    <xf numFmtId="38" fontId="0" fillId="2" borderId="11" xfId="1" applyFont="1" applyFill="1" applyBorder="1"/>
    <xf numFmtId="38" fontId="0" fillId="2" borderId="1" xfId="1" applyFont="1" applyFill="1" applyBorder="1"/>
    <xf numFmtId="38" fontId="0" fillId="2" borderId="2" xfId="1" applyFont="1" applyFill="1" applyBorder="1"/>
    <xf numFmtId="38" fontId="0" fillId="2" borderId="4" xfId="1" applyFont="1" applyFill="1" applyBorder="1"/>
    <xf numFmtId="178" fontId="0" fillId="2" borderId="1" xfId="1" applyNumberFormat="1" applyFont="1" applyFill="1" applyBorder="1"/>
    <xf numFmtId="178" fontId="0" fillId="2" borderId="2" xfId="1" applyNumberFormat="1" applyFont="1" applyFill="1" applyBorder="1"/>
    <xf numFmtId="178" fontId="0" fillId="2" borderId="13" xfId="1" applyNumberFormat="1" applyFont="1" applyFill="1" applyBorder="1"/>
    <xf numFmtId="178" fontId="0" fillId="2" borderId="0" xfId="1" applyNumberFormat="1" applyFont="1" applyFill="1" applyBorder="1"/>
    <xf numFmtId="0" fontId="8" fillId="0" borderId="0" xfId="0" applyFont="1"/>
    <xf numFmtId="0" fontId="7" fillId="0" borderId="12" xfId="0" applyFont="1" applyBorder="1"/>
    <xf numFmtId="0" fontId="7" fillId="0" borderId="1" xfId="0" applyFont="1" applyBorder="1"/>
    <xf numFmtId="0" fontId="6" fillId="0" borderId="8" xfId="0" applyFont="1" applyFill="1" applyBorder="1" applyAlignment="1">
      <alignment vertical="top" wrapText="1"/>
    </xf>
    <xf numFmtId="0" fontId="6" fillId="0" borderId="2" xfId="0" applyFont="1" applyFill="1" applyBorder="1" applyAlignment="1">
      <alignment vertical="top" wrapText="1"/>
    </xf>
    <xf numFmtId="178" fontId="7" fillId="2" borderId="15" xfId="1" applyNumberFormat="1" applyFont="1" applyFill="1" applyBorder="1"/>
    <xf numFmtId="178" fontId="7" fillId="2" borderId="14" xfId="1" applyNumberFormat="1" applyFont="1" applyFill="1" applyBorder="1"/>
    <xf numFmtId="0" fontId="7" fillId="0" borderId="8" xfId="0" applyFont="1" applyBorder="1" applyAlignment="1">
      <alignment vertical="top" wrapText="1"/>
    </xf>
    <xf numFmtId="0" fontId="7" fillId="0" borderId="15" xfId="0" applyFont="1" applyBorder="1"/>
    <xf numFmtId="0" fontId="0" fillId="0" borderId="1" xfId="0" applyBorder="1" applyAlignment="1">
      <alignment vertical="top" wrapText="1"/>
    </xf>
    <xf numFmtId="0" fontId="0" fillId="0" borderId="14" xfId="0" applyBorder="1" applyAlignment="1">
      <alignment vertical="top" wrapText="1"/>
    </xf>
    <xf numFmtId="0" fontId="0" fillId="0" borderId="9" xfId="0" applyBorder="1" applyAlignment="1">
      <alignment vertical="top"/>
    </xf>
    <xf numFmtId="0" fontId="0" fillId="0" borderId="10" xfId="0" applyBorder="1" applyAlignment="1">
      <alignment vertical="top"/>
    </xf>
    <xf numFmtId="0" fontId="0" fillId="0" borderId="12" xfId="0" applyBorder="1" applyAlignment="1">
      <alignment vertical="top"/>
    </xf>
    <xf numFmtId="0" fontId="0" fillId="0" borderId="10" xfId="0" applyBorder="1"/>
    <xf numFmtId="38" fontId="0" fillId="0" borderId="6" xfId="0" applyNumberFormat="1" applyBorder="1"/>
    <xf numFmtId="14" fontId="6" fillId="0" borderId="0" xfId="0" applyNumberFormat="1" applyFont="1"/>
    <xf numFmtId="49" fontId="6" fillId="0" borderId="0" xfId="0" applyNumberFormat="1" applyFont="1"/>
    <xf numFmtId="0" fontId="6" fillId="0" borderId="0" xfId="0" applyFont="1" applyAlignment="1">
      <alignment horizontal="right"/>
    </xf>
    <xf numFmtId="49" fontId="6" fillId="0" borderId="13" xfId="0" applyNumberFormat="1" applyFont="1" applyBorder="1"/>
    <xf numFmtId="0" fontId="6" fillId="0" borderId="1" xfId="0" applyFont="1" applyBorder="1"/>
    <xf numFmtId="0" fontId="6" fillId="0" borderId="8" xfId="0" applyFont="1" applyBorder="1"/>
    <xf numFmtId="49" fontId="6" fillId="0" borderId="0" xfId="0" applyNumberFormat="1" applyFont="1" applyBorder="1"/>
    <xf numFmtId="0" fontId="6" fillId="0" borderId="2" xfId="0" applyFont="1" applyBorder="1"/>
    <xf numFmtId="0" fontId="6" fillId="0" borderId="5" xfId="0" applyFont="1" applyBorder="1"/>
    <xf numFmtId="0" fontId="6" fillId="0" borderId="5" xfId="0" applyFont="1" applyBorder="1" applyAlignment="1">
      <alignment vertical="top" wrapText="1"/>
    </xf>
    <xf numFmtId="49" fontId="6" fillId="0" borderId="5" xfId="0" applyNumberFormat="1" applyFont="1" applyBorder="1"/>
    <xf numFmtId="179" fontId="6" fillId="0" borderId="13" xfId="1" applyNumberFormat="1" applyFont="1" applyBorder="1"/>
    <xf numFmtId="179" fontId="6" fillId="0" borderId="1" xfId="1" applyNumberFormat="1" applyFont="1" applyBorder="1"/>
    <xf numFmtId="179" fontId="6" fillId="0" borderId="0" xfId="1" applyNumberFormat="1" applyFont="1" applyBorder="1"/>
    <xf numFmtId="179" fontId="6" fillId="0" borderId="5" xfId="1" applyNumberFormat="1" applyFont="1" applyBorder="1"/>
    <xf numFmtId="179" fontId="6" fillId="0" borderId="2" xfId="1" applyNumberFormat="1" applyFont="1" applyBorder="1"/>
    <xf numFmtId="179" fontId="6" fillId="0" borderId="0" xfId="1" applyNumberFormat="1" applyFont="1"/>
    <xf numFmtId="0" fontId="10" fillId="0" borderId="0" xfId="2" applyFont="1" applyFill="1" applyAlignment="1">
      <alignment horizontal="centerContinuous" vertical="center"/>
    </xf>
    <xf numFmtId="0" fontId="12" fillId="0" borderId="0" xfId="2" applyFont="1" applyFill="1" applyAlignment="1">
      <alignment horizontal="centerContinuous" vertical="center" shrinkToFit="1"/>
    </xf>
    <xf numFmtId="0" fontId="12" fillId="0" borderId="0" xfId="2" applyFont="1" applyFill="1" applyAlignment="1">
      <alignment horizontal="centerContinuous" vertical="center"/>
    </xf>
    <xf numFmtId="0" fontId="13" fillId="0" borderId="0" xfId="2" applyFont="1" applyFill="1" applyAlignment="1">
      <alignment horizontal="centerContinuous" vertical="center"/>
    </xf>
    <xf numFmtId="49" fontId="13" fillId="0" borderId="0" xfId="2" applyNumberFormat="1" applyFont="1" applyFill="1" applyAlignment="1">
      <alignment horizontal="centerContinuous" vertical="center"/>
    </xf>
    <xf numFmtId="0" fontId="13" fillId="0" borderId="0" xfId="2" applyFont="1" applyFill="1" applyAlignment="1">
      <alignment horizontal="centerContinuous" vertical="center" shrinkToFit="1"/>
    </xf>
    <xf numFmtId="0" fontId="1" fillId="0" borderId="0" xfId="3">
      <alignment vertical="center"/>
    </xf>
    <xf numFmtId="49" fontId="14" fillId="0" borderId="0" xfId="4" applyNumberFormat="1" applyFont="1" applyFill="1" applyAlignment="1">
      <alignment vertical="center"/>
    </xf>
    <xf numFmtId="0" fontId="12" fillId="0" borderId="0" xfId="2" applyFont="1" applyFill="1" applyAlignment="1">
      <alignment vertical="center" shrinkToFit="1"/>
    </xf>
    <xf numFmtId="0" fontId="12" fillId="0" borderId="0" xfId="2" applyFont="1" applyFill="1" applyAlignment="1">
      <alignment vertical="center"/>
    </xf>
    <xf numFmtId="0" fontId="13" fillId="0" borderId="0" xfId="2" applyFont="1" applyFill="1" applyAlignment="1">
      <alignment vertical="center"/>
    </xf>
    <xf numFmtId="49" fontId="13" fillId="0" borderId="0" xfId="2" applyNumberFormat="1" applyFont="1" applyFill="1" applyAlignment="1">
      <alignment horizontal="center" vertical="center"/>
    </xf>
    <xf numFmtId="0" fontId="13" fillId="0" borderId="0" xfId="2" applyFont="1" applyFill="1" applyAlignment="1">
      <alignment vertical="center" shrinkToFit="1"/>
    </xf>
    <xf numFmtId="0" fontId="6" fillId="0" borderId="1" xfId="2" applyFont="1" applyFill="1" applyBorder="1" applyAlignment="1">
      <alignment horizontal="center" vertical="center" shrinkToFit="1"/>
    </xf>
    <xf numFmtId="0" fontId="6" fillId="0" borderId="28" xfId="2" applyFont="1" applyFill="1" applyBorder="1" applyAlignment="1">
      <alignment horizontal="center" vertical="center" wrapText="1"/>
    </xf>
    <xf numFmtId="0" fontId="6" fillId="0" borderId="28" xfId="2" applyFont="1" applyFill="1" applyBorder="1" applyAlignment="1">
      <alignment horizontal="center" vertical="center"/>
    </xf>
    <xf numFmtId="0" fontId="6" fillId="0" borderId="1" xfId="2" applyFont="1" applyFill="1" applyBorder="1" applyAlignment="1">
      <alignment horizontal="center" vertical="center"/>
    </xf>
    <xf numFmtId="0" fontId="1" fillId="0" borderId="0" xfId="3" applyBorder="1">
      <alignment vertical="center"/>
    </xf>
    <xf numFmtId="38" fontId="13" fillId="0" borderId="8" xfId="2" applyNumberFormat="1" applyFont="1" applyFill="1" applyBorder="1" applyAlignment="1">
      <alignment vertical="center" shrinkToFit="1"/>
    </xf>
    <xf numFmtId="0" fontId="13" fillId="0" borderId="8" xfId="2" applyFont="1" applyFill="1" applyBorder="1" applyAlignment="1">
      <alignment vertical="center" shrinkToFit="1"/>
    </xf>
    <xf numFmtId="49" fontId="13" fillId="0" borderId="8" xfId="2" applyNumberFormat="1" applyFont="1" applyFill="1" applyBorder="1" applyAlignment="1">
      <alignment horizontal="center" vertical="center" shrinkToFit="1"/>
    </xf>
    <xf numFmtId="49" fontId="13" fillId="0" borderId="5" xfId="2" applyNumberFormat="1" applyFont="1" applyFill="1" applyBorder="1" applyAlignment="1">
      <alignment horizontal="center" vertical="center" shrinkToFit="1"/>
    </xf>
    <xf numFmtId="38" fontId="13" fillId="0" borderId="2" xfId="2" applyNumberFormat="1" applyFont="1" applyFill="1" applyBorder="1" applyAlignment="1">
      <alignment vertical="center" shrinkToFit="1"/>
    </xf>
    <xf numFmtId="49" fontId="13" fillId="0" borderId="2" xfId="2" applyNumberFormat="1" applyFont="1" applyFill="1" applyBorder="1" applyAlignment="1">
      <alignment horizontal="center" vertical="center" shrinkToFit="1"/>
    </xf>
    <xf numFmtId="0" fontId="13" fillId="0" borderId="8" xfId="2" applyFont="1" applyFill="1" applyBorder="1" applyAlignment="1">
      <alignment vertical="center"/>
    </xf>
    <xf numFmtId="38" fontId="13" fillId="0" borderId="2" xfId="2" applyNumberFormat="1" applyFont="1" applyFill="1" applyBorder="1" applyAlignment="1">
      <alignment vertical="center"/>
    </xf>
    <xf numFmtId="38" fontId="13" fillId="0" borderId="5" xfId="2" applyNumberFormat="1" applyFont="1" applyFill="1" applyBorder="1" applyAlignment="1">
      <alignment vertical="center" shrinkToFit="1"/>
    </xf>
    <xf numFmtId="0" fontId="13" fillId="0" borderId="2" xfId="2" applyFont="1" applyFill="1" applyBorder="1" applyAlignment="1">
      <alignment vertical="center" shrinkToFit="1"/>
    </xf>
    <xf numFmtId="38" fontId="13" fillId="0" borderId="31" xfId="2" applyNumberFormat="1" applyFont="1" applyFill="1" applyBorder="1" applyAlignment="1">
      <alignment vertical="center" shrinkToFit="1"/>
    </xf>
    <xf numFmtId="0" fontId="13" fillId="0" borderId="31" xfId="2" applyFont="1" applyFill="1" applyBorder="1" applyAlignment="1">
      <alignment vertical="center" shrinkToFit="1"/>
    </xf>
    <xf numFmtId="0" fontId="13" fillId="0" borderId="34" xfId="2" applyFont="1" applyFill="1" applyBorder="1" applyAlignment="1">
      <alignment vertical="center" shrinkToFit="1"/>
    </xf>
    <xf numFmtId="38" fontId="13" fillId="0" borderId="34" xfId="2" applyNumberFormat="1" applyFont="1" applyFill="1" applyBorder="1" applyAlignment="1">
      <alignment vertical="center" shrinkToFit="1"/>
    </xf>
    <xf numFmtId="49" fontId="13" fillId="0" borderId="34" xfId="2" applyNumberFormat="1" applyFont="1" applyFill="1" applyBorder="1" applyAlignment="1">
      <alignment horizontal="center" vertical="center" shrinkToFit="1"/>
    </xf>
    <xf numFmtId="0" fontId="13" fillId="0" borderId="35" xfId="2" applyFont="1" applyFill="1" applyBorder="1" applyAlignment="1">
      <alignment vertical="center" shrinkToFit="1"/>
    </xf>
    <xf numFmtId="38" fontId="13" fillId="0" borderId="32" xfId="2" applyNumberFormat="1" applyFont="1" applyFill="1" applyBorder="1" applyAlignment="1">
      <alignment vertical="center" shrinkToFit="1"/>
    </xf>
    <xf numFmtId="0" fontId="13" fillId="0" borderId="32" xfId="2" applyFont="1" applyFill="1" applyBorder="1" applyAlignment="1">
      <alignment vertical="center" shrinkToFit="1"/>
    </xf>
    <xf numFmtId="0" fontId="13" fillId="0" borderId="5" xfId="2" applyFont="1" applyFill="1" applyBorder="1" applyAlignment="1">
      <alignment vertical="center" shrinkToFit="1"/>
    </xf>
    <xf numFmtId="38" fontId="13" fillId="0" borderId="35" xfId="2" applyNumberFormat="1" applyFont="1" applyFill="1" applyBorder="1" applyAlignment="1">
      <alignment vertical="center" shrinkToFit="1"/>
    </xf>
    <xf numFmtId="38" fontId="13" fillId="0" borderId="38" xfId="2" applyNumberFormat="1" applyFont="1" applyFill="1" applyBorder="1" applyAlignment="1">
      <alignment vertical="center" shrinkToFit="1"/>
    </xf>
    <xf numFmtId="38" fontId="13" fillId="0" borderId="39" xfId="2" applyNumberFormat="1" applyFont="1" applyFill="1" applyBorder="1" applyAlignment="1">
      <alignment vertical="center" shrinkToFit="1"/>
    </xf>
    <xf numFmtId="49" fontId="13" fillId="0" borderId="35" xfId="2" applyNumberFormat="1" applyFont="1" applyFill="1" applyBorder="1" applyAlignment="1">
      <alignment horizontal="center" vertical="center" shrinkToFit="1"/>
    </xf>
    <xf numFmtId="38" fontId="13" fillId="0" borderId="1" xfId="2" applyNumberFormat="1" applyFont="1" applyFill="1" applyBorder="1" applyAlignment="1">
      <alignment vertical="center" shrinkToFit="1"/>
    </xf>
    <xf numFmtId="0" fontId="13" fillId="0" borderId="40" xfId="2" applyFont="1" applyFill="1" applyBorder="1" applyAlignment="1">
      <alignment vertical="center" shrinkToFit="1"/>
    </xf>
    <xf numFmtId="0" fontId="13" fillId="0" borderId="16" xfId="2" applyFont="1" applyFill="1" applyBorder="1" applyAlignment="1">
      <alignment vertical="center" shrinkToFit="1"/>
    </xf>
    <xf numFmtId="49" fontId="13" fillId="0" borderId="40" xfId="2" applyNumberFormat="1" applyFont="1" applyFill="1" applyBorder="1" applyAlignment="1">
      <alignment horizontal="center" vertical="center" shrinkToFit="1"/>
    </xf>
    <xf numFmtId="49" fontId="13" fillId="0" borderId="1" xfId="2" applyNumberFormat="1" applyFont="1" applyFill="1" applyBorder="1" applyAlignment="1">
      <alignment horizontal="center" vertical="center" shrinkToFit="1"/>
    </xf>
    <xf numFmtId="38" fontId="13" fillId="0" borderId="41" xfId="2" applyNumberFormat="1" applyFont="1" applyFill="1" applyBorder="1" applyAlignment="1">
      <alignment vertical="center" shrinkToFit="1"/>
    </xf>
    <xf numFmtId="0" fontId="13" fillId="0" borderId="35" xfId="2" applyFont="1" applyFill="1" applyBorder="1" applyAlignment="1">
      <alignment vertical="center" wrapText="1" shrinkToFit="1"/>
    </xf>
    <xf numFmtId="0" fontId="13" fillId="0" borderId="34" xfId="2" applyFont="1" applyFill="1" applyBorder="1" applyAlignment="1">
      <alignment vertical="center" wrapText="1" shrinkToFit="1"/>
    </xf>
    <xf numFmtId="0" fontId="13" fillId="0" borderId="2" xfId="2" applyFont="1" applyFill="1" applyBorder="1" applyAlignment="1">
      <alignment vertical="center" wrapText="1" shrinkToFit="1"/>
    </xf>
    <xf numFmtId="0" fontId="13" fillId="0" borderId="2" xfId="2" applyFont="1" applyFill="1" applyBorder="1" applyAlignment="1">
      <alignment vertical="center"/>
    </xf>
    <xf numFmtId="38" fontId="13" fillId="0" borderId="5" xfId="1" applyFont="1" applyFill="1" applyBorder="1" applyAlignment="1">
      <alignment vertical="center" shrinkToFit="1"/>
    </xf>
    <xf numFmtId="49" fontId="13" fillId="0" borderId="35" xfId="2" applyNumberFormat="1" applyFont="1" applyFill="1" applyBorder="1" applyAlignment="1">
      <alignment horizontal="center" vertical="center"/>
    </xf>
    <xf numFmtId="49" fontId="13" fillId="0" borderId="40" xfId="2" applyNumberFormat="1" applyFont="1" applyFill="1" applyBorder="1" applyAlignment="1">
      <alignment horizontal="center" vertical="center"/>
    </xf>
    <xf numFmtId="38" fontId="13" fillId="0" borderId="13" xfId="2" applyNumberFormat="1" applyFont="1" applyFill="1" applyBorder="1" applyAlignment="1">
      <alignment vertical="center" shrinkToFit="1"/>
    </xf>
    <xf numFmtId="0" fontId="13" fillId="0" borderId="5" xfId="2" applyFont="1" applyFill="1" applyBorder="1" applyAlignment="1">
      <alignment vertical="center"/>
    </xf>
    <xf numFmtId="38" fontId="13" fillId="0" borderId="8" xfId="1" applyFont="1" applyFill="1" applyBorder="1" applyAlignment="1">
      <alignment vertical="center" shrinkToFit="1"/>
    </xf>
    <xf numFmtId="38" fontId="13" fillId="0" borderId="1" xfId="2" applyNumberFormat="1" applyFont="1" applyFill="1" applyBorder="1" applyAlignment="1">
      <alignment vertical="center" wrapText="1" shrinkToFit="1"/>
    </xf>
    <xf numFmtId="0" fontId="13" fillId="0" borderId="8" xfId="2" applyFont="1" applyFill="1" applyBorder="1" applyAlignment="1">
      <alignment vertical="center" wrapText="1" shrinkToFit="1"/>
    </xf>
    <xf numFmtId="49" fontId="13" fillId="0" borderId="5" xfId="2" applyNumberFormat="1" applyFont="1" applyFill="1" applyBorder="1" applyAlignment="1">
      <alignment horizontal="center" vertical="center"/>
    </xf>
    <xf numFmtId="49" fontId="13" fillId="0" borderId="2" xfId="2" applyNumberFormat="1" applyFont="1" applyFill="1" applyBorder="1" applyAlignment="1">
      <alignment horizontal="center" vertical="center"/>
    </xf>
    <xf numFmtId="0" fontId="13" fillId="0" borderId="34" xfId="2" applyFont="1" applyFill="1" applyBorder="1" applyAlignment="1">
      <alignment vertical="center"/>
    </xf>
    <xf numFmtId="0" fontId="13" fillId="0" borderId="35" xfId="2" applyFont="1" applyFill="1" applyBorder="1" applyAlignment="1">
      <alignment vertical="center"/>
    </xf>
    <xf numFmtId="38" fontId="13" fillId="0" borderId="8" xfId="2" applyNumberFormat="1" applyFont="1" applyFill="1" applyBorder="1" applyAlignment="1">
      <alignment vertical="center"/>
    </xf>
    <xf numFmtId="38" fontId="13" fillId="0" borderId="40" xfId="2" applyNumberFormat="1" applyFont="1" applyFill="1" applyBorder="1" applyAlignment="1">
      <alignment vertical="center" shrinkToFit="1"/>
    </xf>
    <xf numFmtId="0" fontId="13" fillId="0" borderId="2" xfId="2" applyFont="1" applyFill="1" applyBorder="1" applyAlignment="1">
      <alignment horizontal="left" vertical="top" wrapText="1" shrinkToFit="1"/>
    </xf>
    <xf numFmtId="0" fontId="12" fillId="0" borderId="2" xfId="3" applyFont="1" applyFill="1" applyBorder="1" applyAlignment="1">
      <alignment vertical="center"/>
    </xf>
    <xf numFmtId="38" fontId="13" fillId="0" borderId="32" xfId="1" applyFont="1" applyFill="1" applyBorder="1" applyAlignment="1">
      <alignment vertical="center" shrinkToFit="1"/>
    </xf>
    <xf numFmtId="0" fontId="13" fillId="0" borderId="5" xfId="2" applyFont="1" applyFill="1" applyBorder="1" applyAlignment="1">
      <alignment vertical="center" wrapText="1" shrinkToFit="1"/>
    </xf>
    <xf numFmtId="38" fontId="13" fillId="0" borderId="24" xfId="2" applyNumberFormat="1" applyFont="1" applyFill="1" applyBorder="1" applyAlignment="1">
      <alignment vertical="center" shrinkToFit="1"/>
    </xf>
    <xf numFmtId="38" fontId="13" fillId="0" borderId="27" xfId="2" applyNumberFormat="1" applyFont="1" applyFill="1" applyBorder="1" applyAlignment="1">
      <alignment vertical="center" shrinkToFit="1"/>
    </xf>
    <xf numFmtId="38" fontId="13" fillId="0" borderId="2" xfId="2" applyNumberFormat="1" applyFont="1" applyFill="1" applyBorder="1" applyAlignment="1">
      <alignment vertical="center" wrapText="1" shrinkToFit="1"/>
    </xf>
    <xf numFmtId="38" fontId="13" fillId="0" borderId="1" xfId="1" applyFont="1" applyFill="1" applyBorder="1" applyAlignment="1">
      <alignment vertical="center" shrinkToFit="1"/>
    </xf>
    <xf numFmtId="38" fontId="13" fillId="0" borderId="2" xfId="1" applyFont="1" applyFill="1" applyBorder="1" applyAlignment="1">
      <alignment vertical="center" shrinkToFit="1"/>
    </xf>
    <xf numFmtId="0" fontId="13" fillId="0" borderId="39" xfId="2" applyFont="1" applyFill="1" applyBorder="1" applyAlignment="1">
      <alignment vertical="center" shrinkToFit="1"/>
    </xf>
    <xf numFmtId="38" fontId="13" fillId="0" borderId="26" xfId="2" applyNumberFormat="1" applyFont="1" applyFill="1" applyBorder="1" applyAlignment="1">
      <alignment vertical="center" shrinkToFit="1"/>
    </xf>
    <xf numFmtId="0" fontId="13" fillId="0" borderId="8" xfId="2" applyFont="1" applyFill="1" applyBorder="1" applyAlignment="1">
      <alignment vertical="center" wrapText="1"/>
    </xf>
    <xf numFmtId="38" fontId="13" fillId="0" borderId="8" xfId="1" applyFont="1" applyFill="1" applyBorder="1" applyAlignment="1">
      <alignment vertical="center" wrapText="1" shrinkToFit="1"/>
    </xf>
    <xf numFmtId="38" fontId="13" fillId="0" borderId="39" xfId="2" applyNumberFormat="1" applyFont="1" applyFill="1" applyBorder="1" applyAlignment="1">
      <alignment vertical="center"/>
    </xf>
    <xf numFmtId="38" fontId="13" fillId="0" borderId="0" xfId="2" applyNumberFormat="1" applyFont="1" applyFill="1" applyBorder="1" applyAlignment="1">
      <alignment vertical="center" shrinkToFit="1"/>
    </xf>
    <xf numFmtId="0" fontId="13" fillId="0" borderId="33" xfId="2" applyFont="1" applyFill="1" applyBorder="1" applyAlignment="1">
      <alignment vertical="center" shrinkToFit="1"/>
    </xf>
    <xf numFmtId="0" fontId="13" fillId="0" borderId="2" xfId="2" applyFont="1" applyFill="1" applyBorder="1" applyAlignment="1">
      <alignment vertical="center" wrapText="1"/>
    </xf>
    <xf numFmtId="49" fontId="13" fillId="0" borderId="13" xfId="2" applyNumberFormat="1" applyFont="1" applyFill="1" applyBorder="1" applyAlignment="1">
      <alignment horizontal="center" vertical="center" shrinkToFit="1"/>
    </xf>
    <xf numFmtId="49" fontId="13" fillId="0" borderId="0" xfId="2" applyNumberFormat="1" applyFont="1" applyFill="1" applyBorder="1" applyAlignment="1">
      <alignment horizontal="center" vertical="center" shrinkToFit="1"/>
    </xf>
    <xf numFmtId="0" fontId="13" fillId="0" borderId="13" xfId="2" applyFont="1" applyFill="1" applyBorder="1" applyAlignment="1">
      <alignment vertical="center" shrinkToFit="1"/>
    </xf>
    <xf numFmtId="0" fontId="13" fillId="0" borderId="0" xfId="2" applyFont="1" applyFill="1" applyBorder="1" applyAlignment="1">
      <alignment vertical="center" shrinkToFit="1"/>
    </xf>
    <xf numFmtId="49" fontId="13" fillId="0" borderId="33" xfId="2" applyNumberFormat="1" applyFont="1" applyFill="1" applyBorder="1" applyAlignment="1">
      <alignment horizontal="center" vertical="center" shrinkToFit="1"/>
    </xf>
    <xf numFmtId="38" fontId="13" fillId="0" borderId="1" xfId="2" applyNumberFormat="1" applyFont="1" applyFill="1" applyBorder="1" applyAlignment="1">
      <alignment vertical="top" wrapText="1"/>
    </xf>
    <xf numFmtId="0" fontId="16" fillId="0" borderId="8" xfId="3" applyFont="1" applyFill="1" applyBorder="1" applyAlignment="1">
      <alignment vertical="top" wrapText="1"/>
    </xf>
    <xf numFmtId="0" fontId="16" fillId="0" borderId="2" xfId="3" applyFont="1" applyFill="1" applyBorder="1" applyAlignment="1">
      <alignment vertical="top" wrapText="1"/>
    </xf>
    <xf numFmtId="0" fontId="13" fillId="7" borderId="8" xfId="2" applyFont="1" applyFill="1" applyBorder="1" applyAlignment="1">
      <alignment vertical="center" shrinkToFit="1"/>
    </xf>
    <xf numFmtId="0" fontId="13" fillId="7" borderId="1" xfId="2" applyFont="1" applyFill="1" applyBorder="1" applyAlignment="1">
      <alignment vertical="center" shrinkToFit="1"/>
    </xf>
    <xf numFmtId="0" fontId="13" fillId="7" borderId="35" xfId="2" applyFont="1" applyFill="1" applyBorder="1" applyAlignment="1">
      <alignment vertical="center" shrinkToFit="1"/>
    </xf>
    <xf numFmtId="49" fontId="13" fillId="7" borderId="35" xfId="2" applyNumberFormat="1" applyFont="1" applyFill="1" applyBorder="1" applyAlignment="1">
      <alignment horizontal="center" vertical="center" shrinkToFit="1"/>
    </xf>
    <xf numFmtId="0" fontId="13" fillId="7" borderId="34" xfId="2" applyFont="1" applyFill="1" applyBorder="1" applyAlignment="1">
      <alignment vertical="center" shrinkToFit="1"/>
    </xf>
    <xf numFmtId="0" fontId="13" fillId="7" borderId="40" xfId="2" applyFont="1" applyFill="1" applyBorder="1" applyAlignment="1">
      <alignment vertical="center" shrinkToFit="1"/>
    </xf>
    <xf numFmtId="0" fontId="16" fillId="0" borderId="40" xfId="3" applyFont="1" applyFill="1" applyBorder="1" applyAlignment="1">
      <alignment vertical="top" wrapText="1"/>
    </xf>
    <xf numFmtId="38" fontId="13" fillId="0" borderId="2" xfId="2" applyNumberFormat="1" applyFont="1" applyFill="1" applyBorder="1" applyAlignment="1">
      <alignment vertical="top" wrapText="1" shrinkToFit="1"/>
    </xf>
    <xf numFmtId="0" fontId="13" fillId="0" borderId="8" xfId="2" applyFont="1" applyFill="1" applyBorder="1" applyAlignment="1">
      <alignment vertical="top" shrinkToFit="1"/>
    </xf>
    <xf numFmtId="0" fontId="13" fillId="0" borderId="2" xfId="2" applyFont="1" applyFill="1" applyBorder="1" applyAlignment="1">
      <alignment vertical="top" shrinkToFit="1"/>
    </xf>
    <xf numFmtId="0" fontId="13" fillId="0" borderId="18" xfId="2" applyFont="1" applyFill="1" applyBorder="1" applyAlignment="1">
      <alignment vertical="center" shrinkToFit="1"/>
    </xf>
    <xf numFmtId="0" fontId="13" fillId="0" borderId="8" xfId="5" applyFont="1" applyFill="1" applyBorder="1" applyAlignment="1">
      <alignment horizontal="left" vertical="center" shrinkToFit="1"/>
    </xf>
    <xf numFmtId="0" fontId="13" fillId="0" borderId="0" xfId="5" applyFont="1" applyFill="1" applyBorder="1" applyAlignment="1">
      <alignment horizontal="left" vertical="center" shrinkToFit="1"/>
    </xf>
    <xf numFmtId="0" fontId="13" fillId="0" borderId="2" xfId="5" applyFont="1" applyFill="1" applyBorder="1" applyAlignment="1">
      <alignment horizontal="left" vertical="center" shrinkToFit="1"/>
    </xf>
    <xf numFmtId="181" fontId="13" fillId="0" borderId="35" xfId="2" applyNumberFormat="1" applyFont="1" applyFill="1" applyBorder="1" applyAlignment="1">
      <alignment vertical="center" shrinkToFit="1"/>
    </xf>
    <xf numFmtId="49" fontId="13" fillId="0" borderId="0" xfId="2" applyNumberFormat="1" applyFont="1" applyFill="1" applyBorder="1" applyAlignment="1">
      <alignment horizontal="right" vertical="center" shrinkToFit="1"/>
    </xf>
    <xf numFmtId="180" fontId="13" fillId="0" borderId="0" xfId="2" applyNumberFormat="1" applyFont="1" applyFill="1" applyBorder="1" applyAlignment="1">
      <alignment vertical="center" shrinkToFit="1"/>
    </xf>
    <xf numFmtId="49" fontId="13" fillId="0" borderId="13" xfId="2" applyNumberFormat="1" applyFont="1" applyFill="1" applyBorder="1" applyAlignment="1">
      <alignment horizontal="center" vertical="center"/>
    </xf>
    <xf numFmtId="0" fontId="1" fillId="0" borderId="0" xfId="3" applyFill="1" applyBorder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0" fillId="0" borderId="44" xfId="0" applyBorder="1" applyAlignment="1">
      <alignment vertical="center" wrapText="1"/>
    </xf>
    <xf numFmtId="38" fontId="0" fillId="0" borderId="0" xfId="1" applyFont="1" applyAlignment="1">
      <alignment vertical="center"/>
    </xf>
    <xf numFmtId="49" fontId="6" fillId="9" borderId="5" xfId="0" applyNumberFormat="1" applyFont="1" applyFill="1" applyBorder="1"/>
    <xf numFmtId="0" fontId="6" fillId="9" borderId="2" xfId="0" applyFont="1" applyFill="1" applyBorder="1"/>
    <xf numFmtId="0" fontId="6" fillId="9" borderId="0" xfId="0" applyFont="1" applyFill="1" applyBorder="1" applyAlignment="1">
      <alignment vertical="top" wrapText="1"/>
    </xf>
    <xf numFmtId="0" fontId="6" fillId="9" borderId="5" xfId="0" applyFont="1" applyFill="1" applyBorder="1" applyAlignment="1">
      <alignment vertical="top" wrapText="1"/>
    </xf>
    <xf numFmtId="0" fontId="6" fillId="9" borderId="2" xfId="0" applyFont="1" applyFill="1" applyBorder="1" applyAlignment="1">
      <alignment vertical="top" wrapText="1"/>
    </xf>
    <xf numFmtId="0" fontId="0" fillId="0" borderId="0" xfId="0" applyFont="1"/>
    <xf numFmtId="0" fontId="0" fillId="0" borderId="0" xfId="0" applyFont="1" applyBorder="1"/>
    <xf numFmtId="0" fontId="0" fillId="0" borderId="12" xfId="0" applyFont="1" applyBorder="1"/>
    <xf numFmtId="0" fontId="0" fillId="0" borderId="13" xfId="0" applyFont="1" applyBorder="1"/>
    <xf numFmtId="0" fontId="0" fillId="0" borderId="1" xfId="0" applyFont="1" applyBorder="1"/>
    <xf numFmtId="0" fontId="0" fillId="0" borderId="13" xfId="0" quotePrefix="1" applyFont="1" applyBorder="1"/>
    <xf numFmtId="0" fontId="0" fillId="0" borderId="8" xfId="0" applyFont="1" applyBorder="1"/>
    <xf numFmtId="0" fontId="0" fillId="0" borderId="2" xfId="0" applyFont="1" applyBorder="1"/>
    <xf numFmtId="0" fontId="0" fillId="0" borderId="0" xfId="0" quotePrefix="1" applyFont="1" applyBorder="1"/>
    <xf numFmtId="0" fontId="0" fillId="0" borderId="0" xfId="0" applyFont="1" applyBorder="1" applyAlignment="1">
      <alignment vertical="top" wrapText="1"/>
    </xf>
    <xf numFmtId="0" fontId="0" fillId="0" borderId="2" xfId="0" applyFont="1" applyBorder="1" applyAlignment="1">
      <alignment vertical="top" wrapText="1"/>
    </xf>
    <xf numFmtId="0" fontId="0" fillId="0" borderId="11" xfId="0" applyFont="1" applyBorder="1"/>
    <xf numFmtId="0" fontId="0" fillId="0" borderId="3" xfId="0" applyFont="1" applyBorder="1"/>
    <xf numFmtId="176" fontId="0" fillId="2" borderId="13" xfId="0" applyNumberFormat="1" applyFont="1" applyFill="1" applyBorder="1"/>
    <xf numFmtId="176" fontId="0" fillId="2" borderId="1" xfId="0" applyNumberFormat="1" applyFont="1" applyFill="1" applyBorder="1"/>
    <xf numFmtId="176" fontId="0" fillId="0" borderId="13" xfId="0" applyNumberFormat="1" applyFont="1" applyBorder="1"/>
    <xf numFmtId="176" fontId="0" fillId="0" borderId="1" xfId="0" applyNumberFormat="1" applyFont="1" applyBorder="1"/>
    <xf numFmtId="38" fontId="0" fillId="2" borderId="12" xfId="0" applyNumberFormat="1" applyFont="1" applyFill="1" applyBorder="1"/>
    <xf numFmtId="38" fontId="0" fillId="2" borderId="13" xfId="0" applyNumberFormat="1" applyFont="1" applyFill="1" applyBorder="1"/>
    <xf numFmtId="38" fontId="0" fillId="2" borderId="1" xfId="0" applyNumberFormat="1" applyFont="1" applyFill="1" applyBorder="1"/>
    <xf numFmtId="176" fontId="0" fillId="2" borderId="0" xfId="0" applyNumberFormat="1" applyFont="1" applyFill="1" applyBorder="1"/>
    <xf numFmtId="176" fontId="0" fillId="2" borderId="2" xfId="0" applyNumberFormat="1" applyFont="1" applyFill="1" applyBorder="1"/>
    <xf numFmtId="176" fontId="0" fillId="0" borderId="2" xfId="0" applyNumberFormat="1" applyFont="1" applyBorder="1"/>
    <xf numFmtId="38" fontId="0" fillId="2" borderId="8" xfId="0" applyNumberFormat="1" applyFont="1" applyFill="1" applyBorder="1"/>
    <xf numFmtId="38" fontId="0" fillId="2" borderId="0" xfId="0" applyNumberFormat="1" applyFont="1" applyFill="1" applyBorder="1"/>
    <xf numFmtId="38" fontId="0" fillId="2" borderId="2" xfId="0" applyNumberFormat="1" applyFont="1" applyFill="1" applyBorder="1"/>
    <xf numFmtId="176" fontId="0" fillId="2" borderId="33" xfId="0" applyNumberFormat="1" applyFont="1" applyFill="1" applyBorder="1"/>
    <xf numFmtId="176" fontId="0" fillId="0" borderId="3" xfId="0" applyNumberFormat="1" applyFont="1" applyBorder="1"/>
    <xf numFmtId="176" fontId="0" fillId="2" borderId="3" xfId="0" applyNumberFormat="1" applyFont="1" applyFill="1" applyBorder="1"/>
    <xf numFmtId="176" fontId="0" fillId="0" borderId="4" xfId="0" applyNumberFormat="1" applyFont="1" applyBorder="1"/>
    <xf numFmtId="38" fontId="0" fillId="2" borderId="11" xfId="0" applyNumberFormat="1" applyFont="1" applyFill="1" applyBorder="1"/>
    <xf numFmtId="38" fontId="0" fillId="2" borderId="3" xfId="0" applyNumberFormat="1" applyFont="1" applyFill="1" applyBorder="1"/>
    <xf numFmtId="38" fontId="0" fillId="2" borderId="4" xfId="0" applyNumberFormat="1" applyFont="1" applyFill="1" applyBorder="1"/>
    <xf numFmtId="0" fontId="0" fillId="0" borderId="4" xfId="0" applyFont="1" applyBorder="1"/>
    <xf numFmtId="38" fontId="0" fillId="0" borderId="13" xfId="0" applyNumberFormat="1" applyFont="1" applyBorder="1"/>
    <xf numFmtId="38" fontId="0" fillId="0" borderId="1" xfId="0" applyNumberFormat="1" applyFont="1" applyBorder="1"/>
    <xf numFmtId="38" fontId="0" fillId="0" borderId="0" xfId="0" applyNumberFormat="1" applyFont="1" applyBorder="1"/>
    <xf numFmtId="38" fontId="0" fillId="0" borderId="2" xfId="0" applyNumberFormat="1" applyFont="1" applyBorder="1"/>
    <xf numFmtId="38" fontId="0" fillId="0" borderId="3" xfId="0" applyNumberFormat="1" applyFont="1" applyBorder="1"/>
    <xf numFmtId="38" fontId="0" fillId="0" borderId="4" xfId="0" applyNumberFormat="1" applyFont="1" applyBorder="1"/>
    <xf numFmtId="38" fontId="0" fillId="0" borderId="12" xfId="0" applyNumberFormat="1" applyFont="1" applyBorder="1"/>
    <xf numFmtId="0" fontId="0" fillId="0" borderId="3" xfId="0" applyFont="1" applyFill="1" applyBorder="1"/>
    <xf numFmtId="38" fontId="0" fillId="0" borderId="11" xfId="0" applyNumberFormat="1" applyFont="1" applyBorder="1"/>
    <xf numFmtId="0" fontId="0" fillId="0" borderId="6" xfId="0" applyFont="1" applyBorder="1"/>
    <xf numFmtId="38" fontId="0" fillId="9" borderId="15" xfId="0" applyNumberFormat="1" applyFont="1" applyFill="1" applyBorder="1"/>
    <xf numFmtId="0" fontId="0" fillId="0" borderId="14" xfId="0" applyFont="1" applyBorder="1"/>
    <xf numFmtId="176" fontId="0" fillId="9" borderId="6" xfId="0" applyNumberFormat="1" applyFont="1" applyFill="1" applyBorder="1"/>
    <xf numFmtId="0" fontId="0" fillId="0" borderId="15" xfId="0" applyFont="1" applyBorder="1"/>
    <xf numFmtId="176" fontId="0" fillId="0" borderId="6" xfId="0" applyNumberFormat="1" applyFont="1" applyBorder="1"/>
    <xf numFmtId="176" fontId="0" fillId="9" borderId="0" xfId="0" applyNumberFormat="1" applyFont="1" applyFill="1" applyBorder="1"/>
    <xf numFmtId="176" fontId="0" fillId="0" borderId="33" xfId="0" applyNumberFormat="1" applyFont="1" applyBorder="1"/>
    <xf numFmtId="176" fontId="0" fillId="0" borderId="40" xfId="0" applyNumberFormat="1" applyFont="1" applyBorder="1"/>
    <xf numFmtId="176" fontId="0" fillId="9" borderId="15" xfId="0" applyNumberFormat="1" applyFont="1" applyFill="1" applyBorder="1"/>
    <xf numFmtId="38" fontId="0" fillId="9" borderId="6" xfId="0" applyNumberFormat="1" applyFont="1" applyFill="1" applyBorder="1"/>
    <xf numFmtId="176" fontId="0" fillId="9" borderId="2" xfId="0" applyNumberFormat="1" applyFont="1" applyFill="1" applyBorder="1"/>
    <xf numFmtId="0" fontId="0" fillId="9" borderId="0" xfId="0" applyFill="1"/>
    <xf numFmtId="0" fontId="5" fillId="8" borderId="0" xfId="0" applyFont="1" applyFill="1"/>
    <xf numFmtId="0" fontId="0" fillId="8" borderId="0" xfId="0" applyFill="1"/>
    <xf numFmtId="38" fontId="0" fillId="9" borderId="44" xfId="1" applyFont="1" applyFill="1" applyBorder="1" applyAlignment="1">
      <alignment vertical="center" wrapText="1"/>
    </xf>
    <xf numFmtId="38" fontId="0" fillId="0" borderId="0" xfId="1" applyFont="1" applyAlignment="1">
      <alignment vertical="center" wrapText="1"/>
    </xf>
    <xf numFmtId="38" fontId="0" fillId="0" borderId="44" xfId="1" applyFont="1" applyBorder="1" applyAlignment="1">
      <alignment vertical="center" wrapText="1"/>
    </xf>
    <xf numFmtId="0" fontId="5" fillId="9" borderId="0" xfId="0" applyFont="1" applyFill="1"/>
    <xf numFmtId="38" fontId="0" fillId="2" borderId="33" xfId="1" applyFont="1" applyFill="1" applyBorder="1"/>
    <xf numFmtId="0" fontId="6" fillId="4" borderId="0" xfId="0" applyFont="1" applyFill="1" applyBorder="1" applyAlignment="1">
      <alignment vertical="top" wrapText="1"/>
    </xf>
    <xf numFmtId="0" fontId="0" fillId="0" borderId="4" xfId="0" applyFont="1" applyBorder="1" applyAlignment="1">
      <alignment vertical="top" wrapText="1"/>
    </xf>
    <xf numFmtId="0" fontId="0" fillId="0" borderId="11" xfId="0" applyFont="1" applyBorder="1" applyAlignment="1">
      <alignment vertical="top" wrapText="1"/>
    </xf>
    <xf numFmtId="0" fontId="0" fillId="0" borderId="3" xfId="0" applyFont="1" applyBorder="1" applyAlignment="1">
      <alignment vertical="top" wrapText="1"/>
    </xf>
    <xf numFmtId="176" fontId="0" fillId="9" borderId="14" xfId="0" applyNumberFormat="1" applyFont="1" applyFill="1" applyBorder="1"/>
    <xf numFmtId="0" fontId="0" fillId="9" borderId="8" xfId="0" applyFill="1" applyBorder="1" applyAlignment="1">
      <alignment horizontal="right"/>
    </xf>
    <xf numFmtId="38" fontId="0" fillId="10" borderId="7" xfId="1" applyFont="1" applyFill="1" applyBorder="1" applyAlignment="1">
      <alignment horizontal="center"/>
    </xf>
    <xf numFmtId="38" fontId="0" fillId="10" borderId="5" xfId="1" applyFont="1" applyFill="1" applyBorder="1" applyAlignment="1">
      <alignment horizontal="center"/>
    </xf>
    <xf numFmtId="38" fontId="0" fillId="10" borderId="0" xfId="0" applyNumberFormat="1" applyFill="1"/>
    <xf numFmtId="176" fontId="0" fillId="2" borderId="40" xfId="0" applyNumberFormat="1" applyFont="1" applyFill="1" applyBorder="1"/>
    <xf numFmtId="38" fontId="0" fillId="2" borderId="33" xfId="0" applyNumberFormat="1" applyFont="1" applyFill="1" applyBorder="1"/>
    <xf numFmtId="38" fontId="0" fillId="2" borderId="43" xfId="0" applyNumberFormat="1" applyFont="1" applyFill="1" applyBorder="1"/>
    <xf numFmtId="38" fontId="0" fillId="2" borderId="34" xfId="0" applyNumberFormat="1" applyFont="1" applyFill="1" applyBorder="1"/>
    <xf numFmtId="38" fontId="0" fillId="2" borderId="40" xfId="0" applyNumberFormat="1" applyFont="1" applyFill="1" applyBorder="1"/>
    <xf numFmtId="38" fontId="0" fillId="2" borderId="43" xfId="1" applyFont="1" applyFill="1" applyBorder="1"/>
    <xf numFmtId="38" fontId="0" fillId="2" borderId="34" xfId="1" applyFont="1" applyFill="1" applyBorder="1"/>
    <xf numFmtId="38" fontId="0" fillId="0" borderId="33" xfId="1" applyFont="1" applyBorder="1"/>
    <xf numFmtId="38" fontId="0" fillId="0" borderId="40" xfId="1" applyFont="1" applyBorder="1"/>
    <xf numFmtId="0" fontId="13" fillId="0" borderId="5" xfId="2" applyFont="1" applyFill="1" applyBorder="1" applyAlignment="1">
      <alignment horizontal="left" vertical="center" wrapText="1"/>
    </xf>
    <xf numFmtId="0" fontId="13" fillId="0" borderId="5" xfId="2" applyFont="1" applyFill="1" applyBorder="1" applyAlignment="1">
      <alignment vertical="top" shrinkToFit="1"/>
    </xf>
    <xf numFmtId="0" fontId="0" fillId="10" borderId="0" xfId="0" applyFill="1"/>
    <xf numFmtId="0" fontId="0" fillId="10" borderId="0" xfId="0" applyFill="1" applyAlignment="1">
      <alignment horizontal="right"/>
    </xf>
    <xf numFmtId="38" fontId="5" fillId="10" borderId="0" xfId="1" applyFont="1" applyFill="1" applyAlignment="1">
      <alignment horizontal="center"/>
    </xf>
    <xf numFmtId="38" fontId="0" fillId="10" borderId="0" xfId="1" applyFont="1" applyFill="1" applyAlignment="1">
      <alignment horizontal="center"/>
    </xf>
    <xf numFmtId="177" fontId="0" fillId="10" borderId="0" xfId="0" applyNumberFormat="1" applyFill="1" applyAlignment="1">
      <alignment horizontal="center"/>
    </xf>
    <xf numFmtId="38" fontId="0" fillId="10" borderId="4" xfId="1" applyFont="1" applyFill="1" applyBorder="1" applyAlignment="1">
      <alignment horizontal="center"/>
    </xf>
    <xf numFmtId="38" fontId="0" fillId="10" borderId="9" xfId="1" applyFont="1" applyFill="1" applyBorder="1" applyAlignment="1">
      <alignment horizontal="center"/>
    </xf>
    <xf numFmtId="38" fontId="0" fillId="10" borderId="11" xfId="1" applyFont="1" applyFill="1" applyBorder="1" applyAlignment="1">
      <alignment horizontal="center"/>
    </xf>
    <xf numFmtId="38" fontId="0" fillId="10" borderId="3" xfId="1" applyFont="1" applyFill="1" applyBorder="1" applyAlignment="1">
      <alignment horizontal="center"/>
    </xf>
    <xf numFmtId="38" fontId="5" fillId="10" borderId="10" xfId="1" applyFont="1" applyFill="1" applyBorder="1" applyAlignment="1">
      <alignment horizontal="center"/>
    </xf>
    <xf numFmtId="38" fontId="0" fillId="10" borderId="0" xfId="1" applyFont="1" applyFill="1" applyBorder="1" applyAlignment="1">
      <alignment horizontal="center"/>
    </xf>
    <xf numFmtId="38" fontId="0" fillId="10" borderId="8" xfId="1" applyFont="1" applyFill="1" applyBorder="1" applyAlignment="1">
      <alignment horizontal="center"/>
    </xf>
    <xf numFmtId="38" fontId="0" fillId="10" borderId="0" xfId="1" applyFont="1" applyFill="1" applyAlignment="1">
      <alignment horizontal="left"/>
    </xf>
    <xf numFmtId="38" fontId="4" fillId="10" borderId="0" xfId="1" applyFont="1" applyFill="1" applyAlignment="1">
      <alignment horizontal="center"/>
    </xf>
    <xf numFmtId="38" fontId="0" fillId="10" borderId="2" xfId="1" applyFont="1" applyFill="1" applyBorder="1" applyAlignment="1">
      <alignment horizontal="center"/>
    </xf>
    <xf numFmtId="177" fontId="0" fillId="10" borderId="7" xfId="0" applyNumberFormat="1" applyFill="1" applyBorder="1" applyAlignment="1">
      <alignment horizontal="center"/>
    </xf>
    <xf numFmtId="0" fontId="0" fillId="10" borderId="9" xfId="0" applyFill="1" applyBorder="1"/>
    <xf numFmtId="0" fontId="5" fillId="10" borderId="0" xfId="0" applyFont="1" applyFill="1" applyAlignment="1">
      <alignment horizontal="left"/>
    </xf>
    <xf numFmtId="0" fontId="0" fillId="10" borderId="12" xfId="0" applyFill="1" applyBorder="1" applyAlignment="1">
      <alignment horizontal="center"/>
    </xf>
    <xf numFmtId="0" fontId="0" fillId="10" borderId="1" xfId="0" applyFill="1" applyBorder="1"/>
    <xf numFmtId="0" fontId="0" fillId="10" borderId="5" xfId="0" applyFill="1" applyBorder="1"/>
    <xf numFmtId="38" fontId="0" fillId="10" borderId="10" xfId="1" applyFont="1" applyFill="1" applyBorder="1" applyAlignment="1">
      <alignment horizontal="center"/>
    </xf>
    <xf numFmtId="38" fontId="0" fillId="10" borderId="11" xfId="0" applyNumberFormat="1" applyFill="1" applyBorder="1" applyAlignment="1">
      <alignment horizontal="right"/>
    </xf>
    <xf numFmtId="0" fontId="0" fillId="10" borderId="4" xfId="0" applyFill="1" applyBorder="1"/>
    <xf numFmtId="0" fontId="0" fillId="10" borderId="12" xfId="0" applyFill="1" applyBorder="1"/>
    <xf numFmtId="38" fontId="0" fillId="10" borderId="13" xfId="1" applyFont="1" applyFill="1" applyBorder="1" applyAlignment="1">
      <alignment horizontal="center"/>
    </xf>
    <xf numFmtId="38" fontId="0" fillId="10" borderId="1" xfId="1" applyFont="1" applyFill="1" applyBorder="1" applyAlignment="1">
      <alignment horizontal="center"/>
    </xf>
    <xf numFmtId="0" fontId="0" fillId="10" borderId="12" xfId="0" applyFill="1" applyBorder="1" applyAlignment="1">
      <alignment horizontal="right"/>
    </xf>
    <xf numFmtId="38" fontId="0" fillId="10" borderId="8" xfId="0" applyNumberFormat="1" applyFill="1" applyBorder="1" applyAlignment="1">
      <alignment horizontal="right"/>
    </xf>
    <xf numFmtId="0" fontId="0" fillId="10" borderId="2" xfId="0" applyFill="1" applyBorder="1"/>
    <xf numFmtId="38" fontId="0" fillId="10" borderId="12" xfId="1" applyFont="1" applyFill="1" applyBorder="1" applyAlignment="1">
      <alignment horizontal="center"/>
    </xf>
    <xf numFmtId="0" fontId="0" fillId="10" borderId="13" xfId="0" applyFill="1" applyBorder="1"/>
    <xf numFmtId="0" fontId="0" fillId="10" borderId="11" xfId="0" applyFill="1" applyBorder="1" applyAlignment="1">
      <alignment horizontal="center"/>
    </xf>
    <xf numFmtId="38" fontId="0" fillId="10" borderId="5" xfId="0" applyNumberFormat="1" applyFill="1" applyBorder="1"/>
    <xf numFmtId="38" fontId="0" fillId="10" borderId="0" xfId="1" applyFont="1" applyFill="1" applyAlignment="1">
      <alignment horizontal="right"/>
    </xf>
    <xf numFmtId="0" fontId="5" fillId="10" borderId="0" xfId="0" applyFont="1" applyFill="1" applyAlignment="1">
      <alignment horizontal="center"/>
    </xf>
    <xf numFmtId="177" fontId="0" fillId="10" borderId="5" xfId="0" applyNumberFormat="1" applyFill="1" applyBorder="1" applyAlignment="1">
      <alignment horizontal="center"/>
    </xf>
    <xf numFmtId="38" fontId="0" fillId="10" borderId="10" xfId="0" applyNumberFormat="1" applyFill="1" applyBorder="1" applyAlignment="1">
      <alignment horizontal="center"/>
    </xf>
    <xf numFmtId="38" fontId="0" fillId="10" borderId="0" xfId="0" applyNumberFormat="1" applyFill="1" applyBorder="1" applyAlignment="1">
      <alignment horizontal="center"/>
    </xf>
    <xf numFmtId="0" fontId="0" fillId="10" borderId="9" xfId="0" applyFill="1" applyBorder="1" applyAlignment="1">
      <alignment horizontal="center"/>
    </xf>
    <xf numFmtId="0" fontId="0" fillId="10" borderId="0" xfId="0" applyFill="1" applyBorder="1" applyAlignment="1">
      <alignment horizontal="center"/>
    </xf>
    <xf numFmtId="38" fontId="0" fillId="10" borderId="7" xfId="0" applyNumberFormat="1" applyFill="1" applyBorder="1" applyAlignment="1">
      <alignment horizontal="center"/>
    </xf>
    <xf numFmtId="0" fontId="0" fillId="10" borderId="7" xfId="0" applyFill="1" applyBorder="1"/>
    <xf numFmtId="0" fontId="0" fillId="10" borderId="0" xfId="0" applyFill="1" applyBorder="1"/>
    <xf numFmtId="0" fontId="0" fillId="10" borderId="8" xfId="0" applyFill="1" applyBorder="1" applyAlignment="1">
      <alignment horizontal="right"/>
    </xf>
    <xf numFmtId="0" fontId="0" fillId="10" borderId="11" xfId="0" applyFill="1" applyBorder="1" applyAlignment="1">
      <alignment horizontal="right"/>
    </xf>
    <xf numFmtId="0" fontId="0" fillId="10" borderId="3" xfId="0" applyFill="1" applyBorder="1"/>
    <xf numFmtId="0" fontId="5" fillId="9" borderId="15" xfId="0" applyFont="1" applyFill="1" applyBorder="1" applyAlignment="1">
      <alignment horizontal="left"/>
    </xf>
    <xf numFmtId="0" fontId="0" fillId="9" borderId="6" xfId="0" applyFill="1" applyBorder="1"/>
    <xf numFmtId="0" fontId="0" fillId="9" borderId="14" xfId="0" applyFill="1" applyBorder="1"/>
    <xf numFmtId="38" fontId="5" fillId="9" borderId="10" xfId="1" applyFont="1" applyFill="1" applyBorder="1" applyAlignment="1">
      <alignment horizontal="center"/>
    </xf>
    <xf numFmtId="38" fontId="0" fillId="10" borderId="0" xfId="0" applyNumberFormat="1" applyFill="1" applyAlignment="1">
      <alignment horizontal="center"/>
    </xf>
    <xf numFmtId="0" fontId="0" fillId="10" borderId="0" xfId="0" applyFill="1" applyAlignment="1">
      <alignment horizontal="center"/>
    </xf>
    <xf numFmtId="0" fontId="6" fillId="0" borderId="44" xfId="2" applyFont="1" applyFill="1" applyBorder="1" applyAlignment="1">
      <alignment horizontal="center" vertical="center" shrinkToFit="1"/>
    </xf>
    <xf numFmtId="0" fontId="6" fillId="0" borderId="45" xfId="2" applyFont="1" applyFill="1" applyBorder="1" applyAlignment="1">
      <alignment horizontal="center" vertical="center" shrinkToFit="1"/>
    </xf>
    <xf numFmtId="0" fontId="6" fillId="0" borderId="35" xfId="2" applyFont="1" applyFill="1" applyBorder="1" applyAlignment="1">
      <alignment horizontal="center" vertical="center"/>
    </xf>
    <xf numFmtId="0" fontId="6" fillId="0" borderId="35" xfId="2" applyFont="1" applyFill="1" applyBorder="1" applyAlignment="1">
      <alignment vertical="center"/>
    </xf>
    <xf numFmtId="0" fontId="6" fillId="0" borderId="40" xfId="2" applyFont="1" applyFill="1" applyBorder="1" applyAlignment="1">
      <alignment vertical="center"/>
    </xf>
    <xf numFmtId="38" fontId="13" fillId="0" borderId="43" xfId="2" applyNumberFormat="1" applyFont="1" applyFill="1" applyBorder="1" applyAlignment="1">
      <alignment vertical="center" shrinkToFit="1"/>
    </xf>
    <xf numFmtId="0" fontId="13" fillId="0" borderId="43" xfId="2" applyFont="1" applyFill="1" applyBorder="1" applyAlignment="1">
      <alignment vertical="center" shrinkToFit="1"/>
    </xf>
    <xf numFmtId="49" fontId="13" fillId="0" borderId="43" xfId="2" applyNumberFormat="1" applyFont="1" applyFill="1" applyBorder="1" applyAlignment="1">
      <alignment horizontal="center" vertical="center" shrinkToFit="1"/>
    </xf>
    <xf numFmtId="38" fontId="13" fillId="0" borderId="28" xfId="2" applyNumberFormat="1" applyFont="1" applyFill="1" applyBorder="1" applyAlignment="1">
      <alignment vertical="center" shrinkToFit="1"/>
    </xf>
    <xf numFmtId="49" fontId="13" fillId="0" borderId="28" xfId="2" applyNumberFormat="1" applyFont="1" applyFill="1" applyBorder="1" applyAlignment="1">
      <alignment horizontal="center" vertical="center" shrinkToFit="1"/>
    </xf>
    <xf numFmtId="38" fontId="13" fillId="0" borderId="30" xfId="2" applyNumberFormat="1" applyFont="1" applyFill="1" applyBorder="1" applyAlignment="1">
      <alignment vertical="center" shrinkToFit="1"/>
    </xf>
    <xf numFmtId="49" fontId="13" fillId="0" borderId="30" xfId="2" applyNumberFormat="1" applyFont="1" applyFill="1" applyBorder="1" applyAlignment="1">
      <alignment horizontal="center" vertical="center" shrinkToFit="1"/>
    </xf>
    <xf numFmtId="0" fontId="13" fillId="0" borderId="30" xfId="2" applyFont="1" applyFill="1" applyBorder="1" applyAlignment="1">
      <alignment vertical="center" shrinkToFit="1"/>
    </xf>
    <xf numFmtId="38" fontId="13" fillId="0" borderId="29" xfId="2" applyNumberFormat="1" applyFont="1" applyFill="1" applyBorder="1" applyAlignment="1">
      <alignment vertical="center" shrinkToFit="1"/>
    </xf>
    <xf numFmtId="0" fontId="13" fillId="0" borderId="28" xfId="2" applyFont="1" applyFill="1" applyBorder="1" applyAlignment="1">
      <alignment vertical="center" shrinkToFit="1"/>
    </xf>
    <xf numFmtId="38" fontId="13" fillId="0" borderId="28" xfId="1" applyFont="1" applyFill="1" applyBorder="1" applyAlignment="1">
      <alignment vertical="center" shrinkToFit="1"/>
    </xf>
    <xf numFmtId="38" fontId="13" fillId="0" borderId="45" xfId="2" applyNumberFormat="1" applyFont="1" applyFill="1" applyBorder="1" applyAlignment="1">
      <alignment vertical="center" shrinkToFit="1"/>
    </xf>
    <xf numFmtId="0" fontId="13" fillId="0" borderId="43" xfId="2" applyFont="1" applyFill="1" applyBorder="1" applyAlignment="1">
      <alignment vertical="center" wrapText="1" shrinkToFit="1"/>
    </xf>
    <xf numFmtId="49" fontId="13" fillId="0" borderId="28" xfId="2" applyNumberFormat="1" applyFont="1" applyFill="1" applyBorder="1" applyAlignment="1">
      <alignment horizontal="center" vertical="center"/>
    </xf>
    <xf numFmtId="0" fontId="13" fillId="0" borderId="43" xfId="2" applyFont="1" applyFill="1" applyBorder="1" applyAlignment="1">
      <alignment vertical="center"/>
    </xf>
    <xf numFmtId="49" fontId="13" fillId="0" borderId="29" xfId="2" applyNumberFormat="1" applyFont="1" applyFill="1" applyBorder="1" applyAlignment="1">
      <alignment horizontal="center" vertical="center" shrinkToFit="1"/>
    </xf>
    <xf numFmtId="49" fontId="13" fillId="0" borderId="45" xfId="2" applyNumberFormat="1" applyFont="1" applyFill="1" applyBorder="1" applyAlignment="1">
      <alignment horizontal="center" vertical="center" shrinkToFit="1"/>
    </xf>
    <xf numFmtId="38" fontId="13" fillId="0" borderId="28" xfId="1" applyFont="1" applyFill="1" applyBorder="1" applyAlignment="1">
      <alignment vertical="top" wrapText="1" shrinkToFit="1"/>
    </xf>
    <xf numFmtId="49" fontId="13" fillId="0" borderId="28" xfId="2" applyNumberFormat="1" applyFont="1" applyFill="1" applyBorder="1" applyAlignment="1">
      <alignment horizontal="center" vertical="top" shrinkToFit="1"/>
    </xf>
    <xf numFmtId="0" fontId="13" fillId="0" borderId="28" xfId="2" applyFont="1" applyFill="1" applyBorder="1" applyAlignment="1">
      <alignment vertical="center" wrapText="1"/>
    </xf>
    <xf numFmtId="0" fontId="13" fillId="0" borderId="5" xfId="2" applyFont="1" applyFill="1" applyBorder="1" applyAlignment="1">
      <alignment vertical="center" wrapText="1"/>
    </xf>
    <xf numFmtId="0" fontId="13" fillId="0" borderId="28" xfId="2" applyFont="1" applyFill="1" applyBorder="1" applyAlignment="1">
      <alignment vertical="center" wrapText="1" shrinkToFit="1"/>
    </xf>
    <xf numFmtId="38" fontId="13" fillId="0" borderId="28" xfId="2" applyNumberFormat="1" applyFont="1" applyFill="1" applyBorder="1" applyAlignment="1">
      <alignment vertical="center" wrapText="1" shrinkToFit="1"/>
    </xf>
    <xf numFmtId="38" fontId="13" fillId="0" borderId="43" xfId="1" applyFont="1" applyFill="1" applyBorder="1" applyAlignment="1">
      <alignment vertical="center" shrinkToFit="1"/>
    </xf>
    <xf numFmtId="0" fontId="13" fillId="0" borderId="43" xfId="2" applyFont="1" applyFill="1" applyBorder="1" applyAlignment="1">
      <alignment vertical="top" wrapText="1"/>
    </xf>
    <xf numFmtId="38" fontId="13" fillId="0" borderId="28" xfId="2" applyNumberFormat="1" applyFont="1" applyFill="1" applyBorder="1" applyAlignment="1">
      <alignment vertical="top" wrapText="1"/>
    </xf>
    <xf numFmtId="38" fontId="13" fillId="0" borderId="29" xfId="2" applyNumberFormat="1" applyFont="1" applyFill="1" applyBorder="1" applyAlignment="1">
      <alignment vertical="center" wrapText="1" shrinkToFit="1"/>
    </xf>
    <xf numFmtId="49" fontId="13" fillId="0" borderId="43" xfId="2" applyNumberFormat="1" applyFont="1" applyFill="1" applyBorder="1" applyAlignment="1">
      <alignment horizontal="left" vertical="center" shrinkToFit="1"/>
    </xf>
    <xf numFmtId="38" fontId="13" fillId="0" borderId="43" xfId="2" applyNumberFormat="1" applyFont="1" applyFill="1" applyBorder="1" applyAlignment="1">
      <alignment vertical="center" wrapText="1" shrinkToFit="1"/>
    </xf>
    <xf numFmtId="0" fontId="13" fillId="0" borderId="29" xfId="2" applyFont="1" applyFill="1" applyBorder="1" applyAlignment="1">
      <alignment vertical="center" wrapText="1" shrinkToFit="1"/>
    </xf>
    <xf numFmtId="0" fontId="13" fillId="0" borderId="30" xfId="2" applyFont="1" applyFill="1" applyBorder="1" applyAlignment="1">
      <alignment vertical="center" wrapText="1" shrinkToFit="1"/>
    </xf>
    <xf numFmtId="38" fontId="13" fillId="0" borderId="45" xfId="2" applyNumberFormat="1" applyFont="1" applyFill="1" applyBorder="1" applyAlignment="1">
      <alignment vertical="center" wrapText="1" shrinkToFit="1"/>
    </xf>
    <xf numFmtId="0" fontId="13" fillId="0" borderId="29" xfId="2" applyFont="1" applyFill="1" applyBorder="1" applyAlignment="1">
      <alignment vertical="center" shrinkToFit="1"/>
    </xf>
    <xf numFmtId="0" fontId="13" fillId="7" borderId="29" xfId="2" applyFont="1" applyFill="1" applyBorder="1" applyAlignment="1">
      <alignment vertical="center" shrinkToFit="1"/>
    </xf>
    <xf numFmtId="49" fontId="13" fillId="7" borderId="29" xfId="2" applyNumberFormat="1" applyFont="1" applyFill="1" applyBorder="1" applyAlignment="1">
      <alignment horizontal="center" vertical="center" shrinkToFit="1"/>
    </xf>
    <xf numFmtId="0" fontId="13" fillId="7" borderId="30" xfId="2" applyFont="1" applyFill="1" applyBorder="1" applyAlignment="1">
      <alignment vertical="center" shrinkToFit="1"/>
    </xf>
    <xf numFmtId="0" fontId="13" fillId="7" borderId="43" xfId="2" applyFont="1" applyFill="1" applyBorder="1" applyAlignment="1">
      <alignment vertical="center" shrinkToFit="1"/>
    </xf>
    <xf numFmtId="49" fontId="13" fillId="7" borderId="28" xfId="2" applyNumberFormat="1" applyFont="1" applyFill="1" applyBorder="1" applyAlignment="1">
      <alignment horizontal="center" vertical="center" shrinkToFit="1"/>
    </xf>
    <xf numFmtId="0" fontId="13" fillId="0" borderId="43" xfId="2" applyFont="1" applyFill="1" applyBorder="1" applyAlignment="1">
      <alignment vertical="top" wrapText="1" shrinkToFit="1"/>
    </xf>
    <xf numFmtId="49" fontId="13" fillId="0" borderId="29" xfId="2" applyNumberFormat="1" applyFont="1" applyFill="1" applyBorder="1" applyAlignment="1">
      <alignment horizontal="center" vertical="center"/>
    </xf>
    <xf numFmtId="49" fontId="13" fillId="0" borderId="45" xfId="2" applyNumberFormat="1" applyFont="1" applyFill="1" applyBorder="1" applyAlignment="1">
      <alignment horizontal="center" vertical="center"/>
    </xf>
    <xf numFmtId="0" fontId="6" fillId="0" borderId="43" xfId="0" applyFont="1" applyBorder="1"/>
    <xf numFmtId="0" fontId="6" fillId="0" borderId="44" xfId="0" applyFont="1" applyBorder="1"/>
    <xf numFmtId="0" fontId="6" fillId="0" borderId="29" xfId="0" applyFont="1" applyBorder="1"/>
    <xf numFmtId="0" fontId="6" fillId="0" borderId="44" xfId="0" applyFont="1" applyBorder="1" applyAlignment="1">
      <alignment horizontal="left"/>
    </xf>
    <xf numFmtId="0" fontId="6" fillId="0" borderId="34" xfId="0" applyFont="1" applyBorder="1"/>
    <xf numFmtId="49" fontId="6" fillId="0" borderId="33" xfId="0" applyNumberFormat="1" applyFont="1" applyBorder="1" applyAlignment="1">
      <alignment vertical="top" wrapText="1"/>
    </xf>
    <xf numFmtId="0" fontId="6" fillId="0" borderId="40" xfId="0" applyFont="1" applyBorder="1" applyAlignment="1">
      <alignment vertical="top" wrapText="1"/>
    </xf>
    <xf numFmtId="179" fontId="6" fillId="0" borderId="43" xfId="1" applyNumberFormat="1" applyFont="1" applyBorder="1"/>
    <xf numFmtId="179" fontId="6" fillId="0" borderId="28" xfId="1" applyNumberFormat="1" applyFont="1" applyBorder="1"/>
    <xf numFmtId="49" fontId="6" fillId="0" borderId="29" xfId="0" applyNumberFormat="1" applyFont="1" applyBorder="1"/>
    <xf numFmtId="0" fontId="6" fillId="0" borderId="45" xfId="0" applyFont="1" applyBorder="1"/>
    <xf numFmtId="179" fontId="6" fillId="0" borderId="44" xfId="1" applyNumberFormat="1" applyFont="1" applyBorder="1"/>
    <xf numFmtId="179" fontId="6" fillId="0" borderId="29" xfId="1" applyNumberFormat="1" applyFont="1" applyBorder="1"/>
    <xf numFmtId="179" fontId="6" fillId="0" borderId="45" xfId="1" applyNumberFormat="1" applyFont="1" applyBorder="1"/>
    <xf numFmtId="49" fontId="6" fillId="0" borderId="28" xfId="0" applyNumberFormat="1" applyFont="1" applyBorder="1"/>
    <xf numFmtId="179" fontId="6" fillId="0" borderId="33" xfId="1" applyNumberFormat="1" applyFont="1" applyBorder="1"/>
    <xf numFmtId="179" fontId="6" fillId="0" borderId="35" xfId="1" applyNumberFormat="1" applyFont="1" applyBorder="1"/>
    <xf numFmtId="179" fontId="6" fillId="9" borderId="0" xfId="1" applyNumberFormat="1" applyFont="1" applyFill="1" applyBorder="1"/>
    <xf numFmtId="179" fontId="6" fillId="9" borderId="5" xfId="1" applyNumberFormat="1" applyFont="1" applyFill="1" applyBorder="1"/>
    <xf numFmtId="179" fontId="6" fillId="9" borderId="2" xfId="1" applyNumberFormat="1" applyFont="1" applyFill="1" applyBorder="1"/>
    <xf numFmtId="49" fontId="6" fillId="9" borderId="35" xfId="0" applyNumberFormat="1" applyFont="1" applyFill="1" applyBorder="1"/>
    <xf numFmtId="0" fontId="6" fillId="9" borderId="40" xfId="0" applyFont="1" applyFill="1" applyBorder="1"/>
    <xf numFmtId="0" fontId="6" fillId="9" borderId="0" xfId="0" applyFont="1" applyFill="1" applyBorder="1"/>
    <xf numFmtId="0" fontId="6" fillId="9" borderId="5" xfId="0" applyFont="1" applyFill="1" applyBorder="1"/>
    <xf numFmtId="0" fontId="17" fillId="0" borderId="0" xfId="0" applyFont="1"/>
    <xf numFmtId="38" fontId="0" fillId="9" borderId="0" xfId="0" applyNumberFormat="1" applyFill="1"/>
    <xf numFmtId="0" fontId="0" fillId="9" borderId="12" xfId="0" applyFont="1" applyFill="1" applyBorder="1"/>
    <xf numFmtId="0" fontId="0" fillId="0" borderId="40" xfId="0" applyFont="1" applyBorder="1"/>
    <xf numFmtId="49" fontId="13" fillId="9" borderId="8" xfId="2" applyNumberFormat="1" applyFont="1" applyFill="1" applyBorder="1" applyAlignment="1">
      <alignment horizontal="right" vertical="center" shrinkToFit="1"/>
    </xf>
    <xf numFmtId="180" fontId="13" fillId="9" borderId="0" xfId="2" applyNumberFormat="1" applyFont="1" applyFill="1" applyBorder="1" applyAlignment="1">
      <alignment vertical="center" shrinkToFit="1"/>
    </xf>
    <xf numFmtId="0" fontId="13" fillId="9" borderId="5" xfId="2" applyFont="1" applyFill="1" applyBorder="1" applyAlignment="1">
      <alignment vertical="center" shrinkToFit="1"/>
    </xf>
    <xf numFmtId="0" fontId="13" fillId="9" borderId="31" xfId="2" applyFont="1" applyFill="1" applyBorder="1" applyAlignment="1">
      <alignment vertical="center" shrinkToFit="1"/>
    </xf>
    <xf numFmtId="49" fontId="13" fillId="9" borderId="18" xfId="2" applyNumberFormat="1" applyFont="1" applyFill="1" applyBorder="1" applyAlignment="1">
      <alignment horizontal="right" vertical="center" shrinkToFit="1"/>
    </xf>
    <xf numFmtId="180" fontId="13" fillId="9" borderId="19" xfId="2" applyNumberFormat="1" applyFont="1" applyFill="1" applyBorder="1" applyAlignment="1">
      <alignment vertical="center" shrinkToFit="1"/>
    </xf>
    <xf numFmtId="0" fontId="13" fillId="9" borderId="32" xfId="2" applyFont="1" applyFill="1" applyBorder="1" applyAlignment="1">
      <alignment vertical="center" shrinkToFit="1"/>
    </xf>
    <xf numFmtId="49" fontId="13" fillId="9" borderId="43" xfId="2" applyNumberFormat="1" applyFont="1" applyFill="1" applyBorder="1" applyAlignment="1">
      <alignment horizontal="right" vertical="center" shrinkToFit="1"/>
    </xf>
    <xf numFmtId="180" fontId="13" fillId="9" borderId="13" xfId="2" applyNumberFormat="1" applyFont="1" applyFill="1" applyBorder="1" applyAlignment="1">
      <alignment vertical="center" shrinkToFit="1"/>
    </xf>
    <xf numFmtId="0" fontId="13" fillId="9" borderId="28" xfId="2" applyFont="1" applyFill="1" applyBorder="1" applyAlignment="1">
      <alignment vertical="center" shrinkToFit="1"/>
    </xf>
    <xf numFmtId="49" fontId="13" fillId="9" borderId="16" xfId="2" applyNumberFormat="1" applyFont="1" applyFill="1" applyBorder="1" applyAlignment="1">
      <alignment horizontal="right" vertical="center" shrinkToFit="1"/>
    </xf>
    <xf numFmtId="180" fontId="13" fillId="9" borderId="17" xfId="2" applyNumberFormat="1" applyFont="1" applyFill="1" applyBorder="1" applyAlignment="1">
      <alignment vertical="center" shrinkToFit="1"/>
    </xf>
    <xf numFmtId="49" fontId="13" fillId="9" borderId="34" xfId="2" applyNumberFormat="1" applyFont="1" applyFill="1" applyBorder="1" applyAlignment="1">
      <alignment horizontal="right" vertical="center" shrinkToFit="1"/>
    </xf>
    <xf numFmtId="180" fontId="13" fillId="9" borderId="33" xfId="2" applyNumberFormat="1" applyFont="1" applyFill="1" applyBorder="1" applyAlignment="1">
      <alignment vertical="center" shrinkToFit="1"/>
    </xf>
    <xf numFmtId="0" fontId="13" fillId="9" borderId="35" xfId="2" applyFont="1" applyFill="1" applyBorder="1" applyAlignment="1">
      <alignment vertical="center" shrinkToFit="1"/>
    </xf>
    <xf numFmtId="49" fontId="13" fillId="9" borderId="36" xfId="2" applyNumberFormat="1" applyFont="1" applyFill="1" applyBorder="1" applyAlignment="1">
      <alignment horizontal="right" vertical="center" shrinkToFit="1"/>
    </xf>
    <xf numFmtId="180" fontId="13" fillId="9" borderId="37" xfId="2" applyNumberFormat="1" applyFont="1" applyFill="1" applyBorder="1" applyAlignment="1">
      <alignment vertical="center" shrinkToFit="1"/>
    </xf>
    <xf numFmtId="0" fontId="13" fillId="9" borderId="38" xfId="2" applyFont="1" applyFill="1" applyBorder="1" applyAlignment="1">
      <alignment vertical="center" shrinkToFit="1"/>
    </xf>
    <xf numFmtId="49" fontId="13" fillId="9" borderId="20" xfId="2" applyNumberFormat="1" applyFont="1" applyFill="1" applyBorder="1" applyAlignment="1">
      <alignment horizontal="right" vertical="center" shrinkToFit="1"/>
    </xf>
    <xf numFmtId="180" fontId="13" fillId="9" borderId="21" xfId="2" applyNumberFormat="1" applyFont="1" applyFill="1" applyBorder="1" applyAlignment="1">
      <alignment vertical="center" shrinkToFit="1"/>
    </xf>
    <xf numFmtId="0" fontId="13" fillId="9" borderId="39" xfId="2" applyFont="1" applyFill="1" applyBorder="1" applyAlignment="1">
      <alignment vertical="center" shrinkToFit="1"/>
    </xf>
    <xf numFmtId="0" fontId="13" fillId="9" borderId="41" xfId="2" applyFont="1" applyFill="1" applyBorder="1" applyAlignment="1">
      <alignment vertical="center" shrinkToFit="1"/>
    </xf>
    <xf numFmtId="49" fontId="13" fillId="9" borderId="30" xfId="2" applyNumberFormat="1" applyFont="1" applyFill="1" applyBorder="1" applyAlignment="1">
      <alignment horizontal="right" vertical="center" shrinkToFit="1"/>
    </xf>
    <xf numFmtId="180" fontId="13" fillId="9" borderId="44" xfId="2" applyNumberFormat="1" applyFont="1" applyFill="1" applyBorder="1" applyAlignment="1">
      <alignment vertical="center" shrinkToFit="1"/>
    </xf>
    <xf numFmtId="0" fontId="13" fillId="9" borderId="29" xfId="2" applyFont="1" applyFill="1" applyBorder="1" applyAlignment="1">
      <alignment vertical="center" shrinkToFit="1"/>
    </xf>
    <xf numFmtId="180" fontId="13" fillId="9" borderId="1" xfId="2" applyNumberFormat="1" applyFont="1" applyFill="1" applyBorder="1" applyAlignment="1">
      <alignment vertical="center" shrinkToFit="1"/>
    </xf>
    <xf numFmtId="49" fontId="13" fillId="9" borderId="23" xfId="2" applyNumberFormat="1" applyFont="1" applyFill="1" applyBorder="1" applyAlignment="1">
      <alignment horizontal="right" vertical="center" shrinkToFit="1"/>
    </xf>
    <xf numFmtId="180" fontId="13" fillId="9" borderId="22" xfId="2" applyNumberFormat="1" applyFont="1" applyFill="1" applyBorder="1" applyAlignment="1">
      <alignment vertical="center" shrinkToFit="1"/>
    </xf>
    <xf numFmtId="180" fontId="13" fillId="9" borderId="2" xfId="2" applyNumberFormat="1" applyFont="1" applyFill="1" applyBorder="1" applyAlignment="1">
      <alignment vertical="center" shrinkToFit="1"/>
    </xf>
    <xf numFmtId="180" fontId="13" fillId="9" borderId="40" xfId="2" applyNumberFormat="1" applyFont="1" applyFill="1" applyBorder="1" applyAlignment="1">
      <alignment vertical="center" shrinkToFit="1"/>
    </xf>
    <xf numFmtId="180" fontId="13" fillId="9" borderId="24" xfId="2" applyNumberFormat="1" applyFont="1" applyFill="1" applyBorder="1" applyAlignment="1">
      <alignment vertical="center" shrinkToFit="1"/>
    </xf>
    <xf numFmtId="49" fontId="13" fillId="9" borderId="43" xfId="2" applyNumberFormat="1" applyFont="1" applyFill="1" applyBorder="1" applyAlignment="1">
      <alignment horizontal="right" vertical="top" shrinkToFit="1"/>
    </xf>
    <xf numFmtId="180" fontId="13" fillId="9" borderId="13" xfId="2" applyNumberFormat="1" applyFont="1" applyFill="1" applyBorder="1" applyAlignment="1">
      <alignment vertical="top" shrinkToFit="1"/>
    </xf>
    <xf numFmtId="180" fontId="13" fillId="9" borderId="26" xfId="2" applyNumberFormat="1" applyFont="1" applyFill="1" applyBorder="1" applyAlignment="1">
      <alignment vertical="center" shrinkToFit="1"/>
    </xf>
    <xf numFmtId="180" fontId="13" fillId="9" borderId="42" xfId="2" applyNumberFormat="1" applyFont="1" applyFill="1" applyBorder="1" applyAlignment="1">
      <alignment vertical="center" shrinkToFit="1"/>
    </xf>
    <xf numFmtId="180" fontId="13" fillId="9" borderId="45" xfId="2" applyNumberFormat="1" applyFont="1" applyFill="1" applyBorder="1" applyAlignment="1">
      <alignment vertical="center" shrinkToFit="1"/>
    </xf>
    <xf numFmtId="180" fontId="13" fillId="9" borderId="27" xfId="2" applyNumberFormat="1" applyFont="1" applyFill="1" applyBorder="1" applyAlignment="1">
      <alignment vertical="center" shrinkToFit="1"/>
    </xf>
    <xf numFmtId="0" fontId="12" fillId="9" borderId="16" xfId="2" applyFont="1" applyFill="1" applyBorder="1" applyAlignment="1">
      <alignment vertical="center"/>
    </xf>
    <xf numFmtId="0" fontId="12" fillId="9" borderId="0" xfId="2" applyFont="1" applyFill="1" applyAlignment="1">
      <alignment vertical="center"/>
    </xf>
    <xf numFmtId="0" fontId="13" fillId="9" borderId="39" xfId="2" applyFont="1" applyFill="1" applyBorder="1" applyAlignment="1">
      <alignment vertical="center"/>
    </xf>
    <xf numFmtId="180" fontId="13" fillId="9" borderId="25" xfId="2" applyNumberFormat="1" applyFont="1" applyFill="1" applyBorder="1" applyAlignment="1">
      <alignment vertical="center" shrinkToFit="1"/>
    </xf>
    <xf numFmtId="38" fontId="13" fillId="9" borderId="43" xfId="2" applyNumberFormat="1" applyFont="1" applyFill="1" applyBorder="1" applyAlignment="1">
      <alignment vertical="center" shrinkToFit="1"/>
    </xf>
    <xf numFmtId="38" fontId="13" fillId="9" borderId="39" xfId="2" applyNumberFormat="1" applyFont="1" applyFill="1" applyBorder="1" applyAlignment="1">
      <alignment vertical="center" shrinkToFit="1"/>
    </xf>
    <xf numFmtId="38" fontId="13" fillId="9" borderId="34" xfId="2" applyNumberFormat="1" applyFont="1" applyFill="1" applyBorder="1" applyAlignment="1">
      <alignment vertical="center" shrinkToFit="1"/>
    </xf>
    <xf numFmtId="38" fontId="13" fillId="9" borderId="8" xfId="2" applyNumberFormat="1" applyFont="1" applyFill="1" applyBorder="1" applyAlignment="1">
      <alignment vertical="center" shrinkToFit="1"/>
    </xf>
    <xf numFmtId="38" fontId="13" fillId="9" borderId="31" xfId="2" applyNumberFormat="1" applyFont="1" applyFill="1" applyBorder="1" applyAlignment="1">
      <alignment vertical="center" shrinkToFit="1"/>
    </xf>
    <xf numFmtId="38" fontId="13" fillId="9" borderId="5" xfId="2" applyNumberFormat="1" applyFont="1" applyFill="1" applyBorder="1" applyAlignment="1">
      <alignment vertical="center" shrinkToFit="1"/>
    </xf>
    <xf numFmtId="38" fontId="13" fillId="9" borderId="35" xfId="2" applyNumberFormat="1" applyFont="1" applyFill="1" applyBorder="1" applyAlignment="1">
      <alignment vertical="center" shrinkToFit="1"/>
    </xf>
    <xf numFmtId="38" fontId="13" fillId="9" borderId="29" xfId="2" applyNumberFormat="1" applyFont="1" applyFill="1" applyBorder="1" applyAlignment="1">
      <alignment vertical="center" shrinkToFit="1"/>
    </xf>
    <xf numFmtId="179" fontId="7" fillId="2" borderId="6" xfId="0" applyNumberFormat="1" applyFont="1" applyFill="1" applyBorder="1"/>
    <xf numFmtId="179" fontId="7" fillId="0" borderId="6" xfId="0" applyNumberFormat="1" applyFont="1" applyBorder="1"/>
    <xf numFmtId="179" fontId="7" fillId="0" borderId="14" xfId="0" applyNumberFormat="1" applyFont="1" applyBorder="1"/>
    <xf numFmtId="182" fontId="0" fillId="0" borderId="0" xfId="0" applyNumberFormat="1" applyAlignment="1">
      <alignment vertical="center" wrapText="1"/>
    </xf>
    <xf numFmtId="0" fontId="7" fillId="0" borderId="33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7" fillId="0" borderId="43" xfId="0" applyFont="1" applyBorder="1" applyAlignment="1">
      <alignment vertical="center"/>
    </xf>
    <xf numFmtId="0" fontId="7" fillId="0" borderId="13" xfId="0" applyFont="1" applyBorder="1" applyAlignment="1">
      <alignment vertical="center" wrapText="1"/>
    </xf>
    <xf numFmtId="0" fontId="7" fillId="0" borderId="13" xfId="0" applyFont="1" applyBorder="1" applyAlignment="1">
      <alignment vertical="center"/>
    </xf>
    <xf numFmtId="0" fontId="7" fillId="0" borderId="1" xfId="0" applyFont="1" applyBorder="1" applyAlignment="1">
      <alignment vertical="center"/>
    </xf>
    <xf numFmtId="0" fontId="7" fillId="0" borderId="28" xfId="0" applyFont="1" applyBorder="1" applyAlignment="1">
      <alignment vertical="center"/>
    </xf>
    <xf numFmtId="0" fontId="7" fillId="0" borderId="34" xfId="0" applyFont="1" applyBorder="1" applyAlignment="1">
      <alignment vertical="center"/>
    </xf>
    <xf numFmtId="0" fontId="7" fillId="0" borderId="33" xfId="0" applyFont="1" applyBorder="1" applyAlignment="1">
      <alignment vertical="center" wrapText="1"/>
    </xf>
    <xf numFmtId="0" fontId="7" fillId="0" borderId="34" xfId="0" applyFont="1" applyBorder="1" applyAlignment="1">
      <alignment vertical="center" wrapText="1"/>
    </xf>
    <xf numFmtId="0" fontId="7" fillId="0" borderId="40" xfId="0" applyFont="1" applyBorder="1" applyAlignment="1">
      <alignment vertical="center" wrapText="1"/>
    </xf>
    <xf numFmtId="0" fontId="7" fillId="0" borderId="35" xfId="0" applyFont="1" applyBorder="1" applyAlignment="1">
      <alignment vertical="center" wrapText="1"/>
    </xf>
    <xf numFmtId="0" fontId="7" fillId="0" borderId="0" xfId="0" applyFont="1" applyAlignment="1">
      <alignment vertical="center" wrapText="1"/>
    </xf>
    <xf numFmtId="179" fontId="7" fillId="0" borderId="8" xfId="0" applyNumberFormat="1" applyFont="1" applyBorder="1" applyAlignment="1">
      <alignment vertical="center"/>
    </xf>
    <xf numFmtId="179" fontId="7" fillId="0" borderId="0" xfId="0" applyNumberFormat="1" applyFont="1" applyBorder="1" applyAlignment="1">
      <alignment vertical="center"/>
    </xf>
    <xf numFmtId="179" fontId="7" fillId="0" borderId="2" xfId="0" applyNumberFormat="1" applyFont="1" applyBorder="1" applyAlignment="1">
      <alignment vertical="center"/>
    </xf>
    <xf numFmtId="179" fontId="7" fillId="0" borderId="5" xfId="0" applyNumberFormat="1" applyFont="1" applyBorder="1" applyAlignment="1">
      <alignment vertical="center"/>
    </xf>
    <xf numFmtId="179" fontId="7" fillId="0" borderId="0" xfId="0" applyNumberFormat="1" applyFont="1" applyAlignment="1">
      <alignment vertical="center"/>
    </xf>
    <xf numFmtId="0" fontId="7" fillId="0" borderId="8" xfId="0" applyFont="1" applyBorder="1" applyAlignment="1">
      <alignment vertical="center"/>
    </xf>
    <xf numFmtId="0" fontId="7" fillId="0" borderId="0" xfId="0" applyFont="1" applyBorder="1" applyAlignment="1">
      <alignment vertical="center" wrapText="1"/>
    </xf>
    <xf numFmtId="179" fontId="7" fillId="0" borderId="43" xfId="0" applyNumberFormat="1" applyFont="1" applyBorder="1" applyAlignment="1">
      <alignment vertical="center"/>
    </xf>
    <xf numFmtId="179" fontId="7" fillId="0" borderId="13" xfId="0" applyNumberFormat="1" applyFont="1" applyBorder="1" applyAlignment="1">
      <alignment vertical="center"/>
    </xf>
    <xf numFmtId="179" fontId="7" fillId="0" borderId="1" xfId="0" applyNumberFormat="1" applyFont="1" applyBorder="1" applyAlignment="1">
      <alignment vertical="center"/>
    </xf>
    <xf numFmtId="179" fontId="7" fillId="0" borderId="28" xfId="0" applyNumberFormat="1" applyFont="1" applyBorder="1" applyAlignment="1">
      <alignment vertical="center"/>
    </xf>
    <xf numFmtId="179" fontId="7" fillId="0" borderId="45" xfId="0" applyNumberFormat="1" applyFont="1" applyBorder="1" applyAlignment="1">
      <alignment vertical="center"/>
    </xf>
    <xf numFmtId="0" fontId="7" fillId="0" borderId="1" xfId="0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179" fontId="7" fillId="0" borderId="34" xfId="0" applyNumberFormat="1" applyFont="1" applyBorder="1" applyAlignment="1">
      <alignment vertical="center"/>
    </xf>
    <xf numFmtId="179" fontId="7" fillId="0" borderId="33" xfId="0" applyNumberFormat="1" applyFont="1" applyBorder="1" applyAlignment="1">
      <alignment vertical="center"/>
    </xf>
    <xf numFmtId="179" fontId="7" fillId="0" borderId="40" xfId="0" applyNumberFormat="1" applyFont="1" applyBorder="1" applyAlignment="1">
      <alignment vertical="center"/>
    </xf>
    <xf numFmtId="179" fontId="7" fillId="0" borderId="35" xfId="0" applyNumberFormat="1" applyFont="1" applyBorder="1" applyAlignment="1">
      <alignment vertical="center"/>
    </xf>
    <xf numFmtId="0" fontId="7" fillId="0" borderId="30" xfId="0" applyFont="1" applyBorder="1" applyAlignment="1">
      <alignment vertical="center"/>
    </xf>
    <xf numFmtId="0" fontId="7" fillId="0" borderId="45" xfId="0" applyFont="1" applyBorder="1" applyAlignment="1">
      <alignment vertical="center" wrapText="1"/>
    </xf>
    <xf numFmtId="179" fontId="7" fillId="0" borderId="30" xfId="0" applyNumberFormat="1" applyFont="1" applyBorder="1" applyAlignment="1">
      <alignment vertical="center"/>
    </xf>
    <xf numFmtId="179" fontId="7" fillId="0" borderId="44" xfId="0" applyNumberFormat="1" applyFont="1" applyBorder="1" applyAlignment="1">
      <alignment vertical="center"/>
    </xf>
    <xf numFmtId="179" fontId="7" fillId="0" borderId="29" xfId="0" applyNumberFormat="1" applyFont="1" applyBorder="1" applyAlignment="1">
      <alignment vertical="center"/>
    </xf>
    <xf numFmtId="0" fontId="7" fillId="0" borderId="45" xfId="0" applyFont="1" applyBorder="1" applyAlignment="1">
      <alignment vertical="center"/>
    </xf>
    <xf numFmtId="0" fontId="7" fillId="8" borderId="43" xfId="0" applyFont="1" applyFill="1" applyBorder="1" applyAlignment="1">
      <alignment vertical="center"/>
    </xf>
    <xf numFmtId="0" fontId="7" fillId="8" borderId="13" xfId="0" applyFont="1" applyFill="1" applyBorder="1" applyAlignment="1">
      <alignment vertical="center" wrapText="1"/>
    </xf>
    <xf numFmtId="0" fontId="7" fillId="8" borderId="8" xfId="0" applyFont="1" applyFill="1" applyBorder="1" applyAlignment="1">
      <alignment vertical="center"/>
    </xf>
    <xf numFmtId="0" fontId="7" fillId="8" borderId="0" xfId="0" applyFont="1" applyFill="1" applyBorder="1" applyAlignment="1">
      <alignment vertical="center" wrapText="1"/>
    </xf>
    <xf numFmtId="0" fontId="7" fillId="8" borderId="13" xfId="0" applyFont="1" applyFill="1" applyBorder="1" applyAlignment="1">
      <alignment vertical="center"/>
    </xf>
    <xf numFmtId="0" fontId="7" fillId="8" borderId="33" xfId="0" applyFont="1" applyFill="1" applyBorder="1" applyAlignment="1">
      <alignment vertical="center" wrapText="1"/>
    </xf>
    <xf numFmtId="0" fontId="7" fillId="8" borderId="28" xfId="0" applyFont="1" applyFill="1" applyBorder="1" applyAlignment="1">
      <alignment vertical="center"/>
    </xf>
    <xf numFmtId="0" fontId="7" fillId="8" borderId="35" xfId="0" applyFont="1" applyFill="1" applyBorder="1" applyAlignment="1">
      <alignment vertical="center" wrapText="1"/>
    </xf>
    <xf numFmtId="0" fontId="0" fillId="0" borderId="33" xfId="0" applyBorder="1"/>
    <xf numFmtId="182" fontId="0" fillId="0" borderId="44" xfId="0" applyNumberFormat="1" applyBorder="1" applyAlignment="1">
      <alignment vertical="center" wrapText="1"/>
    </xf>
    <xf numFmtId="38" fontId="0" fillId="8" borderId="44" xfId="1" applyFont="1" applyFill="1" applyBorder="1" applyAlignment="1">
      <alignment vertical="center" wrapText="1"/>
    </xf>
    <xf numFmtId="0" fontId="0" fillId="8" borderId="0" xfId="0" applyFill="1" applyAlignment="1">
      <alignment vertical="center" wrapText="1"/>
    </xf>
    <xf numFmtId="0" fontId="0" fillId="0" borderId="44" xfId="0" applyBorder="1"/>
    <xf numFmtId="0" fontId="0" fillId="0" borderId="43" xfId="0" applyBorder="1"/>
    <xf numFmtId="0" fontId="6" fillId="2" borderId="33" xfId="0" applyFont="1" applyFill="1" applyBorder="1" applyAlignment="1">
      <alignment vertical="top" wrapText="1"/>
    </xf>
    <xf numFmtId="0" fontId="0" fillId="9" borderId="34" xfId="0" applyFill="1" applyBorder="1" applyAlignment="1">
      <alignment horizontal="right"/>
    </xf>
    <xf numFmtId="0" fontId="0" fillId="9" borderId="43" xfId="0" applyFill="1" applyBorder="1"/>
    <xf numFmtId="0" fontId="6" fillId="6" borderId="0" xfId="0" applyFont="1" applyFill="1" applyBorder="1" applyAlignment="1">
      <alignment vertical="top" wrapText="1"/>
    </xf>
    <xf numFmtId="176" fontId="0" fillId="9" borderId="43" xfId="0" applyNumberFormat="1" applyFont="1" applyFill="1" applyBorder="1"/>
    <xf numFmtId="176" fontId="0" fillId="9" borderId="8" xfId="0" applyNumberFormat="1" applyFont="1" applyFill="1" applyBorder="1"/>
    <xf numFmtId="176" fontId="0" fillId="9" borderId="34" xfId="0" applyNumberFormat="1" applyFont="1" applyFill="1" applyBorder="1"/>
    <xf numFmtId="176" fontId="0" fillId="9" borderId="13" xfId="0" applyNumberFormat="1" applyFont="1" applyFill="1" applyBorder="1"/>
    <xf numFmtId="176" fontId="0" fillId="9" borderId="33" xfId="0" applyNumberFormat="1" applyFont="1" applyFill="1" applyBorder="1"/>
    <xf numFmtId="179" fontId="0" fillId="0" borderId="0" xfId="1" applyNumberFormat="1" applyFont="1"/>
    <xf numFmtId="179" fontId="0" fillId="0" borderId="8" xfId="1" applyNumberFormat="1" applyFont="1" applyFill="1" applyBorder="1"/>
    <xf numFmtId="179" fontId="0" fillId="0" borderId="0" xfId="1" applyNumberFormat="1" applyFont="1" applyFill="1" applyBorder="1"/>
    <xf numFmtId="179" fontId="0" fillId="0" borderId="2" xfId="1" applyNumberFormat="1" applyFont="1" applyFill="1" applyBorder="1"/>
    <xf numFmtId="179" fontId="0" fillId="0" borderId="8" xfId="0" applyNumberFormat="1" applyFill="1" applyBorder="1"/>
    <xf numFmtId="179" fontId="0" fillId="0" borderId="2" xfId="0" applyNumberFormat="1" applyFill="1" applyBorder="1"/>
    <xf numFmtId="179" fontId="0" fillId="0" borderId="6" xfId="0" applyNumberFormat="1" applyBorder="1"/>
    <xf numFmtId="179" fontId="0" fillId="0" borderId="15" xfId="0" applyNumberFormat="1" applyFill="1" applyBorder="1"/>
    <xf numFmtId="179" fontId="0" fillId="0" borderId="6" xfId="0" applyNumberFormat="1" applyFill="1" applyBorder="1"/>
    <xf numFmtId="179" fontId="0" fillId="0" borderId="14" xfId="0" applyNumberFormat="1" applyFill="1" applyBorder="1"/>
    <xf numFmtId="179" fontId="0" fillId="0" borderId="0" xfId="0" applyNumberFormat="1"/>
    <xf numFmtId="179" fontId="0" fillId="0" borderId="0" xfId="0" applyNumberFormat="1" applyFill="1" applyBorder="1"/>
    <xf numFmtId="179" fontId="0" fillId="2" borderId="13" xfId="0" applyNumberFormat="1" applyFill="1" applyBorder="1"/>
    <xf numFmtId="179" fontId="0" fillId="0" borderId="13" xfId="0" applyNumberFormat="1" applyBorder="1"/>
    <xf numFmtId="179" fontId="0" fillId="2" borderId="12" xfId="0" applyNumberFormat="1" applyFill="1" applyBorder="1"/>
    <xf numFmtId="179" fontId="0" fillId="0" borderId="13" xfId="0" applyNumberFormat="1" applyFill="1" applyBorder="1"/>
    <xf numFmtId="179" fontId="0" fillId="0" borderId="1" xfId="0" applyNumberFormat="1" applyFill="1" applyBorder="1"/>
    <xf numFmtId="179" fontId="0" fillId="0" borderId="12" xfId="0" applyNumberFormat="1" applyFill="1" applyBorder="1"/>
    <xf numFmtId="179" fontId="0" fillId="0" borderId="3" xfId="0" applyNumberFormat="1" applyBorder="1"/>
    <xf numFmtId="179" fontId="0" fillId="0" borderId="11" xfId="0" applyNumberFormat="1" applyFill="1" applyBorder="1"/>
    <xf numFmtId="179" fontId="0" fillId="0" borderId="3" xfId="0" applyNumberFormat="1" applyFill="1" applyBorder="1"/>
    <xf numFmtId="179" fontId="0" fillId="0" borderId="4" xfId="0" applyNumberFormat="1" applyFill="1" applyBorder="1"/>
    <xf numFmtId="0" fontId="6" fillId="0" borderId="33" xfId="0" applyFont="1" applyBorder="1" applyAlignment="1">
      <alignment vertical="top" wrapText="1"/>
    </xf>
    <xf numFmtId="0" fontId="0" fillId="0" borderId="43" xfId="0" applyFont="1" applyBorder="1"/>
    <xf numFmtId="38" fontId="0" fillId="11" borderId="13" xfId="1" applyFont="1" applyFill="1" applyBorder="1"/>
    <xf numFmtId="38" fontId="0" fillId="11" borderId="0" xfId="1" applyFont="1" applyFill="1" applyBorder="1"/>
    <xf numFmtId="179" fontId="0" fillId="9" borderId="43" xfId="1" applyNumberFormat="1" applyFont="1" applyFill="1" applyBorder="1"/>
    <xf numFmtId="179" fontId="0" fillId="6" borderId="13" xfId="1" applyNumberFormat="1" applyFont="1" applyFill="1" applyBorder="1"/>
    <xf numFmtId="179" fontId="0" fillId="2" borderId="13" xfId="1" applyNumberFormat="1" applyFont="1" applyFill="1" applyBorder="1"/>
    <xf numFmtId="179" fontId="0" fillId="8" borderId="1" xfId="1" applyNumberFormat="1" applyFont="1" applyFill="1" applyBorder="1"/>
    <xf numFmtId="179" fontId="0" fillId="4" borderId="13" xfId="1" applyNumberFormat="1" applyFont="1" applyFill="1" applyBorder="1"/>
    <xf numFmtId="179" fontId="0" fillId="9" borderId="1" xfId="1" applyNumberFormat="1" applyFont="1" applyFill="1" applyBorder="1"/>
    <xf numFmtId="179" fontId="0" fillId="4" borderId="1" xfId="1" applyNumberFormat="1" applyFont="1" applyFill="1" applyBorder="1"/>
    <xf numFmtId="179" fontId="0" fillId="9" borderId="8" xfId="1" applyNumberFormat="1" applyFont="1" applyFill="1" applyBorder="1"/>
    <xf numFmtId="179" fontId="0" fillId="4" borderId="0" xfId="1" applyNumberFormat="1" applyFont="1" applyFill="1" applyBorder="1"/>
    <xf numFmtId="179" fontId="0" fillId="4" borderId="2" xfId="1" applyNumberFormat="1" applyFont="1" applyFill="1" applyBorder="1"/>
    <xf numFmtId="179" fontId="0" fillId="9" borderId="0" xfId="1" applyNumberFormat="1" applyFont="1" applyFill="1" applyBorder="1"/>
    <xf numFmtId="179" fontId="0" fillId="9" borderId="13" xfId="1" applyNumberFormat="1" applyFont="1" applyFill="1" applyBorder="1"/>
    <xf numFmtId="179" fontId="0" fillId="12" borderId="8" xfId="1" applyNumberFormat="1" applyFont="1" applyFill="1" applyBorder="1"/>
    <xf numFmtId="179" fontId="0" fillId="12" borderId="0" xfId="1" applyNumberFormat="1" applyFont="1" applyFill="1" applyBorder="1"/>
    <xf numFmtId="179" fontId="0" fillId="12" borderId="2" xfId="1" applyNumberFormat="1" applyFont="1" applyFill="1" applyBorder="1"/>
    <xf numFmtId="179" fontId="0" fillId="2" borderId="0" xfId="1" applyNumberFormat="1" applyFont="1" applyFill="1" applyBorder="1"/>
    <xf numFmtId="179" fontId="0" fillId="9" borderId="2" xfId="1" applyNumberFormat="1" applyFont="1" applyFill="1" applyBorder="1"/>
    <xf numFmtId="179" fontId="0" fillId="6" borderId="0" xfId="1" applyNumberFormat="1" applyFont="1" applyFill="1" applyBorder="1"/>
    <xf numFmtId="179" fontId="0" fillId="8" borderId="2" xfId="1" applyNumberFormat="1" applyFont="1" applyFill="1" applyBorder="1"/>
    <xf numFmtId="179" fontId="0" fillId="9" borderId="34" xfId="1" applyNumberFormat="1" applyFont="1" applyFill="1" applyBorder="1"/>
    <xf numFmtId="179" fontId="0" fillId="6" borderId="33" xfId="1" applyNumberFormat="1" applyFont="1" applyFill="1" applyBorder="1"/>
    <xf numFmtId="179" fontId="0" fillId="2" borderId="33" xfId="1" applyNumberFormat="1" applyFont="1" applyFill="1" applyBorder="1"/>
    <xf numFmtId="179" fontId="0" fillId="8" borderId="40" xfId="1" applyNumberFormat="1" applyFont="1" applyFill="1" applyBorder="1"/>
    <xf numFmtId="179" fontId="0" fillId="4" borderId="33" xfId="1" applyNumberFormat="1" applyFont="1" applyFill="1" applyBorder="1"/>
    <xf numFmtId="179" fontId="0" fillId="4" borderId="40" xfId="1" applyNumberFormat="1" applyFont="1" applyFill="1" applyBorder="1"/>
    <xf numFmtId="179" fontId="0" fillId="9" borderId="33" xfId="1" applyNumberFormat="1" applyFont="1" applyFill="1" applyBorder="1"/>
    <xf numFmtId="179" fontId="0" fillId="9" borderId="40" xfId="1" applyNumberFormat="1" applyFont="1" applyFill="1" applyBorder="1"/>
    <xf numFmtId="179" fontId="0" fillId="4" borderId="0" xfId="1" applyNumberFormat="1" applyFont="1" applyFill="1"/>
    <xf numFmtId="179" fontId="0" fillId="2" borderId="0" xfId="1" applyNumberFormat="1" applyFont="1" applyFill="1"/>
    <xf numFmtId="179" fontId="0" fillId="9" borderId="0" xfId="1" applyNumberFormat="1" applyFont="1" applyFill="1"/>
    <xf numFmtId="179" fontId="0" fillId="9" borderId="30" xfId="1" applyNumberFormat="1" applyFont="1" applyFill="1" applyBorder="1"/>
    <xf numFmtId="179" fontId="0" fillId="6" borderId="44" xfId="1" applyNumberFormat="1" applyFont="1" applyFill="1" applyBorder="1"/>
    <xf numFmtId="179" fontId="0" fillId="4" borderId="44" xfId="1" applyNumberFormat="1" applyFont="1" applyFill="1" applyBorder="1"/>
    <xf numFmtId="179" fontId="0" fillId="2" borderId="44" xfId="1" applyNumberFormat="1" applyFont="1" applyFill="1" applyBorder="1"/>
    <xf numFmtId="179" fontId="0" fillId="9" borderId="44" xfId="1" applyNumberFormat="1" applyFont="1" applyFill="1" applyBorder="1"/>
    <xf numFmtId="179" fontId="0" fillId="4" borderId="45" xfId="1" applyNumberFormat="1" applyFont="1" applyFill="1" applyBorder="1"/>
    <xf numFmtId="179" fontId="0" fillId="4" borderId="6" xfId="1" applyNumberFormat="1" applyFont="1" applyFill="1" applyBorder="1"/>
    <xf numFmtId="179" fontId="0" fillId="0" borderId="45" xfId="1" applyNumberFormat="1" applyFont="1" applyBorder="1"/>
    <xf numFmtId="179" fontId="0" fillId="0" borderId="30" xfId="1" applyNumberFormat="1" applyFont="1" applyBorder="1"/>
    <xf numFmtId="179" fontId="0" fillId="0" borderId="44" xfId="1" applyNumberFormat="1" applyFont="1" applyBorder="1"/>
    <xf numFmtId="179" fontId="0" fillId="2" borderId="6" xfId="1" applyNumberFormat="1" applyFont="1" applyFill="1" applyBorder="1"/>
    <xf numFmtId="38" fontId="0" fillId="12" borderId="0" xfId="0" applyNumberFormat="1" applyFill="1" applyAlignment="1">
      <alignment horizontal="left"/>
    </xf>
    <xf numFmtId="38" fontId="0" fillId="11" borderId="33" xfId="1" applyFont="1" applyFill="1" applyBorder="1"/>
    <xf numFmtId="38" fontId="0" fillId="2" borderId="40" xfId="1" applyFont="1" applyFill="1" applyBorder="1"/>
    <xf numFmtId="0" fontId="0" fillId="0" borderId="28" xfId="0" applyFont="1" applyBorder="1"/>
    <xf numFmtId="0" fontId="0" fillId="11" borderId="13" xfId="0" applyFont="1" applyFill="1" applyBorder="1"/>
    <xf numFmtId="0" fontId="0" fillId="0" borderId="5" xfId="0" applyFont="1" applyBorder="1"/>
    <xf numFmtId="0" fontId="0" fillId="11" borderId="0" xfId="0" applyFont="1" applyFill="1" applyBorder="1"/>
    <xf numFmtId="0" fontId="0" fillId="0" borderId="8" xfId="0" applyFont="1" applyBorder="1" applyAlignment="1">
      <alignment vertical="top" wrapText="1"/>
    </xf>
    <xf numFmtId="0" fontId="0" fillId="0" borderId="5" xfId="0" applyFont="1" applyBorder="1" applyAlignment="1">
      <alignment vertical="top" wrapText="1"/>
    </xf>
    <xf numFmtId="0" fontId="0" fillId="0" borderId="33" xfId="0" applyFont="1" applyBorder="1" applyAlignment="1">
      <alignment vertical="top" wrapText="1"/>
    </xf>
    <xf numFmtId="0" fontId="6" fillId="0" borderId="34" xfId="0" applyFont="1" applyBorder="1" applyAlignment="1">
      <alignment vertical="top"/>
    </xf>
    <xf numFmtId="0" fontId="6" fillId="0" borderId="33" xfId="0" applyFont="1" applyBorder="1" applyAlignment="1">
      <alignment vertical="top"/>
    </xf>
    <xf numFmtId="0" fontId="6" fillId="11" borderId="33" xfId="0" applyFont="1" applyFill="1" applyBorder="1" applyAlignment="1">
      <alignment vertical="top"/>
    </xf>
    <xf numFmtId="176" fontId="0" fillId="9" borderId="5" xfId="0" applyNumberFormat="1" applyFont="1" applyFill="1" applyBorder="1"/>
    <xf numFmtId="176" fontId="0" fillId="9" borderId="35" xfId="0" applyNumberFormat="1" applyFont="1" applyFill="1" applyBorder="1"/>
    <xf numFmtId="176" fontId="0" fillId="2" borderId="4" xfId="0" applyNumberFormat="1" applyFont="1" applyFill="1" applyBorder="1"/>
    <xf numFmtId="0" fontId="0" fillId="5" borderId="35" xfId="0" applyFont="1" applyFill="1" applyBorder="1" applyAlignment="1">
      <alignment horizontal="center"/>
    </xf>
    <xf numFmtId="176" fontId="0" fillId="0" borderId="0" xfId="0" applyNumberFormat="1" applyFont="1" applyBorder="1"/>
    <xf numFmtId="176" fontId="0" fillId="9" borderId="28" xfId="0" applyNumberFormat="1" applyFont="1" applyFill="1" applyBorder="1"/>
    <xf numFmtId="0" fontId="0" fillId="2" borderId="13" xfId="0" applyFont="1" applyFill="1" applyBorder="1"/>
    <xf numFmtId="0" fontId="0" fillId="2" borderId="0" xfId="0" applyFont="1" applyFill="1" applyBorder="1"/>
    <xf numFmtId="0" fontId="0" fillId="2" borderId="3" xfId="0" applyFont="1" applyFill="1" applyBorder="1"/>
    <xf numFmtId="176" fontId="0" fillId="0" borderId="5" xfId="0" applyNumberFormat="1" applyFont="1" applyBorder="1"/>
    <xf numFmtId="0" fontId="0" fillId="0" borderId="12" xfId="0" applyFont="1" applyFill="1" applyBorder="1"/>
    <xf numFmtId="38" fontId="0" fillId="2" borderId="9" xfId="0" applyNumberFormat="1" applyFont="1" applyFill="1" applyBorder="1"/>
    <xf numFmtId="38" fontId="0" fillId="11" borderId="13" xfId="0" applyNumberFormat="1" applyFont="1" applyFill="1" applyBorder="1"/>
    <xf numFmtId="0" fontId="0" fillId="2" borderId="1" xfId="0" applyFont="1" applyFill="1" applyBorder="1"/>
    <xf numFmtId="0" fontId="0" fillId="0" borderId="8" xfId="0" applyFont="1" applyFill="1" applyBorder="1"/>
    <xf numFmtId="38" fontId="0" fillId="2" borderId="5" xfId="0" applyNumberFormat="1" applyFont="1" applyFill="1" applyBorder="1"/>
    <xf numFmtId="38" fontId="0" fillId="11" borderId="0" xfId="0" applyNumberFormat="1" applyFont="1" applyFill="1" applyBorder="1"/>
    <xf numFmtId="0" fontId="0" fillId="2" borderId="2" xfId="0" applyFont="1" applyFill="1" applyBorder="1"/>
    <xf numFmtId="0" fontId="0" fillId="0" borderId="0" xfId="0" applyFont="1" applyFill="1" applyBorder="1"/>
    <xf numFmtId="0" fontId="0" fillId="0" borderId="11" xfId="0" applyFont="1" applyFill="1" applyBorder="1"/>
    <xf numFmtId="38" fontId="0" fillId="2" borderId="7" xfId="0" applyNumberFormat="1" applyFont="1" applyFill="1" applyBorder="1"/>
    <xf numFmtId="38" fontId="0" fillId="11" borderId="3" xfId="0" applyNumberFormat="1" applyFont="1" applyFill="1" applyBorder="1"/>
    <xf numFmtId="176" fontId="0" fillId="9" borderId="10" xfId="0" applyNumberFormat="1" applyFont="1" applyFill="1" applyBorder="1"/>
    <xf numFmtId="176" fontId="0" fillId="2" borderId="15" xfId="0" applyNumberFormat="1" applyFont="1" applyFill="1" applyBorder="1"/>
    <xf numFmtId="176" fontId="0" fillId="2" borderId="6" xfId="0" applyNumberFormat="1" applyFont="1" applyFill="1" applyBorder="1"/>
    <xf numFmtId="176" fontId="0" fillId="11" borderId="6" xfId="0" applyNumberFormat="1" applyFont="1" applyFill="1" applyBorder="1"/>
    <xf numFmtId="176" fontId="0" fillId="2" borderId="14" xfId="0" applyNumberFormat="1" applyFont="1" applyFill="1" applyBorder="1"/>
    <xf numFmtId="0" fontId="0" fillId="3" borderId="0" xfId="0" applyFont="1" applyFill="1" applyBorder="1"/>
    <xf numFmtId="183" fontId="0" fillId="2" borderId="12" xfId="1" applyNumberFormat="1" applyFont="1" applyFill="1" applyBorder="1"/>
    <xf numFmtId="183" fontId="0" fillId="2" borderId="1" xfId="1" applyNumberFormat="1" applyFont="1" applyFill="1" applyBorder="1"/>
    <xf numFmtId="183" fontId="0" fillId="2" borderId="8" xfId="1" applyNumberFormat="1" applyFont="1" applyFill="1" applyBorder="1"/>
    <xf numFmtId="183" fontId="0" fillId="2" borderId="2" xfId="1" applyNumberFormat="1" applyFont="1" applyFill="1" applyBorder="1"/>
    <xf numFmtId="183" fontId="0" fillId="2" borderId="11" xfId="1" applyNumberFormat="1" applyFont="1" applyFill="1" applyBorder="1"/>
    <xf numFmtId="183" fontId="0" fillId="2" borderId="4" xfId="1" applyNumberFormat="1" applyFont="1" applyFill="1" applyBorder="1"/>
    <xf numFmtId="0" fontId="0" fillId="10" borderId="33" xfId="0" applyFill="1" applyBorder="1"/>
    <xf numFmtId="184" fontId="0" fillId="10" borderId="0" xfId="1" applyNumberFormat="1" applyFont="1" applyFill="1"/>
    <xf numFmtId="0" fontId="0" fillId="0" borderId="40" xfId="0" applyBorder="1"/>
    <xf numFmtId="0" fontId="0" fillId="0" borderId="34" xfId="0" applyBorder="1"/>
    <xf numFmtId="0" fontId="0" fillId="0" borderId="30" xfId="0" applyBorder="1"/>
    <xf numFmtId="0" fontId="0" fillId="0" borderId="45" xfId="0" applyBorder="1"/>
    <xf numFmtId="0" fontId="0" fillId="0" borderId="29" xfId="0" applyBorder="1" applyAlignment="1">
      <alignment horizontal="center"/>
    </xf>
    <xf numFmtId="0" fontId="18" fillId="10" borderId="0" xfId="0" applyFont="1" applyFill="1"/>
    <xf numFmtId="0" fontId="0" fillId="10" borderId="0" xfId="0" applyFont="1" applyFill="1"/>
    <xf numFmtId="0" fontId="0" fillId="10" borderId="0" xfId="0" applyFont="1" applyFill="1" applyAlignment="1">
      <alignment horizontal="right"/>
    </xf>
    <xf numFmtId="38" fontId="0" fillId="10" borderId="0" xfId="0" applyNumberFormat="1" applyFont="1" applyFill="1" applyAlignment="1">
      <alignment horizontal="center"/>
    </xf>
    <xf numFmtId="38" fontId="0" fillId="10" borderId="0" xfId="0" applyNumberFormat="1" applyFont="1" applyFill="1"/>
    <xf numFmtId="177" fontId="0" fillId="10" borderId="0" xfId="0" applyNumberFormat="1" applyFont="1" applyFill="1" applyAlignment="1">
      <alignment horizontal="center"/>
    </xf>
    <xf numFmtId="177" fontId="0" fillId="10" borderId="7" xfId="0" applyNumberFormat="1" applyFont="1" applyFill="1" applyBorder="1" applyAlignment="1">
      <alignment horizontal="center"/>
    </xf>
    <xf numFmtId="0" fontId="0" fillId="10" borderId="9" xfId="0" applyFont="1" applyFill="1" applyBorder="1"/>
    <xf numFmtId="0" fontId="0" fillId="10" borderId="0" xfId="0" applyFont="1" applyFill="1" applyAlignment="1">
      <alignment horizontal="center"/>
    </xf>
    <xf numFmtId="0" fontId="0" fillId="10" borderId="12" xfId="0" applyFont="1" applyFill="1" applyBorder="1" applyAlignment="1">
      <alignment horizontal="center"/>
    </xf>
    <xf numFmtId="0" fontId="0" fillId="10" borderId="1" xfId="0" applyFont="1" applyFill="1" applyBorder="1"/>
    <xf numFmtId="0" fontId="0" fillId="10" borderId="5" xfId="0" applyFont="1" applyFill="1" applyBorder="1"/>
    <xf numFmtId="38" fontId="0" fillId="10" borderId="11" xfId="0" applyNumberFormat="1" applyFont="1" applyFill="1" applyBorder="1" applyAlignment="1">
      <alignment horizontal="right"/>
    </xf>
    <xf numFmtId="0" fontId="0" fillId="10" borderId="4" xfId="0" applyFont="1" applyFill="1" applyBorder="1"/>
    <xf numFmtId="0" fontId="0" fillId="10" borderId="12" xfId="0" applyFont="1" applyFill="1" applyBorder="1"/>
    <xf numFmtId="0" fontId="0" fillId="10" borderId="12" xfId="0" applyFont="1" applyFill="1" applyBorder="1" applyAlignment="1">
      <alignment horizontal="right"/>
    </xf>
    <xf numFmtId="38" fontId="0" fillId="10" borderId="8" xfId="0" applyNumberFormat="1" applyFont="1" applyFill="1" applyBorder="1" applyAlignment="1">
      <alignment horizontal="right"/>
    </xf>
    <xf numFmtId="0" fontId="0" fillId="10" borderId="2" xfId="0" applyFont="1" applyFill="1" applyBorder="1"/>
    <xf numFmtId="0" fontId="0" fillId="10" borderId="13" xfId="0" applyFont="1" applyFill="1" applyBorder="1"/>
    <xf numFmtId="0" fontId="0" fillId="10" borderId="11" xfId="0" applyFont="1" applyFill="1" applyBorder="1" applyAlignment="1">
      <alignment horizontal="center"/>
    </xf>
    <xf numFmtId="38" fontId="0" fillId="10" borderId="5" xfId="0" applyNumberFormat="1" applyFont="1" applyFill="1" applyBorder="1"/>
    <xf numFmtId="177" fontId="0" fillId="10" borderId="5" xfId="0" applyNumberFormat="1" applyFont="1" applyFill="1" applyBorder="1" applyAlignment="1">
      <alignment horizontal="center"/>
    </xf>
    <xf numFmtId="38" fontId="0" fillId="10" borderId="10" xfId="0" applyNumberFormat="1" applyFont="1" applyFill="1" applyBorder="1" applyAlignment="1">
      <alignment horizontal="center"/>
    </xf>
    <xf numFmtId="38" fontId="0" fillId="10" borderId="0" xfId="0" applyNumberFormat="1" applyFont="1" applyFill="1" applyBorder="1" applyAlignment="1">
      <alignment horizontal="center"/>
    </xf>
    <xf numFmtId="0" fontId="0" fillId="10" borderId="9" xfId="0" applyFont="1" applyFill="1" applyBorder="1" applyAlignment="1">
      <alignment horizontal="center"/>
    </xf>
    <xf numFmtId="0" fontId="0" fillId="10" borderId="0" xfId="0" applyFont="1" applyFill="1" applyBorder="1" applyAlignment="1">
      <alignment horizontal="center"/>
    </xf>
    <xf numFmtId="38" fontId="0" fillId="10" borderId="7" xfId="0" applyNumberFormat="1" applyFont="1" applyFill="1" applyBorder="1" applyAlignment="1">
      <alignment horizontal="center"/>
    </xf>
    <xf numFmtId="0" fontId="0" fillId="10" borderId="7" xfId="0" applyFont="1" applyFill="1" applyBorder="1"/>
    <xf numFmtId="0" fontId="0" fillId="10" borderId="0" xfId="0" applyFont="1" applyFill="1" applyBorder="1"/>
    <xf numFmtId="0" fontId="0" fillId="10" borderId="8" xfId="0" applyFont="1" applyFill="1" applyBorder="1" applyAlignment="1">
      <alignment horizontal="right"/>
    </xf>
    <xf numFmtId="179" fontId="0" fillId="0" borderId="12" xfId="1" applyNumberFormat="1" applyFont="1" applyFill="1" applyBorder="1"/>
    <xf numFmtId="179" fontId="0" fillId="0" borderId="13" xfId="1" applyNumberFormat="1" applyFont="1" applyFill="1" applyBorder="1"/>
    <xf numFmtId="179" fontId="0" fillId="0" borderId="1" xfId="1" applyNumberFormat="1" applyFont="1" applyFill="1" applyBorder="1"/>
    <xf numFmtId="179" fontId="0" fillId="0" borderId="43" xfId="1" applyNumberFormat="1" applyFont="1" applyFill="1" applyBorder="1"/>
    <xf numFmtId="179" fontId="0" fillId="0" borderId="11" xfId="1" applyNumberFormat="1" applyFont="1" applyFill="1" applyBorder="1"/>
    <xf numFmtId="179" fontId="0" fillId="0" borderId="3" xfId="1" applyNumberFormat="1" applyFont="1" applyFill="1" applyBorder="1"/>
    <xf numFmtId="179" fontId="0" fillId="0" borderId="4" xfId="1" applyNumberFormat="1" applyFont="1" applyFill="1" applyBorder="1"/>
    <xf numFmtId="179" fontId="0" fillId="0" borderId="34" xfId="1" applyNumberFormat="1" applyFont="1" applyFill="1" applyBorder="1"/>
    <xf numFmtId="179" fontId="0" fillId="0" borderId="33" xfId="1" applyNumberFormat="1" applyFont="1" applyFill="1" applyBorder="1"/>
    <xf numFmtId="179" fontId="0" fillId="0" borderId="40" xfId="1" applyNumberFormat="1" applyFont="1" applyFill="1" applyBorder="1"/>
    <xf numFmtId="179" fontId="0" fillId="0" borderId="0" xfId="0" applyNumberFormat="1" applyFill="1"/>
    <xf numFmtId="179" fontId="0" fillId="2" borderId="15" xfId="0" applyNumberFormat="1" applyFill="1" applyBorder="1"/>
    <xf numFmtId="179" fontId="0" fillId="2" borderId="6" xfId="0" applyNumberFormat="1" applyFill="1" applyBorder="1"/>
    <xf numFmtId="179" fontId="0" fillId="8" borderId="6" xfId="0" applyNumberFormat="1" applyFill="1" applyBorder="1"/>
    <xf numFmtId="0" fontId="0" fillId="9" borderId="12" xfId="0" applyFill="1" applyBorder="1"/>
    <xf numFmtId="0" fontId="0" fillId="9" borderId="13" xfId="0" applyFill="1" applyBorder="1"/>
    <xf numFmtId="38" fontId="0" fillId="9" borderId="2" xfId="1" applyFont="1" applyFill="1" applyBorder="1"/>
    <xf numFmtId="38" fontId="0" fillId="9" borderId="40" xfId="1" applyFont="1" applyFill="1" applyBorder="1"/>
    <xf numFmtId="179" fontId="0" fillId="2" borderId="1" xfId="0" applyNumberFormat="1" applyFont="1" applyFill="1" applyBorder="1"/>
    <xf numFmtId="179" fontId="0" fillId="9" borderId="0" xfId="0" applyNumberFormat="1" applyFont="1" applyFill="1" applyBorder="1"/>
    <xf numFmtId="179" fontId="0" fillId="2" borderId="13" xfId="0" applyNumberFormat="1" applyFont="1" applyFill="1" applyBorder="1"/>
    <xf numFmtId="179" fontId="0" fillId="9" borderId="2" xfId="0" applyNumberFormat="1" applyFont="1" applyFill="1" applyBorder="1"/>
    <xf numFmtId="179" fontId="0" fillId="2" borderId="2" xfId="0" applyNumberFormat="1" applyFont="1" applyFill="1" applyBorder="1"/>
    <xf numFmtId="179" fontId="0" fillId="2" borderId="0" xfId="0" applyNumberFormat="1" applyFont="1" applyFill="1" applyBorder="1"/>
    <xf numFmtId="179" fontId="0" fillId="9" borderId="13" xfId="0" applyNumberFormat="1" applyFont="1" applyFill="1" applyBorder="1"/>
    <xf numFmtId="179" fontId="0" fillId="9" borderId="1" xfId="0" applyNumberFormat="1" applyFont="1" applyFill="1" applyBorder="1"/>
    <xf numFmtId="179" fontId="0" fillId="2" borderId="40" xfId="0" applyNumberFormat="1" applyFont="1" applyFill="1" applyBorder="1"/>
    <xf numFmtId="179" fontId="0" fillId="9" borderId="33" xfId="0" applyNumberFormat="1" applyFont="1" applyFill="1" applyBorder="1"/>
    <xf numFmtId="179" fontId="0" fillId="2" borderId="33" xfId="0" applyNumberFormat="1" applyFont="1" applyFill="1" applyBorder="1"/>
    <xf numFmtId="179" fontId="0" fillId="9" borderId="40" xfId="0" applyNumberFormat="1" applyFont="1" applyFill="1" applyBorder="1"/>
    <xf numFmtId="179" fontId="0" fillId="0" borderId="0" xfId="0" applyNumberFormat="1" applyFont="1"/>
    <xf numFmtId="179" fontId="0" fillId="0" borderId="11" xfId="0" applyNumberFormat="1" applyFont="1" applyBorder="1"/>
    <xf numFmtId="179" fontId="0" fillId="0" borderId="3" xfId="0" applyNumberFormat="1" applyFont="1" applyBorder="1"/>
    <xf numFmtId="179" fontId="0" fillId="0" borderId="4" xfId="0" applyNumberFormat="1" applyFont="1" applyBorder="1"/>
    <xf numFmtId="179" fontId="0" fillId="0" borderId="0" xfId="0" applyNumberFormat="1" applyFont="1" applyBorder="1"/>
    <xf numFmtId="179" fontId="0" fillId="2" borderId="8" xfId="1" applyNumberFormat="1" applyFont="1" applyFill="1" applyBorder="1"/>
    <xf numFmtId="179" fontId="0" fillId="0" borderId="2" xfId="1" applyNumberFormat="1" applyFont="1" applyBorder="1"/>
    <xf numFmtId="179" fontId="0" fillId="0" borderId="0" xfId="1" applyNumberFormat="1" applyFont="1" applyBorder="1"/>
    <xf numFmtId="179" fontId="0" fillId="2" borderId="34" xfId="1" applyNumberFormat="1" applyFont="1" applyFill="1" applyBorder="1"/>
    <xf numFmtId="179" fontId="0" fillId="2" borderId="3" xfId="1" applyNumberFormat="1" applyFont="1" applyFill="1" applyBorder="1"/>
    <xf numFmtId="179" fontId="0" fillId="0" borderId="8" xfId="0" applyNumberFormat="1" applyFont="1" applyBorder="1"/>
    <xf numFmtId="179" fontId="0" fillId="0" borderId="2" xfId="0" applyNumberFormat="1" applyFont="1" applyBorder="1"/>
    <xf numFmtId="179" fontId="0" fillId="2" borderId="12" xfId="0" applyNumberFormat="1" applyFont="1" applyFill="1" applyBorder="1"/>
    <xf numFmtId="179" fontId="0" fillId="2" borderId="1" xfId="1" applyNumberFormat="1" applyFont="1" applyFill="1" applyBorder="1"/>
    <xf numFmtId="179" fontId="0" fillId="2" borderId="11" xfId="0" applyNumberFormat="1" applyFont="1" applyFill="1" applyBorder="1"/>
    <xf numFmtId="179" fontId="0" fillId="2" borderId="4" xfId="1" applyNumberFormat="1" applyFont="1" applyFill="1" applyBorder="1"/>
    <xf numFmtId="179" fontId="0" fillId="2" borderId="3" xfId="0" applyNumberFormat="1" applyFont="1" applyFill="1" applyBorder="1"/>
    <xf numFmtId="183" fontId="0" fillId="2" borderId="0" xfId="1" applyNumberFormat="1" applyFont="1" applyFill="1" applyBorder="1"/>
    <xf numFmtId="183" fontId="0" fillId="2" borderId="13" xfId="1" applyNumberFormat="1" applyFont="1" applyFill="1" applyBorder="1"/>
    <xf numFmtId="183" fontId="0" fillId="2" borderId="33" xfId="1" applyNumberFormat="1" applyFont="1" applyFill="1" applyBorder="1"/>
    <xf numFmtId="183" fontId="0" fillId="2" borderId="40" xfId="1" applyNumberFormat="1" applyFont="1" applyFill="1" applyBorder="1"/>
    <xf numFmtId="183" fontId="0" fillId="0" borderId="8" xfId="1" applyNumberFormat="1" applyFont="1" applyBorder="1"/>
    <xf numFmtId="183" fontId="0" fillId="0" borderId="2" xfId="1" applyNumberFormat="1" applyFont="1" applyBorder="1"/>
    <xf numFmtId="183" fontId="0" fillId="0" borderId="12" xfId="1" applyNumberFormat="1" applyFont="1" applyBorder="1"/>
    <xf numFmtId="183" fontId="0" fillId="0" borderId="1" xfId="1" applyNumberFormat="1" applyFont="1" applyBorder="1"/>
    <xf numFmtId="183" fontId="0" fillId="0" borderId="11" xfId="1" applyNumberFormat="1" applyFont="1" applyBorder="1"/>
    <xf numFmtId="183" fontId="0" fillId="0" borderId="4" xfId="1" applyNumberFormat="1" applyFont="1" applyBorder="1"/>
    <xf numFmtId="183" fontId="0" fillId="0" borderId="15" xfId="1" applyNumberFormat="1" applyFont="1" applyBorder="1"/>
    <xf numFmtId="183" fontId="0" fillId="0" borderId="14" xfId="1" applyNumberFormat="1" applyFont="1" applyBorder="1"/>
    <xf numFmtId="179" fontId="0" fillId="9" borderId="8" xfId="0" applyNumberFormat="1" applyFont="1" applyFill="1" applyBorder="1"/>
    <xf numFmtId="179" fontId="0" fillId="5" borderId="0" xfId="0" applyNumberFormat="1" applyFont="1" applyFill="1" applyBorder="1"/>
    <xf numFmtId="179" fontId="0" fillId="5" borderId="2" xfId="0" applyNumberFormat="1" applyFont="1" applyFill="1" applyBorder="1"/>
    <xf numFmtId="179" fontId="0" fillId="9" borderId="11" xfId="0" applyNumberFormat="1" applyFont="1" applyFill="1" applyBorder="1"/>
    <xf numFmtId="179" fontId="0" fillId="9" borderId="34" xfId="0" applyNumberFormat="1" applyFont="1" applyFill="1" applyBorder="1"/>
    <xf numFmtId="179" fontId="0" fillId="9" borderId="3" xfId="0" applyNumberFormat="1" applyFont="1" applyFill="1" applyBorder="1"/>
    <xf numFmtId="179" fontId="0" fillId="0" borderId="0" xfId="0" applyNumberFormat="1" applyFont="1" applyFill="1" applyBorder="1"/>
    <xf numFmtId="179" fontId="0" fillId="0" borderId="34" xfId="0" applyNumberFormat="1" applyFont="1" applyBorder="1"/>
    <xf numFmtId="179" fontId="0" fillId="0" borderId="33" xfId="0" applyNumberFormat="1" applyFont="1" applyBorder="1"/>
    <xf numFmtId="179" fontId="0" fillId="0" borderId="40" xfId="0" applyNumberFormat="1" applyFont="1" applyBorder="1"/>
    <xf numFmtId="179" fontId="0" fillId="2" borderId="12" xfId="1" applyNumberFormat="1" applyFont="1" applyFill="1" applyBorder="1"/>
    <xf numFmtId="179" fontId="0" fillId="0" borderId="13" xfId="1" applyNumberFormat="1" applyFont="1" applyBorder="1"/>
    <xf numFmtId="179" fontId="0" fillId="2" borderId="43" xfId="1" applyNumberFormat="1" applyFont="1" applyFill="1" applyBorder="1"/>
    <xf numFmtId="179" fontId="0" fillId="0" borderId="1" xfId="1" applyNumberFormat="1" applyFont="1" applyBorder="1"/>
    <xf numFmtId="179" fontId="0" fillId="2" borderId="11" xfId="1" applyNumberFormat="1" applyFont="1" applyFill="1" applyBorder="1"/>
    <xf numFmtId="179" fontId="0" fillId="0" borderId="3" xfId="1" applyNumberFormat="1" applyFont="1" applyBorder="1"/>
    <xf numFmtId="179" fontId="0" fillId="0" borderId="33" xfId="1" applyNumberFormat="1" applyFont="1" applyBorder="1"/>
    <xf numFmtId="179" fontId="0" fillId="0" borderId="40" xfId="1" applyNumberFormat="1" applyFont="1" applyBorder="1"/>
    <xf numFmtId="179" fontId="0" fillId="0" borderId="4" xfId="1" applyNumberFormat="1" applyFont="1" applyBorder="1"/>
    <xf numFmtId="179" fontId="0" fillId="2" borderId="8" xfId="0" applyNumberFormat="1" applyFont="1" applyFill="1" applyBorder="1"/>
    <xf numFmtId="179" fontId="0" fillId="2" borderId="2" xfId="1" applyNumberFormat="1" applyFont="1" applyFill="1" applyBorder="1"/>
    <xf numFmtId="179" fontId="0" fillId="9" borderId="15" xfId="0" applyNumberFormat="1" applyFont="1" applyFill="1" applyBorder="1"/>
    <xf numFmtId="179" fontId="0" fillId="0" borderId="6" xfId="0" applyNumberFormat="1" applyFont="1" applyBorder="1"/>
    <xf numFmtId="179" fontId="0" fillId="0" borderId="14" xfId="0" applyNumberFormat="1" applyFont="1" applyBorder="1"/>
    <xf numFmtId="179" fontId="0" fillId="9" borderId="6" xfId="0" applyNumberFormat="1" applyFont="1" applyFill="1" applyBorder="1"/>
    <xf numFmtId="183" fontId="0" fillId="0" borderId="0" xfId="1" applyNumberFormat="1" applyFont="1" applyBorder="1"/>
    <xf numFmtId="183" fontId="0" fillId="0" borderId="13" xfId="1" applyNumberFormat="1" applyFont="1" applyBorder="1"/>
    <xf numFmtId="183" fontId="0" fillId="0" borderId="3" xfId="1" applyNumberFormat="1" applyFont="1" applyBorder="1"/>
    <xf numFmtId="0" fontId="0" fillId="0" borderId="0" xfId="0" applyFont="1" applyAlignment="1">
      <alignment horizontal="center"/>
    </xf>
    <xf numFmtId="179" fontId="0" fillId="8" borderId="0" xfId="0" applyNumberFormat="1" applyFill="1" applyBorder="1"/>
    <xf numFmtId="179" fontId="0" fillId="8" borderId="0" xfId="0" applyNumberFormat="1" applyFill="1"/>
    <xf numFmtId="0" fontId="7" fillId="0" borderId="0" xfId="0" applyFont="1" applyAlignment="1">
      <alignment horizontal="center"/>
    </xf>
    <xf numFmtId="185" fontId="2" fillId="10" borderId="8" xfId="1" applyNumberFormat="1" applyFill="1" applyBorder="1"/>
    <xf numFmtId="185" fontId="2" fillId="10" borderId="0" xfId="1" applyNumberFormat="1" applyFill="1" applyBorder="1"/>
    <xf numFmtId="185" fontId="2" fillId="10" borderId="2" xfId="1" applyNumberFormat="1" applyFill="1" applyBorder="1"/>
    <xf numFmtId="185" fontId="2" fillId="0" borderId="0" xfId="1" applyNumberFormat="1" applyBorder="1"/>
    <xf numFmtId="185" fontId="2" fillId="0" borderId="8" xfId="1" applyNumberFormat="1" applyBorder="1"/>
    <xf numFmtId="185" fontId="2" fillId="0" borderId="2" xfId="1" applyNumberFormat="1" applyBorder="1"/>
    <xf numFmtId="185" fontId="2" fillId="0" borderId="43" xfId="1" applyNumberFormat="1" applyBorder="1"/>
    <xf numFmtId="185" fontId="2" fillId="0" borderId="13" xfId="1" applyNumberFormat="1" applyBorder="1"/>
    <xf numFmtId="185" fontId="2" fillId="0" borderId="1" xfId="1" applyNumberFormat="1" applyBorder="1"/>
    <xf numFmtId="185" fontId="2" fillId="0" borderId="12" xfId="1" applyNumberFormat="1" applyBorder="1"/>
    <xf numFmtId="185" fontId="2" fillId="0" borderId="34" xfId="1" applyNumberFormat="1" applyBorder="1"/>
    <xf numFmtId="185" fontId="2" fillId="0" borderId="33" xfId="1" applyNumberFormat="1" applyBorder="1"/>
    <xf numFmtId="185" fontId="2" fillId="0" borderId="40" xfId="1" applyNumberFormat="1" applyBorder="1"/>
    <xf numFmtId="185" fontId="2" fillId="0" borderId="3" xfId="1" applyNumberFormat="1" applyBorder="1"/>
    <xf numFmtId="185" fontId="2" fillId="0" borderId="11" xfId="1" applyNumberFormat="1" applyBorder="1"/>
    <xf numFmtId="185" fontId="2" fillId="0" borderId="4" xfId="1" applyNumberFormat="1" applyBorder="1"/>
    <xf numFmtId="185" fontId="2" fillId="0" borderId="30" xfId="1" applyNumberFormat="1" applyBorder="1"/>
    <xf numFmtId="185" fontId="2" fillId="0" borderId="44" xfId="1" applyNumberFormat="1" applyBorder="1"/>
    <xf numFmtId="185" fontId="2" fillId="0" borderId="45" xfId="1" applyNumberFormat="1" applyBorder="1"/>
    <xf numFmtId="185" fontId="2" fillId="0" borderId="6" xfId="1" applyNumberFormat="1" applyBorder="1"/>
    <xf numFmtId="185" fontId="2" fillId="0" borderId="15" xfId="1" applyNumberFormat="1" applyBorder="1"/>
    <xf numFmtId="185" fontId="2" fillId="0" borderId="14" xfId="1" applyNumberFormat="1" applyBorder="1"/>
    <xf numFmtId="0" fontId="6" fillId="0" borderId="34" xfId="0" applyFont="1" applyBorder="1" applyAlignment="1">
      <alignment vertical="top" wrapText="1"/>
    </xf>
    <xf numFmtId="0" fontId="8" fillId="0" borderId="33" xfId="0" applyFont="1" applyBorder="1" applyAlignment="1">
      <alignment vertical="center"/>
    </xf>
    <xf numFmtId="38" fontId="0" fillId="9" borderId="2" xfId="0" applyNumberFormat="1" applyFont="1" applyFill="1" applyBorder="1"/>
    <xf numFmtId="38" fontId="0" fillId="9" borderId="0" xfId="1" applyFont="1" applyFill="1" applyBorder="1"/>
    <xf numFmtId="179" fontId="0" fillId="9" borderId="3" xfId="0" applyNumberFormat="1" applyFill="1" applyBorder="1"/>
    <xf numFmtId="0" fontId="0" fillId="0" borderId="6" xfId="0" applyBorder="1" applyAlignment="1">
      <alignment horizontal="center"/>
    </xf>
    <xf numFmtId="0" fontId="0" fillId="0" borderId="10" xfId="0" applyBorder="1" applyAlignment="1">
      <alignment horizontal="center"/>
    </xf>
    <xf numFmtId="38" fontId="0" fillId="9" borderId="5" xfId="0" applyNumberFormat="1" applyFill="1" applyBorder="1"/>
    <xf numFmtId="38" fontId="0" fillId="0" borderId="29" xfId="0" applyNumberFormat="1" applyBorder="1"/>
    <xf numFmtId="38" fontId="0" fillId="9" borderId="0" xfId="0" applyNumberFormat="1" applyFont="1" applyFill="1" applyBorder="1"/>
    <xf numFmtId="38" fontId="0" fillId="9" borderId="33" xfId="0" applyNumberFormat="1" applyFont="1" applyFill="1" applyBorder="1"/>
    <xf numFmtId="38" fontId="0" fillId="9" borderId="40" xfId="0" applyNumberFormat="1" applyFont="1" applyFill="1" applyBorder="1"/>
    <xf numFmtId="0" fontId="7" fillId="10" borderId="0" xfId="2" applyFont="1" applyFill="1" applyAlignment="1">
      <alignment horizontal="centerContinuous" vertical="center"/>
    </xf>
    <xf numFmtId="0" fontId="7" fillId="10" borderId="0" xfId="2" applyFont="1" applyFill="1" applyAlignment="1">
      <alignment horizontal="centerContinuous" vertical="center" shrinkToFit="1"/>
    </xf>
    <xf numFmtId="49" fontId="7" fillId="10" borderId="0" xfId="4" applyNumberFormat="1" applyFont="1" applyFill="1" applyAlignment="1">
      <alignment vertical="center"/>
    </xf>
    <xf numFmtId="0" fontId="7" fillId="10" borderId="0" xfId="2" applyFont="1" applyFill="1" applyAlignment="1">
      <alignment vertical="center" shrinkToFit="1"/>
    </xf>
    <xf numFmtId="0" fontId="7" fillId="10" borderId="0" xfId="2" applyFont="1" applyFill="1" applyAlignment="1">
      <alignment vertical="center"/>
    </xf>
    <xf numFmtId="0" fontId="7" fillId="10" borderId="28" xfId="2" applyFont="1" applyFill="1" applyBorder="1" applyAlignment="1">
      <alignment horizontal="center" vertical="center" wrapText="1"/>
    </xf>
    <xf numFmtId="0" fontId="7" fillId="10" borderId="35" xfId="2" applyFont="1" applyFill="1" applyBorder="1" applyAlignment="1">
      <alignment horizontal="center" vertical="center"/>
    </xf>
    <xf numFmtId="49" fontId="7" fillId="6" borderId="8" xfId="2" applyNumberFormat="1" applyFont="1" applyFill="1" applyBorder="1" applyAlignment="1">
      <alignment horizontal="right" vertical="center" shrinkToFit="1"/>
    </xf>
    <xf numFmtId="180" fontId="7" fillId="6" borderId="0" xfId="2" applyNumberFormat="1" applyFont="1" applyFill="1" applyBorder="1" applyAlignment="1">
      <alignment vertical="center" shrinkToFit="1"/>
    </xf>
    <xf numFmtId="0" fontId="7" fillId="6" borderId="5" xfId="2" applyFont="1" applyFill="1" applyBorder="1" applyAlignment="1">
      <alignment vertical="center" shrinkToFit="1"/>
    </xf>
    <xf numFmtId="38" fontId="7" fillId="6" borderId="8" xfId="2" applyNumberFormat="1" applyFont="1" applyFill="1" applyBorder="1" applyAlignment="1">
      <alignment vertical="center" shrinkToFit="1"/>
    </xf>
    <xf numFmtId="49" fontId="7" fillId="9" borderId="8" xfId="2" applyNumberFormat="1" applyFont="1" applyFill="1" applyBorder="1" applyAlignment="1">
      <alignment horizontal="right" vertical="center" shrinkToFit="1"/>
    </xf>
    <xf numFmtId="180" fontId="7" fillId="9" borderId="0" xfId="2" applyNumberFormat="1" applyFont="1" applyFill="1" applyBorder="1" applyAlignment="1">
      <alignment vertical="center" shrinkToFit="1"/>
    </xf>
    <xf numFmtId="0" fontId="7" fillId="9" borderId="5" xfId="2" applyFont="1" applyFill="1" applyBorder="1" applyAlignment="1">
      <alignment vertical="center" shrinkToFit="1"/>
    </xf>
    <xf numFmtId="38" fontId="7" fillId="10" borderId="8" xfId="2" applyNumberFormat="1" applyFont="1" applyFill="1" applyBorder="1" applyAlignment="1">
      <alignment vertical="center" shrinkToFit="1"/>
    </xf>
    <xf numFmtId="0" fontId="7" fillId="10" borderId="5" xfId="2" applyFont="1" applyFill="1" applyBorder="1" applyAlignment="1">
      <alignment vertical="center" shrinkToFit="1"/>
    </xf>
    <xf numFmtId="38" fontId="7" fillId="6" borderId="5" xfId="2" applyNumberFormat="1" applyFont="1" applyFill="1" applyBorder="1" applyAlignment="1">
      <alignment vertical="center" shrinkToFit="1"/>
    </xf>
    <xf numFmtId="38" fontId="7" fillId="10" borderId="5" xfId="2" applyNumberFormat="1" applyFont="1" applyFill="1" applyBorder="1" applyAlignment="1">
      <alignment vertical="center" shrinkToFit="1"/>
    </xf>
    <xf numFmtId="0" fontId="7" fillId="6" borderId="31" xfId="2" applyFont="1" applyFill="1" applyBorder="1" applyAlignment="1">
      <alignment vertical="center" shrinkToFit="1"/>
    </xf>
    <xf numFmtId="38" fontId="7" fillId="6" borderId="31" xfId="2" applyNumberFormat="1" applyFont="1" applyFill="1" applyBorder="1" applyAlignment="1">
      <alignment vertical="center" shrinkToFit="1"/>
    </xf>
    <xf numFmtId="0" fontId="7" fillId="9" borderId="31" xfId="2" applyFont="1" applyFill="1" applyBorder="1" applyAlignment="1">
      <alignment vertical="center" shrinkToFit="1"/>
    </xf>
    <xf numFmtId="38" fontId="7" fillId="10" borderId="31" xfId="2" applyNumberFormat="1" applyFont="1" applyFill="1" applyBorder="1" applyAlignment="1">
      <alignment vertical="center" shrinkToFit="1"/>
    </xf>
    <xf numFmtId="49" fontId="7" fillId="6" borderId="18" xfId="2" applyNumberFormat="1" applyFont="1" applyFill="1" applyBorder="1" applyAlignment="1">
      <alignment horizontal="right" vertical="center" shrinkToFit="1"/>
    </xf>
    <xf numFmtId="180" fontId="7" fillId="6" borderId="19" xfId="2" applyNumberFormat="1" applyFont="1" applyFill="1" applyBorder="1" applyAlignment="1">
      <alignment vertical="center" shrinkToFit="1"/>
    </xf>
    <xf numFmtId="0" fontId="7" fillId="6" borderId="32" xfId="2" applyFont="1" applyFill="1" applyBorder="1" applyAlignment="1">
      <alignment vertical="center" shrinkToFit="1"/>
    </xf>
    <xf numFmtId="49" fontId="7" fillId="9" borderId="18" xfId="2" applyNumberFormat="1" applyFont="1" applyFill="1" applyBorder="1" applyAlignment="1">
      <alignment horizontal="right" vertical="center" shrinkToFit="1"/>
    </xf>
    <xf numFmtId="180" fontId="7" fillId="9" borderId="19" xfId="2" applyNumberFormat="1" applyFont="1" applyFill="1" applyBorder="1" applyAlignment="1">
      <alignment vertical="center" shrinkToFit="1"/>
    </xf>
    <xf numFmtId="0" fontId="7" fillId="9" borderId="32" xfId="2" applyFont="1" applyFill="1" applyBorder="1" applyAlignment="1">
      <alignment vertical="center" shrinkToFit="1"/>
    </xf>
    <xf numFmtId="0" fontId="7" fillId="6" borderId="8" xfId="2" applyFont="1" applyFill="1" applyBorder="1" applyAlignment="1">
      <alignment vertical="center" shrinkToFit="1"/>
    </xf>
    <xf numFmtId="0" fontId="7" fillId="10" borderId="8" xfId="2" applyFont="1" applyFill="1" applyBorder="1" applyAlignment="1">
      <alignment vertical="center" shrinkToFit="1"/>
    </xf>
    <xf numFmtId="49" fontId="7" fillId="9" borderId="34" xfId="2" applyNumberFormat="1" applyFont="1" applyFill="1" applyBorder="1" applyAlignment="1">
      <alignment horizontal="right" vertical="center" shrinkToFit="1"/>
    </xf>
    <xf numFmtId="180" fontId="7" fillId="9" borderId="33" xfId="2" applyNumberFormat="1" applyFont="1" applyFill="1" applyBorder="1" applyAlignment="1">
      <alignment vertical="center" shrinkToFit="1"/>
    </xf>
    <xf numFmtId="0" fontId="7" fillId="9" borderId="35" xfId="2" applyFont="1" applyFill="1" applyBorder="1" applyAlignment="1">
      <alignment vertical="center" shrinkToFit="1"/>
    </xf>
    <xf numFmtId="0" fontId="7" fillId="10" borderId="34" xfId="2" applyFont="1" applyFill="1" applyBorder="1" applyAlignment="1">
      <alignment vertical="center" shrinkToFit="1"/>
    </xf>
    <xf numFmtId="38" fontId="7" fillId="10" borderId="35" xfId="2" applyNumberFormat="1" applyFont="1" applyFill="1" applyBorder="1" applyAlignment="1">
      <alignment vertical="center" shrinkToFit="1"/>
    </xf>
    <xf numFmtId="49" fontId="7" fillId="6" borderId="34" xfId="2" applyNumberFormat="1" applyFont="1" applyFill="1" applyBorder="1" applyAlignment="1">
      <alignment horizontal="right" vertical="center" shrinkToFit="1"/>
    </xf>
    <xf numFmtId="180" fontId="7" fillId="6" borderId="33" xfId="2" applyNumberFormat="1" applyFont="1" applyFill="1" applyBorder="1" applyAlignment="1">
      <alignment vertical="center" shrinkToFit="1"/>
    </xf>
    <xf numFmtId="49" fontId="7" fillId="6" borderId="43" xfId="2" applyNumberFormat="1" applyFont="1" applyFill="1" applyBorder="1" applyAlignment="1">
      <alignment horizontal="right" vertical="center" shrinkToFit="1"/>
    </xf>
    <xf numFmtId="180" fontId="7" fillId="6" borderId="13" xfId="2" applyNumberFormat="1" applyFont="1" applyFill="1" applyBorder="1" applyAlignment="1">
      <alignment vertical="center" shrinkToFit="1"/>
    </xf>
    <xf numFmtId="0" fontId="7" fillId="6" borderId="28" xfId="2" applyFont="1" applyFill="1" applyBorder="1" applyAlignment="1">
      <alignment vertical="center" shrinkToFit="1"/>
    </xf>
    <xf numFmtId="38" fontId="7" fillId="6" borderId="43" xfId="2" applyNumberFormat="1" applyFont="1" applyFill="1" applyBorder="1" applyAlignment="1">
      <alignment vertical="center" shrinkToFit="1"/>
    </xf>
    <xf numFmtId="49" fontId="7" fillId="9" borderId="43" xfId="2" applyNumberFormat="1" applyFont="1" applyFill="1" applyBorder="1" applyAlignment="1">
      <alignment horizontal="right" vertical="center" shrinkToFit="1"/>
    </xf>
    <xf numFmtId="180" fontId="7" fillId="9" borderId="13" xfId="2" applyNumberFormat="1" applyFont="1" applyFill="1" applyBorder="1" applyAlignment="1">
      <alignment vertical="center" shrinkToFit="1"/>
    </xf>
    <xf numFmtId="0" fontId="7" fillId="9" borderId="28" xfId="2" applyFont="1" applyFill="1" applyBorder="1" applyAlignment="1">
      <alignment vertical="center" shrinkToFit="1"/>
    </xf>
    <xf numFmtId="38" fontId="7" fillId="10" borderId="43" xfId="2" applyNumberFormat="1" applyFont="1" applyFill="1" applyBorder="1" applyAlignment="1">
      <alignment vertical="center" shrinkToFit="1"/>
    </xf>
    <xf numFmtId="0" fontId="7" fillId="10" borderId="28" xfId="2" applyFont="1" applyFill="1" applyBorder="1" applyAlignment="1">
      <alignment vertical="center" shrinkToFit="1"/>
    </xf>
    <xf numFmtId="49" fontId="7" fillId="6" borderId="16" xfId="2" applyNumberFormat="1" applyFont="1" applyFill="1" applyBorder="1" applyAlignment="1">
      <alignment horizontal="right" vertical="center" shrinkToFit="1"/>
    </xf>
    <xf numFmtId="180" fontId="7" fillId="6" borderId="17" xfId="2" applyNumberFormat="1" applyFont="1" applyFill="1" applyBorder="1" applyAlignment="1">
      <alignment vertical="center" shrinkToFit="1"/>
    </xf>
    <xf numFmtId="49" fontId="7" fillId="9" borderId="16" xfId="2" applyNumberFormat="1" applyFont="1" applyFill="1" applyBorder="1" applyAlignment="1">
      <alignment horizontal="right" vertical="center" shrinkToFit="1"/>
    </xf>
    <xf numFmtId="180" fontId="7" fillId="9" borderId="17" xfId="2" applyNumberFormat="1" applyFont="1" applyFill="1" applyBorder="1" applyAlignment="1">
      <alignment vertical="center" shrinkToFit="1"/>
    </xf>
    <xf numFmtId="0" fontId="7" fillId="10" borderId="31" xfId="2" applyFont="1" applyFill="1" applyBorder="1" applyAlignment="1">
      <alignment vertical="center" shrinkToFit="1"/>
    </xf>
    <xf numFmtId="0" fontId="7" fillId="6" borderId="35" xfId="2" applyFont="1" applyFill="1" applyBorder="1" applyAlignment="1">
      <alignment vertical="center" shrinkToFit="1"/>
    </xf>
    <xf numFmtId="0" fontId="7" fillId="6" borderId="34" xfId="2" applyFont="1" applyFill="1" applyBorder="1" applyAlignment="1">
      <alignment vertical="center" shrinkToFit="1"/>
    </xf>
    <xf numFmtId="38" fontId="7" fillId="6" borderId="35" xfId="2" applyNumberFormat="1" applyFont="1" applyFill="1" applyBorder="1" applyAlignment="1">
      <alignment vertical="center" shrinkToFit="1"/>
    </xf>
    <xf numFmtId="38" fontId="7" fillId="10" borderId="28" xfId="2" applyNumberFormat="1" applyFont="1" applyFill="1" applyBorder="1" applyAlignment="1">
      <alignment vertical="center" shrinkToFit="1"/>
    </xf>
    <xf numFmtId="49" fontId="7" fillId="6" borderId="36" xfId="2" applyNumberFormat="1" applyFont="1" applyFill="1" applyBorder="1" applyAlignment="1">
      <alignment horizontal="right" vertical="center" shrinkToFit="1"/>
    </xf>
    <xf numFmtId="180" fontId="7" fillId="6" borderId="37" xfId="2" applyNumberFormat="1" applyFont="1" applyFill="1" applyBorder="1" applyAlignment="1">
      <alignment vertical="center" shrinkToFit="1"/>
    </xf>
    <xf numFmtId="0" fontId="7" fillId="6" borderId="38" xfId="2" applyFont="1" applyFill="1" applyBorder="1" applyAlignment="1">
      <alignment vertical="center" shrinkToFit="1"/>
    </xf>
    <xf numFmtId="38" fontId="7" fillId="6" borderId="28" xfId="2" applyNumberFormat="1" applyFont="1" applyFill="1" applyBorder="1" applyAlignment="1">
      <alignment vertical="center" shrinkToFit="1"/>
    </xf>
    <xf numFmtId="49" fontId="7" fillId="9" borderId="36" xfId="2" applyNumberFormat="1" applyFont="1" applyFill="1" applyBorder="1" applyAlignment="1">
      <alignment horizontal="right" vertical="center" shrinkToFit="1"/>
    </xf>
    <xf numFmtId="180" fontId="7" fillId="9" borderId="37" xfId="2" applyNumberFormat="1" applyFont="1" applyFill="1" applyBorder="1" applyAlignment="1">
      <alignment vertical="center" shrinkToFit="1"/>
    </xf>
    <xf numFmtId="0" fontId="7" fillId="9" borderId="38" xfId="2" applyFont="1" applyFill="1" applyBorder="1" applyAlignment="1">
      <alignment vertical="center" shrinkToFit="1"/>
    </xf>
    <xf numFmtId="38" fontId="7" fillId="6" borderId="32" xfId="2" applyNumberFormat="1" applyFont="1" applyFill="1" applyBorder="1" applyAlignment="1">
      <alignment vertical="center" shrinkToFit="1"/>
    </xf>
    <xf numFmtId="38" fontId="7" fillId="10" borderId="32" xfId="2" applyNumberFormat="1" applyFont="1" applyFill="1" applyBorder="1" applyAlignment="1">
      <alignment vertical="center" shrinkToFit="1"/>
    </xf>
    <xf numFmtId="0" fontId="7" fillId="10" borderId="32" xfId="2" applyFont="1" applyFill="1" applyBorder="1" applyAlignment="1">
      <alignment vertical="center" shrinkToFit="1"/>
    </xf>
    <xf numFmtId="38" fontId="7" fillId="9" borderId="43" xfId="2" applyNumberFormat="1" applyFont="1" applyFill="1" applyBorder="1" applyAlignment="1">
      <alignment vertical="center" shrinkToFit="1"/>
    </xf>
    <xf numFmtId="38" fontId="7" fillId="9" borderId="5" xfId="2" applyNumberFormat="1" applyFont="1" applyFill="1" applyBorder="1" applyAlignment="1">
      <alignment vertical="center" shrinkToFit="1"/>
    </xf>
    <xf numFmtId="49" fontId="7" fillId="6" borderId="20" xfId="2" applyNumberFormat="1" applyFont="1" applyFill="1" applyBorder="1" applyAlignment="1">
      <alignment horizontal="right" vertical="center" shrinkToFit="1"/>
    </xf>
    <xf numFmtId="180" fontId="7" fillId="6" borderId="21" xfId="2" applyNumberFormat="1" applyFont="1" applyFill="1" applyBorder="1" applyAlignment="1">
      <alignment vertical="center" shrinkToFit="1"/>
    </xf>
    <xf numFmtId="0" fontId="7" fillId="6" borderId="39" xfId="2" applyFont="1" applyFill="1" applyBorder="1" applyAlignment="1">
      <alignment vertical="center" shrinkToFit="1"/>
    </xf>
    <xf numFmtId="38" fontId="7" fillId="6" borderId="39" xfId="2" applyNumberFormat="1" applyFont="1" applyFill="1" applyBorder="1" applyAlignment="1">
      <alignment vertical="center" shrinkToFit="1"/>
    </xf>
    <xf numFmtId="49" fontId="7" fillId="9" borderId="20" xfId="2" applyNumberFormat="1" applyFont="1" applyFill="1" applyBorder="1" applyAlignment="1">
      <alignment horizontal="right" vertical="center" shrinkToFit="1"/>
    </xf>
    <xf numFmtId="180" fontId="7" fillId="9" borderId="21" xfId="2" applyNumberFormat="1" applyFont="1" applyFill="1" applyBorder="1" applyAlignment="1">
      <alignment vertical="center" shrinkToFit="1"/>
    </xf>
    <xf numFmtId="0" fontId="7" fillId="9" borderId="39" xfId="2" applyFont="1" applyFill="1" applyBorder="1" applyAlignment="1">
      <alignment vertical="center" shrinkToFit="1"/>
    </xf>
    <xf numFmtId="38" fontId="7" fillId="9" borderId="39" xfId="2" applyNumberFormat="1" applyFont="1" applyFill="1" applyBorder="1" applyAlignment="1">
      <alignment vertical="center" shrinkToFit="1"/>
    </xf>
    <xf numFmtId="38" fontId="7" fillId="9" borderId="8" xfId="2" applyNumberFormat="1" applyFont="1" applyFill="1" applyBorder="1" applyAlignment="1">
      <alignment vertical="center" shrinkToFit="1"/>
    </xf>
    <xf numFmtId="38" fontId="7" fillId="9" borderId="41" xfId="2" applyNumberFormat="1" applyFont="1" applyFill="1" applyBorder="1" applyAlignment="1">
      <alignment vertical="center" shrinkToFit="1"/>
    </xf>
    <xf numFmtId="49" fontId="7" fillId="6" borderId="30" xfId="2" applyNumberFormat="1" applyFont="1" applyFill="1" applyBorder="1" applyAlignment="1">
      <alignment horizontal="right" vertical="center" shrinkToFit="1"/>
    </xf>
    <xf numFmtId="180" fontId="7" fillId="6" borderId="44" xfId="2" applyNumberFormat="1" applyFont="1" applyFill="1" applyBorder="1" applyAlignment="1">
      <alignment vertical="center" shrinkToFit="1"/>
    </xf>
    <xf numFmtId="0" fontId="7" fillId="6" borderId="29" xfId="2" applyFont="1" applyFill="1" applyBorder="1" applyAlignment="1">
      <alignment vertical="center" shrinkToFit="1"/>
    </xf>
    <xf numFmtId="49" fontId="7" fillId="9" borderId="30" xfId="2" applyNumberFormat="1" applyFont="1" applyFill="1" applyBorder="1" applyAlignment="1">
      <alignment horizontal="right" vertical="center" shrinkToFit="1"/>
    </xf>
    <xf numFmtId="180" fontId="7" fillId="9" borderId="44" xfId="2" applyNumberFormat="1" applyFont="1" applyFill="1" applyBorder="1" applyAlignment="1">
      <alignment vertical="center" shrinkToFit="1"/>
    </xf>
    <xf numFmtId="0" fontId="7" fillId="9" borderId="29" xfId="2" applyFont="1" applyFill="1" applyBorder="1" applyAlignment="1">
      <alignment vertical="center" shrinkToFit="1"/>
    </xf>
    <xf numFmtId="38" fontId="7" fillId="9" borderId="34" xfId="2" applyNumberFormat="1" applyFont="1" applyFill="1" applyBorder="1" applyAlignment="1">
      <alignment vertical="center" shrinkToFit="1"/>
    </xf>
    <xf numFmtId="38" fontId="7" fillId="9" borderId="35" xfId="2" applyNumberFormat="1" applyFont="1" applyFill="1" applyBorder="1" applyAlignment="1">
      <alignment vertical="center" shrinkToFit="1"/>
    </xf>
    <xf numFmtId="0" fontId="7" fillId="6" borderId="16" xfId="2" applyFont="1" applyFill="1" applyBorder="1" applyAlignment="1">
      <alignment vertical="center" shrinkToFit="1"/>
    </xf>
    <xf numFmtId="0" fontId="7" fillId="6" borderId="41" xfId="2" applyFont="1" applyFill="1" applyBorder="1" applyAlignment="1">
      <alignment vertical="center" shrinkToFit="1"/>
    </xf>
    <xf numFmtId="0" fontId="7" fillId="9" borderId="8" xfId="2" applyFont="1" applyFill="1" applyBorder="1" applyAlignment="1">
      <alignment vertical="center" shrinkToFit="1"/>
    </xf>
    <xf numFmtId="0" fontId="7" fillId="9" borderId="34" xfId="2" applyFont="1" applyFill="1" applyBorder="1" applyAlignment="1">
      <alignment vertical="center" shrinkToFit="1"/>
    </xf>
    <xf numFmtId="38" fontId="7" fillId="9" borderId="29" xfId="2" applyNumberFormat="1" applyFont="1" applyFill="1" applyBorder="1" applyAlignment="1">
      <alignment vertical="center" shrinkToFit="1"/>
    </xf>
    <xf numFmtId="49" fontId="7" fillId="9" borderId="23" xfId="2" applyNumberFormat="1" applyFont="1" applyFill="1" applyBorder="1" applyAlignment="1">
      <alignment horizontal="right" vertical="center" shrinkToFit="1"/>
    </xf>
    <xf numFmtId="180" fontId="7" fillId="9" borderId="22" xfId="2" applyNumberFormat="1" applyFont="1" applyFill="1" applyBorder="1" applyAlignment="1">
      <alignment vertical="center" shrinkToFit="1"/>
    </xf>
    <xf numFmtId="0" fontId="7" fillId="9" borderId="41" xfId="2" applyFont="1" applyFill="1" applyBorder="1" applyAlignment="1">
      <alignment vertical="center" shrinkToFit="1"/>
    </xf>
    <xf numFmtId="49" fontId="7" fillId="6" borderId="23" xfId="2" applyNumberFormat="1" applyFont="1" applyFill="1" applyBorder="1" applyAlignment="1">
      <alignment horizontal="right" vertical="center" shrinkToFit="1"/>
    </xf>
    <xf numFmtId="180" fontId="7" fillId="6" borderId="22" xfId="2" applyNumberFormat="1" applyFont="1" applyFill="1" applyBorder="1" applyAlignment="1">
      <alignment vertical="center" shrinkToFit="1"/>
    </xf>
    <xf numFmtId="0" fontId="7" fillId="9" borderId="16" xfId="2" applyFont="1" applyFill="1" applyBorder="1" applyAlignment="1">
      <alignment vertical="center" shrinkToFit="1"/>
    </xf>
    <xf numFmtId="38" fontId="7" fillId="9" borderId="31" xfId="2" applyNumberFormat="1" applyFont="1" applyFill="1" applyBorder="1" applyAlignment="1">
      <alignment vertical="center" shrinkToFit="1"/>
    </xf>
    <xf numFmtId="38" fontId="7" fillId="9" borderId="28" xfId="2" applyNumberFormat="1" applyFont="1" applyFill="1" applyBorder="1" applyAlignment="1">
      <alignment vertical="center" shrinkToFit="1"/>
    </xf>
    <xf numFmtId="38" fontId="7" fillId="9" borderId="30" xfId="2" applyNumberFormat="1" applyFont="1" applyFill="1" applyBorder="1" applyAlignment="1">
      <alignment vertical="center" shrinkToFit="1"/>
    </xf>
    <xf numFmtId="38" fontId="7" fillId="9" borderId="32" xfId="2" applyNumberFormat="1" applyFont="1" applyFill="1" applyBorder="1" applyAlignment="1">
      <alignment vertical="center" shrinkToFit="1"/>
    </xf>
    <xf numFmtId="38" fontId="7" fillId="6" borderId="41" xfId="2" applyNumberFormat="1" applyFont="1" applyFill="1" applyBorder="1" applyAlignment="1">
      <alignment vertical="center" shrinkToFit="1"/>
    </xf>
    <xf numFmtId="38" fontId="7" fillId="6" borderId="38" xfId="2" applyNumberFormat="1" applyFont="1" applyFill="1" applyBorder="1" applyAlignment="1">
      <alignment vertical="center" shrinkToFit="1"/>
    </xf>
    <xf numFmtId="38" fontId="7" fillId="6" borderId="29" xfId="2" applyNumberFormat="1" applyFont="1" applyFill="1" applyBorder="1" applyAlignment="1">
      <alignment vertical="center" shrinkToFit="1"/>
    </xf>
    <xf numFmtId="49" fontId="7" fillId="10" borderId="30" xfId="2" applyNumberFormat="1" applyFont="1" applyFill="1" applyBorder="1" applyAlignment="1">
      <alignment horizontal="right" vertical="center" shrinkToFit="1"/>
    </xf>
    <xf numFmtId="180" fontId="7" fillId="10" borderId="44" xfId="2" applyNumberFormat="1" applyFont="1" applyFill="1" applyBorder="1" applyAlignment="1">
      <alignment vertical="center" shrinkToFit="1"/>
    </xf>
    <xf numFmtId="0" fontId="7" fillId="10" borderId="29" xfId="2" applyFont="1" applyFill="1" applyBorder="1" applyAlignment="1">
      <alignment vertical="center" shrinkToFit="1"/>
    </xf>
    <xf numFmtId="38" fontId="7" fillId="10" borderId="29" xfId="2" applyNumberFormat="1" applyFont="1" applyFill="1" applyBorder="1" applyAlignment="1">
      <alignment vertical="center" shrinkToFit="1"/>
    </xf>
    <xf numFmtId="49" fontId="7" fillId="9" borderId="33" xfId="2" applyNumberFormat="1" applyFont="1" applyFill="1" applyBorder="1" applyAlignment="1">
      <alignment horizontal="right" vertical="center" shrinkToFit="1"/>
    </xf>
    <xf numFmtId="49" fontId="7" fillId="9" borderId="0" xfId="2" applyNumberFormat="1" applyFont="1" applyFill="1" applyBorder="1" applyAlignment="1">
      <alignment horizontal="right" vertical="center" shrinkToFit="1"/>
    </xf>
    <xf numFmtId="38" fontId="7" fillId="10" borderId="30" xfId="2" applyNumberFormat="1" applyFont="1" applyFill="1" applyBorder="1" applyAlignment="1">
      <alignment vertical="center" shrinkToFit="1"/>
    </xf>
    <xf numFmtId="186" fontId="7" fillId="0" borderId="0" xfId="0" applyNumberFormat="1" applyFont="1"/>
    <xf numFmtId="186" fontId="7" fillId="0" borderId="0" xfId="1" applyNumberFormat="1" applyFont="1"/>
    <xf numFmtId="186" fontId="7" fillId="0" borderId="0" xfId="0" applyNumberFormat="1" applyFont="1" applyBorder="1"/>
    <xf numFmtId="0" fontId="7" fillId="10" borderId="44" xfId="2" applyFont="1" applyFill="1" applyBorder="1" applyAlignment="1">
      <alignment vertical="center"/>
    </xf>
    <xf numFmtId="38" fontId="7" fillId="9" borderId="23" xfId="2" applyNumberFormat="1" applyFont="1" applyFill="1" applyBorder="1" applyAlignment="1">
      <alignment vertical="center" shrinkToFit="1"/>
    </xf>
    <xf numFmtId="38" fontId="7" fillId="10" borderId="0" xfId="2" applyNumberFormat="1" applyFont="1" applyFill="1" applyAlignment="1">
      <alignment vertical="center"/>
    </xf>
    <xf numFmtId="186" fontId="7" fillId="9" borderId="0" xfId="0" applyNumberFormat="1" applyFont="1" applyFill="1" applyAlignment="1">
      <alignment horizontal="center"/>
    </xf>
    <xf numFmtId="0" fontId="7" fillId="9" borderId="0" xfId="2" applyFont="1" applyFill="1" applyAlignment="1">
      <alignment horizontal="centerContinuous" vertical="center"/>
    </xf>
    <xf numFmtId="38" fontId="0" fillId="10" borderId="0" xfId="0" applyNumberFormat="1" applyFill="1" applyAlignment="1">
      <alignment horizontal="center"/>
    </xf>
    <xf numFmtId="0" fontId="0" fillId="10" borderId="0" xfId="0" applyFill="1" applyAlignment="1">
      <alignment horizontal="center"/>
    </xf>
    <xf numFmtId="0" fontId="0" fillId="9" borderId="8" xfId="0" applyFont="1" applyFill="1" applyBorder="1" applyAlignment="1">
      <alignment horizontal="right"/>
    </xf>
    <xf numFmtId="0" fontId="0" fillId="9" borderId="0" xfId="0" applyFont="1" applyFill="1" applyBorder="1"/>
    <xf numFmtId="0" fontId="0" fillId="9" borderId="2" xfId="0" applyFont="1" applyFill="1" applyBorder="1"/>
    <xf numFmtId="0" fontId="6" fillId="9" borderId="0" xfId="0" quotePrefix="1" applyFont="1" applyFill="1" applyAlignment="1">
      <alignment vertical="center"/>
    </xf>
    <xf numFmtId="38" fontId="7" fillId="6" borderId="5" xfId="1" applyFont="1" applyFill="1" applyBorder="1" applyAlignment="1">
      <alignment vertical="center" shrinkToFit="1"/>
    </xf>
    <xf numFmtId="0" fontId="5" fillId="10" borderId="0" xfId="0" applyFont="1" applyFill="1"/>
    <xf numFmtId="0" fontId="5" fillId="10" borderId="30" xfId="0" applyFont="1" applyFill="1" applyBorder="1" applyAlignment="1">
      <alignment horizontal="left"/>
    </xf>
    <xf numFmtId="0" fontId="0" fillId="10" borderId="44" xfId="0" applyFill="1" applyBorder="1"/>
    <xf numFmtId="0" fontId="0" fillId="10" borderId="45" xfId="0" applyFill="1" applyBorder="1"/>
    <xf numFmtId="38" fontId="0" fillId="10" borderId="40" xfId="1" applyFont="1" applyFill="1" applyBorder="1" applyAlignment="1">
      <alignment horizontal="center"/>
    </xf>
    <xf numFmtId="38" fontId="0" fillId="10" borderId="28" xfId="1" applyFont="1" applyFill="1" applyBorder="1" applyAlignment="1">
      <alignment horizontal="center"/>
    </xf>
    <xf numFmtId="38" fontId="0" fillId="10" borderId="34" xfId="1" applyFont="1" applyFill="1" applyBorder="1" applyAlignment="1">
      <alignment horizontal="center"/>
    </xf>
    <xf numFmtId="38" fontId="0" fillId="10" borderId="33" xfId="1" applyFont="1" applyFill="1" applyBorder="1" applyAlignment="1">
      <alignment horizontal="center"/>
    </xf>
    <xf numFmtId="38" fontId="5" fillId="10" borderId="29" xfId="1" applyFont="1" applyFill="1" applyBorder="1" applyAlignment="1">
      <alignment horizontal="center"/>
    </xf>
    <xf numFmtId="38" fontId="0" fillId="10" borderId="35" xfId="1" applyFont="1" applyFill="1" applyBorder="1" applyAlignment="1">
      <alignment horizontal="center"/>
    </xf>
    <xf numFmtId="177" fontId="0" fillId="10" borderId="35" xfId="0" applyNumberFormat="1" applyFill="1" applyBorder="1" applyAlignment="1">
      <alignment horizontal="center"/>
    </xf>
    <xf numFmtId="0" fontId="0" fillId="10" borderId="28" xfId="0" applyFill="1" applyBorder="1"/>
    <xf numFmtId="0" fontId="0" fillId="10" borderId="43" xfId="0" applyFill="1" applyBorder="1" applyAlignment="1">
      <alignment horizontal="center"/>
    </xf>
    <xf numFmtId="38" fontId="0" fillId="10" borderId="29" xfId="1" applyFont="1" applyFill="1" applyBorder="1" applyAlignment="1">
      <alignment horizontal="center"/>
    </xf>
    <xf numFmtId="38" fontId="0" fillId="10" borderId="34" xfId="0" applyNumberFormat="1" applyFill="1" applyBorder="1" applyAlignment="1">
      <alignment horizontal="right"/>
    </xf>
    <xf numFmtId="0" fontId="0" fillId="10" borderId="40" xfId="0" applyFill="1" applyBorder="1"/>
    <xf numFmtId="0" fontId="0" fillId="10" borderId="43" xfId="0" applyFill="1" applyBorder="1"/>
    <xf numFmtId="0" fontId="0" fillId="10" borderId="43" xfId="0" applyFill="1" applyBorder="1" applyAlignment="1">
      <alignment horizontal="right"/>
    </xf>
    <xf numFmtId="38" fontId="0" fillId="10" borderId="43" xfId="1" applyFont="1" applyFill="1" applyBorder="1" applyAlignment="1">
      <alignment horizontal="center"/>
    </xf>
    <xf numFmtId="0" fontId="0" fillId="10" borderId="34" xfId="0" applyFill="1" applyBorder="1" applyAlignment="1">
      <alignment horizontal="center"/>
    </xf>
    <xf numFmtId="38" fontId="0" fillId="10" borderId="29" xfId="0" applyNumberFormat="1" applyFill="1" applyBorder="1" applyAlignment="1">
      <alignment horizontal="center"/>
    </xf>
    <xf numFmtId="0" fontId="0" fillId="10" borderId="28" xfId="0" applyFill="1" applyBorder="1" applyAlignment="1">
      <alignment horizontal="center"/>
    </xf>
    <xf numFmtId="38" fontId="0" fillId="10" borderId="35" xfId="0" applyNumberFormat="1" applyFill="1" applyBorder="1" applyAlignment="1">
      <alignment horizontal="center"/>
    </xf>
    <xf numFmtId="0" fontId="0" fillId="10" borderId="35" xfId="0" applyFill="1" applyBorder="1"/>
    <xf numFmtId="0" fontId="0" fillId="10" borderId="34" xfId="0" applyFill="1" applyBorder="1" applyAlignment="1">
      <alignment horizontal="right"/>
    </xf>
    <xf numFmtId="0" fontId="0" fillId="10" borderId="30" xfId="0" applyFill="1" applyBorder="1"/>
    <xf numFmtId="0" fontId="0" fillId="10" borderId="29" xfId="0" applyFill="1" applyBorder="1" applyAlignment="1">
      <alignment horizontal="center"/>
    </xf>
    <xf numFmtId="0" fontId="0" fillId="10" borderId="45" xfId="0" applyFill="1" applyBorder="1" applyAlignment="1">
      <alignment horizontal="center"/>
    </xf>
    <xf numFmtId="0" fontId="0" fillId="10" borderId="8" xfId="0" applyFill="1" applyBorder="1"/>
    <xf numFmtId="0" fontId="0" fillId="10" borderId="34" xfId="0" applyFill="1" applyBorder="1"/>
    <xf numFmtId="0" fontId="0" fillId="10" borderId="29" xfId="0" applyFill="1" applyBorder="1"/>
    <xf numFmtId="38" fontId="7" fillId="6" borderId="23" xfId="2" applyNumberFormat="1" applyFont="1" applyFill="1" applyBorder="1" applyAlignment="1">
      <alignment vertical="center" shrinkToFit="1"/>
    </xf>
    <xf numFmtId="0" fontId="0" fillId="9" borderId="11" xfId="0" applyFont="1" applyFill="1" applyBorder="1" applyAlignment="1">
      <alignment horizontal="right"/>
    </xf>
    <xf numFmtId="0" fontId="0" fillId="9" borderId="3" xfId="0" applyFont="1" applyFill="1" applyBorder="1"/>
    <xf numFmtId="0" fontId="0" fillId="9" borderId="4" xfId="0" applyFont="1" applyFill="1" applyBorder="1"/>
    <xf numFmtId="0" fontId="0" fillId="9" borderId="30" xfId="0" applyFill="1" applyBorder="1"/>
    <xf numFmtId="0" fontId="0" fillId="9" borderId="45" xfId="0" applyFill="1" applyBorder="1"/>
    <xf numFmtId="0" fontId="0" fillId="9" borderId="29" xfId="0" applyFill="1" applyBorder="1"/>
    <xf numFmtId="38" fontId="0" fillId="10" borderId="0" xfId="0" applyNumberFormat="1" applyFont="1" applyFill="1" applyAlignment="1">
      <alignment horizontal="center"/>
    </xf>
    <xf numFmtId="0" fontId="0" fillId="10" borderId="0" xfId="0" applyFont="1" applyFill="1" applyAlignment="1">
      <alignment horizontal="center"/>
    </xf>
    <xf numFmtId="38" fontId="0" fillId="10" borderId="0" xfId="0" applyNumberFormat="1" applyFont="1" applyFill="1" applyAlignment="1">
      <alignment horizontal="left"/>
    </xf>
    <xf numFmtId="0" fontId="0" fillId="10" borderId="0" xfId="0" applyFont="1" applyFill="1" applyAlignment="1">
      <alignment horizontal="left"/>
    </xf>
    <xf numFmtId="0" fontId="5" fillId="9" borderId="30" xfId="0" applyFont="1" applyFill="1" applyBorder="1" applyAlignment="1">
      <alignment horizontal="center"/>
    </xf>
    <xf numFmtId="0" fontId="5" fillId="9" borderId="44" xfId="0" applyFont="1" applyFill="1" applyBorder="1" applyAlignment="1">
      <alignment horizontal="center"/>
    </xf>
    <xf numFmtId="0" fontId="5" fillId="9" borderId="45" xfId="0" applyFont="1" applyFill="1" applyBorder="1" applyAlignment="1">
      <alignment horizontal="center"/>
    </xf>
    <xf numFmtId="38" fontId="0" fillId="10" borderId="0" xfId="0" applyNumberFormat="1" applyFill="1" applyAlignment="1">
      <alignment horizontal="left"/>
    </xf>
    <xf numFmtId="0" fontId="0" fillId="10" borderId="0" xfId="0" applyFill="1" applyAlignment="1">
      <alignment horizontal="left"/>
    </xf>
    <xf numFmtId="38" fontId="0" fillId="10" borderId="0" xfId="0" applyNumberFormat="1" applyFill="1" applyAlignment="1">
      <alignment horizontal="center"/>
    </xf>
    <xf numFmtId="0" fontId="0" fillId="10" borderId="0" xfId="0" applyFill="1" applyAlignment="1">
      <alignment horizontal="center"/>
    </xf>
    <xf numFmtId="0" fontId="13" fillId="0" borderId="28" xfId="2" applyFont="1" applyFill="1" applyBorder="1" applyAlignment="1">
      <alignment vertical="top" wrapText="1" shrinkToFit="1"/>
    </xf>
    <xf numFmtId="0" fontId="13" fillId="0" borderId="5" xfId="2" applyFont="1" applyFill="1" applyBorder="1" applyAlignment="1">
      <alignment vertical="top" shrinkToFit="1"/>
    </xf>
    <xf numFmtId="0" fontId="13" fillId="0" borderId="43" xfId="2" applyFont="1" applyFill="1" applyBorder="1" applyAlignment="1">
      <alignment vertical="top" wrapText="1" shrinkToFit="1"/>
    </xf>
    <xf numFmtId="0" fontId="13" fillId="0" borderId="8" xfId="2" applyFont="1" applyFill="1" applyBorder="1" applyAlignment="1">
      <alignment vertical="top" wrapText="1" shrinkToFit="1"/>
    </xf>
    <xf numFmtId="0" fontId="6" fillId="9" borderId="30" xfId="2" applyFont="1" applyFill="1" applyBorder="1" applyAlignment="1">
      <alignment horizontal="center" vertical="center" shrinkToFit="1"/>
    </xf>
    <xf numFmtId="0" fontId="6" fillId="9" borderId="44" xfId="2" applyFont="1" applyFill="1" applyBorder="1" applyAlignment="1">
      <alignment horizontal="center" vertical="center" shrinkToFit="1"/>
    </xf>
    <xf numFmtId="0" fontId="6" fillId="9" borderId="45" xfId="2" applyFont="1" applyFill="1" applyBorder="1" applyAlignment="1">
      <alignment horizontal="center" vertical="center" shrinkToFit="1"/>
    </xf>
    <xf numFmtId="0" fontId="6" fillId="0" borderId="30" xfId="2" applyFont="1" applyFill="1" applyBorder="1" applyAlignment="1">
      <alignment horizontal="center" vertical="center" shrinkToFit="1"/>
    </xf>
    <xf numFmtId="0" fontId="6" fillId="0" borderId="45" xfId="2" applyFont="1" applyFill="1" applyBorder="1" applyAlignment="1">
      <alignment horizontal="center" vertical="center" shrinkToFit="1"/>
    </xf>
    <xf numFmtId="0" fontId="6" fillId="0" borderId="44" xfId="2" applyFont="1" applyFill="1" applyBorder="1" applyAlignment="1">
      <alignment horizontal="center" vertical="center" shrinkToFit="1"/>
    </xf>
    <xf numFmtId="0" fontId="6" fillId="0" borderId="30" xfId="2" applyFont="1" applyFill="1" applyBorder="1" applyAlignment="1">
      <alignment horizontal="center" vertical="center"/>
    </xf>
    <xf numFmtId="0" fontId="6" fillId="0" borderId="30" xfId="2" applyFont="1" applyFill="1" applyBorder="1" applyAlignment="1">
      <alignment vertical="center"/>
    </xf>
    <xf numFmtId="49" fontId="6" fillId="9" borderId="30" xfId="2" applyNumberFormat="1" applyFont="1" applyFill="1" applyBorder="1" applyAlignment="1">
      <alignment horizontal="center" vertical="center" wrapText="1"/>
    </xf>
    <xf numFmtId="0" fontId="6" fillId="9" borderId="44" xfId="2" applyFont="1" applyFill="1" applyBorder="1" applyAlignment="1">
      <alignment horizontal="center" vertical="center" wrapText="1"/>
    </xf>
    <xf numFmtId="0" fontId="6" fillId="9" borderId="30" xfId="2" applyFont="1" applyFill="1" applyBorder="1" applyAlignment="1">
      <alignment horizontal="center" vertical="center"/>
    </xf>
    <xf numFmtId="0" fontId="6" fillId="9" borderId="44" xfId="2" applyFont="1" applyFill="1" applyBorder="1" applyAlignment="1">
      <alignment horizontal="center" vertical="center"/>
    </xf>
    <xf numFmtId="0" fontId="6" fillId="9" borderId="45" xfId="2" applyFont="1" applyFill="1" applyBorder="1" applyAlignment="1">
      <alignment horizontal="center" vertical="center"/>
    </xf>
    <xf numFmtId="0" fontId="6" fillId="9" borderId="28" xfId="2" applyFont="1" applyFill="1" applyBorder="1" applyAlignment="1">
      <alignment horizontal="center" vertical="center" wrapText="1"/>
    </xf>
    <xf numFmtId="0" fontId="6" fillId="9" borderId="35" xfId="2" applyFont="1" applyFill="1" applyBorder="1" applyAlignment="1">
      <alignment horizontal="center" vertical="center"/>
    </xf>
    <xf numFmtId="49" fontId="6" fillId="0" borderId="29" xfId="2" applyNumberFormat="1" applyFont="1" applyFill="1" applyBorder="1" applyAlignment="1">
      <alignment horizontal="center" vertical="center" wrapText="1"/>
    </xf>
    <xf numFmtId="49" fontId="6" fillId="0" borderId="29" xfId="2" applyNumberFormat="1" applyFont="1" applyFill="1" applyBorder="1" applyAlignment="1">
      <alignment horizontal="center" vertical="center"/>
    </xf>
    <xf numFmtId="0" fontId="6" fillId="0" borderId="29" xfId="2" applyFont="1" applyFill="1" applyBorder="1" applyAlignment="1">
      <alignment horizontal="center" vertical="center"/>
    </xf>
    <xf numFmtId="0" fontId="6" fillId="0" borderId="29" xfId="2" applyFont="1" applyFill="1" applyBorder="1" applyAlignment="1">
      <alignment vertical="center"/>
    </xf>
    <xf numFmtId="49" fontId="6" fillId="0" borderId="45" xfId="2" applyNumberFormat="1" applyFont="1" applyFill="1" applyBorder="1" applyAlignment="1">
      <alignment horizontal="center" vertical="center" wrapText="1"/>
    </xf>
    <xf numFmtId="49" fontId="6" fillId="0" borderId="45" xfId="2" applyNumberFormat="1" applyFont="1" applyFill="1" applyBorder="1" applyAlignment="1">
      <alignment horizontal="center" vertical="center"/>
    </xf>
    <xf numFmtId="0" fontId="5" fillId="0" borderId="33" xfId="0" applyFont="1" applyBorder="1" applyAlignment="1">
      <alignment horizontal="left" vertical="center" wrapText="1"/>
    </xf>
    <xf numFmtId="0" fontId="7" fillId="10" borderId="30" xfId="2" applyFont="1" applyFill="1" applyBorder="1" applyAlignment="1">
      <alignment horizontal="center" vertical="center" shrinkToFit="1"/>
    </xf>
    <xf numFmtId="0" fontId="7" fillId="10" borderId="44" xfId="2" applyFont="1" applyFill="1" applyBorder="1" applyAlignment="1">
      <alignment horizontal="center" vertical="center" shrinkToFit="1"/>
    </xf>
    <xf numFmtId="0" fontId="7" fillId="10" borderId="45" xfId="2" applyFont="1" applyFill="1" applyBorder="1" applyAlignment="1">
      <alignment horizontal="center" vertical="center" shrinkToFit="1"/>
    </xf>
    <xf numFmtId="0" fontId="7" fillId="10" borderId="30" xfId="2" applyFont="1" applyFill="1" applyBorder="1" applyAlignment="1">
      <alignment horizontal="center" vertical="center"/>
    </xf>
    <xf numFmtId="0" fontId="7" fillId="10" borderId="44" xfId="2" applyFont="1" applyFill="1" applyBorder="1" applyAlignment="1">
      <alignment horizontal="center" vertical="center"/>
    </xf>
    <xf numFmtId="0" fontId="7" fillId="10" borderId="45" xfId="2" applyFont="1" applyFill="1" applyBorder="1" applyAlignment="1">
      <alignment horizontal="center" vertical="center"/>
    </xf>
    <xf numFmtId="0" fontId="7" fillId="10" borderId="28" xfId="2" applyFont="1" applyFill="1" applyBorder="1" applyAlignment="1">
      <alignment horizontal="center" vertical="center" wrapText="1"/>
    </xf>
    <xf numFmtId="0" fontId="7" fillId="10" borderId="35" xfId="2" applyFont="1" applyFill="1" applyBorder="1" applyAlignment="1">
      <alignment horizontal="center" vertical="center"/>
    </xf>
    <xf numFmtId="49" fontId="7" fillId="10" borderId="30" xfId="2" applyNumberFormat="1" applyFont="1" applyFill="1" applyBorder="1" applyAlignment="1">
      <alignment horizontal="center" vertical="center" wrapText="1"/>
    </xf>
    <xf numFmtId="0" fontId="7" fillId="10" borderId="44" xfId="2" applyFont="1" applyFill="1" applyBorder="1" applyAlignment="1">
      <alignment horizontal="center" vertical="center" wrapText="1"/>
    </xf>
  </cellXfs>
  <cellStyles count="6">
    <cellStyle name="桁区切り" xfId="1" builtinId="6"/>
    <cellStyle name="標準" xfId="0" builtinId="0"/>
    <cellStyle name="標準 2 2 2" xfId="2" xr:uid="{00000000-0005-0000-0000-000002000000}"/>
    <cellStyle name="標準 3 2" xfId="3" xr:uid="{00000000-0005-0000-0000-000003000000}"/>
    <cellStyle name="標準_担当部門変遷" xfId="5" xr:uid="{00000000-0005-0000-0000-000004000000}"/>
    <cellStyle name="標準_部門分類　060905" xfId="4" xr:uid="{00000000-0005-0000-0000-00000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323850</xdr:colOff>
      <xdr:row>5</xdr:row>
      <xdr:rowOff>28575</xdr:rowOff>
    </xdr:from>
    <xdr:to>
      <xdr:col>9</xdr:col>
      <xdr:colOff>114300</xdr:colOff>
      <xdr:row>6</xdr:row>
      <xdr:rowOff>142875</xdr:rowOff>
    </xdr:to>
    <xdr:sp macro="" textlink="">
      <xdr:nvSpPr>
        <xdr:cNvPr id="1025" name="Oval 1">
          <a:extLst>
            <a:ext uri="{FF2B5EF4-FFF2-40B4-BE49-F238E27FC236}">
              <a16:creationId xmlns:a16="http://schemas.microsoft.com/office/drawing/2014/main" id="{00000000-0008-0000-0100-000001040000}"/>
            </a:ext>
          </a:extLst>
        </xdr:cNvPr>
        <xdr:cNvSpPr>
          <a:spLocks noChangeArrowheads="1"/>
        </xdr:cNvSpPr>
      </xdr:nvSpPr>
      <xdr:spPr bwMode="auto">
        <a:xfrm>
          <a:off x="2590800" y="885825"/>
          <a:ext cx="771525" cy="28575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273,244</a:t>
          </a: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0</xdr:col>
      <xdr:colOff>47625</xdr:colOff>
      <xdr:row>8</xdr:row>
      <xdr:rowOff>104775</xdr:rowOff>
    </xdr:from>
    <xdr:to>
      <xdr:col>3</xdr:col>
      <xdr:colOff>0</xdr:colOff>
      <xdr:row>21</xdr:row>
      <xdr:rowOff>76200</xdr:rowOff>
    </xdr:to>
    <xdr:sp macro="" textlink="">
      <xdr:nvSpPr>
        <xdr:cNvPr id="1027" name="AutoShape 3">
          <a:extLst>
            <a:ext uri="{FF2B5EF4-FFF2-40B4-BE49-F238E27FC236}">
              <a16:creationId xmlns:a16="http://schemas.microsoft.com/office/drawing/2014/main" id="{00000000-0008-0000-0100-000003040000}"/>
            </a:ext>
          </a:extLst>
        </xdr:cNvPr>
        <xdr:cNvSpPr>
          <a:spLocks noChangeArrowheads="1"/>
        </xdr:cNvSpPr>
      </xdr:nvSpPr>
      <xdr:spPr bwMode="auto">
        <a:xfrm>
          <a:off x="47625" y="1476375"/>
          <a:ext cx="828675" cy="2200275"/>
        </a:xfrm>
        <a:prstGeom prst="roundRect">
          <a:avLst>
            <a:gd name="adj" fmla="val 1666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</xdr:sp>
    <xdr:clientData/>
  </xdr:twoCellAnchor>
  <xdr:twoCellAnchor>
    <xdr:from>
      <xdr:col>7</xdr:col>
      <xdr:colOff>19049</xdr:colOff>
      <xdr:row>14</xdr:row>
      <xdr:rowOff>28575</xdr:rowOff>
    </xdr:from>
    <xdr:to>
      <xdr:col>8</xdr:col>
      <xdr:colOff>47624</xdr:colOff>
      <xdr:row>15</xdr:row>
      <xdr:rowOff>123825</xdr:rowOff>
    </xdr:to>
    <xdr:sp macro="" textlink="">
      <xdr:nvSpPr>
        <xdr:cNvPr id="1028" name="Oval 4">
          <a:extLst>
            <a:ext uri="{FF2B5EF4-FFF2-40B4-BE49-F238E27FC236}">
              <a16:creationId xmlns:a16="http://schemas.microsoft.com/office/drawing/2014/main" id="{00000000-0008-0000-0100-000004040000}"/>
            </a:ext>
          </a:extLst>
        </xdr:cNvPr>
        <xdr:cNvSpPr>
          <a:spLocks noChangeArrowheads="1"/>
        </xdr:cNvSpPr>
      </xdr:nvSpPr>
      <xdr:spPr bwMode="auto">
        <a:xfrm>
          <a:off x="2305049" y="2476500"/>
          <a:ext cx="714375" cy="2667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101,380</a:t>
          </a: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8</xdr:col>
      <xdr:colOff>0</xdr:colOff>
      <xdr:row>15</xdr:row>
      <xdr:rowOff>0</xdr:rowOff>
    </xdr:from>
    <xdr:to>
      <xdr:col>9</xdr:col>
      <xdr:colOff>76200</xdr:colOff>
      <xdr:row>15</xdr:row>
      <xdr:rowOff>0</xdr:rowOff>
    </xdr:to>
    <xdr:sp macro="" textlink="">
      <xdr:nvSpPr>
        <xdr:cNvPr id="1029" name="Line 5">
          <a:extLst>
            <a:ext uri="{FF2B5EF4-FFF2-40B4-BE49-F238E27FC236}">
              <a16:creationId xmlns:a16="http://schemas.microsoft.com/office/drawing/2014/main" id="{00000000-0008-0000-0100-000005040000}"/>
            </a:ext>
          </a:extLst>
        </xdr:cNvPr>
        <xdr:cNvSpPr>
          <a:spLocks noChangeShapeType="1"/>
        </xdr:cNvSpPr>
      </xdr:nvSpPr>
      <xdr:spPr bwMode="auto">
        <a:xfrm>
          <a:off x="2952750" y="2571750"/>
          <a:ext cx="3714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19050</xdr:colOff>
      <xdr:row>11</xdr:row>
      <xdr:rowOff>47625</xdr:rowOff>
    </xdr:from>
    <xdr:to>
      <xdr:col>11</xdr:col>
      <xdr:colOff>285750</xdr:colOff>
      <xdr:row>12</xdr:row>
      <xdr:rowOff>152400</xdr:rowOff>
    </xdr:to>
    <xdr:sp macro="" textlink="">
      <xdr:nvSpPr>
        <xdr:cNvPr id="1031" name="Oval 7">
          <a:extLst>
            <a:ext uri="{FF2B5EF4-FFF2-40B4-BE49-F238E27FC236}">
              <a16:creationId xmlns:a16="http://schemas.microsoft.com/office/drawing/2014/main" id="{00000000-0008-0000-0100-000007040000}"/>
            </a:ext>
          </a:extLst>
        </xdr:cNvPr>
        <xdr:cNvSpPr>
          <a:spLocks noChangeArrowheads="1"/>
        </xdr:cNvSpPr>
      </xdr:nvSpPr>
      <xdr:spPr bwMode="auto">
        <a:xfrm>
          <a:off x="3419475" y="1933575"/>
          <a:ext cx="742950" cy="27622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95,395</a:t>
          </a: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10</xdr:col>
      <xdr:colOff>381000</xdr:colOff>
      <xdr:row>12</xdr:row>
      <xdr:rowOff>152400</xdr:rowOff>
    </xdr:from>
    <xdr:to>
      <xdr:col>10</xdr:col>
      <xdr:colOff>390525</xdr:colOff>
      <xdr:row>13</xdr:row>
      <xdr:rowOff>161925</xdr:rowOff>
    </xdr:to>
    <xdr:sp macro="" textlink="">
      <xdr:nvSpPr>
        <xdr:cNvPr id="1032" name="Line 8">
          <a:extLst>
            <a:ext uri="{FF2B5EF4-FFF2-40B4-BE49-F238E27FC236}">
              <a16:creationId xmlns:a16="http://schemas.microsoft.com/office/drawing/2014/main" id="{00000000-0008-0000-0100-000008040000}"/>
            </a:ext>
          </a:extLst>
        </xdr:cNvPr>
        <xdr:cNvSpPr>
          <a:spLocks noChangeShapeType="1"/>
        </xdr:cNvSpPr>
      </xdr:nvSpPr>
      <xdr:spPr bwMode="auto">
        <a:xfrm>
          <a:off x="3781425" y="2209800"/>
          <a:ext cx="9525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85725</xdr:colOff>
      <xdr:row>8</xdr:row>
      <xdr:rowOff>95250</xdr:rowOff>
    </xdr:from>
    <xdr:to>
      <xdr:col>13</xdr:col>
      <xdr:colOff>104775</xdr:colOff>
      <xdr:row>19</xdr:row>
      <xdr:rowOff>66675</xdr:rowOff>
    </xdr:to>
    <xdr:sp macro="" textlink="">
      <xdr:nvSpPr>
        <xdr:cNvPr id="1034" name="AutoShape 10">
          <a:extLst>
            <a:ext uri="{FF2B5EF4-FFF2-40B4-BE49-F238E27FC236}">
              <a16:creationId xmlns:a16="http://schemas.microsoft.com/office/drawing/2014/main" id="{00000000-0008-0000-0100-00000A040000}"/>
            </a:ext>
          </a:extLst>
        </xdr:cNvPr>
        <xdr:cNvSpPr>
          <a:spLocks noChangeArrowheads="1"/>
        </xdr:cNvSpPr>
      </xdr:nvSpPr>
      <xdr:spPr bwMode="auto">
        <a:xfrm>
          <a:off x="3333750" y="1466850"/>
          <a:ext cx="2085975" cy="1857375"/>
        </a:xfrm>
        <a:prstGeom prst="roundRect">
          <a:avLst>
            <a:gd name="adj" fmla="val 6403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</xdr:sp>
    <xdr:clientData/>
  </xdr:twoCellAnchor>
  <xdr:twoCellAnchor>
    <xdr:from>
      <xdr:col>12</xdr:col>
      <xdr:colOff>323850</xdr:colOff>
      <xdr:row>12</xdr:row>
      <xdr:rowOff>161925</xdr:rowOff>
    </xdr:from>
    <xdr:to>
      <xdr:col>12</xdr:col>
      <xdr:colOff>323850</xdr:colOff>
      <xdr:row>14</xdr:row>
      <xdr:rowOff>0</xdr:rowOff>
    </xdr:to>
    <xdr:sp macro="" textlink="">
      <xdr:nvSpPr>
        <xdr:cNvPr id="1035" name="Line 11">
          <a:extLst>
            <a:ext uri="{FF2B5EF4-FFF2-40B4-BE49-F238E27FC236}">
              <a16:creationId xmlns:a16="http://schemas.microsoft.com/office/drawing/2014/main" id="{00000000-0008-0000-0100-00000B040000}"/>
            </a:ext>
          </a:extLst>
        </xdr:cNvPr>
        <xdr:cNvSpPr>
          <a:spLocks noChangeShapeType="1"/>
        </xdr:cNvSpPr>
      </xdr:nvSpPr>
      <xdr:spPr bwMode="auto">
        <a:xfrm flipV="1">
          <a:off x="4981575" y="2219325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28575</xdr:colOff>
      <xdr:row>22</xdr:row>
      <xdr:rowOff>133350</xdr:rowOff>
    </xdr:from>
    <xdr:to>
      <xdr:col>17</xdr:col>
      <xdr:colOff>0</xdr:colOff>
      <xdr:row>24</xdr:row>
      <xdr:rowOff>66675</xdr:rowOff>
    </xdr:to>
    <xdr:sp macro="" textlink="">
      <xdr:nvSpPr>
        <xdr:cNvPr id="1036" name="Oval 12">
          <a:extLst>
            <a:ext uri="{FF2B5EF4-FFF2-40B4-BE49-F238E27FC236}">
              <a16:creationId xmlns:a16="http://schemas.microsoft.com/office/drawing/2014/main" id="{00000000-0008-0000-0100-00000C040000}"/>
            </a:ext>
          </a:extLst>
        </xdr:cNvPr>
        <xdr:cNvSpPr>
          <a:spLocks noChangeArrowheads="1"/>
        </xdr:cNvSpPr>
      </xdr:nvSpPr>
      <xdr:spPr bwMode="auto">
        <a:xfrm>
          <a:off x="5915025" y="3905250"/>
          <a:ext cx="733425" cy="27622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141,656</a:t>
          </a: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7</xdr:col>
      <xdr:colOff>0</xdr:colOff>
      <xdr:row>24</xdr:row>
      <xdr:rowOff>38100</xdr:rowOff>
    </xdr:from>
    <xdr:to>
      <xdr:col>7</xdr:col>
      <xdr:colOff>666750</xdr:colOff>
      <xdr:row>25</xdr:row>
      <xdr:rowOff>114300</xdr:rowOff>
    </xdr:to>
    <xdr:sp macro="" textlink="">
      <xdr:nvSpPr>
        <xdr:cNvPr id="1037" name="Oval 13">
          <a:extLst>
            <a:ext uri="{FF2B5EF4-FFF2-40B4-BE49-F238E27FC236}">
              <a16:creationId xmlns:a16="http://schemas.microsoft.com/office/drawing/2014/main" id="{00000000-0008-0000-0100-00000D040000}"/>
            </a:ext>
          </a:extLst>
        </xdr:cNvPr>
        <xdr:cNvSpPr>
          <a:spLocks noChangeArrowheads="1"/>
        </xdr:cNvSpPr>
      </xdr:nvSpPr>
      <xdr:spPr bwMode="auto">
        <a:xfrm>
          <a:off x="2266950" y="4152900"/>
          <a:ext cx="666750" cy="24765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65,342</a:t>
          </a: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7</xdr:col>
      <xdr:colOff>676275</xdr:colOff>
      <xdr:row>25</xdr:row>
      <xdr:rowOff>0</xdr:rowOff>
    </xdr:from>
    <xdr:to>
      <xdr:col>18</xdr:col>
      <xdr:colOff>285750</xdr:colOff>
      <xdr:row>25</xdr:row>
      <xdr:rowOff>0</xdr:rowOff>
    </xdr:to>
    <xdr:sp macro="" textlink="">
      <xdr:nvSpPr>
        <xdr:cNvPr id="1038" name="Line 14">
          <a:extLst>
            <a:ext uri="{FF2B5EF4-FFF2-40B4-BE49-F238E27FC236}">
              <a16:creationId xmlns:a16="http://schemas.microsoft.com/office/drawing/2014/main" id="{00000000-0008-0000-0100-00000E040000}"/>
            </a:ext>
          </a:extLst>
        </xdr:cNvPr>
        <xdr:cNvSpPr>
          <a:spLocks noChangeShapeType="1"/>
        </xdr:cNvSpPr>
      </xdr:nvSpPr>
      <xdr:spPr bwMode="auto">
        <a:xfrm>
          <a:off x="2943225" y="4286250"/>
          <a:ext cx="42386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0</xdr:colOff>
      <xdr:row>23</xdr:row>
      <xdr:rowOff>95250</xdr:rowOff>
    </xdr:from>
    <xdr:to>
      <xdr:col>18</xdr:col>
      <xdr:colOff>276225</xdr:colOff>
      <xdr:row>23</xdr:row>
      <xdr:rowOff>95250</xdr:rowOff>
    </xdr:to>
    <xdr:sp macro="" textlink="">
      <xdr:nvSpPr>
        <xdr:cNvPr id="1039" name="Line 15">
          <a:extLst>
            <a:ext uri="{FF2B5EF4-FFF2-40B4-BE49-F238E27FC236}">
              <a16:creationId xmlns:a16="http://schemas.microsoft.com/office/drawing/2014/main" id="{00000000-0008-0000-0100-00000F040000}"/>
            </a:ext>
          </a:extLst>
        </xdr:cNvPr>
        <xdr:cNvSpPr>
          <a:spLocks noChangeShapeType="1"/>
        </xdr:cNvSpPr>
      </xdr:nvSpPr>
      <xdr:spPr bwMode="auto">
        <a:xfrm flipV="1">
          <a:off x="6648450" y="4038600"/>
          <a:ext cx="5238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333375</xdr:colOff>
      <xdr:row>22</xdr:row>
      <xdr:rowOff>9525</xdr:rowOff>
    </xdr:from>
    <xdr:to>
      <xdr:col>16</xdr:col>
      <xdr:colOff>333375</xdr:colOff>
      <xdr:row>22</xdr:row>
      <xdr:rowOff>133350</xdr:rowOff>
    </xdr:to>
    <xdr:sp macro="" textlink="">
      <xdr:nvSpPr>
        <xdr:cNvPr id="1040" name="Line 16">
          <a:extLst>
            <a:ext uri="{FF2B5EF4-FFF2-40B4-BE49-F238E27FC236}">
              <a16:creationId xmlns:a16="http://schemas.microsoft.com/office/drawing/2014/main" id="{00000000-0008-0000-0100-000010040000}"/>
            </a:ext>
          </a:extLst>
        </xdr:cNvPr>
        <xdr:cNvSpPr>
          <a:spLocks noChangeShapeType="1"/>
        </xdr:cNvSpPr>
      </xdr:nvSpPr>
      <xdr:spPr bwMode="auto">
        <a:xfrm>
          <a:off x="6219825" y="3781425"/>
          <a:ext cx="0" cy="1238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285750</xdr:colOff>
      <xdr:row>22</xdr:row>
      <xdr:rowOff>95250</xdr:rowOff>
    </xdr:from>
    <xdr:to>
      <xdr:col>20</xdr:col>
      <xdr:colOff>76200</xdr:colOff>
      <xdr:row>27</xdr:row>
      <xdr:rowOff>76200</xdr:rowOff>
    </xdr:to>
    <xdr:sp macro="" textlink="">
      <xdr:nvSpPr>
        <xdr:cNvPr id="1041" name="AutoShape 17">
          <a:extLst>
            <a:ext uri="{FF2B5EF4-FFF2-40B4-BE49-F238E27FC236}">
              <a16:creationId xmlns:a16="http://schemas.microsoft.com/office/drawing/2014/main" id="{00000000-0008-0000-0100-000011040000}"/>
            </a:ext>
          </a:extLst>
        </xdr:cNvPr>
        <xdr:cNvSpPr>
          <a:spLocks noChangeArrowheads="1"/>
        </xdr:cNvSpPr>
      </xdr:nvSpPr>
      <xdr:spPr bwMode="auto">
        <a:xfrm>
          <a:off x="7181850" y="3867150"/>
          <a:ext cx="828675" cy="838200"/>
        </a:xfrm>
        <a:prstGeom prst="roundRect">
          <a:avLst>
            <a:gd name="adj" fmla="val 1666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</xdr:sp>
    <xdr:clientData/>
  </xdr:twoCellAnchor>
  <xdr:twoCellAnchor>
    <xdr:from>
      <xdr:col>16</xdr:col>
      <xdr:colOff>752475</xdr:colOff>
      <xdr:row>26</xdr:row>
      <xdr:rowOff>95250</xdr:rowOff>
    </xdr:from>
    <xdr:to>
      <xdr:col>18</xdr:col>
      <xdr:colOff>285750</xdr:colOff>
      <xdr:row>26</xdr:row>
      <xdr:rowOff>95250</xdr:rowOff>
    </xdr:to>
    <xdr:sp macro="" textlink="">
      <xdr:nvSpPr>
        <xdr:cNvPr id="1042" name="Line 18">
          <a:extLst>
            <a:ext uri="{FF2B5EF4-FFF2-40B4-BE49-F238E27FC236}">
              <a16:creationId xmlns:a16="http://schemas.microsoft.com/office/drawing/2014/main" id="{00000000-0008-0000-0100-000012040000}"/>
            </a:ext>
          </a:extLst>
        </xdr:cNvPr>
        <xdr:cNvSpPr>
          <a:spLocks noChangeShapeType="1"/>
        </xdr:cNvSpPr>
      </xdr:nvSpPr>
      <xdr:spPr bwMode="auto">
        <a:xfrm>
          <a:off x="6638925" y="4552950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24</xdr:row>
      <xdr:rowOff>161925</xdr:rowOff>
    </xdr:from>
    <xdr:to>
      <xdr:col>21</xdr:col>
      <xdr:colOff>285750</xdr:colOff>
      <xdr:row>24</xdr:row>
      <xdr:rowOff>161925</xdr:rowOff>
    </xdr:to>
    <xdr:sp macro="" textlink="">
      <xdr:nvSpPr>
        <xdr:cNvPr id="1043" name="Line 19">
          <a:extLst>
            <a:ext uri="{FF2B5EF4-FFF2-40B4-BE49-F238E27FC236}">
              <a16:creationId xmlns:a16="http://schemas.microsoft.com/office/drawing/2014/main" id="{00000000-0008-0000-0100-000013040000}"/>
            </a:ext>
          </a:extLst>
        </xdr:cNvPr>
        <xdr:cNvSpPr>
          <a:spLocks noChangeShapeType="1"/>
        </xdr:cNvSpPr>
      </xdr:nvSpPr>
      <xdr:spPr bwMode="auto">
        <a:xfrm>
          <a:off x="8020050" y="4276725"/>
          <a:ext cx="2857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123825</xdr:colOff>
      <xdr:row>5</xdr:row>
      <xdr:rowOff>161925</xdr:rowOff>
    </xdr:from>
    <xdr:to>
      <xdr:col>22</xdr:col>
      <xdr:colOff>0</xdr:colOff>
      <xdr:row>5</xdr:row>
      <xdr:rowOff>161925</xdr:rowOff>
    </xdr:to>
    <xdr:sp macro="" textlink="">
      <xdr:nvSpPr>
        <xdr:cNvPr id="1044" name="Line 20">
          <a:extLst>
            <a:ext uri="{FF2B5EF4-FFF2-40B4-BE49-F238E27FC236}">
              <a16:creationId xmlns:a16="http://schemas.microsoft.com/office/drawing/2014/main" id="{00000000-0008-0000-0100-000014040000}"/>
            </a:ext>
          </a:extLst>
        </xdr:cNvPr>
        <xdr:cNvSpPr>
          <a:spLocks noChangeShapeType="1"/>
        </xdr:cNvSpPr>
      </xdr:nvSpPr>
      <xdr:spPr bwMode="auto">
        <a:xfrm flipV="1">
          <a:off x="3371850" y="1019175"/>
          <a:ext cx="49434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342900</xdr:colOff>
      <xdr:row>14</xdr:row>
      <xdr:rowOff>28575</xdr:rowOff>
    </xdr:from>
    <xdr:to>
      <xdr:col>21</xdr:col>
      <xdr:colOff>9525</xdr:colOff>
      <xdr:row>15</xdr:row>
      <xdr:rowOff>142875</xdr:rowOff>
    </xdr:to>
    <xdr:sp macro="" textlink="">
      <xdr:nvSpPr>
        <xdr:cNvPr id="1045" name="Oval 21">
          <a:extLst>
            <a:ext uri="{FF2B5EF4-FFF2-40B4-BE49-F238E27FC236}">
              <a16:creationId xmlns:a16="http://schemas.microsoft.com/office/drawing/2014/main" id="{00000000-0008-0000-0100-000015040000}"/>
            </a:ext>
          </a:extLst>
        </xdr:cNvPr>
        <xdr:cNvSpPr>
          <a:spLocks noChangeArrowheads="1"/>
        </xdr:cNvSpPr>
      </xdr:nvSpPr>
      <xdr:spPr bwMode="auto">
        <a:xfrm>
          <a:off x="7239000" y="2428875"/>
          <a:ext cx="790575" cy="28575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1200"/>
            </a:lnSpc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850,292</a:t>
          </a: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21</xdr:col>
      <xdr:colOff>19050</xdr:colOff>
      <xdr:row>15</xdr:row>
      <xdr:rowOff>9525</xdr:rowOff>
    </xdr:from>
    <xdr:to>
      <xdr:col>22</xdr:col>
      <xdr:colOff>28575</xdr:colOff>
      <xdr:row>15</xdr:row>
      <xdr:rowOff>9525</xdr:rowOff>
    </xdr:to>
    <xdr:sp macro="" textlink="">
      <xdr:nvSpPr>
        <xdr:cNvPr id="1046" name="Line 22">
          <a:extLst>
            <a:ext uri="{FF2B5EF4-FFF2-40B4-BE49-F238E27FC236}">
              <a16:creationId xmlns:a16="http://schemas.microsoft.com/office/drawing/2014/main" id="{00000000-0008-0000-0100-000016040000}"/>
            </a:ext>
          </a:extLst>
        </xdr:cNvPr>
        <xdr:cNvSpPr>
          <a:spLocks noChangeShapeType="1"/>
        </xdr:cNvSpPr>
      </xdr:nvSpPr>
      <xdr:spPr bwMode="auto">
        <a:xfrm>
          <a:off x="8039100" y="2581275"/>
          <a:ext cx="3048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104775</xdr:colOff>
      <xdr:row>8</xdr:row>
      <xdr:rowOff>95250</xdr:rowOff>
    </xdr:from>
    <xdr:to>
      <xdr:col>14</xdr:col>
      <xdr:colOff>209550</xdr:colOff>
      <xdr:row>8</xdr:row>
      <xdr:rowOff>95250</xdr:rowOff>
    </xdr:to>
    <xdr:sp macro="" textlink="">
      <xdr:nvSpPr>
        <xdr:cNvPr id="1047" name="Line 23">
          <a:extLst>
            <a:ext uri="{FF2B5EF4-FFF2-40B4-BE49-F238E27FC236}">
              <a16:creationId xmlns:a16="http://schemas.microsoft.com/office/drawing/2014/main" id="{00000000-0008-0000-0100-000017040000}"/>
            </a:ext>
          </a:extLst>
        </xdr:cNvPr>
        <xdr:cNvSpPr>
          <a:spLocks noChangeShapeType="1"/>
        </xdr:cNvSpPr>
      </xdr:nvSpPr>
      <xdr:spPr bwMode="auto">
        <a:xfrm flipH="1">
          <a:off x="5543550" y="1466850"/>
          <a:ext cx="1047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123825</xdr:colOff>
      <xdr:row>8</xdr:row>
      <xdr:rowOff>95250</xdr:rowOff>
    </xdr:from>
    <xdr:to>
      <xdr:col>14</xdr:col>
      <xdr:colOff>123825</xdr:colOff>
      <xdr:row>12</xdr:row>
      <xdr:rowOff>28575</xdr:rowOff>
    </xdr:to>
    <xdr:sp macro="" textlink="">
      <xdr:nvSpPr>
        <xdr:cNvPr id="1048" name="Line 24">
          <a:extLst>
            <a:ext uri="{FF2B5EF4-FFF2-40B4-BE49-F238E27FC236}">
              <a16:creationId xmlns:a16="http://schemas.microsoft.com/office/drawing/2014/main" id="{00000000-0008-0000-0100-000018040000}"/>
            </a:ext>
          </a:extLst>
        </xdr:cNvPr>
        <xdr:cNvSpPr>
          <a:spLocks noChangeShapeType="1"/>
        </xdr:cNvSpPr>
      </xdr:nvSpPr>
      <xdr:spPr bwMode="auto">
        <a:xfrm>
          <a:off x="5562600" y="1466850"/>
          <a:ext cx="0" cy="6191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647700</xdr:colOff>
      <xdr:row>12</xdr:row>
      <xdr:rowOff>9525</xdr:rowOff>
    </xdr:from>
    <xdr:to>
      <xdr:col>14</xdr:col>
      <xdr:colOff>133350</xdr:colOff>
      <xdr:row>12</xdr:row>
      <xdr:rowOff>9525</xdr:rowOff>
    </xdr:to>
    <xdr:sp macro="" textlink="">
      <xdr:nvSpPr>
        <xdr:cNvPr id="1049" name="Line 25">
          <a:extLst>
            <a:ext uri="{FF2B5EF4-FFF2-40B4-BE49-F238E27FC236}">
              <a16:creationId xmlns:a16="http://schemas.microsoft.com/office/drawing/2014/main" id="{00000000-0008-0000-0100-000019040000}"/>
            </a:ext>
          </a:extLst>
        </xdr:cNvPr>
        <xdr:cNvSpPr>
          <a:spLocks noChangeShapeType="1"/>
        </xdr:cNvSpPr>
      </xdr:nvSpPr>
      <xdr:spPr bwMode="auto">
        <a:xfrm flipH="1">
          <a:off x="5305425" y="2066925"/>
          <a:ext cx="2667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31</xdr:row>
      <xdr:rowOff>19050</xdr:rowOff>
    </xdr:from>
    <xdr:to>
      <xdr:col>3</xdr:col>
      <xdr:colOff>190500</xdr:colOff>
      <xdr:row>31</xdr:row>
      <xdr:rowOff>161925</xdr:rowOff>
    </xdr:to>
    <xdr:sp macro="" textlink="">
      <xdr:nvSpPr>
        <xdr:cNvPr id="1053" name="Oval 29">
          <a:extLst>
            <a:ext uri="{FF2B5EF4-FFF2-40B4-BE49-F238E27FC236}">
              <a16:creationId xmlns:a16="http://schemas.microsoft.com/office/drawing/2014/main" id="{00000000-0008-0000-0100-00001D040000}"/>
            </a:ext>
          </a:extLst>
        </xdr:cNvPr>
        <xdr:cNvSpPr>
          <a:spLocks noChangeArrowheads="1"/>
        </xdr:cNvSpPr>
      </xdr:nvSpPr>
      <xdr:spPr bwMode="auto">
        <a:xfrm>
          <a:off x="800100" y="5334000"/>
          <a:ext cx="266700" cy="14287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323850</xdr:colOff>
      <xdr:row>5</xdr:row>
      <xdr:rowOff>28575</xdr:rowOff>
    </xdr:from>
    <xdr:to>
      <xdr:col>9</xdr:col>
      <xdr:colOff>114300</xdr:colOff>
      <xdr:row>6</xdr:row>
      <xdr:rowOff>142875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>
          <a:spLocks noChangeArrowheads="1"/>
        </xdr:cNvSpPr>
      </xdr:nvSpPr>
      <xdr:spPr bwMode="auto">
        <a:xfrm>
          <a:off x="2590800" y="895350"/>
          <a:ext cx="771525" cy="28575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89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,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130</a:t>
          </a: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0</xdr:col>
      <xdr:colOff>47625</xdr:colOff>
      <xdr:row>8</xdr:row>
      <xdr:rowOff>104775</xdr:rowOff>
    </xdr:from>
    <xdr:to>
      <xdr:col>3</xdr:col>
      <xdr:colOff>0</xdr:colOff>
      <xdr:row>21</xdr:row>
      <xdr:rowOff>76200</xdr:rowOff>
    </xdr:to>
    <xdr:sp macro="" textlink="">
      <xdr:nvSpPr>
        <xdr:cNvPr id="3" name="AutoShap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>
          <a:spLocks noChangeArrowheads="1"/>
        </xdr:cNvSpPr>
      </xdr:nvSpPr>
      <xdr:spPr bwMode="auto">
        <a:xfrm>
          <a:off x="47625" y="1485900"/>
          <a:ext cx="828675" cy="2200275"/>
        </a:xfrm>
        <a:prstGeom prst="roundRect">
          <a:avLst>
            <a:gd name="adj" fmla="val 1666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</xdr:sp>
    <xdr:clientData/>
  </xdr:twoCellAnchor>
  <xdr:twoCellAnchor>
    <xdr:from>
      <xdr:col>7</xdr:col>
      <xdr:colOff>19050</xdr:colOff>
      <xdr:row>14</xdr:row>
      <xdr:rowOff>28575</xdr:rowOff>
    </xdr:from>
    <xdr:to>
      <xdr:col>8</xdr:col>
      <xdr:colOff>0</xdr:colOff>
      <xdr:row>15</xdr:row>
      <xdr:rowOff>123825</xdr:rowOff>
    </xdr:to>
    <xdr:sp macro="" textlink="">
      <xdr:nvSpPr>
        <xdr:cNvPr id="4" name="Oval 4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>
          <a:spLocks noChangeArrowheads="1"/>
        </xdr:cNvSpPr>
      </xdr:nvSpPr>
      <xdr:spPr bwMode="auto">
        <a:xfrm>
          <a:off x="2286000" y="2438400"/>
          <a:ext cx="666750" cy="2667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76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,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164</a:t>
          </a: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8</xdr:col>
      <xdr:colOff>0</xdr:colOff>
      <xdr:row>15</xdr:row>
      <xdr:rowOff>0</xdr:rowOff>
    </xdr:from>
    <xdr:to>
      <xdr:col>9</xdr:col>
      <xdr:colOff>76200</xdr:colOff>
      <xdr:row>15</xdr:row>
      <xdr:rowOff>0</xdr:rowOff>
    </xdr:to>
    <xdr:sp macro="" textlink="">
      <xdr:nvSpPr>
        <xdr:cNvPr id="5" name="Line 5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>
          <a:spLocks noChangeShapeType="1"/>
        </xdr:cNvSpPr>
      </xdr:nvSpPr>
      <xdr:spPr bwMode="auto">
        <a:xfrm>
          <a:off x="2952750" y="2581275"/>
          <a:ext cx="3714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19050</xdr:colOff>
      <xdr:row>11</xdr:row>
      <xdr:rowOff>47625</xdr:rowOff>
    </xdr:from>
    <xdr:to>
      <xdr:col>11</xdr:col>
      <xdr:colOff>285750</xdr:colOff>
      <xdr:row>12</xdr:row>
      <xdr:rowOff>152400</xdr:rowOff>
    </xdr:to>
    <xdr:sp macro="" textlink="">
      <xdr:nvSpPr>
        <xdr:cNvPr id="6" name="Oval 7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>
          <a:spLocks noChangeArrowheads="1"/>
        </xdr:cNvSpPr>
      </xdr:nvSpPr>
      <xdr:spPr bwMode="auto">
        <a:xfrm>
          <a:off x="3419475" y="1943100"/>
          <a:ext cx="742950" cy="27622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124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,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202</a:t>
          </a: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10</xdr:col>
      <xdr:colOff>381000</xdr:colOff>
      <xdr:row>12</xdr:row>
      <xdr:rowOff>152400</xdr:rowOff>
    </xdr:from>
    <xdr:to>
      <xdr:col>10</xdr:col>
      <xdr:colOff>390525</xdr:colOff>
      <xdr:row>13</xdr:row>
      <xdr:rowOff>161925</xdr:rowOff>
    </xdr:to>
    <xdr:sp macro="" textlink="">
      <xdr:nvSpPr>
        <xdr:cNvPr id="7" name="Line 8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>
          <a:spLocks noChangeShapeType="1"/>
        </xdr:cNvSpPr>
      </xdr:nvSpPr>
      <xdr:spPr bwMode="auto">
        <a:xfrm>
          <a:off x="3781425" y="2219325"/>
          <a:ext cx="9525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85725</xdr:colOff>
      <xdr:row>8</xdr:row>
      <xdr:rowOff>95250</xdr:rowOff>
    </xdr:from>
    <xdr:to>
      <xdr:col>13</xdr:col>
      <xdr:colOff>104775</xdr:colOff>
      <xdr:row>19</xdr:row>
      <xdr:rowOff>66675</xdr:rowOff>
    </xdr:to>
    <xdr:sp macro="" textlink="">
      <xdr:nvSpPr>
        <xdr:cNvPr id="8" name="AutoShape 10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>
          <a:spLocks noChangeArrowheads="1"/>
        </xdr:cNvSpPr>
      </xdr:nvSpPr>
      <xdr:spPr bwMode="auto">
        <a:xfrm>
          <a:off x="3333750" y="1476375"/>
          <a:ext cx="2085975" cy="1857375"/>
        </a:xfrm>
        <a:prstGeom prst="roundRect">
          <a:avLst>
            <a:gd name="adj" fmla="val 6403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</xdr:sp>
    <xdr:clientData/>
  </xdr:twoCellAnchor>
  <xdr:twoCellAnchor>
    <xdr:from>
      <xdr:col>12</xdr:col>
      <xdr:colOff>323850</xdr:colOff>
      <xdr:row>12</xdr:row>
      <xdr:rowOff>161925</xdr:rowOff>
    </xdr:from>
    <xdr:to>
      <xdr:col>12</xdr:col>
      <xdr:colOff>323850</xdr:colOff>
      <xdr:row>14</xdr:row>
      <xdr:rowOff>0</xdr:rowOff>
    </xdr:to>
    <xdr:sp macro="" textlink="">
      <xdr:nvSpPr>
        <xdr:cNvPr id="9" name="Line 11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>
          <a:spLocks noChangeShapeType="1"/>
        </xdr:cNvSpPr>
      </xdr:nvSpPr>
      <xdr:spPr bwMode="auto">
        <a:xfrm flipV="1">
          <a:off x="4981575" y="22288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28575</xdr:colOff>
      <xdr:row>22</xdr:row>
      <xdr:rowOff>133350</xdr:rowOff>
    </xdr:from>
    <xdr:to>
      <xdr:col>17</xdr:col>
      <xdr:colOff>0</xdr:colOff>
      <xdr:row>24</xdr:row>
      <xdr:rowOff>66675</xdr:rowOff>
    </xdr:to>
    <xdr:sp macro="" textlink="">
      <xdr:nvSpPr>
        <xdr:cNvPr id="10" name="Oval 12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>
          <a:spLocks noChangeArrowheads="1"/>
        </xdr:cNvSpPr>
      </xdr:nvSpPr>
      <xdr:spPr bwMode="auto">
        <a:xfrm>
          <a:off x="5915025" y="3914775"/>
          <a:ext cx="733425" cy="27622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105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,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304</a:t>
          </a: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7</xdr:col>
      <xdr:colOff>0</xdr:colOff>
      <xdr:row>24</xdr:row>
      <xdr:rowOff>38100</xdr:rowOff>
    </xdr:from>
    <xdr:to>
      <xdr:col>7</xdr:col>
      <xdr:colOff>666750</xdr:colOff>
      <xdr:row>25</xdr:row>
      <xdr:rowOff>114300</xdr:rowOff>
    </xdr:to>
    <xdr:sp macro="" textlink="">
      <xdr:nvSpPr>
        <xdr:cNvPr id="11" name="Oval 13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>
          <a:spLocks noChangeArrowheads="1"/>
        </xdr:cNvSpPr>
      </xdr:nvSpPr>
      <xdr:spPr bwMode="auto">
        <a:xfrm>
          <a:off x="2266950" y="4162425"/>
          <a:ext cx="666750" cy="24765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54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,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015</a:t>
          </a: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7</xdr:col>
      <xdr:colOff>676275</xdr:colOff>
      <xdr:row>25</xdr:row>
      <xdr:rowOff>0</xdr:rowOff>
    </xdr:from>
    <xdr:to>
      <xdr:col>18</xdr:col>
      <xdr:colOff>285750</xdr:colOff>
      <xdr:row>25</xdr:row>
      <xdr:rowOff>0</xdr:rowOff>
    </xdr:to>
    <xdr:sp macro="" textlink="">
      <xdr:nvSpPr>
        <xdr:cNvPr id="12" name="Line 14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>
          <a:spLocks noChangeShapeType="1"/>
        </xdr:cNvSpPr>
      </xdr:nvSpPr>
      <xdr:spPr bwMode="auto">
        <a:xfrm>
          <a:off x="2943225" y="4295775"/>
          <a:ext cx="42386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0</xdr:colOff>
      <xdr:row>23</xdr:row>
      <xdr:rowOff>95250</xdr:rowOff>
    </xdr:from>
    <xdr:to>
      <xdr:col>18</xdr:col>
      <xdr:colOff>276225</xdr:colOff>
      <xdr:row>23</xdr:row>
      <xdr:rowOff>95250</xdr:rowOff>
    </xdr:to>
    <xdr:sp macro="" textlink="">
      <xdr:nvSpPr>
        <xdr:cNvPr id="13" name="Line 15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>
          <a:spLocks noChangeShapeType="1"/>
        </xdr:cNvSpPr>
      </xdr:nvSpPr>
      <xdr:spPr bwMode="auto">
        <a:xfrm flipV="1">
          <a:off x="6648450" y="4048125"/>
          <a:ext cx="5238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333375</xdr:colOff>
      <xdr:row>22</xdr:row>
      <xdr:rowOff>9525</xdr:rowOff>
    </xdr:from>
    <xdr:to>
      <xdr:col>16</xdr:col>
      <xdr:colOff>333375</xdr:colOff>
      <xdr:row>22</xdr:row>
      <xdr:rowOff>133350</xdr:rowOff>
    </xdr:to>
    <xdr:sp macro="" textlink="">
      <xdr:nvSpPr>
        <xdr:cNvPr id="14" name="Line 16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>
          <a:spLocks noChangeShapeType="1"/>
        </xdr:cNvSpPr>
      </xdr:nvSpPr>
      <xdr:spPr bwMode="auto">
        <a:xfrm>
          <a:off x="6219825" y="3790950"/>
          <a:ext cx="0" cy="1238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285750</xdr:colOff>
      <xdr:row>22</xdr:row>
      <xdr:rowOff>95250</xdr:rowOff>
    </xdr:from>
    <xdr:to>
      <xdr:col>20</xdr:col>
      <xdr:colOff>76200</xdr:colOff>
      <xdr:row>27</xdr:row>
      <xdr:rowOff>76200</xdr:rowOff>
    </xdr:to>
    <xdr:sp macro="" textlink="">
      <xdr:nvSpPr>
        <xdr:cNvPr id="15" name="AutoShape 17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>
          <a:spLocks noChangeArrowheads="1"/>
        </xdr:cNvSpPr>
      </xdr:nvSpPr>
      <xdr:spPr bwMode="auto">
        <a:xfrm>
          <a:off x="7181850" y="3876675"/>
          <a:ext cx="828675" cy="838200"/>
        </a:xfrm>
        <a:prstGeom prst="roundRect">
          <a:avLst>
            <a:gd name="adj" fmla="val 1666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</xdr:sp>
    <xdr:clientData/>
  </xdr:twoCellAnchor>
  <xdr:twoCellAnchor>
    <xdr:from>
      <xdr:col>16</xdr:col>
      <xdr:colOff>752475</xdr:colOff>
      <xdr:row>26</xdr:row>
      <xdr:rowOff>95250</xdr:rowOff>
    </xdr:from>
    <xdr:to>
      <xdr:col>18</xdr:col>
      <xdr:colOff>285750</xdr:colOff>
      <xdr:row>26</xdr:row>
      <xdr:rowOff>95250</xdr:rowOff>
    </xdr:to>
    <xdr:sp macro="" textlink="">
      <xdr:nvSpPr>
        <xdr:cNvPr id="16" name="Line 18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>
          <a:spLocks noChangeShapeType="1"/>
        </xdr:cNvSpPr>
      </xdr:nvSpPr>
      <xdr:spPr bwMode="auto">
        <a:xfrm>
          <a:off x="6638925" y="4562475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24</xdr:row>
      <xdr:rowOff>161925</xdr:rowOff>
    </xdr:from>
    <xdr:to>
      <xdr:col>21</xdr:col>
      <xdr:colOff>285750</xdr:colOff>
      <xdr:row>24</xdr:row>
      <xdr:rowOff>161925</xdr:rowOff>
    </xdr:to>
    <xdr:sp macro="" textlink="">
      <xdr:nvSpPr>
        <xdr:cNvPr id="17" name="Line 19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>
          <a:spLocks noChangeShapeType="1"/>
        </xdr:cNvSpPr>
      </xdr:nvSpPr>
      <xdr:spPr bwMode="auto">
        <a:xfrm>
          <a:off x="8020050" y="4286250"/>
          <a:ext cx="2857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123825</xdr:colOff>
      <xdr:row>5</xdr:row>
      <xdr:rowOff>161925</xdr:rowOff>
    </xdr:from>
    <xdr:to>
      <xdr:col>22</xdr:col>
      <xdr:colOff>0</xdr:colOff>
      <xdr:row>5</xdr:row>
      <xdr:rowOff>161925</xdr:rowOff>
    </xdr:to>
    <xdr:sp macro="" textlink="">
      <xdr:nvSpPr>
        <xdr:cNvPr id="18" name="Line 20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>
          <a:spLocks noChangeShapeType="1"/>
        </xdr:cNvSpPr>
      </xdr:nvSpPr>
      <xdr:spPr bwMode="auto">
        <a:xfrm flipV="1">
          <a:off x="3371850" y="1028700"/>
          <a:ext cx="49434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342900</xdr:colOff>
      <xdr:row>14</xdr:row>
      <xdr:rowOff>28575</xdr:rowOff>
    </xdr:from>
    <xdr:to>
      <xdr:col>21</xdr:col>
      <xdr:colOff>9525</xdr:colOff>
      <xdr:row>15</xdr:row>
      <xdr:rowOff>142875</xdr:rowOff>
    </xdr:to>
    <xdr:sp macro="" textlink="">
      <xdr:nvSpPr>
        <xdr:cNvPr id="19" name="Oval 21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>
          <a:spLocks noChangeArrowheads="1"/>
        </xdr:cNvSpPr>
      </xdr:nvSpPr>
      <xdr:spPr bwMode="auto">
        <a:xfrm>
          <a:off x="7239000" y="2438400"/>
          <a:ext cx="790575" cy="28575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1200"/>
            </a:lnSpc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831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,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682</a:t>
          </a: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21</xdr:col>
      <xdr:colOff>19050</xdr:colOff>
      <xdr:row>15</xdr:row>
      <xdr:rowOff>9525</xdr:rowOff>
    </xdr:from>
    <xdr:to>
      <xdr:col>22</xdr:col>
      <xdr:colOff>28575</xdr:colOff>
      <xdr:row>15</xdr:row>
      <xdr:rowOff>9525</xdr:rowOff>
    </xdr:to>
    <xdr:sp macro="" textlink="">
      <xdr:nvSpPr>
        <xdr:cNvPr id="20" name="Line 22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>
          <a:spLocks noChangeShapeType="1"/>
        </xdr:cNvSpPr>
      </xdr:nvSpPr>
      <xdr:spPr bwMode="auto">
        <a:xfrm>
          <a:off x="8039100" y="2590800"/>
          <a:ext cx="3048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104775</xdr:colOff>
      <xdr:row>8</xdr:row>
      <xdr:rowOff>95250</xdr:rowOff>
    </xdr:from>
    <xdr:to>
      <xdr:col>14</xdr:col>
      <xdr:colOff>209550</xdr:colOff>
      <xdr:row>8</xdr:row>
      <xdr:rowOff>95250</xdr:rowOff>
    </xdr:to>
    <xdr:sp macro="" textlink="">
      <xdr:nvSpPr>
        <xdr:cNvPr id="21" name="Line 23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>
          <a:spLocks noChangeShapeType="1"/>
        </xdr:cNvSpPr>
      </xdr:nvSpPr>
      <xdr:spPr bwMode="auto">
        <a:xfrm flipH="1">
          <a:off x="5543550" y="1476375"/>
          <a:ext cx="1047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123825</xdr:colOff>
      <xdr:row>8</xdr:row>
      <xdr:rowOff>95250</xdr:rowOff>
    </xdr:from>
    <xdr:to>
      <xdr:col>14</xdr:col>
      <xdr:colOff>123825</xdr:colOff>
      <xdr:row>12</xdr:row>
      <xdr:rowOff>28575</xdr:rowOff>
    </xdr:to>
    <xdr:sp macro="" textlink="">
      <xdr:nvSpPr>
        <xdr:cNvPr id="22" name="Line 24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>
          <a:spLocks noChangeShapeType="1"/>
        </xdr:cNvSpPr>
      </xdr:nvSpPr>
      <xdr:spPr bwMode="auto">
        <a:xfrm>
          <a:off x="5562600" y="1476375"/>
          <a:ext cx="0" cy="6191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647700</xdr:colOff>
      <xdr:row>12</xdr:row>
      <xdr:rowOff>9525</xdr:rowOff>
    </xdr:from>
    <xdr:to>
      <xdr:col>14</xdr:col>
      <xdr:colOff>133350</xdr:colOff>
      <xdr:row>12</xdr:row>
      <xdr:rowOff>9525</xdr:rowOff>
    </xdr:to>
    <xdr:sp macro="" textlink="">
      <xdr:nvSpPr>
        <xdr:cNvPr id="23" name="Line 25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>
          <a:spLocks noChangeShapeType="1"/>
        </xdr:cNvSpPr>
      </xdr:nvSpPr>
      <xdr:spPr bwMode="auto">
        <a:xfrm flipH="1">
          <a:off x="5305425" y="2076450"/>
          <a:ext cx="2667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31</xdr:row>
      <xdr:rowOff>19050</xdr:rowOff>
    </xdr:from>
    <xdr:to>
      <xdr:col>3</xdr:col>
      <xdr:colOff>190500</xdr:colOff>
      <xdr:row>31</xdr:row>
      <xdr:rowOff>161925</xdr:rowOff>
    </xdr:to>
    <xdr:sp macro="" textlink="">
      <xdr:nvSpPr>
        <xdr:cNvPr id="24" name="Oval 29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>
          <a:spLocks noChangeArrowheads="1"/>
        </xdr:cNvSpPr>
      </xdr:nvSpPr>
      <xdr:spPr bwMode="auto">
        <a:xfrm>
          <a:off x="800100" y="5343525"/>
          <a:ext cx="266700" cy="14287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323850</xdr:colOff>
      <xdr:row>5</xdr:row>
      <xdr:rowOff>28575</xdr:rowOff>
    </xdr:from>
    <xdr:to>
      <xdr:col>9</xdr:col>
      <xdr:colOff>114300</xdr:colOff>
      <xdr:row>6</xdr:row>
      <xdr:rowOff>142875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>
          <a:spLocks noChangeArrowheads="1"/>
        </xdr:cNvSpPr>
      </xdr:nvSpPr>
      <xdr:spPr bwMode="auto">
        <a:xfrm>
          <a:off x="2590800" y="885825"/>
          <a:ext cx="771525" cy="28575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161,336</a:t>
          </a:r>
        </a:p>
      </xdr:txBody>
    </xdr:sp>
    <xdr:clientData/>
  </xdr:twoCellAnchor>
  <xdr:twoCellAnchor>
    <xdr:from>
      <xdr:col>0</xdr:col>
      <xdr:colOff>47625</xdr:colOff>
      <xdr:row>8</xdr:row>
      <xdr:rowOff>104775</xdr:rowOff>
    </xdr:from>
    <xdr:to>
      <xdr:col>3</xdr:col>
      <xdr:colOff>0</xdr:colOff>
      <xdr:row>21</xdr:row>
      <xdr:rowOff>76200</xdr:rowOff>
    </xdr:to>
    <xdr:sp macro="" textlink="">
      <xdr:nvSpPr>
        <xdr:cNvPr id="3" name="AutoShape 3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>
          <a:spLocks noChangeArrowheads="1"/>
        </xdr:cNvSpPr>
      </xdr:nvSpPr>
      <xdr:spPr bwMode="auto">
        <a:xfrm>
          <a:off x="47625" y="1476375"/>
          <a:ext cx="828675" cy="2200275"/>
        </a:xfrm>
        <a:prstGeom prst="roundRect">
          <a:avLst>
            <a:gd name="adj" fmla="val 1666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</xdr:sp>
    <xdr:clientData/>
  </xdr:twoCellAnchor>
  <xdr:twoCellAnchor>
    <xdr:from>
      <xdr:col>7</xdr:col>
      <xdr:colOff>19050</xdr:colOff>
      <xdr:row>14</xdr:row>
      <xdr:rowOff>28575</xdr:rowOff>
    </xdr:from>
    <xdr:to>
      <xdr:col>8</xdr:col>
      <xdr:colOff>0</xdr:colOff>
      <xdr:row>15</xdr:row>
      <xdr:rowOff>123825</xdr:rowOff>
    </xdr:to>
    <xdr:sp macro="" textlink="">
      <xdr:nvSpPr>
        <xdr:cNvPr id="4" name="Oval 4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>
          <a:spLocks noChangeArrowheads="1"/>
        </xdr:cNvSpPr>
      </xdr:nvSpPr>
      <xdr:spPr bwMode="auto">
        <a:xfrm>
          <a:off x="2286000" y="2428875"/>
          <a:ext cx="666750" cy="2667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80,592</a:t>
          </a:r>
        </a:p>
      </xdr:txBody>
    </xdr:sp>
    <xdr:clientData/>
  </xdr:twoCellAnchor>
  <xdr:twoCellAnchor>
    <xdr:from>
      <xdr:col>8</xdr:col>
      <xdr:colOff>0</xdr:colOff>
      <xdr:row>15</xdr:row>
      <xdr:rowOff>0</xdr:rowOff>
    </xdr:from>
    <xdr:to>
      <xdr:col>9</xdr:col>
      <xdr:colOff>76200</xdr:colOff>
      <xdr:row>15</xdr:row>
      <xdr:rowOff>0</xdr:rowOff>
    </xdr:to>
    <xdr:sp macro="" textlink="">
      <xdr:nvSpPr>
        <xdr:cNvPr id="5" name="Line 5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>
          <a:spLocks noChangeShapeType="1"/>
        </xdr:cNvSpPr>
      </xdr:nvSpPr>
      <xdr:spPr bwMode="auto">
        <a:xfrm>
          <a:off x="2952750" y="2571750"/>
          <a:ext cx="3714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19050</xdr:colOff>
      <xdr:row>11</xdr:row>
      <xdr:rowOff>47625</xdr:rowOff>
    </xdr:from>
    <xdr:to>
      <xdr:col>11</xdr:col>
      <xdr:colOff>285750</xdr:colOff>
      <xdr:row>12</xdr:row>
      <xdr:rowOff>152400</xdr:rowOff>
    </xdr:to>
    <xdr:sp macro="" textlink="">
      <xdr:nvSpPr>
        <xdr:cNvPr id="6" name="Oval 7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>
          <a:spLocks noChangeArrowheads="1"/>
        </xdr:cNvSpPr>
      </xdr:nvSpPr>
      <xdr:spPr bwMode="auto">
        <a:xfrm>
          <a:off x="3419475" y="1933575"/>
          <a:ext cx="742950" cy="27622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89,237</a:t>
          </a:r>
        </a:p>
      </xdr:txBody>
    </xdr:sp>
    <xdr:clientData/>
  </xdr:twoCellAnchor>
  <xdr:twoCellAnchor>
    <xdr:from>
      <xdr:col>10</xdr:col>
      <xdr:colOff>381000</xdr:colOff>
      <xdr:row>12</xdr:row>
      <xdr:rowOff>152400</xdr:rowOff>
    </xdr:from>
    <xdr:to>
      <xdr:col>10</xdr:col>
      <xdr:colOff>390525</xdr:colOff>
      <xdr:row>13</xdr:row>
      <xdr:rowOff>161925</xdr:rowOff>
    </xdr:to>
    <xdr:sp macro="" textlink="">
      <xdr:nvSpPr>
        <xdr:cNvPr id="7" name="Line 8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>
          <a:spLocks noChangeShapeType="1"/>
        </xdr:cNvSpPr>
      </xdr:nvSpPr>
      <xdr:spPr bwMode="auto">
        <a:xfrm>
          <a:off x="3781425" y="2209800"/>
          <a:ext cx="9525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85725</xdr:colOff>
      <xdr:row>8</xdr:row>
      <xdr:rowOff>95250</xdr:rowOff>
    </xdr:from>
    <xdr:to>
      <xdr:col>13</xdr:col>
      <xdr:colOff>104775</xdr:colOff>
      <xdr:row>19</xdr:row>
      <xdr:rowOff>66675</xdr:rowOff>
    </xdr:to>
    <xdr:sp macro="" textlink="">
      <xdr:nvSpPr>
        <xdr:cNvPr id="8" name="AutoShape 10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>
          <a:spLocks noChangeArrowheads="1"/>
        </xdr:cNvSpPr>
      </xdr:nvSpPr>
      <xdr:spPr bwMode="auto">
        <a:xfrm>
          <a:off x="3333750" y="1466850"/>
          <a:ext cx="2085975" cy="1857375"/>
        </a:xfrm>
        <a:prstGeom prst="roundRect">
          <a:avLst>
            <a:gd name="adj" fmla="val 6403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</xdr:sp>
    <xdr:clientData/>
  </xdr:twoCellAnchor>
  <xdr:twoCellAnchor>
    <xdr:from>
      <xdr:col>12</xdr:col>
      <xdr:colOff>323850</xdr:colOff>
      <xdr:row>12</xdr:row>
      <xdr:rowOff>161925</xdr:rowOff>
    </xdr:from>
    <xdr:to>
      <xdr:col>12</xdr:col>
      <xdr:colOff>323850</xdr:colOff>
      <xdr:row>14</xdr:row>
      <xdr:rowOff>0</xdr:rowOff>
    </xdr:to>
    <xdr:sp macro="" textlink="">
      <xdr:nvSpPr>
        <xdr:cNvPr id="9" name="Line 11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>
          <a:spLocks noChangeShapeType="1"/>
        </xdr:cNvSpPr>
      </xdr:nvSpPr>
      <xdr:spPr bwMode="auto">
        <a:xfrm flipV="1">
          <a:off x="4981575" y="2219325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28575</xdr:colOff>
      <xdr:row>22</xdr:row>
      <xdr:rowOff>133350</xdr:rowOff>
    </xdr:from>
    <xdr:to>
      <xdr:col>17</xdr:col>
      <xdr:colOff>0</xdr:colOff>
      <xdr:row>24</xdr:row>
      <xdr:rowOff>66675</xdr:rowOff>
    </xdr:to>
    <xdr:sp macro="" textlink="">
      <xdr:nvSpPr>
        <xdr:cNvPr id="10" name="Oval 12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>
          <a:spLocks noChangeArrowheads="1"/>
        </xdr:cNvSpPr>
      </xdr:nvSpPr>
      <xdr:spPr bwMode="auto">
        <a:xfrm>
          <a:off x="5915025" y="3905250"/>
          <a:ext cx="733425" cy="27622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88,218</a:t>
          </a:r>
        </a:p>
      </xdr:txBody>
    </xdr:sp>
    <xdr:clientData/>
  </xdr:twoCellAnchor>
  <xdr:twoCellAnchor>
    <xdr:from>
      <xdr:col>7</xdr:col>
      <xdr:colOff>0</xdr:colOff>
      <xdr:row>24</xdr:row>
      <xdr:rowOff>38100</xdr:rowOff>
    </xdr:from>
    <xdr:to>
      <xdr:col>7</xdr:col>
      <xdr:colOff>666750</xdr:colOff>
      <xdr:row>25</xdr:row>
      <xdr:rowOff>114300</xdr:rowOff>
    </xdr:to>
    <xdr:sp macro="" textlink="">
      <xdr:nvSpPr>
        <xdr:cNvPr id="11" name="Oval 13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>
          <a:spLocks noChangeArrowheads="1"/>
        </xdr:cNvSpPr>
      </xdr:nvSpPr>
      <xdr:spPr bwMode="auto">
        <a:xfrm>
          <a:off x="2266950" y="4152900"/>
          <a:ext cx="666750" cy="24765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37,851</a:t>
          </a:r>
        </a:p>
      </xdr:txBody>
    </xdr:sp>
    <xdr:clientData/>
  </xdr:twoCellAnchor>
  <xdr:twoCellAnchor>
    <xdr:from>
      <xdr:col>7</xdr:col>
      <xdr:colOff>676275</xdr:colOff>
      <xdr:row>25</xdr:row>
      <xdr:rowOff>0</xdr:rowOff>
    </xdr:from>
    <xdr:to>
      <xdr:col>18</xdr:col>
      <xdr:colOff>285750</xdr:colOff>
      <xdr:row>25</xdr:row>
      <xdr:rowOff>0</xdr:rowOff>
    </xdr:to>
    <xdr:sp macro="" textlink="">
      <xdr:nvSpPr>
        <xdr:cNvPr id="12" name="Line 14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>
          <a:spLocks noChangeShapeType="1"/>
        </xdr:cNvSpPr>
      </xdr:nvSpPr>
      <xdr:spPr bwMode="auto">
        <a:xfrm>
          <a:off x="2943225" y="4286250"/>
          <a:ext cx="42386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0</xdr:colOff>
      <xdr:row>23</xdr:row>
      <xdr:rowOff>95250</xdr:rowOff>
    </xdr:from>
    <xdr:to>
      <xdr:col>18</xdr:col>
      <xdr:colOff>276225</xdr:colOff>
      <xdr:row>23</xdr:row>
      <xdr:rowOff>95250</xdr:rowOff>
    </xdr:to>
    <xdr:sp macro="" textlink="">
      <xdr:nvSpPr>
        <xdr:cNvPr id="13" name="Line 15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>
          <a:spLocks noChangeShapeType="1"/>
        </xdr:cNvSpPr>
      </xdr:nvSpPr>
      <xdr:spPr bwMode="auto">
        <a:xfrm flipV="1">
          <a:off x="6648450" y="4038600"/>
          <a:ext cx="5238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333375</xdr:colOff>
      <xdr:row>22</xdr:row>
      <xdr:rowOff>9525</xdr:rowOff>
    </xdr:from>
    <xdr:to>
      <xdr:col>16</xdr:col>
      <xdr:colOff>333375</xdr:colOff>
      <xdr:row>22</xdr:row>
      <xdr:rowOff>133350</xdr:rowOff>
    </xdr:to>
    <xdr:sp macro="" textlink="">
      <xdr:nvSpPr>
        <xdr:cNvPr id="14" name="Line 16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>
          <a:spLocks noChangeShapeType="1"/>
        </xdr:cNvSpPr>
      </xdr:nvSpPr>
      <xdr:spPr bwMode="auto">
        <a:xfrm>
          <a:off x="6219825" y="3781425"/>
          <a:ext cx="0" cy="1238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285750</xdr:colOff>
      <xdr:row>22</xdr:row>
      <xdr:rowOff>95250</xdr:rowOff>
    </xdr:from>
    <xdr:to>
      <xdr:col>20</xdr:col>
      <xdr:colOff>76200</xdr:colOff>
      <xdr:row>27</xdr:row>
      <xdr:rowOff>76200</xdr:rowOff>
    </xdr:to>
    <xdr:sp macro="" textlink="">
      <xdr:nvSpPr>
        <xdr:cNvPr id="15" name="AutoShape 17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>
          <a:spLocks noChangeArrowheads="1"/>
        </xdr:cNvSpPr>
      </xdr:nvSpPr>
      <xdr:spPr bwMode="auto">
        <a:xfrm>
          <a:off x="7181850" y="3867150"/>
          <a:ext cx="828675" cy="838200"/>
        </a:xfrm>
        <a:prstGeom prst="roundRect">
          <a:avLst>
            <a:gd name="adj" fmla="val 1666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</xdr:sp>
    <xdr:clientData/>
  </xdr:twoCellAnchor>
  <xdr:twoCellAnchor>
    <xdr:from>
      <xdr:col>16</xdr:col>
      <xdr:colOff>752475</xdr:colOff>
      <xdr:row>26</xdr:row>
      <xdr:rowOff>95250</xdr:rowOff>
    </xdr:from>
    <xdr:to>
      <xdr:col>18</xdr:col>
      <xdr:colOff>285750</xdr:colOff>
      <xdr:row>26</xdr:row>
      <xdr:rowOff>95250</xdr:rowOff>
    </xdr:to>
    <xdr:sp macro="" textlink="">
      <xdr:nvSpPr>
        <xdr:cNvPr id="16" name="Line 18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>
          <a:spLocks noChangeShapeType="1"/>
        </xdr:cNvSpPr>
      </xdr:nvSpPr>
      <xdr:spPr bwMode="auto">
        <a:xfrm>
          <a:off x="6638925" y="4552950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24</xdr:row>
      <xdr:rowOff>161925</xdr:rowOff>
    </xdr:from>
    <xdr:to>
      <xdr:col>21</xdr:col>
      <xdr:colOff>285750</xdr:colOff>
      <xdr:row>24</xdr:row>
      <xdr:rowOff>161925</xdr:rowOff>
    </xdr:to>
    <xdr:sp macro="" textlink="">
      <xdr:nvSpPr>
        <xdr:cNvPr id="17" name="Line 19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>
          <a:spLocks noChangeShapeType="1"/>
        </xdr:cNvSpPr>
      </xdr:nvSpPr>
      <xdr:spPr bwMode="auto">
        <a:xfrm>
          <a:off x="8020050" y="4276725"/>
          <a:ext cx="2857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123825</xdr:colOff>
      <xdr:row>5</xdr:row>
      <xdr:rowOff>161925</xdr:rowOff>
    </xdr:from>
    <xdr:to>
      <xdr:col>22</xdr:col>
      <xdr:colOff>0</xdr:colOff>
      <xdr:row>5</xdr:row>
      <xdr:rowOff>161925</xdr:rowOff>
    </xdr:to>
    <xdr:sp macro="" textlink="">
      <xdr:nvSpPr>
        <xdr:cNvPr id="18" name="Line 20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>
          <a:spLocks noChangeShapeType="1"/>
        </xdr:cNvSpPr>
      </xdr:nvSpPr>
      <xdr:spPr bwMode="auto">
        <a:xfrm flipV="1">
          <a:off x="3371850" y="1019175"/>
          <a:ext cx="49434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342900</xdr:colOff>
      <xdr:row>14</xdr:row>
      <xdr:rowOff>28575</xdr:rowOff>
    </xdr:from>
    <xdr:to>
      <xdr:col>21</xdr:col>
      <xdr:colOff>9525</xdr:colOff>
      <xdr:row>15</xdr:row>
      <xdr:rowOff>142875</xdr:rowOff>
    </xdr:to>
    <xdr:sp macro="" textlink="">
      <xdr:nvSpPr>
        <xdr:cNvPr id="19" name="Oval 21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>
          <a:spLocks noChangeArrowheads="1"/>
        </xdr:cNvSpPr>
      </xdr:nvSpPr>
      <xdr:spPr bwMode="auto">
        <a:xfrm>
          <a:off x="7239000" y="2428875"/>
          <a:ext cx="790575" cy="28575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797,32414</a:t>
          </a:r>
        </a:p>
      </xdr:txBody>
    </xdr:sp>
    <xdr:clientData/>
  </xdr:twoCellAnchor>
  <xdr:twoCellAnchor>
    <xdr:from>
      <xdr:col>21</xdr:col>
      <xdr:colOff>19050</xdr:colOff>
      <xdr:row>15</xdr:row>
      <xdr:rowOff>9525</xdr:rowOff>
    </xdr:from>
    <xdr:to>
      <xdr:col>22</xdr:col>
      <xdr:colOff>28575</xdr:colOff>
      <xdr:row>15</xdr:row>
      <xdr:rowOff>9525</xdr:rowOff>
    </xdr:to>
    <xdr:sp macro="" textlink="">
      <xdr:nvSpPr>
        <xdr:cNvPr id="20" name="Line 22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>
          <a:spLocks noChangeShapeType="1"/>
        </xdr:cNvSpPr>
      </xdr:nvSpPr>
      <xdr:spPr bwMode="auto">
        <a:xfrm>
          <a:off x="8039100" y="2581275"/>
          <a:ext cx="3048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104775</xdr:colOff>
      <xdr:row>8</xdr:row>
      <xdr:rowOff>95250</xdr:rowOff>
    </xdr:from>
    <xdr:to>
      <xdr:col>14</xdr:col>
      <xdr:colOff>209550</xdr:colOff>
      <xdr:row>8</xdr:row>
      <xdr:rowOff>95250</xdr:rowOff>
    </xdr:to>
    <xdr:sp macro="" textlink="">
      <xdr:nvSpPr>
        <xdr:cNvPr id="21" name="Line 23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>
          <a:spLocks noChangeShapeType="1"/>
        </xdr:cNvSpPr>
      </xdr:nvSpPr>
      <xdr:spPr bwMode="auto">
        <a:xfrm flipH="1">
          <a:off x="5543550" y="1466850"/>
          <a:ext cx="1047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123825</xdr:colOff>
      <xdr:row>8</xdr:row>
      <xdr:rowOff>95250</xdr:rowOff>
    </xdr:from>
    <xdr:to>
      <xdr:col>14</xdr:col>
      <xdr:colOff>123825</xdr:colOff>
      <xdr:row>12</xdr:row>
      <xdr:rowOff>28575</xdr:rowOff>
    </xdr:to>
    <xdr:sp macro="" textlink="">
      <xdr:nvSpPr>
        <xdr:cNvPr id="22" name="Line 24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>
          <a:spLocks noChangeShapeType="1"/>
        </xdr:cNvSpPr>
      </xdr:nvSpPr>
      <xdr:spPr bwMode="auto">
        <a:xfrm>
          <a:off x="5562600" y="1466850"/>
          <a:ext cx="0" cy="6191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647700</xdr:colOff>
      <xdr:row>12</xdr:row>
      <xdr:rowOff>9525</xdr:rowOff>
    </xdr:from>
    <xdr:to>
      <xdr:col>14</xdr:col>
      <xdr:colOff>133350</xdr:colOff>
      <xdr:row>12</xdr:row>
      <xdr:rowOff>9525</xdr:rowOff>
    </xdr:to>
    <xdr:sp macro="" textlink="">
      <xdr:nvSpPr>
        <xdr:cNvPr id="23" name="Line 25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>
          <a:spLocks noChangeShapeType="1"/>
        </xdr:cNvSpPr>
      </xdr:nvSpPr>
      <xdr:spPr bwMode="auto">
        <a:xfrm flipH="1">
          <a:off x="5305425" y="2066925"/>
          <a:ext cx="2667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31</xdr:row>
      <xdr:rowOff>19050</xdr:rowOff>
    </xdr:from>
    <xdr:to>
      <xdr:col>3</xdr:col>
      <xdr:colOff>190500</xdr:colOff>
      <xdr:row>31</xdr:row>
      <xdr:rowOff>161925</xdr:rowOff>
    </xdr:to>
    <xdr:sp macro="" textlink="">
      <xdr:nvSpPr>
        <xdr:cNvPr id="24" name="Oval 29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SpPr>
          <a:spLocks noChangeArrowheads="1"/>
        </xdr:cNvSpPr>
      </xdr:nvSpPr>
      <xdr:spPr bwMode="auto">
        <a:xfrm>
          <a:off x="800100" y="5334000"/>
          <a:ext cx="266700" cy="14287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323850</xdr:colOff>
      <xdr:row>5</xdr:row>
      <xdr:rowOff>28575</xdr:rowOff>
    </xdr:from>
    <xdr:to>
      <xdr:col>9</xdr:col>
      <xdr:colOff>114300</xdr:colOff>
      <xdr:row>6</xdr:row>
      <xdr:rowOff>142875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Arrowheads="1"/>
        </xdr:cNvSpPr>
      </xdr:nvSpPr>
      <xdr:spPr bwMode="auto">
        <a:xfrm>
          <a:off x="2590800" y="885825"/>
          <a:ext cx="771525" cy="28575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181,830</a:t>
          </a:r>
        </a:p>
      </xdr:txBody>
    </xdr:sp>
    <xdr:clientData/>
  </xdr:twoCellAnchor>
  <xdr:twoCellAnchor>
    <xdr:from>
      <xdr:col>0</xdr:col>
      <xdr:colOff>47625</xdr:colOff>
      <xdr:row>8</xdr:row>
      <xdr:rowOff>104775</xdr:rowOff>
    </xdr:from>
    <xdr:to>
      <xdr:col>3</xdr:col>
      <xdr:colOff>0</xdr:colOff>
      <xdr:row>21</xdr:row>
      <xdr:rowOff>76200</xdr:rowOff>
    </xdr:to>
    <xdr:sp macro="" textlink="">
      <xdr:nvSpPr>
        <xdr:cNvPr id="3" name="AutoShape 3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>
          <a:spLocks noChangeArrowheads="1"/>
        </xdr:cNvSpPr>
      </xdr:nvSpPr>
      <xdr:spPr bwMode="auto">
        <a:xfrm>
          <a:off x="47625" y="1476375"/>
          <a:ext cx="828675" cy="2200275"/>
        </a:xfrm>
        <a:prstGeom prst="roundRect">
          <a:avLst>
            <a:gd name="adj" fmla="val 1666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</xdr:sp>
    <xdr:clientData/>
  </xdr:twoCellAnchor>
  <xdr:twoCellAnchor>
    <xdr:from>
      <xdr:col>7</xdr:col>
      <xdr:colOff>19050</xdr:colOff>
      <xdr:row>14</xdr:row>
      <xdr:rowOff>28575</xdr:rowOff>
    </xdr:from>
    <xdr:to>
      <xdr:col>8</xdr:col>
      <xdr:colOff>0</xdr:colOff>
      <xdr:row>15</xdr:row>
      <xdr:rowOff>123825</xdr:rowOff>
    </xdr:to>
    <xdr:sp macro="" textlink="">
      <xdr:nvSpPr>
        <xdr:cNvPr id="4" name="Oval 4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Arrowheads="1"/>
        </xdr:cNvSpPr>
      </xdr:nvSpPr>
      <xdr:spPr bwMode="auto">
        <a:xfrm>
          <a:off x="2286000" y="2428875"/>
          <a:ext cx="666750" cy="2667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83,431</a:t>
          </a:r>
        </a:p>
      </xdr:txBody>
    </xdr:sp>
    <xdr:clientData/>
  </xdr:twoCellAnchor>
  <xdr:twoCellAnchor>
    <xdr:from>
      <xdr:col>8</xdr:col>
      <xdr:colOff>0</xdr:colOff>
      <xdr:row>15</xdr:row>
      <xdr:rowOff>0</xdr:rowOff>
    </xdr:from>
    <xdr:to>
      <xdr:col>9</xdr:col>
      <xdr:colOff>76200</xdr:colOff>
      <xdr:row>15</xdr:row>
      <xdr:rowOff>0</xdr:rowOff>
    </xdr:to>
    <xdr:sp macro="" textlink="">
      <xdr:nvSpPr>
        <xdr:cNvPr id="5" name="Line 5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>
          <a:spLocks noChangeShapeType="1"/>
        </xdr:cNvSpPr>
      </xdr:nvSpPr>
      <xdr:spPr bwMode="auto">
        <a:xfrm>
          <a:off x="2952750" y="2571750"/>
          <a:ext cx="3714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19050</xdr:colOff>
      <xdr:row>11</xdr:row>
      <xdr:rowOff>47625</xdr:rowOff>
    </xdr:from>
    <xdr:to>
      <xdr:col>11</xdr:col>
      <xdr:colOff>285750</xdr:colOff>
      <xdr:row>12</xdr:row>
      <xdr:rowOff>152400</xdr:rowOff>
    </xdr:to>
    <xdr:sp macro="" textlink="">
      <xdr:nvSpPr>
        <xdr:cNvPr id="6" name="Oval 7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>
          <a:spLocks noChangeArrowheads="1"/>
        </xdr:cNvSpPr>
      </xdr:nvSpPr>
      <xdr:spPr bwMode="auto">
        <a:xfrm>
          <a:off x="3419475" y="1933575"/>
          <a:ext cx="742950" cy="27622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76,661</a:t>
          </a:r>
        </a:p>
      </xdr:txBody>
    </xdr:sp>
    <xdr:clientData/>
  </xdr:twoCellAnchor>
  <xdr:twoCellAnchor>
    <xdr:from>
      <xdr:col>10</xdr:col>
      <xdr:colOff>381000</xdr:colOff>
      <xdr:row>12</xdr:row>
      <xdr:rowOff>152400</xdr:rowOff>
    </xdr:from>
    <xdr:to>
      <xdr:col>10</xdr:col>
      <xdr:colOff>390525</xdr:colOff>
      <xdr:row>13</xdr:row>
      <xdr:rowOff>161925</xdr:rowOff>
    </xdr:to>
    <xdr:sp macro="" textlink="">
      <xdr:nvSpPr>
        <xdr:cNvPr id="7" name="Line 8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>
          <a:spLocks noChangeShapeType="1"/>
        </xdr:cNvSpPr>
      </xdr:nvSpPr>
      <xdr:spPr bwMode="auto">
        <a:xfrm>
          <a:off x="3781425" y="2209800"/>
          <a:ext cx="9525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85725</xdr:colOff>
      <xdr:row>8</xdr:row>
      <xdr:rowOff>95250</xdr:rowOff>
    </xdr:from>
    <xdr:to>
      <xdr:col>13</xdr:col>
      <xdr:colOff>104775</xdr:colOff>
      <xdr:row>19</xdr:row>
      <xdr:rowOff>66675</xdr:rowOff>
    </xdr:to>
    <xdr:sp macro="" textlink="">
      <xdr:nvSpPr>
        <xdr:cNvPr id="8" name="AutoShape 10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>
          <a:spLocks noChangeArrowheads="1"/>
        </xdr:cNvSpPr>
      </xdr:nvSpPr>
      <xdr:spPr bwMode="auto">
        <a:xfrm>
          <a:off x="3333750" y="1466850"/>
          <a:ext cx="2085975" cy="1857375"/>
        </a:xfrm>
        <a:prstGeom prst="roundRect">
          <a:avLst>
            <a:gd name="adj" fmla="val 6403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</xdr:sp>
    <xdr:clientData/>
  </xdr:twoCellAnchor>
  <xdr:twoCellAnchor>
    <xdr:from>
      <xdr:col>12</xdr:col>
      <xdr:colOff>323850</xdr:colOff>
      <xdr:row>12</xdr:row>
      <xdr:rowOff>161925</xdr:rowOff>
    </xdr:from>
    <xdr:to>
      <xdr:col>12</xdr:col>
      <xdr:colOff>323850</xdr:colOff>
      <xdr:row>14</xdr:row>
      <xdr:rowOff>0</xdr:rowOff>
    </xdr:to>
    <xdr:sp macro="" textlink="">
      <xdr:nvSpPr>
        <xdr:cNvPr id="9" name="Line 11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>
          <a:spLocks noChangeShapeType="1"/>
        </xdr:cNvSpPr>
      </xdr:nvSpPr>
      <xdr:spPr bwMode="auto">
        <a:xfrm flipV="1">
          <a:off x="4981575" y="2219325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28575</xdr:colOff>
      <xdr:row>22</xdr:row>
      <xdr:rowOff>133350</xdr:rowOff>
    </xdr:from>
    <xdr:to>
      <xdr:col>17</xdr:col>
      <xdr:colOff>0</xdr:colOff>
      <xdr:row>24</xdr:row>
      <xdr:rowOff>66675</xdr:rowOff>
    </xdr:to>
    <xdr:sp macro="" textlink="">
      <xdr:nvSpPr>
        <xdr:cNvPr id="10" name="Oval 12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>
          <a:spLocks noChangeArrowheads="1"/>
        </xdr:cNvSpPr>
      </xdr:nvSpPr>
      <xdr:spPr bwMode="auto">
        <a:xfrm>
          <a:off x="5915025" y="3905250"/>
          <a:ext cx="733425" cy="27622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97,064</a:t>
          </a:r>
        </a:p>
      </xdr:txBody>
    </xdr:sp>
    <xdr:clientData/>
  </xdr:twoCellAnchor>
  <xdr:twoCellAnchor>
    <xdr:from>
      <xdr:col>7</xdr:col>
      <xdr:colOff>0</xdr:colOff>
      <xdr:row>24</xdr:row>
      <xdr:rowOff>38100</xdr:rowOff>
    </xdr:from>
    <xdr:to>
      <xdr:col>7</xdr:col>
      <xdr:colOff>666750</xdr:colOff>
      <xdr:row>25</xdr:row>
      <xdr:rowOff>114300</xdr:rowOff>
    </xdr:to>
    <xdr:sp macro="" textlink="">
      <xdr:nvSpPr>
        <xdr:cNvPr id="11" name="Oval 13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>
          <a:spLocks noChangeArrowheads="1"/>
        </xdr:cNvSpPr>
      </xdr:nvSpPr>
      <xdr:spPr bwMode="auto">
        <a:xfrm>
          <a:off x="2266950" y="4152900"/>
          <a:ext cx="666750" cy="24765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37,725</a:t>
          </a:r>
        </a:p>
      </xdr:txBody>
    </xdr:sp>
    <xdr:clientData/>
  </xdr:twoCellAnchor>
  <xdr:twoCellAnchor>
    <xdr:from>
      <xdr:col>7</xdr:col>
      <xdr:colOff>676275</xdr:colOff>
      <xdr:row>25</xdr:row>
      <xdr:rowOff>0</xdr:rowOff>
    </xdr:from>
    <xdr:to>
      <xdr:col>18</xdr:col>
      <xdr:colOff>285750</xdr:colOff>
      <xdr:row>25</xdr:row>
      <xdr:rowOff>0</xdr:rowOff>
    </xdr:to>
    <xdr:sp macro="" textlink="">
      <xdr:nvSpPr>
        <xdr:cNvPr id="12" name="Line 14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>
          <a:spLocks noChangeShapeType="1"/>
        </xdr:cNvSpPr>
      </xdr:nvSpPr>
      <xdr:spPr bwMode="auto">
        <a:xfrm>
          <a:off x="2943225" y="4286250"/>
          <a:ext cx="42386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0</xdr:colOff>
      <xdr:row>23</xdr:row>
      <xdr:rowOff>95250</xdr:rowOff>
    </xdr:from>
    <xdr:to>
      <xdr:col>18</xdr:col>
      <xdr:colOff>276225</xdr:colOff>
      <xdr:row>23</xdr:row>
      <xdr:rowOff>95250</xdr:rowOff>
    </xdr:to>
    <xdr:sp macro="" textlink="">
      <xdr:nvSpPr>
        <xdr:cNvPr id="13" name="Line 15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 flipV="1">
          <a:off x="6648450" y="4038600"/>
          <a:ext cx="5238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333375</xdr:colOff>
      <xdr:row>22</xdr:row>
      <xdr:rowOff>9525</xdr:rowOff>
    </xdr:from>
    <xdr:to>
      <xdr:col>16</xdr:col>
      <xdr:colOff>333375</xdr:colOff>
      <xdr:row>22</xdr:row>
      <xdr:rowOff>133350</xdr:rowOff>
    </xdr:to>
    <xdr:sp macro="" textlink="">
      <xdr:nvSpPr>
        <xdr:cNvPr id="14" name="Line 16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6219825" y="3781425"/>
          <a:ext cx="0" cy="1238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285750</xdr:colOff>
      <xdr:row>22</xdr:row>
      <xdr:rowOff>95250</xdr:rowOff>
    </xdr:from>
    <xdr:to>
      <xdr:col>20</xdr:col>
      <xdr:colOff>76200</xdr:colOff>
      <xdr:row>27</xdr:row>
      <xdr:rowOff>76200</xdr:rowOff>
    </xdr:to>
    <xdr:sp macro="" textlink="">
      <xdr:nvSpPr>
        <xdr:cNvPr id="15" name="AutoShape 17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Arrowheads="1"/>
        </xdr:cNvSpPr>
      </xdr:nvSpPr>
      <xdr:spPr bwMode="auto">
        <a:xfrm>
          <a:off x="7181850" y="3867150"/>
          <a:ext cx="828675" cy="838200"/>
        </a:xfrm>
        <a:prstGeom prst="roundRect">
          <a:avLst>
            <a:gd name="adj" fmla="val 1666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</xdr:sp>
    <xdr:clientData/>
  </xdr:twoCellAnchor>
  <xdr:twoCellAnchor>
    <xdr:from>
      <xdr:col>16</xdr:col>
      <xdr:colOff>752475</xdr:colOff>
      <xdr:row>26</xdr:row>
      <xdr:rowOff>95250</xdr:rowOff>
    </xdr:from>
    <xdr:to>
      <xdr:col>18</xdr:col>
      <xdr:colOff>285750</xdr:colOff>
      <xdr:row>26</xdr:row>
      <xdr:rowOff>95250</xdr:rowOff>
    </xdr:to>
    <xdr:sp macro="" textlink="">
      <xdr:nvSpPr>
        <xdr:cNvPr id="16" name="Line 18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6638925" y="4552950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24</xdr:row>
      <xdr:rowOff>161925</xdr:rowOff>
    </xdr:from>
    <xdr:to>
      <xdr:col>21</xdr:col>
      <xdr:colOff>285750</xdr:colOff>
      <xdr:row>24</xdr:row>
      <xdr:rowOff>161925</xdr:rowOff>
    </xdr:to>
    <xdr:sp macro="" textlink="">
      <xdr:nvSpPr>
        <xdr:cNvPr id="17" name="Line 19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8020050" y="4276725"/>
          <a:ext cx="2857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123825</xdr:colOff>
      <xdr:row>5</xdr:row>
      <xdr:rowOff>161925</xdr:rowOff>
    </xdr:from>
    <xdr:to>
      <xdr:col>22</xdr:col>
      <xdr:colOff>0</xdr:colOff>
      <xdr:row>5</xdr:row>
      <xdr:rowOff>161925</xdr:rowOff>
    </xdr:to>
    <xdr:sp macro="" textlink="">
      <xdr:nvSpPr>
        <xdr:cNvPr id="18" name="Line 20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 flipV="1">
          <a:off x="3371850" y="1019175"/>
          <a:ext cx="49434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342900</xdr:colOff>
      <xdr:row>14</xdr:row>
      <xdr:rowOff>28575</xdr:rowOff>
    </xdr:from>
    <xdr:to>
      <xdr:col>21</xdr:col>
      <xdr:colOff>9525</xdr:colOff>
      <xdr:row>15</xdr:row>
      <xdr:rowOff>142875</xdr:rowOff>
    </xdr:to>
    <xdr:sp macro="" textlink="">
      <xdr:nvSpPr>
        <xdr:cNvPr id="19" name="Oval 21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Arrowheads="1"/>
        </xdr:cNvSpPr>
      </xdr:nvSpPr>
      <xdr:spPr bwMode="auto">
        <a:xfrm>
          <a:off x="7239000" y="2428875"/>
          <a:ext cx="790575" cy="28575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914,2814</a:t>
          </a:r>
        </a:p>
      </xdr:txBody>
    </xdr:sp>
    <xdr:clientData/>
  </xdr:twoCellAnchor>
  <xdr:twoCellAnchor>
    <xdr:from>
      <xdr:col>21</xdr:col>
      <xdr:colOff>19050</xdr:colOff>
      <xdr:row>15</xdr:row>
      <xdr:rowOff>9525</xdr:rowOff>
    </xdr:from>
    <xdr:to>
      <xdr:col>22</xdr:col>
      <xdr:colOff>28575</xdr:colOff>
      <xdr:row>15</xdr:row>
      <xdr:rowOff>9525</xdr:rowOff>
    </xdr:to>
    <xdr:sp macro="" textlink="">
      <xdr:nvSpPr>
        <xdr:cNvPr id="20" name="Line 22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8039100" y="2581275"/>
          <a:ext cx="3048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104775</xdr:colOff>
      <xdr:row>8</xdr:row>
      <xdr:rowOff>95250</xdr:rowOff>
    </xdr:from>
    <xdr:to>
      <xdr:col>14</xdr:col>
      <xdr:colOff>209550</xdr:colOff>
      <xdr:row>8</xdr:row>
      <xdr:rowOff>95250</xdr:rowOff>
    </xdr:to>
    <xdr:sp macro="" textlink="">
      <xdr:nvSpPr>
        <xdr:cNvPr id="21" name="Line 23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 flipH="1">
          <a:off x="5543550" y="1466850"/>
          <a:ext cx="1047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123825</xdr:colOff>
      <xdr:row>8</xdr:row>
      <xdr:rowOff>95250</xdr:rowOff>
    </xdr:from>
    <xdr:to>
      <xdr:col>14</xdr:col>
      <xdr:colOff>123825</xdr:colOff>
      <xdr:row>12</xdr:row>
      <xdr:rowOff>28575</xdr:rowOff>
    </xdr:to>
    <xdr:sp macro="" textlink="">
      <xdr:nvSpPr>
        <xdr:cNvPr id="22" name="Line 24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5562600" y="1466850"/>
          <a:ext cx="0" cy="6191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647700</xdr:colOff>
      <xdr:row>12</xdr:row>
      <xdr:rowOff>9525</xdr:rowOff>
    </xdr:from>
    <xdr:to>
      <xdr:col>14</xdr:col>
      <xdr:colOff>133350</xdr:colOff>
      <xdr:row>12</xdr:row>
      <xdr:rowOff>9525</xdr:rowOff>
    </xdr:to>
    <xdr:sp macro="" textlink="">
      <xdr:nvSpPr>
        <xdr:cNvPr id="23" name="Line 25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 flipH="1">
          <a:off x="5305425" y="2066925"/>
          <a:ext cx="2667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31</xdr:row>
      <xdr:rowOff>19050</xdr:rowOff>
    </xdr:from>
    <xdr:to>
      <xdr:col>3</xdr:col>
      <xdr:colOff>190500</xdr:colOff>
      <xdr:row>31</xdr:row>
      <xdr:rowOff>161925</xdr:rowOff>
    </xdr:to>
    <xdr:sp macro="" textlink="">
      <xdr:nvSpPr>
        <xdr:cNvPr id="24" name="Oval 29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Arrowheads="1"/>
        </xdr:cNvSpPr>
      </xdr:nvSpPr>
      <xdr:spPr bwMode="auto">
        <a:xfrm>
          <a:off x="800100" y="5334000"/>
          <a:ext cx="266700" cy="14287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20"/>
  <sheetViews>
    <sheetView tabSelected="1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F13" sqref="F13"/>
    </sheetView>
  </sheetViews>
  <sheetFormatPr defaultRowHeight="13" x14ac:dyDescent="0.2"/>
  <cols>
    <col min="1" max="1" width="3.6328125" customWidth="1"/>
    <col min="2" max="2" width="18.36328125" customWidth="1"/>
    <col min="3" max="3" width="36.26953125" customWidth="1"/>
    <col min="4" max="4" width="18.36328125" customWidth="1"/>
  </cols>
  <sheetData>
    <row r="1" spans="1:4" ht="16.5" customHeight="1" x14ac:dyDescent="0.2">
      <c r="A1" s="300"/>
      <c r="B1" s="941" t="s">
        <v>2169</v>
      </c>
      <c r="C1" s="300"/>
      <c r="D1" s="300" t="str">
        <f>'1h27フロー図'!T1</f>
        <v>2019/11/5</v>
      </c>
    </row>
    <row r="2" spans="1:4" ht="16.5" customHeight="1" x14ac:dyDescent="0.2">
      <c r="A2" s="966"/>
      <c r="B2" s="944" t="s">
        <v>2242</v>
      </c>
      <c r="C2" s="967" t="s">
        <v>2180</v>
      </c>
      <c r="D2" s="968" t="s">
        <v>2179</v>
      </c>
    </row>
    <row r="3" spans="1:4" ht="16.5" customHeight="1" x14ac:dyDescent="0.2">
      <c r="A3" s="976">
        <v>1</v>
      </c>
      <c r="B3" s="977" t="s">
        <v>85</v>
      </c>
      <c r="C3" s="978" t="s">
        <v>2257</v>
      </c>
      <c r="D3" s="977" t="s">
        <v>2238</v>
      </c>
    </row>
    <row r="4" spans="1:4" ht="16.5" customHeight="1" x14ac:dyDescent="0.2">
      <c r="A4" s="966" t="s">
        <v>2251</v>
      </c>
      <c r="B4" s="944" t="s">
        <v>2254</v>
      </c>
      <c r="C4" s="971" t="s">
        <v>2258</v>
      </c>
      <c r="D4" s="944"/>
    </row>
    <row r="5" spans="1:4" ht="16.5" customHeight="1" x14ac:dyDescent="0.2">
      <c r="A5" s="966" t="s">
        <v>2252</v>
      </c>
      <c r="B5" s="944" t="s">
        <v>2255</v>
      </c>
      <c r="C5" s="971" t="s">
        <v>2259</v>
      </c>
      <c r="D5" s="944"/>
    </row>
    <row r="6" spans="1:4" ht="16.5" customHeight="1" x14ac:dyDescent="0.2">
      <c r="A6" s="969" t="s">
        <v>2253</v>
      </c>
      <c r="B6" s="956" t="s">
        <v>2256</v>
      </c>
      <c r="C6" s="971" t="s">
        <v>2260</v>
      </c>
      <c r="D6" s="329"/>
    </row>
    <row r="7" spans="1:4" ht="16.5" customHeight="1" x14ac:dyDescent="0.2">
      <c r="A7" s="957">
        <v>2</v>
      </c>
      <c r="B7" s="319" t="s">
        <v>2236</v>
      </c>
      <c r="C7" s="952" t="s">
        <v>2244</v>
      </c>
      <c r="D7" s="319" t="s">
        <v>92</v>
      </c>
    </row>
    <row r="8" spans="1:4" ht="16.5" customHeight="1" x14ac:dyDescent="0.2">
      <c r="A8" s="970">
        <v>3</v>
      </c>
      <c r="B8" s="956" t="s">
        <v>88</v>
      </c>
      <c r="C8" s="964" t="s">
        <v>2249</v>
      </c>
      <c r="D8" s="956" t="s">
        <v>759</v>
      </c>
    </row>
    <row r="9" spans="1:4" ht="16.5" customHeight="1" x14ac:dyDescent="0.2">
      <c r="A9" s="969">
        <v>4</v>
      </c>
      <c r="B9" s="329" t="s">
        <v>2237</v>
      </c>
      <c r="C9" s="320" t="s">
        <v>2245</v>
      </c>
      <c r="D9" s="329" t="s">
        <v>92</v>
      </c>
    </row>
    <row r="10" spans="1:4" ht="16.5" customHeight="1" x14ac:dyDescent="0.2">
      <c r="A10" s="969">
        <v>5</v>
      </c>
      <c r="B10" s="329" t="s">
        <v>89</v>
      </c>
      <c r="C10" s="320" t="s">
        <v>2248</v>
      </c>
      <c r="D10" s="329" t="s">
        <v>759</v>
      </c>
    </row>
    <row r="11" spans="1:4" ht="16.5" customHeight="1" x14ac:dyDescent="0.2">
      <c r="A11" s="966">
        <v>6</v>
      </c>
      <c r="B11" s="944" t="s">
        <v>1700</v>
      </c>
      <c r="C11" s="971" t="s">
        <v>2246</v>
      </c>
      <c r="D11" s="944" t="s">
        <v>759</v>
      </c>
    </row>
    <row r="12" spans="1:4" ht="16.5" customHeight="1" x14ac:dyDescent="0.2">
      <c r="A12" s="969">
        <v>7</v>
      </c>
      <c r="B12" s="329" t="s">
        <v>762</v>
      </c>
      <c r="C12" s="320" t="s">
        <v>2247</v>
      </c>
      <c r="D12" s="329" t="s">
        <v>2235</v>
      </c>
    </row>
    <row r="13" spans="1:4" ht="16.5" customHeight="1" x14ac:dyDescent="0.2">
      <c r="A13" s="957">
        <v>8</v>
      </c>
      <c r="B13" s="319" t="s">
        <v>86</v>
      </c>
      <c r="C13" s="952" t="s">
        <v>2172</v>
      </c>
      <c r="D13" s="319" t="s">
        <v>91</v>
      </c>
    </row>
    <row r="14" spans="1:4" ht="16.5" customHeight="1" x14ac:dyDescent="0.2">
      <c r="A14" s="970">
        <v>9</v>
      </c>
      <c r="B14" s="956" t="s">
        <v>87</v>
      </c>
      <c r="C14" s="964" t="s">
        <v>93</v>
      </c>
      <c r="D14" s="956" t="s">
        <v>759</v>
      </c>
    </row>
    <row r="15" spans="1:4" ht="16.5" customHeight="1" x14ac:dyDescent="0.2">
      <c r="A15" s="969">
        <v>10</v>
      </c>
      <c r="B15" s="329" t="s">
        <v>2202</v>
      </c>
      <c r="C15" s="320" t="s">
        <v>2211</v>
      </c>
      <c r="D15" s="329" t="s">
        <v>2212</v>
      </c>
    </row>
    <row r="16" spans="1:4" ht="16.5" customHeight="1" x14ac:dyDescent="0.2">
      <c r="A16" s="969">
        <v>11</v>
      </c>
      <c r="B16" s="329" t="s">
        <v>2173</v>
      </c>
      <c r="C16" s="320" t="s">
        <v>2210</v>
      </c>
      <c r="D16" s="329" t="s">
        <v>2212</v>
      </c>
    </row>
    <row r="17" spans="1:4" ht="16.5" customHeight="1" x14ac:dyDescent="0.2">
      <c r="A17" s="957">
        <v>12</v>
      </c>
      <c r="B17" s="319" t="s">
        <v>2203</v>
      </c>
      <c r="C17" s="952" t="s">
        <v>2208</v>
      </c>
      <c r="D17" s="319" t="s">
        <v>2250</v>
      </c>
    </row>
    <row r="18" spans="1:4" ht="16.5" customHeight="1" x14ac:dyDescent="0.2">
      <c r="A18" s="970">
        <v>13</v>
      </c>
      <c r="B18" s="956" t="s">
        <v>2204</v>
      </c>
      <c r="C18" s="964" t="s">
        <v>2209</v>
      </c>
      <c r="D18" s="956" t="s">
        <v>2250</v>
      </c>
    </row>
    <row r="19" spans="1:4" ht="16.5" customHeight="1" x14ac:dyDescent="0.2">
      <c r="A19" s="300" t="s">
        <v>2181</v>
      </c>
      <c r="B19" s="300" t="s">
        <v>2170</v>
      </c>
      <c r="C19" s="300"/>
      <c r="D19" s="300"/>
    </row>
    <row r="20" spans="1:4" ht="16.5" customHeight="1" x14ac:dyDescent="0.2">
      <c r="A20" s="300"/>
      <c r="B20" s="300" t="s">
        <v>2171</v>
      </c>
      <c r="C20" s="300"/>
      <c r="D20" s="300"/>
    </row>
  </sheetData>
  <phoneticPr fontId="3"/>
  <pageMargins left="0.75" right="0.75" top="1" bottom="1" header="0.51200000000000001" footer="0.51200000000000001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K7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H19" sqref="H19"/>
    </sheetView>
  </sheetViews>
  <sheetFormatPr defaultColWidth="9" defaultRowHeight="12.5" x14ac:dyDescent="0.2"/>
  <cols>
    <col min="1" max="1" width="6.90625" style="36" customWidth="1"/>
    <col min="2" max="2" width="16" style="36" customWidth="1"/>
    <col min="3" max="8" width="12" style="36" customWidth="1"/>
    <col min="9" max="9" width="3.08984375" style="36" customWidth="1"/>
    <col min="10" max="16384" width="9" style="36"/>
  </cols>
  <sheetData>
    <row r="1" spans="1:11" x14ac:dyDescent="0.2">
      <c r="A1" s="66" t="s">
        <v>2243</v>
      </c>
      <c r="C1" s="781" t="s">
        <v>2174</v>
      </c>
      <c r="H1" s="36" t="s">
        <v>309</v>
      </c>
      <c r="I1" s="35"/>
    </row>
    <row r="2" spans="1:11" x14ac:dyDescent="0.2">
      <c r="A2" s="67" t="s">
        <v>876</v>
      </c>
      <c r="B2" s="41"/>
      <c r="C2" s="41">
        <v>9200</v>
      </c>
      <c r="D2" s="41">
        <v>9210</v>
      </c>
      <c r="E2" s="41">
        <v>9300</v>
      </c>
      <c r="F2" s="41">
        <v>9350</v>
      </c>
      <c r="G2" s="41">
        <v>9470</v>
      </c>
      <c r="H2" s="68">
        <v>9700</v>
      </c>
      <c r="I2" s="35"/>
      <c r="J2" s="67"/>
      <c r="K2" s="68"/>
    </row>
    <row r="3" spans="1:11" ht="24" x14ac:dyDescent="0.2">
      <c r="A3" s="73" t="s">
        <v>307</v>
      </c>
      <c r="B3" s="39" t="s">
        <v>2175</v>
      </c>
      <c r="C3" s="39" t="s">
        <v>545</v>
      </c>
      <c r="D3" s="39" t="s">
        <v>687</v>
      </c>
      <c r="E3" s="39" t="s">
        <v>572</v>
      </c>
      <c r="F3" s="39" t="s">
        <v>546</v>
      </c>
      <c r="G3" s="39" t="s">
        <v>547</v>
      </c>
      <c r="H3" s="46" t="s">
        <v>548</v>
      </c>
      <c r="I3" s="40"/>
      <c r="J3" s="69" t="s">
        <v>688</v>
      </c>
      <c r="K3" s="70" t="s">
        <v>689</v>
      </c>
    </row>
    <row r="4" spans="1:11" ht="15.75" customHeight="1" x14ac:dyDescent="0.2">
      <c r="A4" s="74" t="s">
        <v>1184</v>
      </c>
      <c r="B4" s="54" t="s">
        <v>1239</v>
      </c>
      <c r="C4" s="476">
        <f>'10県IO185'!GP185</f>
        <v>1119611</v>
      </c>
      <c r="D4" s="477">
        <f>'10県IO185'!GQ185</f>
        <v>1140370</v>
      </c>
      <c r="E4" s="477">
        <f>'10県IO185'!GW185</f>
        <v>1455949</v>
      </c>
      <c r="F4" s="477">
        <f>'10県IO185'!GX185</f>
        <v>1476708</v>
      </c>
      <c r="G4" s="477">
        <f>'10県IO185'!HE185</f>
        <v>-252454</v>
      </c>
      <c r="H4" s="478">
        <f>'10県IO185'!HG185</f>
        <v>1224254</v>
      </c>
      <c r="I4" s="35"/>
      <c r="J4" s="71">
        <f>+(H4-(F4-D4))/D4</f>
        <v>0.77862097389443774</v>
      </c>
      <c r="K4" s="72">
        <f>-G4/D4</f>
        <v>0.22137902610556223</v>
      </c>
    </row>
    <row r="5" spans="1:11" ht="15.75" customHeight="1" x14ac:dyDescent="0.2">
      <c r="A5" s="36" t="s">
        <v>2184</v>
      </c>
      <c r="I5" s="35"/>
    </row>
    <row r="6" spans="1:11" x14ac:dyDescent="0.2">
      <c r="E6" s="37"/>
      <c r="G6" s="38"/>
      <c r="I6" s="35"/>
    </row>
    <row r="7" spans="1:11" x14ac:dyDescent="0.2">
      <c r="C7" s="38"/>
      <c r="D7" s="38"/>
      <c r="E7" s="38"/>
    </row>
  </sheetData>
  <phoneticPr fontId="3"/>
  <printOptions horizontalCentered="1" gridLines="1"/>
  <pageMargins left="0" right="0" top="0.98425196850393704" bottom="0.98425196850393704" header="0.51181102362204722" footer="0.51181102362204722"/>
  <pageSetup paperSize="9" orientation="landscape" horizontalDpi="300" verticalDpi="300" r:id="rId1"/>
  <headerFooter alignWithMargins="0">
    <oddHeader>&amp;A&amp;RPage &amp;P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9" tint="0.79998168889431442"/>
  </sheetPr>
  <dimension ref="A1:E8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K21" sqref="K21"/>
    </sheetView>
  </sheetViews>
  <sheetFormatPr defaultRowHeight="13" x14ac:dyDescent="0.2"/>
  <cols>
    <col min="1" max="1" width="3.08984375" customWidth="1"/>
    <col min="2" max="2" width="12.08984375" customWidth="1"/>
    <col min="3" max="4" width="12" customWidth="1"/>
    <col min="5" max="5" width="10.6328125" customWidth="1"/>
  </cols>
  <sheetData>
    <row r="1" spans="1:5" x14ac:dyDescent="0.2">
      <c r="A1" s="18" t="s">
        <v>762</v>
      </c>
    </row>
    <row r="2" spans="1:5" x14ac:dyDescent="0.2">
      <c r="A2" s="18"/>
      <c r="D2" s="55" t="s">
        <v>309</v>
      </c>
    </row>
    <row r="3" spans="1:5" x14ac:dyDescent="0.2">
      <c r="A3" s="658"/>
      <c r="B3" s="659" t="s">
        <v>2214</v>
      </c>
      <c r="C3" s="660" t="s">
        <v>308</v>
      </c>
      <c r="D3" s="809" t="s">
        <v>669</v>
      </c>
      <c r="E3" s="810" t="s">
        <v>90</v>
      </c>
    </row>
    <row r="4" spans="1:5" x14ac:dyDescent="0.2">
      <c r="A4" s="10">
        <v>1</v>
      </c>
      <c r="B4" s="4" t="s">
        <v>570</v>
      </c>
      <c r="C4" s="811">
        <f>'3農林水産2'!E19</f>
        <v>273243.81815646071</v>
      </c>
      <c r="D4" s="424">
        <f>'5食品加工2'!E22</f>
        <v>850292.25273668102</v>
      </c>
      <c r="E4" s="5"/>
    </row>
    <row r="5" spans="1:5" x14ac:dyDescent="0.2">
      <c r="A5" s="10">
        <v>2</v>
      </c>
      <c r="B5" s="4" t="s">
        <v>655</v>
      </c>
      <c r="C5" s="811">
        <f>'3農林水産2'!J19</f>
        <v>101382.51959372411</v>
      </c>
      <c r="D5" s="424">
        <f>'5食品加工2'!J22</f>
        <v>95395.321654679297</v>
      </c>
      <c r="E5" s="5"/>
    </row>
    <row r="6" spans="1:5" x14ac:dyDescent="0.2">
      <c r="A6" s="10">
        <v>3</v>
      </c>
      <c r="B6" s="4" t="s">
        <v>656</v>
      </c>
      <c r="C6" s="811">
        <f>'3農林水産2'!O19</f>
        <v>65341.615686201265</v>
      </c>
      <c r="D6" s="424">
        <f>'5食品加工2'!O22</f>
        <v>141655.67728417003</v>
      </c>
      <c r="E6" s="5"/>
    </row>
    <row r="7" spans="1:5" x14ac:dyDescent="0.2">
      <c r="A7" s="658"/>
      <c r="B7" s="659" t="s">
        <v>763</v>
      </c>
      <c r="C7" s="812">
        <f>SUM(C4:C6)</f>
        <v>439967.95343638607</v>
      </c>
      <c r="D7" s="81">
        <f>SUM(D4:D6)</f>
        <v>1087343.2516755303</v>
      </c>
      <c r="E7" s="80"/>
    </row>
    <row r="8" spans="1:5" x14ac:dyDescent="0.2">
      <c r="C8" s="55" t="s">
        <v>2187</v>
      </c>
      <c r="D8" s="55" t="s">
        <v>2188</v>
      </c>
    </row>
  </sheetData>
  <phoneticPr fontId="3"/>
  <pageMargins left="0.75" right="0.75" top="1" bottom="1" header="0.51200000000000001" footer="0.51200000000000001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0"/>
  </sheetPr>
  <dimension ref="A1:BP27"/>
  <sheetViews>
    <sheetView workbookViewId="0">
      <pane xSplit="2" ySplit="4" topLeftCell="C5" activePane="bottomRight" state="frozen"/>
      <selection pane="topRight" activeCell="D1" sqref="D1"/>
      <selection pane="bottomLeft" activeCell="A3" sqref="A3"/>
      <selection pane="bottomRight" activeCell="A31" sqref="A31"/>
    </sheetView>
  </sheetViews>
  <sheetFormatPr defaultRowHeight="13" x14ac:dyDescent="0.2"/>
  <cols>
    <col min="1" max="1" width="5.26953125" customWidth="1"/>
    <col min="2" max="2" width="22.7265625" customWidth="1"/>
    <col min="3" max="3" width="9.26953125" bestFit="1" customWidth="1"/>
    <col min="4" max="5" width="9.08984375" bestFit="1" customWidth="1"/>
    <col min="6" max="6" width="10.453125" customWidth="1"/>
    <col min="7" max="7" width="9.36328125" bestFit="1" customWidth="1"/>
    <col min="8" max="8" width="9.08984375" customWidth="1"/>
    <col min="9" max="11" width="9.08984375" bestFit="1" customWidth="1"/>
    <col min="12" max="13" width="9.36328125" bestFit="1" customWidth="1"/>
    <col min="14" max="15" width="9.08984375" bestFit="1" customWidth="1"/>
    <col min="16" max="17" width="9.36328125" bestFit="1" customWidth="1"/>
    <col min="18" max="31" width="9.08984375" bestFit="1" customWidth="1"/>
    <col min="32" max="32" width="9.36328125" bestFit="1" customWidth="1"/>
    <col min="33" max="37" width="9.08984375" bestFit="1" customWidth="1"/>
    <col min="38" max="38" width="9.26953125" customWidth="1"/>
    <col min="39" max="57" width="9.08984375" bestFit="1" customWidth="1"/>
    <col min="58" max="58" width="9.36328125" bestFit="1" customWidth="1"/>
    <col min="59" max="61" width="9.08984375" bestFit="1" customWidth="1"/>
    <col min="62" max="62" width="9.36328125" bestFit="1" customWidth="1"/>
    <col min="63" max="63" width="10.36328125" bestFit="1" customWidth="1"/>
    <col min="64" max="65" width="9.36328125" bestFit="1" customWidth="1"/>
    <col min="66" max="66" width="10.26953125" customWidth="1"/>
    <col min="67" max="67" width="10.36328125" bestFit="1" customWidth="1"/>
  </cols>
  <sheetData>
    <row r="1" spans="1:67" x14ac:dyDescent="0.2">
      <c r="A1" s="273" t="s">
        <v>2178</v>
      </c>
      <c r="B1" s="274"/>
      <c r="C1" s="274"/>
      <c r="E1" s="274" t="s">
        <v>91</v>
      </c>
      <c r="F1" s="82" t="s">
        <v>2183</v>
      </c>
      <c r="G1" s="607" t="s">
        <v>2196</v>
      </c>
      <c r="BF1" t="s">
        <v>1765</v>
      </c>
      <c r="BN1" t="s">
        <v>309</v>
      </c>
    </row>
    <row r="2" spans="1:67" x14ac:dyDescent="0.2">
      <c r="A2" s="14"/>
      <c r="B2" s="17"/>
      <c r="C2" s="530" t="s">
        <v>444</v>
      </c>
      <c r="D2" s="17"/>
      <c r="E2" s="17"/>
      <c r="F2" s="17"/>
      <c r="G2" s="2"/>
      <c r="H2" s="530" t="s">
        <v>440</v>
      </c>
      <c r="I2" s="17"/>
      <c r="J2" s="17"/>
      <c r="K2" s="17"/>
      <c r="L2" s="2"/>
      <c r="M2" s="530" t="s">
        <v>292</v>
      </c>
      <c r="N2" s="17"/>
      <c r="O2" s="17"/>
      <c r="P2" s="17"/>
      <c r="Q2" s="17"/>
      <c r="R2" s="530" t="s">
        <v>290</v>
      </c>
      <c r="S2" s="17"/>
      <c r="T2" s="17"/>
      <c r="U2" s="17"/>
      <c r="V2" s="2"/>
      <c r="W2" s="530" t="s">
        <v>287</v>
      </c>
      <c r="X2" s="17"/>
      <c r="Y2" s="17"/>
      <c r="Z2" s="17"/>
      <c r="AA2" s="2"/>
      <c r="AB2" s="530" t="s">
        <v>284</v>
      </c>
      <c r="AC2" s="17"/>
      <c r="AD2" s="17"/>
      <c r="AE2" s="17"/>
      <c r="AF2" s="2"/>
      <c r="AG2" s="530" t="s">
        <v>273</v>
      </c>
      <c r="AH2" s="17"/>
      <c r="AI2" s="17"/>
      <c r="AJ2" s="17"/>
      <c r="AK2" s="2"/>
      <c r="AL2" s="530" t="s">
        <v>267</v>
      </c>
      <c r="AM2" s="17"/>
      <c r="AN2" s="17"/>
      <c r="AO2" s="17"/>
      <c r="AP2" s="2"/>
      <c r="AQ2" s="530" t="s">
        <v>264</v>
      </c>
      <c r="AR2" s="17"/>
      <c r="AS2" s="17"/>
      <c r="AT2" s="17"/>
      <c r="AU2" s="2"/>
      <c r="AV2" s="530" t="s">
        <v>260</v>
      </c>
      <c r="AW2" s="17"/>
      <c r="AX2" s="17"/>
      <c r="AY2" s="17"/>
      <c r="AZ2" s="2"/>
      <c r="BA2" s="17" t="s">
        <v>195</v>
      </c>
      <c r="BB2" s="17"/>
      <c r="BC2" s="17"/>
      <c r="BD2" s="17"/>
      <c r="BE2" s="17"/>
      <c r="BF2" s="533" t="s">
        <v>1184</v>
      </c>
      <c r="BG2" s="17"/>
      <c r="BH2" s="17"/>
      <c r="BI2" s="17"/>
      <c r="BJ2" s="2"/>
      <c r="BK2" s="533" t="s">
        <v>1196</v>
      </c>
      <c r="BL2" s="17"/>
      <c r="BM2" s="17"/>
      <c r="BN2" s="17"/>
      <c r="BO2" s="2"/>
    </row>
    <row r="3" spans="1:67" x14ac:dyDescent="0.2">
      <c r="A3" s="10"/>
      <c r="B3" s="7"/>
      <c r="C3" s="10" t="s">
        <v>534</v>
      </c>
      <c r="D3" s="7"/>
      <c r="E3" s="7"/>
      <c r="F3" s="7"/>
      <c r="G3" s="4"/>
      <c r="H3" s="10" t="s">
        <v>535</v>
      </c>
      <c r="I3" s="7"/>
      <c r="J3" s="7"/>
      <c r="K3" s="7"/>
      <c r="L3" s="4"/>
      <c r="M3" s="10" t="s">
        <v>536</v>
      </c>
      <c r="N3" s="7"/>
      <c r="O3" s="7"/>
      <c r="P3" s="7"/>
      <c r="Q3" s="7"/>
      <c r="R3" s="10" t="s">
        <v>537</v>
      </c>
      <c r="S3" s="7"/>
      <c r="T3" s="7"/>
      <c r="U3" s="7"/>
      <c r="V3" s="4"/>
      <c r="W3" s="10" t="s">
        <v>538</v>
      </c>
      <c r="X3" s="7"/>
      <c r="Y3" s="7"/>
      <c r="Z3" s="7"/>
      <c r="AA3" s="4"/>
      <c r="AB3" s="10" t="s">
        <v>539</v>
      </c>
      <c r="AC3" s="7"/>
      <c r="AD3" s="7"/>
      <c r="AE3" s="7"/>
      <c r="AF3" s="4"/>
      <c r="AG3" s="10" t="s">
        <v>540</v>
      </c>
      <c r="AH3" s="7"/>
      <c r="AI3" s="7"/>
      <c r="AJ3" s="7"/>
      <c r="AK3" s="4"/>
      <c r="AL3" s="10" t="s">
        <v>541</v>
      </c>
      <c r="AM3" s="7"/>
      <c r="AN3" s="7"/>
      <c r="AO3" s="7"/>
      <c r="AP3" s="4"/>
      <c r="AQ3" s="10" t="s">
        <v>542</v>
      </c>
      <c r="AR3" s="7"/>
      <c r="AS3" s="7"/>
      <c r="AT3" s="7"/>
      <c r="AU3" s="4"/>
      <c r="AV3" s="10" t="s">
        <v>543</v>
      </c>
      <c r="AW3" s="7"/>
      <c r="AX3" s="7"/>
      <c r="AY3" s="7"/>
      <c r="AZ3" s="4"/>
      <c r="BA3" s="7" t="s">
        <v>569</v>
      </c>
      <c r="BB3" s="7"/>
      <c r="BC3" s="7"/>
      <c r="BD3" s="7"/>
      <c r="BE3" s="7"/>
      <c r="BF3" s="10" t="s">
        <v>1239</v>
      </c>
      <c r="BG3" s="7"/>
      <c r="BH3" s="7"/>
      <c r="BI3" s="7"/>
      <c r="BJ3" s="4"/>
      <c r="BK3" s="10" t="s">
        <v>1736</v>
      </c>
      <c r="BL3" s="7"/>
      <c r="BM3" s="7"/>
      <c r="BN3" s="7"/>
      <c r="BO3" s="4"/>
    </row>
    <row r="4" spans="1:67" ht="30" customHeight="1" x14ac:dyDescent="0.2">
      <c r="A4" s="27"/>
      <c r="B4" s="525" t="s">
        <v>402</v>
      </c>
      <c r="C4" s="44" t="s">
        <v>306</v>
      </c>
      <c r="D4" s="534" t="s">
        <v>208</v>
      </c>
      <c r="E4" s="534" t="s">
        <v>209</v>
      </c>
      <c r="F4" s="45" t="s">
        <v>210</v>
      </c>
      <c r="G4" s="46" t="s">
        <v>574</v>
      </c>
      <c r="H4" s="44" t="s">
        <v>306</v>
      </c>
      <c r="I4" s="280" t="s">
        <v>208</v>
      </c>
      <c r="J4" s="280" t="s">
        <v>209</v>
      </c>
      <c r="K4" s="45" t="s">
        <v>210</v>
      </c>
      <c r="L4" s="46" t="s">
        <v>574</v>
      </c>
      <c r="M4" s="44" t="s">
        <v>306</v>
      </c>
      <c r="N4" s="280" t="s">
        <v>208</v>
      </c>
      <c r="O4" s="280" t="s">
        <v>209</v>
      </c>
      <c r="P4" s="45" t="s">
        <v>210</v>
      </c>
      <c r="Q4" s="39" t="s">
        <v>574</v>
      </c>
      <c r="R4" s="44" t="s">
        <v>306</v>
      </c>
      <c r="S4" s="280" t="s">
        <v>208</v>
      </c>
      <c r="T4" s="280" t="s">
        <v>209</v>
      </c>
      <c r="U4" s="45" t="s">
        <v>210</v>
      </c>
      <c r="V4" s="46" t="s">
        <v>574</v>
      </c>
      <c r="W4" s="44" t="s">
        <v>306</v>
      </c>
      <c r="X4" s="280" t="s">
        <v>208</v>
      </c>
      <c r="Y4" s="280" t="s">
        <v>209</v>
      </c>
      <c r="Z4" s="45" t="s">
        <v>210</v>
      </c>
      <c r="AA4" s="46" t="s">
        <v>574</v>
      </c>
      <c r="AB4" s="44" t="s">
        <v>306</v>
      </c>
      <c r="AC4" s="280" t="s">
        <v>208</v>
      </c>
      <c r="AD4" s="280" t="s">
        <v>209</v>
      </c>
      <c r="AE4" s="45" t="s">
        <v>210</v>
      </c>
      <c r="AF4" s="46" t="s">
        <v>574</v>
      </c>
      <c r="AG4" s="44" t="s">
        <v>306</v>
      </c>
      <c r="AH4" s="280" t="s">
        <v>208</v>
      </c>
      <c r="AI4" s="280" t="s">
        <v>209</v>
      </c>
      <c r="AJ4" s="45" t="s">
        <v>210</v>
      </c>
      <c r="AK4" s="46" t="s">
        <v>574</v>
      </c>
      <c r="AL4" s="44" t="s">
        <v>306</v>
      </c>
      <c r="AM4" s="280" t="s">
        <v>208</v>
      </c>
      <c r="AN4" s="280" t="s">
        <v>209</v>
      </c>
      <c r="AO4" s="45" t="s">
        <v>210</v>
      </c>
      <c r="AP4" s="46" t="s">
        <v>574</v>
      </c>
      <c r="AQ4" s="44" t="s">
        <v>306</v>
      </c>
      <c r="AR4" s="280" t="s">
        <v>208</v>
      </c>
      <c r="AS4" s="280" t="s">
        <v>209</v>
      </c>
      <c r="AT4" s="45" t="s">
        <v>210</v>
      </c>
      <c r="AU4" s="46" t="s">
        <v>574</v>
      </c>
      <c r="AV4" s="44" t="s">
        <v>306</v>
      </c>
      <c r="AW4" s="280" t="s">
        <v>208</v>
      </c>
      <c r="AX4" s="280" t="s">
        <v>209</v>
      </c>
      <c r="AY4" s="45" t="s">
        <v>210</v>
      </c>
      <c r="AZ4" s="46" t="s">
        <v>574</v>
      </c>
      <c r="BA4" s="39" t="s">
        <v>306</v>
      </c>
      <c r="BB4" s="280" t="s">
        <v>208</v>
      </c>
      <c r="BC4" s="280" t="s">
        <v>209</v>
      </c>
      <c r="BD4" s="45" t="s">
        <v>210</v>
      </c>
      <c r="BE4" s="39" t="s">
        <v>574</v>
      </c>
      <c r="BF4" s="44" t="s">
        <v>306</v>
      </c>
      <c r="BG4" s="280" t="s">
        <v>208</v>
      </c>
      <c r="BH4" s="280" t="s">
        <v>209</v>
      </c>
      <c r="BI4" s="45" t="s">
        <v>210</v>
      </c>
      <c r="BJ4" s="46" t="s">
        <v>574</v>
      </c>
      <c r="BK4" s="44" t="s">
        <v>306</v>
      </c>
      <c r="BL4" s="280" t="s">
        <v>208</v>
      </c>
      <c r="BM4" s="280" t="s">
        <v>209</v>
      </c>
      <c r="BN4" s="45" t="s">
        <v>210</v>
      </c>
      <c r="BO4" s="46" t="s">
        <v>574</v>
      </c>
    </row>
    <row r="5" spans="1:67" x14ac:dyDescent="0.2">
      <c r="A5" s="14" t="s">
        <v>508</v>
      </c>
      <c r="B5" s="17" t="s">
        <v>525</v>
      </c>
      <c r="C5" s="566">
        <f>'12国IO187'!S4</f>
        <v>0</v>
      </c>
      <c r="D5" s="567">
        <v>0</v>
      </c>
      <c r="E5" s="567">
        <v>0</v>
      </c>
      <c r="F5" s="568">
        <v>0</v>
      </c>
      <c r="G5" s="569">
        <v>0</v>
      </c>
      <c r="H5" s="566">
        <f>'12国IO187'!T4</f>
        <v>0</v>
      </c>
      <c r="I5" s="570">
        <v>0</v>
      </c>
      <c r="J5" s="570">
        <v>0</v>
      </c>
      <c r="K5" s="568">
        <v>0</v>
      </c>
      <c r="L5" s="571">
        <v>0</v>
      </c>
      <c r="M5" s="566">
        <f>'12国IO187'!U4</f>
        <v>1735023</v>
      </c>
      <c r="N5" s="570">
        <f>'13国投入表187'!G199</f>
        <v>82188</v>
      </c>
      <c r="O5" s="570">
        <f>'13国投入表187'!H199</f>
        <v>0</v>
      </c>
      <c r="P5" s="570">
        <f>'13国投入表187'!I199</f>
        <v>146542</v>
      </c>
      <c r="Q5" s="570">
        <f>'13国投入表187'!J199</f>
        <v>1963753</v>
      </c>
      <c r="R5" s="566">
        <f>'12国IO187'!V4</f>
        <v>0</v>
      </c>
      <c r="S5" s="570">
        <v>0</v>
      </c>
      <c r="T5" s="570">
        <v>0</v>
      </c>
      <c r="U5" s="568">
        <v>0</v>
      </c>
      <c r="V5" s="571">
        <v>0</v>
      </c>
      <c r="W5" s="566">
        <f>'12国IO187'!W4</f>
        <v>3</v>
      </c>
      <c r="X5" s="570">
        <f>'13国投入表187'!G372</f>
        <v>0</v>
      </c>
      <c r="Y5" s="570">
        <f>'13国投入表187'!H372</f>
        <v>0</v>
      </c>
      <c r="Z5" s="570">
        <f>'13国投入表187'!I372</f>
        <v>1</v>
      </c>
      <c r="AA5" s="572">
        <f>'13国投入表187'!J372</f>
        <v>4</v>
      </c>
      <c r="AB5" s="573">
        <f>'12国IO187'!X4</f>
        <v>6286</v>
      </c>
      <c r="AC5" s="574">
        <f>'13国投入表187'!G463</f>
        <v>414</v>
      </c>
      <c r="AD5" s="574">
        <f>'13国投入表187'!H463</f>
        <v>0</v>
      </c>
      <c r="AE5" s="574">
        <f>'13国投入表187'!I463</f>
        <v>1457</v>
      </c>
      <c r="AF5" s="575">
        <f>'13国投入表187'!J463</f>
        <v>8157</v>
      </c>
      <c r="AG5" s="573">
        <f>'12国IO187'!Y4</f>
        <v>4400</v>
      </c>
      <c r="AH5" s="570">
        <f>'13国投入表187'!G564</f>
        <v>444</v>
      </c>
      <c r="AI5" s="570">
        <f>'13国投入表187'!H564</f>
        <v>0</v>
      </c>
      <c r="AJ5" s="570">
        <f>'13国投入表187'!I564</f>
        <v>1202</v>
      </c>
      <c r="AK5" s="572">
        <f>'13国投入表187'!J564</f>
        <v>6046</v>
      </c>
      <c r="AL5" s="573">
        <f>'12国IO187'!Z4</f>
        <v>5020</v>
      </c>
      <c r="AM5" s="570">
        <f>'13国投入表187'!G659</f>
        <v>384</v>
      </c>
      <c r="AN5" s="570">
        <f>'13国投入表187'!H659</f>
        <v>0</v>
      </c>
      <c r="AO5" s="570">
        <f>'13国投入表187'!I659</f>
        <v>1590</v>
      </c>
      <c r="AP5" s="572">
        <f>'13国投入表187'!J659</f>
        <v>6994</v>
      </c>
      <c r="AQ5" s="566">
        <f>'12国IO187'!AA4</f>
        <v>1200</v>
      </c>
      <c r="AR5" s="570">
        <f>'13国投入表187'!G752</f>
        <v>92</v>
      </c>
      <c r="AS5" s="570">
        <f>'13国投入表187'!H752</f>
        <v>0</v>
      </c>
      <c r="AT5" s="570">
        <f>'13国投入表187'!I752</f>
        <v>381</v>
      </c>
      <c r="AU5" s="572">
        <f>'13国投入表187'!J752</f>
        <v>1673</v>
      </c>
      <c r="AV5" s="573">
        <f>'12国IO187'!AC4</f>
        <v>0</v>
      </c>
      <c r="AW5" s="570">
        <v>0</v>
      </c>
      <c r="AX5" s="570">
        <v>0</v>
      </c>
      <c r="AY5" s="568">
        <v>0</v>
      </c>
      <c r="AZ5" s="571">
        <v>0</v>
      </c>
      <c r="BA5" s="576">
        <f>'12国IO187'!AW4</f>
        <v>0</v>
      </c>
      <c r="BB5" s="570">
        <v>0</v>
      </c>
      <c r="BC5" s="570">
        <v>0</v>
      </c>
      <c r="BD5" s="568">
        <v>0</v>
      </c>
      <c r="BE5" s="577">
        <v>0</v>
      </c>
      <c r="BF5" s="566">
        <f>'12国IO187'!GB4</f>
        <v>0</v>
      </c>
      <c r="BG5" s="570">
        <v>0</v>
      </c>
      <c r="BH5" s="570">
        <v>0</v>
      </c>
      <c r="BI5" s="568">
        <v>0</v>
      </c>
      <c r="BJ5" s="571">
        <v>0</v>
      </c>
      <c r="BK5" s="566">
        <f>'12国IO187'!GQ4</f>
        <v>-16851</v>
      </c>
      <c r="BL5" s="570">
        <f>'13国投入表187'!G1243</f>
        <v>475</v>
      </c>
      <c r="BM5" s="570">
        <f>'13国投入表187'!H1243</f>
        <v>3</v>
      </c>
      <c r="BN5" s="570">
        <f>'13国投入表187'!I1243</f>
        <v>1451</v>
      </c>
      <c r="BO5" s="572">
        <f>'13国投入表187'!J1243</f>
        <v>-14922</v>
      </c>
    </row>
    <row r="6" spans="1:67" x14ac:dyDescent="0.2">
      <c r="A6" s="10" t="s">
        <v>500</v>
      </c>
      <c r="B6" s="7" t="s">
        <v>526</v>
      </c>
      <c r="C6" s="578">
        <v>297</v>
      </c>
      <c r="D6" s="579">
        <v>133</v>
      </c>
      <c r="E6" s="579">
        <v>0</v>
      </c>
      <c r="F6" s="579">
        <v>46</v>
      </c>
      <c r="G6" s="580">
        <v>476</v>
      </c>
      <c r="H6" s="573">
        <f>'12国IO187'!T5</f>
        <v>0</v>
      </c>
      <c r="I6" s="574">
        <v>0</v>
      </c>
      <c r="J6" s="574">
        <v>0</v>
      </c>
      <c r="K6" s="581">
        <v>0</v>
      </c>
      <c r="L6" s="582">
        <v>0</v>
      </c>
      <c r="M6" s="573">
        <f>'12国IO187'!U5</f>
        <v>1322</v>
      </c>
      <c r="N6" s="574">
        <f>'13国投入表187'!G200</f>
        <v>138</v>
      </c>
      <c r="O6" s="574">
        <f>'13国投入表187'!H200</f>
        <v>0</v>
      </c>
      <c r="P6" s="574">
        <f>'13国投入表187'!I200</f>
        <v>101</v>
      </c>
      <c r="Q6" s="574">
        <f>'13国投入表187'!J200</f>
        <v>1561</v>
      </c>
      <c r="R6" s="573">
        <f>'12国IO187'!V5</f>
        <v>41157</v>
      </c>
      <c r="S6" s="574">
        <f>'13国投入表187'!G272</f>
        <v>18993</v>
      </c>
      <c r="T6" s="574">
        <f>'13国投入表187'!H272</f>
        <v>0</v>
      </c>
      <c r="U6" s="574">
        <f>'13国投入表187'!I272</f>
        <v>6201</v>
      </c>
      <c r="V6" s="575">
        <f>'13国投入表187'!J272</f>
        <v>66351</v>
      </c>
      <c r="W6" s="573">
        <f>'12国IO187'!W5</f>
        <v>2861</v>
      </c>
      <c r="X6" s="574">
        <f>'13国投入表187'!G373</f>
        <v>1043</v>
      </c>
      <c r="Y6" s="574">
        <f>'13国投入表187'!H373</f>
        <v>0</v>
      </c>
      <c r="Z6" s="574">
        <f>'13国投入表187'!I373</f>
        <v>442</v>
      </c>
      <c r="AA6" s="575">
        <f>'13国投入表187'!J373</f>
        <v>4346</v>
      </c>
      <c r="AB6" s="573">
        <f>'12国IO187'!X5</f>
        <v>166404</v>
      </c>
      <c r="AC6" s="574">
        <f>'13国投入表187'!G464</f>
        <v>21719</v>
      </c>
      <c r="AD6" s="574">
        <f>'13国投入表187'!H464</f>
        <v>0</v>
      </c>
      <c r="AE6" s="574">
        <f>'13国投入表187'!I464</f>
        <v>13722</v>
      </c>
      <c r="AF6" s="575">
        <f>'13国投入表187'!J464</f>
        <v>201845</v>
      </c>
      <c r="AG6" s="573">
        <f>'12国IO187'!Y5</f>
        <v>128556</v>
      </c>
      <c r="AH6" s="574">
        <f>'13国投入表187'!G565</f>
        <v>21891</v>
      </c>
      <c r="AI6" s="574">
        <f>'13国投入表187'!H565</f>
        <v>1477</v>
      </c>
      <c r="AJ6" s="574">
        <f>'13国投入表187'!I565</f>
        <v>12359</v>
      </c>
      <c r="AK6" s="575">
        <f>'13国投入表187'!J565</f>
        <v>164283</v>
      </c>
      <c r="AL6" s="573">
        <f>'12国IO187'!Z5</f>
        <v>13783</v>
      </c>
      <c r="AM6" s="574">
        <f>'13国投入表187'!G660</f>
        <v>5456</v>
      </c>
      <c r="AN6" s="574">
        <f>'13国投入表187'!H660</f>
        <v>0</v>
      </c>
      <c r="AO6" s="574">
        <f>'13国投入表187'!I660</f>
        <v>2467</v>
      </c>
      <c r="AP6" s="575">
        <f>'13国投入表187'!J660</f>
        <v>21706</v>
      </c>
      <c r="AQ6" s="573">
        <f>'12国IO187'!AA5</f>
        <v>5200</v>
      </c>
      <c r="AR6" s="574">
        <f>'13国投入表187'!G753</f>
        <v>621</v>
      </c>
      <c r="AS6" s="574">
        <f>'13国投入表187'!H753</f>
        <v>0</v>
      </c>
      <c r="AT6" s="574">
        <f>'13国投入表187'!I753</f>
        <v>435</v>
      </c>
      <c r="AU6" s="575">
        <f>'13国投入表187'!J753</f>
        <v>6256</v>
      </c>
      <c r="AV6" s="573">
        <f>'12国IO187'!AC5</f>
        <v>0</v>
      </c>
      <c r="AW6" s="574">
        <v>0</v>
      </c>
      <c r="AX6" s="574">
        <v>0</v>
      </c>
      <c r="AY6" s="581">
        <v>0</v>
      </c>
      <c r="AZ6" s="582">
        <v>0</v>
      </c>
      <c r="BA6" s="576">
        <f>'12国IO187'!AW5</f>
        <v>0</v>
      </c>
      <c r="BB6" s="574">
        <v>0</v>
      </c>
      <c r="BC6" s="574">
        <v>0</v>
      </c>
      <c r="BD6" s="581">
        <v>0</v>
      </c>
      <c r="BE6" s="576">
        <v>0</v>
      </c>
      <c r="BF6" s="573">
        <f>'12国IO187'!GB5</f>
        <v>45553</v>
      </c>
      <c r="BG6" s="574">
        <f>'13国投入表187'!G1133</f>
        <v>21151</v>
      </c>
      <c r="BH6" s="574">
        <f>'13国投入表187'!H1133</f>
        <v>7667</v>
      </c>
      <c r="BI6" s="574">
        <f>'13国投入表187'!I1133</f>
        <v>7185</v>
      </c>
      <c r="BJ6" s="575">
        <f>'13国投入表187'!J1133</f>
        <v>81556</v>
      </c>
      <c r="BK6" s="573">
        <f>'12国IO187'!GQ5</f>
        <v>105104</v>
      </c>
      <c r="BL6" s="574">
        <f>'13国投入表187'!G1244</f>
        <v>39209</v>
      </c>
      <c r="BM6" s="574">
        <f>'13国投入表187'!H1244</f>
        <v>49428</v>
      </c>
      <c r="BN6" s="574">
        <f>'13国投入表187'!I1244</f>
        <v>14441</v>
      </c>
      <c r="BO6" s="575">
        <f>'13国投入表187'!J1244</f>
        <v>208182</v>
      </c>
    </row>
    <row r="7" spans="1:67" x14ac:dyDescent="0.2">
      <c r="A7" s="10" t="s">
        <v>490</v>
      </c>
      <c r="B7" s="7" t="s">
        <v>527</v>
      </c>
      <c r="C7" s="573">
        <f>'12国IO187'!S6</f>
        <v>3145</v>
      </c>
      <c r="D7" s="583">
        <f>'13国投入表187'!G3</f>
        <v>1702</v>
      </c>
      <c r="E7" s="583">
        <f>'13国投入表187'!H3</f>
        <v>0</v>
      </c>
      <c r="F7" s="581">
        <f t="shared" ref="F7:F8" si="0">+G7-SUM(C7:E7)</f>
        <v>412</v>
      </c>
      <c r="G7" s="584">
        <f>'13国投入表187'!J3</f>
        <v>5259</v>
      </c>
      <c r="H7" s="573">
        <f>'12国IO187'!T6</f>
        <v>4138</v>
      </c>
      <c r="I7" s="574">
        <f>'13国投入表187'!G99</f>
        <v>2240</v>
      </c>
      <c r="J7" s="574">
        <f>'13国投入表187'!H99</f>
        <v>0</v>
      </c>
      <c r="K7" s="574">
        <f>'13国投入表187'!I99</f>
        <v>542</v>
      </c>
      <c r="L7" s="574">
        <f>'13国投入表187'!J99</f>
        <v>6920</v>
      </c>
      <c r="M7" s="573">
        <f>'12国IO187'!U6</f>
        <v>0</v>
      </c>
      <c r="N7" s="574">
        <v>0</v>
      </c>
      <c r="O7" s="574">
        <v>0</v>
      </c>
      <c r="P7" s="581">
        <v>0</v>
      </c>
      <c r="Q7" s="576">
        <v>0</v>
      </c>
      <c r="R7" s="573">
        <f>'12国IO187'!V6</f>
        <v>18381</v>
      </c>
      <c r="S7" s="574">
        <f>'13国投入表187'!G273</f>
        <v>9947</v>
      </c>
      <c r="T7" s="574">
        <f>'13国投入表187'!H273</f>
        <v>0</v>
      </c>
      <c r="U7" s="574">
        <f>'13国投入表187'!I273</f>
        <v>2413</v>
      </c>
      <c r="V7" s="575">
        <f>'13国投入表187'!J273</f>
        <v>30741</v>
      </c>
      <c r="W7" s="573">
        <f>'12国IO187'!W6</f>
        <v>113455</v>
      </c>
      <c r="X7" s="574">
        <f>'13国投入表187'!G374</f>
        <v>61399</v>
      </c>
      <c r="Y7" s="574">
        <f>'13国投入表187'!H374</f>
        <v>0</v>
      </c>
      <c r="Z7" s="574">
        <f>'13国投入表187'!I374</f>
        <v>14897</v>
      </c>
      <c r="AA7" s="575">
        <f>'13国投入表187'!J374</f>
        <v>189751</v>
      </c>
      <c r="AB7" s="573">
        <f>'12国IO187'!X6</f>
        <v>31405</v>
      </c>
      <c r="AC7" s="574">
        <f>'13国投入表187'!G465</f>
        <v>16996</v>
      </c>
      <c r="AD7" s="574">
        <f>'13国投入表187'!H465</f>
        <v>0</v>
      </c>
      <c r="AE7" s="574">
        <f>'13国投入表187'!I465</f>
        <v>4124</v>
      </c>
      <c r="AF7" s="575">
        <f>'13国投入表187'!J465</f>
        <v>52525</v>
      </c>
      <c r="AG7" s="573">
        <f>'12国IO187'!Y6</f>
        <v>157917</v>
      </c>
      <c r="AH7" s="574">
        <f>'13国投入表187'!G566</f>
        <v>85460</v>
      </c>
      <c r="AI7" s="574">
        <f>'13国投入表187'!H566</f>
        <v>9035</v>
      </c>
      <c r="AJ7" s="574">
        <f>'13国投入表187'!I566</f>
        <v>20734</v>
      </c>
      <c r="AK7" s="575">
        <f>'13国投入表187'!J566</f>
        <v>273146</v>
      </c>
      <c r="AL7" s="573">
        <f>'12国IO187'!Z6</f>
        <v>0</v>
      </c>
      <c r="AM7" s="574">
        <v>0</v>
      </c>
      <c r="AN7" s="574">
        <v>0</v>
      </c>
      <c r="AO7" s="581">
        <v>0</v>
      </c>
      <c r="AP7" s="582">
        <v>0</v>
      </c>
      <c r="AQ7" s="573">
        <f>'12国IO187'!AA6</f>
        <v>5145</v>
      </c>
      <c r="AR7" s="574">
        <f>'13国投入表187'!G754</f>
        <v>2784</v>
      </c>
      <c r="AS7" s="574">
        <f>'13国投入表187'!H754</f>
        <v>0</v>
      </c>
      <c r="AT7" s="574">
        <f>'13国投入表187'!I754</f>
        <v>676</v>
      </c>
      <c r="AU7" s="575">
        <f>'13国投入表187'!J754</f>
        <v>8605</v>
      </c>
      <c r="AV7" s="573">
        <f>'12国IO187'!AC6</f>
        <v>0</v>
      </c>
      <c r="AW7" s="574">
        <v>0</v>
      </c>
      <c r="AX7" s="574">
        <v>0</v>
      </c>
      <c r="AY7" s="581">
        <v>0</v>
      </c>
      <c r="AZ7" s="582">
        <v>0</v>
      </c>
      <c r="BA7" s="576">
        <f>'12国IO187'!AW6</f>
        <v>0</v>
      </c>
      <c r="BB7" s="574">
        <v>0</v>
      </c>
      <c r="BC7" s="574">
        <v>0</v>
      </c>
      <c r="BD7" s="581">
        <v>0</v>
      </c>
      <c r="BE7" s="576">
        <v>0</v>
      </c>
      <c r="BF7" s="573">
        <f>'12国IO187'!GB6</f>
        <v>393110</v>
      </c>
      <c r="BG7" s="574">
        <f>'13国投入表187'!G1134</f>
        <v>212702</v>
      </c>
      <c r="BH7" s="574">
        <f>'13国投入表187'!H1134</f>
        <v>71029</v>
      </c>
      <c r="BI7" s="574">
        <f>'13国投入表187'!I1134</f>
        <v>51604</v>
      </c>
      <c r="BJ7" s="575">
        <f>'13国投入表187'!J1134</f>
        <v>728445</v>
      </c>
      <c r="BK7" s="573">
        <f>'12国IO187'!GQ6</f>
        <v>1613520</v>
      </c>
      <c r="BL7" s="574">
        <f>'13国投入表187'!G1245</f>
        <v>700208</v>
      </c>
      <c r="BM7" s="574">
        <f>'13国投入表187'!H1245</f>
        <v>778496</v>
      </c>
      <c r="BN7" s="574">
        <f>'13国投入表187'!I1245</f>
        <v>172977</v>
      </c>
      <c r="BO7" s="575">
        <f>'13国投入表187'!J1245</f>
        <v>3265201</v>
      </c>
    </row>
    <row r="8" spans="1:67" x14ac:dyDescent="0.2">
      <c r="A8" s="10" t="s">
        <v>489</v>
      </c>
      <c r="B8" s="7" t="s">
        <v>528</v>
      </c>
      <c r="C8" s="585">
        <f>'12国IO187'!S7</f>
        <v>7</v>
      </c>
      <c r="D8" s="586">
        <f>'13国投入表187'!G4</f>
        <v>6</v>
      </c>
      <c r="E8" s="586">
        <f>'13国投入表187'!H4</f>
        <v>0</v>
      </c>
      <c r="F8" s="587">
        <f t="shared" si="0"/>
        <v>0</v>
      </c>
      <c r="G8" s="588">
        <f>'13国投入表187'!J4</f>
        <v>13</v>
      </c>
      <c r="H8" s="585">
        <f>'12国IO187'!T7</f>
        <v>1015</v>
      </c>
      <c r="I8" s="589">
        <f>'13国投入表187'!G100</f>
        <v>914</v>
      </c>
      <c r="J8" s="589">
        <f>'13国投入表187'!H100</f>
        <v>0</v>
      </c>
      <c r="K8" s="589">
        <f>'13国投入表187'!I100</f>
        <v>43</v>
      </c>
      <c r="L8" s="590">
        <f>'13国投入表187'!J100</f>
        <v>1972</v>
      </c>
      <c r="M8" s="585">
        <f>'12国IO187'!U7</f>
        <v>0</v>
      </c>
      <c r="N8" s="589">
        <v>0</v>
      </c>
      <c r="O8" s="589">
        <v>0</v>
      </c>
      <c r="P8" s="587">
        <v>0</v>
      </c>
      <c r="Q8" s="591">
        <v>0</v>
      </c>
      <c r="R8" s="585">
        <f>'12国IO187'!V7</f>
        <v>17067</v>
      </c>
      <c r="S8" s="589">
        <f>'13国投入表187'!G274</f>
        <v>15366</v>
      </c>
      <c r="T8" s="589">
        <f>'13国投入表187'!H274</f>
        <v>0</v>
      </c>
      <c r="U8" s="589">
        <f>'13国投入表187'!I274</f>
        <v>708</v>
      </c>
      <c r="V8" s="590">
        <f>'13国投入表187'!J274</f>
        <v>33141</v>
      </c>
      <c r="W8" s="585">
        <f>'12国IO187'!W7</f>
        <v>24354</v>
      </c>
      <c r="X8" s="589">
        <f>'13国投入表187'!G375</f>
        <v>21927</v>
      </c>
      <c r="Y8" s="589">
        <f>'13国投入表187'!H375</f>
        <v>0</v>
      </c>
      <c r="Z8" s="589">
        <f>'13国投入表187'!I375</f>
        <v>1008</v>
      </c>
      <c r="AA8" s="590">
        <f>'13国投入表187'!J375</f>
        <v>47289</v>
      </c>
      <c r="AB8" s="573">
        <f>'12国IO187'!X7</f>
        <v>1257</v>
      </c>
      <c r="AC8" s="574">
        <f>'13国投入表187'!G466</f>
        <v>1132</v>
      </c>
      <c r="AD8" s="574">
        <f>'13国投入表187'!H466</f>
        <v>0</v>
      </c>
      <c r="AE8" s="574">
        <f>'13国投入表187'!I466</f>
        <v>53</v>
      </c>
      <c r="AF8" s="575">
        <f>'13国投入表187'!J466</f>
        <v>2442</v>
      </c>
      <c r="AG8" s="573">
        <f>'12国IO187'!Y7</f>
        <v>84613</v>
      </c>
      <c r="AH8" s="574">
        <f>'13国投入表187'!G567</f>
        <v>76181</v>
      </c>
      <c r="AI8" s="574">
        <f>'13国投入表187'!H567</f>
        <v>871</v>
      </c>
      <c r="AJ8" s="574">
        <f>'13国投入表187'!I567</f>
        <v>3502</v>
      </c>
      <c r="AK8" s="575">
        <f>'13国投入表187'!J567</f>
        <v>165167</v>
      </c>
      <c r="AL8" s="573">
        <f>'12国IO187'!Z7</f>
        <v>6216</v>
      </c>
      <c r="AM8" s="574">
        <f>'13国投入表187'!G661</f>
        <v>5596</v>
      </c>
      <c r="AN8" s="574">
        <f>'13国投入表187'!H661</f>
        <v>0</v>
      </c>
      <c r="AO8" s="574">
        <f>'13国投入表187'!I661</f>
        <v>258</v>
      </c>
      <c r="AP8" s="575">
        <f>'13国投入表187'!J661</f>
        <v>12070</v>
      </c>
      <c r="AQ8" s="585">
        <f>'12国IO187'!AA7</f>
        <v>24534</v>
      </c>
      <c r="AR8" s="589">
        <f>'13国投入表187'!G755</f>
        <v>22089</v>
      </c>
      <c r="AS8" s="589">
        <f>'13国投入表187'!H755</f>
        <v>0</v>
      </c>
      <c r="AT8" s="589">
        <f>'13国投入表187'!I755</f>
        <v>1016</v>
      </c>
      <c r="AU8" s="590">
        <f>'13国投入表187'!J755</f>
        <v>47639</v>
      </c>
      <c r="AV8" s="573">
        <f>'12国IO187'!AC7</f>
        <v>0</v>
      </c>
      <c r="AW8" s="574">
        <v>0</v>
      </c>
      <c r="AX8" s="574">
        <v>0</v>
      </c>
      <c r="AY8" s="581">
        <v>0</v>
      </c>
      <c r="AZ8" s="582">
        <v>0</v>
      </c>
      <c r="BA8" s="576">
        <f>'12国IO187'!AW7</f>
        <v>0</v>
      </c>
      <c r="BB8" s="574">
        <v>0</v>
      </c>
      <c r="BC8" s="574">
        <v>0</v>
      </c>
      <c r="BD8" s="581">
        <v>0</v>
      </c>
      <c r="BE8" s="576">
        <v>0</v>
      </c>
      <c r="BF8" s="585">
        <f>'12国IO187'!GB7</f>
        <v>191435</v>
      </c>
      <c r="BG8" s="589">
        <f>'13国投入表187'!G1135</f>
        <v>172346</v>
      </c>
      <c r="BH8" s="589">
        <f>'13国投入表187'!H1135</f>
        <v>34576</v>
      </c>
      <c r="BI8" s="589">
        <f>'13国投入表187'!I1135</f>
        <v>8067</v>
      </c>
      <c r="BJ8" s="590">
        <f>'13国投入表187'!J1135</f>
        <v>406424</v>
      </c>
      <c r="BK8" s="585">
        <f>'12国IO187'!GQ7</f>
        <v>730460</v>
      </c>
      <c r="BL8" s="589">
        <f>'13国投入表187'!G1246</f>
        <v>574228</v>
      </c>
      <c r="BM8" s="589">
        <f>'13国投入表187'!H1246</f>
        <v>382332</v>
      </c>
      <c r="BN8" s="589">
        <f>'13国投入表187'!I1246</f>
        <v>26884</v>
      </c>
      <c r="BO8" s="590">
        <f>'13国投入表187'!J1246</f>
        <v>1713904</v>
      </c>
    </row>
    <row r="9" spans="1:67" x14ac:dyDescent="0.2">
      <c r="A9" s="530" t="s">
        <v>487</v>
      </c>
      <c r="B9" s="17" t="s">
        <v>529</v>
      </c>
      <c r="C9" s="566">
        <f>'12国IO187'!S8</f>
        <v>0</v>
      </c>
      <c r="D9" s="567">
        <v>0</v>
      </c>
      <c r="E9" s="567">
        <v>0</v>
      </c>
      <c r="F9" s="568">
        <v>0</v>
      </c>
      <c r="G9" s="569">
        <v>0</v>
      </c>
      <c r="H9" s="566">
        <f>'12国IO187'!T8</f>
        <v>37</v>
      </c>
      <c r="I9" s="570">
        <f>'13国投入表187'!G101</f>
        <v>4</v>
      </c>
      <c r="J9" s="570">
        <f>'13国投入表187'!H101</f>
        <v>0</v>
      </c>
      <c r="K9" s="570">
        <f>'13国投入表187'!I101</f>
        <v>3</v>
      </c>
      <c r="L9" s="570">
        <f>'13国投入表187'!J101</f>
        <v>44</v>
      </c>
      <c r="M9" s="566">
        <f>'12国IO187'!U8</f>
        <v>30292</v>
      </c>
      <c r="N9" s="570">
        <f>'13国投入表187'!G201</f>
        <v>8844</v>
      </c>
      <c r="O9" s="570">
        <f>'13国投入表187'!H201</f>
        <v>0</v>
      </c>
      <c r="P9" s="570">
        <f>'13国投入表187'!I201</f>
        <v>3892</v>
      </c>
      <c r="Q9" s="570">
        <f>'13国投入表187'!J201</f>
        <v>43028</v>
      </c>
      <c r="R9" s="566">
        <f>'12国IO187'!V8</f>
        <v>25501</v>
      </c>
      <c r="S9" s="570">
        <f>'13国投入表187'!G275</f>
        <v>5717</v>
      </c>
      <c r="T9" s="570">
        <f>'13国投入表187'!H275</f>
        <v>0</v>
      </c>
      <c r="U9" s="570">
        <f>'13国投入表187'!I275</f>
        <v>1090</v>
      </c>
      <c r="V9" s="572">
        <f>'13国投入表187'!J275</f>
        <v>32308</v>
      </c>
      <c r="W9" s="573">
        <f>'12国IO187'!W8</f>
        <v>125</v>
      </c>
      <c r="X9" s="574">
        <f>'13国投入表187'!G376</f>
        <v>17</v>
      </c>
      <c r="Y9" s="574">
        <f>'13国投入表187'!H376</f>
        <v>0</v>
      </c>
      <c r="Z9" s="574">
        <f>'13国投入表187'!I376</f>
        <v>10</v>
      </c>
      <c r="AA9" s="575">
        <f>'13国投入表187'!J376</f>
        <v>152</v>
      </c>
      <c r="AB9" s="566">
        <f>'12国IO187'!X8</f>
        <v>354246</v>
      </c>
      <c r="AC9" s="570">
        <f>'13国投入表187'!G467</f>
        <v>46986</v>
      </c>
      <c r="AD9" s="570">
        <f>'13国投入表187'!H467</f>
        <v>0</v>
      </c>
      <c r="AE9" s="570">
        <f>'13国投入表187'!I467</f>
        <v>23772</v>
      </c>
      <c r="AF9" s="572">
        <f>'13国投入表187'!J467</f>
        <v>425004</v>
      </c>
      <c r="AG9" s="566">
        <f>'12国IO187'!Y8</f>
        <v>22622</v>
      </c>
      <c r="AH9" s="570">
        <f>'13国投入表187'!G568</f>
        <v>3471</v>
      </c>
      <c r="AI9" s="570">
        <f>'13国投入表187'!H568</f>
        <v>623</v>
      </c>
      <c r="AJ9" s="570">
        <f>'13国投入表187'!I568</f>
        <v>1830</v>
      </c>
      <c r="AK9" s="572">
        <f>'13国投入表187'!J568</f>
        <v>28546</v>
      </c>
      <c r="AL9" s="566">
        <f>'12国IO187'!Z8</f>
        <v>5713</v>
      </c>
      <c r="AM9" s="570">
        <f>'13国投入表187'!G662</f>
        <v>2646</v>
      </c>
      <c r="AN9" s="570">
        <f>'13国投入表187'!H662</f>
        <v>0</v>
      </c>
      <c r="AO9" s="570">
        <f>'13国投入表187'!I662</f>
        <v>346</v>
      </c>
      <c r="AP9" s="572">
        <f>'13国投入表187'!J662</f>
        <v>8705</v>
      </c>
      <c r="AQ9" s="573">
        <f>'12国IO187'!AA8</f>
        <v>250082</v>
      </c>
      <c r="AR9" s="574">
        <f>'13国投入表187'!G756</f>
        <v>68645</v>
      </c>
      <c r="AS9" s="574">
        <f>'13国投入表187'!H756</f>
        <v>0</v>
      </c>
      <c r="AT9" s="574">
        <f>'13国投入表187'!I756</f>
        <v>5809</v>
      </c>
      <c r="AU9" s="575">
        <f>'13国投入表187'!J756</f>
        <v>324536</v>
      </c>
      <c r="AV9" s="566">
        <f>'12国IO187'!AC8</f>
        <v>0</v>
      </c>
      <c r="AW9" s="570">
        <v>0</v>
      </c>
      <c r="AX9" s="570">
        <v>0</v>
      </c>
      <c r="AY9" s="568">
        <v>0</v>
      </c>
      <c r="AZ9" s="571">
        <v>0</v>
      </c>
      <c r="BA9" s="577">
        <f>'12国IO187'!AW8</f>
        <v>0</v>
      </c>
      <c r="BB9" s="570">
        <v>0</v>
      </c>
      <c r="BC9" s="570">
        <v>0</v>
      </c>
      <c r="BD9" s="568">
        <v>0</v>
      </c>
      <c r="BE9" s="577">
        <v>0</v>
      </c>
      <c r="BF9" s="573">
        <f>'12国IO187'!GB8</f>
        <v>1212</v>
      </c>
      <c r="BG9" s="574">
        <f>'13国投入表187'!G1136</f>
        <v>125</v>
      </c>
      <c r="BH9" s="574">
        <f>'13国投入表187'!H1136</f>
        <v>68</v>
      </c>
      <c r="BI9" s="574">
        <f>'13国投入表187'!I1136</f>
        <v>91</v>
      </c>
      <c r="BJ9" s="575">
        <f>'13国投入表187'!J1136</f>
        <v>1496</v>
      </c>
      <c r="BK9" s="573">
        <f>'12国IO187'!GQ8</f>
        <v>8309</v>
      </c>
      <c r="BL9" s="574">
        <f>'13国投入表187'!G1247</f>
        <v>469</v>
      </c>
      <c r="BM9" s="574">
        <f>'13国投入表187'!H1247</f>
        <v>361</v>
      </c>
      <c r="BN9" s="574">
        <f>'13国投入表187'!I1247</f>
        <v>251</v>
      </c>
      <c r="BO9" s="575">
        <f>'13国投入表187'!J1247</f>
        <v>9390</v>
      </c>
    </row>
    <row r="10" spans="1:67" x14ac:dyDescent="0.2">
      <c r="A10" s="10" t="s">
        <v>472</v>
      </c>
      <c r="B10" s="7" t="s">
        <v>530</v>
      </c>
      <c r="C10" s="573">
        <f>'12国IO187'!S10</f>
        <v>2486205</v>
      </c>
      <c r="D10" s="583">
        <f>'13国投入表187'!G5</f>
        <v>116723</v>
      </c>
      <c r="E10" s="583">
        <f>'13国投入表187'!H5</f>
        <v>0</v>
      </c>
      <c r="F10" s="583">
        <f>'13国投入表187'!I5</f>
        <v>50991</v>
      </c>
      <c r="G10" s="583">
        <f>'13国投入表187'!J5</f>
        <v>2653919</v>
      </c>
      <c r="H10" s="573">
        <f>'12国IO187'!T10</f>
        <v>2286</v>
      </c>
      <c r="I10" s="574">
        <f>'13国投入表187'!G102</f>
        <v>302</v>
      </c>
      <c r="J10" s="574">
        <f>'13国投入表187'!H102</f>
        <v>0</v>
      </c>
      <c r="K10" s="574">
        <f>'13国投入表187'!I102</f>
        <v>73</v>
      </c>
      <c r="L10" s="574">
        <f>'13国投入表187'!J102</f>
        <v>2661</v>
      </c>
      <c r="M10" s="573">
        <f>'12国IO187'!U10</f>
        <v>0</v>
      </c>
      <c r="N10" s="574">
        <v>0</v>
      </c>
      <c r="O10" s="574">
        <v>0</v>
      </c>
      <c r="P10" s="581">
        <f t="shared" ref="P10:P18" si="1">+Q10-SUM(M10:O10)</f>
        <v>0</v>
      </c>
      <c r="Q10" s="576">
        <v>0</v>
      </c>
      <c r="R10" s="573">
        <f>'12国IO187'!V10</f>
        <v>21532</v>
      </c>
      <c r="S10" s="574">
        <f>'13国投入表187'!G277</f>
        <v>2845</v>
      </c>
      <c r="T10" s="574">
        <f>'13国投入表187'!H277</f>
        <v>395</v>
      </c>
      <c r="U10" s="574">
        <f>'13国投入表187'!I277</f>
        <v>687</v>
      </c>
      <c r="V10" s="575">
        <f>'13国投入表187'!J277</f>
        <v>25459</v>
      </c>
      <c r="W10" s="573">
        <f>'12国IO187'!W10</f>
        <v>0</v>
      </c>
      <c r="X10" s="574">
        <v>0</v>
      </c>
      <c r="Y10" s="574">
        <v>0</v>
      </c>
      <c r="Z10" s="581">
        <v>0</v>
      </c>
      <c r="AA10" s="582">
        <v>0</v>
      </c>
      <c r="AB10" s="573">
        <f>'12国IO187'!X10</f>
        <v>17003</v>
      </c>
      <c r="AC10" s="574">
        <f>'13国投入表187'!G468</f>
        <v>2246</v>
      </c>
      <c r="AD10" s="574">
        <f>'13国投入表187'!H468</f>
        <v>0</v>
      </c>
      <c r="AE10" s="574">
        <f>'13国投入表187'!I468</f>
        <v>544</v>
      </c>
      <c r="AF10" s="575">
        <f>'13国投入表187'!J468</f>
        <v>19793</v>
      </c>
      <c r="AG10" s="573">
        <f>'12国IO187'!Y10</f>
        <v>73569</v>
      </c>
      <c r="AH10" s="574">
        <f>'13国投入表187'!G569</f>
        <v>10101</v>
      </c>
      <c r="AI10" s="574">
        <f>'13国投入表187'!H569</f>
        <v>863</v>
      </c>
      <c r="AJ10" s="574">
        <f>'13国投入表187'!I569</f>
        <v>2566</v>
      </c>
      <c r="AK10" s="575">
        <f>'13国投入表187'!J569</f>
        <v>87099</v>
      </c>
      <c r="AL10" s="573">
        <f>'12国IO187'!Z10</f>
        <v>0</v>
      </c>
      <c r="AM10" s="574">
        <v>0</v>
      </c>
      <c r="AN10" s="574">
        <v>0</v>
      </c>
      <c r="AO10" s="581">
        <v>0</v>
      </c>
      <c r="AP10" s="582">
        <v>0</v>
      </c>
      <c r="AQ10" s="573">
        <f>'12国IO187'!AA10</f>
        <v>0</v>
      </c>
      <c r="AR10" s="574">
        <v>0</v>
      </c>
      <c r="AS10" s="574">
        <v>0</v>
      </c>
      <c r="AT10" s="581">
        <v>0</v>
      </c>
      <c r="AU10" s="582">
        <v>0</v>
      </c>
      <c r="AV10" s="573">
        <f>'12国IO187'!AC10</f>
        <v>0</v>
      </c>
      <c r="AW10" s="574">
        <v>0</v>
      </c>
      <c r="AX10" s="574">
        <v>0</v>
      </c>
      <c r="AY10" s="581">
        <v>0</v>
      </c>
      <c r="AZ10" s="582">
        <v>0</v>
      </c>
      <c r="BA10" s="576">
        <f>'12国IO187'!AW10</f>
        <v>0</v>
      </c>
      <c r="BB10" s="574">
        <v>0</v>
      </c>
      <c r="BC10" s="574">
        <v>0</v>
      </c>
      <c r="BD10" s="581">
        <v>0</v>
      </c>
      <c r="BE10" s="576">
        <v>0</v>
      </c>
      <c r="BF10" s="573">
        <f>'12国IO187'!GB10</f>
        <v>164616</v>
      </c>
      <c r="BG10" s="574">
        <f>'13国投入表187'!G1137</f>
        <v>3487</v>
      </c>
      <c r="BH10" s="574">
        <f>'13国投入表187'!H1137</f>
        <v>6865</v>
      </c>
      <c r="BI10" s="574">
        <f>'13国投入表187'!I1137</f>
        <v>677</v>
      </c>
      <c r="BJ10" s="575">
        <f>'13国投入表187'!J1137</f>
        <v>20971</v>
      </c>
      <c r="BK10" s="573">
        <f>'12国IO187'!GQ10</f>
        <v>390524</v>
      </c>
      <c r="BL10" s="574">
        <f>'13国投入表187'!G1249</f>
        <v>28794</v>
      </c>
      <c r="BM10" s="574">
        <f>'13国投入表187'!H1249</f>
        <v>48197</v>
      </c>
      <c r="BN10" s="574">
        <f>'13国投入表187'!I1249</f>
        <v>6997</v>
      </c>
      <c r="BO10" s="575">
        <f>'13国投入表187'!J1249</f>
        <v>474512</v>
      </c>
    </row>
    <row r="11" spans="1:67" x14ac:dyDescent="0.2">
      <c r="A11" s="285" t="s">
        <v>1097</v>
      </c>
      <c r="B11" s="7" t="s">
        <v>531</v>
      </c>
      <c r="C11" s="573">
        <f>'12国IO187'!S14</f>
        <v>5</v>
      </c>
      <c r="D11" s="583">
        <f>'13国投入表187'!G6</f>
        <v>3</v>
      </c>
      <c r="E11" s="583">
        <f>'13国投入表187'!H6</f>
        <v>0</v>
      </c>
      <c r="F11" s="583">
        <f>'13国投入表187'!I6</f>
        <v>0</v>
      </c>
      <c r="G11" s="583">
        <f>'13国投入表187'!J6</f>
        <v>8</v>
      </c>
      <c r="H11" s="573">
        <f>'12国IO187'!T14</f>
        <v>348</v>
      </c>
      <c r="I11" s="574">
        <f>'13国投入表187'!G103</f>
        <v>175</v>
      </c>
      <c r="J11" s="574">
        <f>'13国投入表187'!H103</f>
        <v>0</v>
      </c>
      <c r="K11" s="574">
        <f>'13国投入表187'!I103</f>
        <v>12</v>
      </c>
      <c r="L11" s="574">
        <f>'13国投入表187'!J103</f>
        <v>535</v>
      </c>
      <c r="M11" s="573">
        <f>'12国IO187'!U14</f>
        <v>0</v>
      </c>
      <c r="N11" s="574">
        <v>0</v>
      </c>
      <c r="O11" s="574">
        <v>0</v>
      </c>
      <c r="P11" s="581">
        <f t="shared" si="1"/>
        <v>0</v>
      </c>
      <c r="Q11" s="576">
        <v>0</v>
      </c>
      <c r="R11" s="573">
        <f>'12国IO187'!V14</f>
        <v>1269</v>
      </c>
      <c r="S11" s="574">
        <f>'13国投入表187'!G278</f>
        <v>639</v>
      </c>
      <c r="T11" s="574">
        <f>'13国投入表187'!H278</f>
        <v>0</v>
      </c>
      <c r="U11" s="574">
        <f>'13国投入表187'!I278</f>
        <v>45</v>
      </c>
      <c r="V11" s="575">
        <f>'13国投入表187'!J278</f>
        <v>1953</v>
      </c>
      <c r="W11" s="573">
        <f>'12国IO187'!W14</f>
        <v>585</v>
      </c>
      <c r="X11" s="574">
        <f>'13国投入表187'!G377</f>
        <v>294</v>
      </c>
      <c r="Y11" s="574">
        <f>'13国投入表187'!H377</f>
        <v>0</v>
      </c>
      <c r="Z11" s="574">
        <f>'13国投入表187'!I377</f>
        <v>21</v>
      </c>
      <c r="AA11" s="575">
        <f>'13国投入表187'!J377</f>
        <v>900</v>
      </c>
      <c r="AB11" s="573">
        <f>'12国IO187'!X14</f>
        <v>0</v>
      </c>
      <c r="AC11" s="574">
        <v>0</v>
      </c>
      <c r="AD11" s="574">
        <v>0</v>
      </c>
      <c r="AE11" s="581">
        <v>0</v>
      </c>
      <c r="AF11" s="582">
        <v>0</v>
      </c>
      <c r="AG11" s="573">
        <f>'12国IO187'!Y14</f>
        <v>11366</v>
      </c>
      <c r="AH11" s="574">
        <f>'13国投入表187'!G570</f>
        <v>5719</v>
      </c>
      <c r="AI11" s="574">
        <f>'13国投入表187'!H570</f>
        <v>1257</v>
      </c>
      <c r="AJ11" s="574">
        <f>'13国投入表187'!I570</f>
        <v>421</v>
      </c>
      <c r="AK11" s="575">
        <f>'13国投入表187'!J570</f>
        <v>18763</v>
      </c>
      <c r="AL11" s="573">
        <f>'12国IO187'!Z14</f>
        <v>0</v>
      </c>
      <c r="AM11" s="574">
        <v>0</v>
      </c>
      <c r="AN11" s="574">
        <v>0</v>
      </c>
      <c r="AO11" s="581">
        <f t="shared" ref="AO11:AO13" si="2">+AP11-SUM(AL11:AN11)</f>
        <v>0</v>
      </c>
      <c r="AP11" s="582">
        <v>0</v>
      </c>
      <c r="AQ11" s="573">
        <f>'12国IO187'!AA14</f>
        <v>0</v>
      </c>
      <c r="AR11" s="574">
        <v>0</v>
      </c>
      <c r="AS11" s="574">
        <v>0</v>
      </c>
      <c r="AT11" s="581">
        <v>0</v>
      </c>
      <c r="AU11" s="582">
        <v>0</v>
      </c>
      <c r="AV11" s="573">
        <f>'12国IO187'!AC14</f>
        <v>0</v>
      </c>
      <c r="AW11" s="574">
        <v>0</v>
      </c>
      <c r="AX11" s="574">
        <v>0</v>
      </c>
      <c r="AY11" s="581">
        <v>0</v>
      </c>
      <c r="AZ11" s="582">
        <v>0</v>
      </c>
      <c r="BA11" s="576">
        <f>'12国IO187'!AW14</f>
        <v>623</v>
      </c>
      <c r="BB11" s="574">
        <f>'13国投入表187'!G1036</f>
        <v>314</v>
      </c>
      <c r="BC11" s="574">
        <f>'13国投入表187'!H1036</f>
        <v>0</v>
      </c>
      <c r="BD11" s="574">
        <f>'13国投入表187'!I1036</f>
        <v>23</v>
      </c>
      <c r="BE11" s="574">
        <f>'13国投入表187'!J1036</f>
        <v>960</v>
      </c>
      <c r="BF11" s="573">
        <f>'12国IO187'!GB14</f>
        <v>51612</v>
      </c>
      <c r="BG11" s="574">
        <f>'13国投入表187'!G1139</f>
        <v>25964</v>
      </c>
      <c r="BH11" s="574">
        <f>'13国投入表187'!H1139</f>
        <v>8067</v>
      </c>
      <c r="BI11" s="574">
        <f>'13国投入表187'!I1139</f>
        <v>1908</v>
      </c>
      <c r="BJ11" s="575">
        <f>'13国投入表187'!J1139</f>
        <v>87551</v>
      </c>
      <c r="BK11" s="573">
        <f>'12国IO187'!GQ14</f>
        <v>177302</v>
      </c>
      <c r="BL11" s="574">
        <f>'13国投入表187'!G1253</f>
        <v>80459</v>
      </c>
      <c r="BM11" s="574">
        <f>'13国投入表187'!H1253</f>
        <v>83131</v>
      </c>
      <c r="BN11" s="574">
        <f>'13国投入表187'!I1253</f>
        <v>6000</v>
      </c>
      <c r="BO11" s="575">
        <f>'13国投入表187'!J1253</f>
        <v>346892</v>
      </c>
    </row>
    <row r="12" spans="1:67" x14ac:dyDescent="0.2">
      <c r="A12" s="285" t="s">
        <v>1098</v>
      </c>
      <c r="B12" s="7" t="s">
        <v>532</v>
      </c>
      <c r="C12" s="573">
        <f>'12国IO187'!S15</f>
        <v>657</v>
      </c>
      <c r="D12" s="583">
        <f>'13国投入表187'!G7</f>
        <v>136</v>
      </c>
      <c r="E12" s="583">
        <f>'13国投入表187'!H7</f>
        <v>0</v>
      </c>
      <c r="F12" s="583">
        <f>'13国投入表187'!I7</f>
        <v>34</v>
      </c>
      <c r="G12" s="583">
        <f>'13国投入表187'!J7</f>
        <v>827</v>
      </c>
      <c r="H12" s="573">
        <f>'12国IO187'!T15</f>
        <v>1007499</v>
      </c>
      <c r="I12" s="574">
        <f>'13国投入表187'!G104</f>
        <v>153104</v>
      </c>
      <c r="J12" s="574">
        <f>'13国投入表187'!H104</f>
        <v>0</v>
      </c>
      <c r="K12" s="574">
        <f>'13国投入表187'!I104</f>
        <v>48413</v>
      </c>
      <c r="L12" s="574">
        <f>'13国投入表187'!J104</f>
        <v>1209016</v>
      </c>
      <c r="M12" s="573">
        <f>'12国IO187'!U15</f>
        <v>0</v>
      </c>
      <c r="N12" s="574">
        <v>0</v>
      </c>
      <c r="O12" s="574">
        <v>0</v>
      </c>
      <c r="P12" s="581">
        <f t="shared" si="1"/>
        <v>0</v>
      </c>
      <c r="Q12" s="576">
        <v>0</v>
      </c>
      <c r="R12" s="573">
        <f>'12国IO187'!V15</f>
        <v>981</v>
      </c>
      <c r="S12" s="574">
        <f>'13国投入表187'!G279</f>
        <v>205</v>
      </c>
      <c r="T12" s="574">
        <f>'13国投入表187'!H279</f>
        <v>0</v>
      </c>
      <c r="U12" s="574">
        <f>'13国投入表187'!I279</f>
        <v>40</v>
      </c>
      <c r="V12" s="575">
        <f>'13国投入表187'!J279</f>
        <v>1226</v>
      </c>
      <c r="W12" s="573">
        <f>'12国IO187'!W15</f>
        <v>0</v>
      </c>
      <c r="X12" s="574">
        <v>0</v>
      </c>
      <c r="Y12" s="574">
        <v>0</v>
      </c>
      <c r="Z12" s="581">
        <v>0</v>
      </c>
      <c r="AA12" s="582">
        <v>0</v>
      </c>
      <c r="AB12" s="573">
        <f>'12国IO187'!X15</f>
        <v>457</v>
      </c>
      <c r="AC12" s="574">
        <f>'13国投入表187'!G469</f>
        <v>94</v>
      </c>
      <c r="AD12" s="574">
        <f>'13国投入表187'!H469</f>
        <v>0</v>
      </c>
      <c r="AE12" s="574">
        <f>'13国投入表187'!I469</f>
        <v>22</v>
      </c>
      <c r="AF12" s="575">
        <f>'13国投入表187'!J469</f>
        <v>573</v>
      </c>
      <c r="AG12" s="573">
        <f>'12国IO187'!Y15</f>
        <v>34109</v>
      </c>
      <c r="AH12" s="574">
        <f>'13国投入表187'!G571</f>
        <v>7089</v>
      </c>
      <c r="AI12" s="574">
        <f>'13国投入表187'!H571</f>
        <v>5743</v>
      </c>
      <c r="AJ12" s="574">
        <f>'13国投入表187'!I571</f>
        <v>1503</v>
      </c>
      <c r="AK12" s="575">
        <f>'13国投入表187'!J571</f>
        <v>48444</v>
      </c>
      <c r="AL12" s="573">
        <f>'12国IO187'!Z15</f>
        <v>0</v>
      </c>
      <c r="AM12" s="574">
        <v>0</v>
      </c>
      <c r="AN12" s="574">
        <v>0</v>
      </c>
      <c r="AO12" s="581">
        <f t="shared" si="2"/>
        <v>0</v>
      </c>
      <c r="AP12" s="582">
        <v>0</v>
      </c>
      <c r="AQ12" s="573">
        <f>'12国IO187'!AA15</f>
        <v>0</v>
      </c>
      <c r="AR12" s="574">
        <v>0</v>
      </c>
      <c r="AS12" s="574">
        <v>0</v>
      </c>
      <c r="AT12" s="581">
        <v>0</v>
      </c>
      <c r="AU12" s="582">
        <v>0</v>
      </c>
      <c r="AV12" s="573">
        <f>'12国IO187'!AC15</f>
        <v>0</v>
      </c>
      <c r="AW12" s="574">
        <v>0</v>
      </c>
      <c r="AX12" s="574">
        <v>0</v>
      </c>
      <c r="AY12" s="581">
        <v>0</v>
      </c>
      <c r="AZ12" s="582">
        <v>0</v>
      </c>
      <c r="BA12" s="576">
        <f>'12国IO187'!AW15</f>
        <v>0</v>
      </c>
      <c r="BB12" s="574">
        <v>0</v>
      </c>
      <c r="BC12" s="574">
        <v>0</v>
      </c>
      <c r="BD12" s="581">
        <v>0</v>
      </c>
      <c r="BE12" s="576">
        <v>0</v>
      </c>
      <c r="BF12" s="573">
        <f>'12国IO187'!GB15</f>
        <v>117299</v>
      </c>
      <c r="BG12" s="574">
        <f>'13国投入表187'!G1140</f>
        <v>24314</v>
      </c>
      <c r="BH12" s="574">
        <f>'13国投入表187'!H1140</f>
        <v>26391</v>
      </c>
      <c r="BI12" s="574">
        <f>'13国投入表187'!I1140</f>
        <v>6600</v>
      </c>
      <c r="BJ12" s="575">
        <f>'13国投入表187'!J1140</f>
        <v>174604</v>
      </c>
      <c r="BK12" s="573">
        <f>'12国IO187'!GQ15</f>
        <v>336293</v>
      </c>
      <c r="BL12" s="574">
        <f>'13国投入表187'!G1254</f>
        <v>65225</v>
      </c>
      <c r="BM12" s="574">
        <f>'13国投入表187'!H1254</f>
        <v>216132</v>
      </c>
      <c r="BN12" s="574">
        <f>'13国投入表187'!I1254</f>
        <v>15583</v>
      </c>
      <c r="BO12" s="575">
        <f>'13国投入表187'!J1254</f>
        <v>633233</v>
      </c>
    </row>
    <row r="13" spans="1:67" x14ac:dyDescent="0.2">
      <c r="A13" s="532" t="s">
        <v>1099</v>
      </c>
      <c r="B13" s="525" t="s">
        <v>533</v>
      </c>
      <c r="C13" s="585">
        <f>'12国IO187'!S16</f>
        <v>0</v>
      </c>
      <c r="D13" s="586">
        <v>0</v>
      </c>
      <c r="E13" s="586">
        <v>0</v>
      </c>
      <c r="F13" s="587">
        <v>0</v>
      </c>
      <c r="G13" s="588">
        <v>0</v>
      </c>
      <c r="H13" s="585">
        <f>'12国IO187'!T16</f>
        <v>13830</v>
      </c>
      <c r="I13" s="589">
        <f>'13国投入表187'!G105</f>
        <v>3526</v>
      </c>
      <c r="J13" s="589">
        <f>'13国投入表187'!H105</f>
        <v>0</v>
      </c>
      <c r="K13" s="589">
        <f>'13国投入表187'!I105</f>
        <v>586</v>
      </c>
      <c r="L13" s="589">
        <f>'13国投入表187'!J105</f>
        <v>17942</v>
      </c>
      <c r="M13" s="585">
        <f>'12国IO187'!U16</f>
        <v>0</v>
      </c>
      <c r="N13" s="589">
        <v>0</v>
      </c>
      <c r="O13" s="589">
        <v>0</v>
      </c>
      <c r="P13" s="587">
        <f t="shared" si="1"/>
        <v>0</v>
      </c>
      <c r="Q13" s="591">
        <v>0</v>
      </c>
      <c r="R13" s="585">
        <f>'12国IO187'!V16</f>
        <v>0</v>
      </c>
      <c r="S13" s="589">
        <v>0</v>
      </c>
      <c r="T13" s="589">
        <v>0</v>
      </c>
      <c r="U13" s="587">
        <v>0</v>
      </c>
      <c r="V13" s="592">
        <v>0</v>
      </c>
      <c r="W13" s="585">
        <f>'12国IO187'!W16</f>
        <v>0</v>
      </c>
      <c r="X13" s="589">
        <v>0</v>
      </c>
      <c r="Y13" s="589">
        <v>0</v>
      </c>
      <c r="Z13" s="587">
        <v>0</v>
      </c>
      <c r="AA13" s="592">
        <v>0</v>
      </c>
      <c r="AB13" s="585">
        <f>'12国IO187'!X16</f>
        <v>0</v>
      </c>
      <c r="AC13" s="589">
        <v>0</v>
      </c>
      <c r="AD13" s="589">
        <v>1</v>
      </c>
      <c r="AE13" s="589">
        <v>2</v>
      </c>
      <c r="AF13" s="590">
        <v>3</v>
      </c>
      <c r="AG13" s="585">
        <f>'12国IO187'!Y16</f>
        <v>14286</v>
      </c>
      <c r="AH13" s="589">
        <f>'13国投入表187'!G572</f>
        <v>3641</v>
      </c>
      <c r="AI13" s="589">
        <f>'13国投入表187'!H572</f>
        <v>353</v>
      </c>
      <c r="AJ13" s="589">
        <f>'13国投入表187'!I572</f>
        <v>604</v>
      </c>
      <c r="AK13" s="590">
        <f>'13国投入表187'!J572</f>
        <v>18884</v>
      </c>
      <c r="AL13" s="585">
        <f>'12国IO187'!Z16</f>
        <v>0</v>
      </c>
      <c r="AM13" s="589">
        <v>0</v>
      </c>
      <c r="AN13" s="589">
        <v>0</v>
      </c>
      <c r="AO13" s="587">
        <f t="shared" si="2"/>
        <v>0</v>
      </c>
      <c r="AP13" s="592">
        <v>0</v>
      </c>
      <c r="AQ13" s="585">
        <f>'12国IO187'!AA16</f>
        <v>0</v>
      </c>
      <c r="AR13" s="589">
        <v>0</v>
      </c>
      <c r="AS13" s="589">
        <v>0</v>
      </c>
      <c r="AT13" s="587">
        <v>0</v>
      </c>
      <c r="AU13" s="592">
        <v>0</v>
      </c>
      <c r="AV13" s="585">
        <f>'12国IO187'!AC16</f>
        <v>0</v>
      </c>
      <c r="AW13" s="589">
        <v>0</v>
      </c>
      <c r="AX13" s="589">
        <v>0</v>
      </c>
      <c r="AY13" s="587">
        <v>0</v>
      </c>
      <c r="AZ13" s="592">
        <v>0</v>
      </c>
      <c r="BA13" s="591">
        <f>'12国IO187'!AW16</f>
        <v>0</v>
      </c>
      <c r="BB13" s="589">
        <v>0</v>
      </c>
      <c r="BC13" s="589">
        <v>0</v>
      </c>
      <c r="BD13" s="587">
        <v>0</v>
      </c>
      <c r="BE13" s="591">
        <v>0</v>
      </c>
      <c r="BF13" s="585">
        <f>'12国IO187'!GB16</f>
        <v>65188</v>
      </c>
      <c r="BG13" s="589">
        <f>'13国投入表187'!G1141</f>
        <v>16629</v>
      </c>
      <c r="BH13" s="589">
        <f>'13国投入表187'!H1141</f>
        <v>36548</v>
      </c>
      <c r="BI13" s="589">
        <f>'13国投入表187'!I1141</f>
        <v>2859</v>
      </c>
      <c r="BJ13" s="590">
        <f>'13国投入表187'!J1141</f>
        <v>121224</v>
      </c>
      <c r="BK13" s="585">
        <f>'12国IO187'!GQ16</f>
        <v>14790</v>
      </c>
      <c r="BL13" s="589">
        <f>'13国投入表187'!G1255</f>
        <v>3584</v>
      </c>
      <c r="BM13" s="589">
        <f>'13国投入表187'!H1255</f>
        <v>25870</v>
      </c>
      <c r="BN13" s="589">
        <f>'13国投入表187'!I1255</f>
        <v>617</v>
      </c>
      <c r="BO13" s="590">
        <f>'13国投入表187'!J1255</f>
        <v>44861</v>
      </c>
    </row>
    <row r="14" spans="1:67" x14ac:dyDescent="0.2">
      <c r="A14" s="10">
        <v>1111</v>
      </c>
      <c r="B14" s="7" t="s">
        <v>534</v>
      </c>
      <c r="C14" s="566">
        <f>'12国IO187'!S20</f>
        <v>769278</v>
      </c>
      <c r="D14" s="567">
        <f>'13国投入表187'!G9</f>
        <v>150857</v>
      </c>
      <c r="E14" s="567">
        <f>'13国投入表187'!H9</f>
        <v>0</v>
      </c>
      <c r="F14" s="567">
        <f>'13国投入表187'!I9</f>
        <v>20753</v>
      </c>
      <c r="G14" s="567">
        <f>'13国投入表187'!J9</f>
        <v>940888</v>
      </c>
      <c r="H14" s="566">
        <f>'12国IO187'!T20</f>
        <v>5878</v>
      </c>
      <c r="I14" s="570">
        <f>'13国投入表187'!G107</f>
        <v>1492</v>
      </c>
      <c r="J14" s="570">
        <f>'13国投入表187'!H107</f>
        <v>0</v>
      </c>
      <c r="K14" s="570">
        <f>'13国投入表187'!I107</f>
        <v>196</v>
      </c>
      <c r="L14" s="570">
        <f>'13国投入表187'!J107</f>
        <v>7566</v>
      </c>
      <c r="M14" s="566">
        <f>'12国IO187'!U20</f>
        <v>0</v>
      </c>
      <c r="N14" s="570">
        <v>0</v>
      </c>
      <c r="O14" s="570">
        <v>0</v>
      </c>
      <c r="P14" s="568">
        <f t="shared" si="1"/>
        <v>0</v>
      </c>
      <c r="Q14" s="577">
        <v>0</v>
      </c>
      <c r="R14" s="566">
        <f>'12国IO187'!V20</f>
        <v>279352</v>
      </c>
      <c r="S14" s="570">
        <f>'13国投入表187'!G281</f>
        <v>71848</v>
      </c>
      <c r="T14" s="570">
        <f>'13国投入表187'!H281</f>
        <v>0</v>
      </c>
      <c r="U14" s="570">
        <f>'13国投入表187'!I281</f>
        <v>11393</v>
      </c>
      <c r="V14" s="572">
        <f>'13国投入表187'!J281</f>
        <v>362593</v>
      </c>
      <c r="W14" s="566">
        <f>'12国IO187'!W20</f>
        <v>3</v>
      </c>
      <c r="X14" s="570">
        <f>'13国投入表187'!G379</f>
        <v>1</v>
      </c>
      <c r="Y14" s="570"/>
      <c r="Z14" s="568">
        <f t="shared" ref="Z14" si="3">+AA14-SUM(W14:Y14)</f>
        <v>-4</v>
      </c>
      <c r="AA14" s="571"/>
      <c r="AB14" s="573">
        <f>'12国IO187'!X20</f>
        <v>37203</v>
      </c>
      <c r="AC14" s="574">
        <f>'13国投入表187'!G472</f>
        <v>9670</v>
      </c>
      <c r="AD14" s="574">
        <f>'13国投入表187'!H472</f>
        <v>0</v>
      </c>
      <c r="AE14" s="574">
        <f>'13国投入表187'!I472</f>
        <v>1243</v>
      </c>
      <c r="AF14" s="575">
        <f>'13国投入表187'!J472</f>
        <v>48116</v>
      </c>
      <c r="AG14" s="573">
        <f>'12国IO187'!Y20</f>
        <v>436256</v>
      </c>
      <c r="AH14" s="574">
        <f>'13国投入表187'!G574</f>
        <v>98055</v>
      </c>
      <c r="AI14" s="574">
        <f>'13国投入表187'!H574</f>
        <v>29022</v>
      </c>
      <c r="AJ14" s="574">
        <f>'13国投入表187'!I574</f>
        <v>15222</v>
      </c>
      <c r="AK14" s="575">
        <f>'13国投入表187'!J574</f>
        <v>578555</v>
      </c>
      <c r="AL14" s="573">
        <f>'12国IO187'!Z20</f>
        <v>1457</v>
      </c>
      <c r="AM14" s="574">
        <f>'13国投入表187'!G664</f>
        <v>243</v>
      </c>
      <c r="AN14" s="574">
        <f>'13国投入表187'!H664</f>
        <v>0</v>
      </c>
      <c r="AO14" s="574">
        <f>'13国投入表187'!I664</f>
        <v>44</v>
      </c>
      <c r="AP14" s="575">
        <f>'13国投入表187'!J664</f>
        <v>1744</v>
      </c>
      <c r="AQ14" s="573">
        <f>'12国IO187'!AA20</f>
        <v>184528</v>
      </c>
      <c r="AR14" s="574">
        <f>'13国投入表187'!G758</f>
        <v>50641</v>
      </c>
      <c r="AS14" s="574">
        <f>'13国投入表187'!H758</f>
        <v>0</v>
      </c>
      <c r="AT14" s="574">
        <f>'13国投入表187'!I758</f>
        <v>6639</v>
      </c>
      <c r="AU14" s="575">
        <f>'13国投入表187'!J758</f>
        <v>241808</v>
      </c>
      <c r="AV14" s="573">
        <f>'12国IO187'!AC20</f>
        <v>0</v>
      </c>
      <c r="AW14" s="574">
        <v>0</v>
      </c>
      <c r="AX14" s="574">
        <v>0</v>
      </c>
      <c r="AY14" s="581">
        <v>0</v>
      </c>
      <c r="AZ14" s="582">
        <v>0</v>
      </c>
      <c r="BA14" s="576">
        <f>'12国IO187'!AW20</f>
        <v>0</v>
      </c>
      <c r="BB14" s="593">
        <v>0</v>
      </c>
      <c r="BC14" s="593">
        <v>0</v>
      </c>
      <c r="BD14" s="594">
        <v>0</v>
      </c>
      <c r="BE14" s="595">
        <v>0</v>
      </c>
      <c r="BF14" s="573">
        <f>'12国IO187'!GB20</f>
        <v>1606141</v>
      </c>
      <c r="BG14" s="574">
        <f>'13国投入表187'!G1144</f>
        <v>366345</v>
      </c>
      <c r="BH14" s="574">
        <f>'13国投入表187'!H1144</f>
        <v>191190</v>
      </c>
      <c r="BI14" s="574">
        <f>'13国投入表187'!I1144</f>
        <v>58783</v>
      </c>
      <c r="BJ14" s="575">
        <f>'13国投入表187'!J1144</f>
        <v>2222459</v>
      </c>
      <c r="BK14" s="573">
        <f>'12国IO187'!GQ20</f>
        <v>4002886</v>
      </c>
      <c r="BL14" s="574">
        <f>'13国投入表187'!G1259</f>
        <v>900525</v>
      </c>
      <c r="BM14" s="574">
        <f>'13国投入表187'!H1259</f>
        <v>1562710</v>
      </c>
      <c r="BN14" s="574">
        <f>'13国投入表187'!I1259</f>
        <v>154241</v>
      </c>
      <c r="BO14" s="575">
        <f>'13国投入表187'!J1259</f>
        <v>6620362</v>
      </c>
    </row>
    <row r="15" spans="1:67" x14ac:dyDescent="0.2">
      <c r="A15" s="10" t="s">
        <v>440</v>
      </c>
      <c r="B15" s="7" t="s">
        <v>535</v>
      </c>
      <c r="C15" s="573">
        <f>'12国IO187'!S21</f>
        <v>1613</v>
      </c>
      <c r="D15" s="583">
        <f>'13国投入表187'!G10</f>
        <v>188</v>
      </c>
      <c r="E15" s="583">
        <f>'13国投入表187'!H10</f>
        <v>0</v>
      </c>
      <c r="F15" s="583">
        <f>'13国投入表187'!I10</f>
        <v>88</v>
      </c>
      <c r="G15" s="583">
        <f>'13国投入表187'!J10</f>
        <v>1889</v>
      </c>
      <c r="H15" s="573">
        <f>'12国IO187'!T21</f>
        <v>244914</v>
      </c>
      <c r="I15" s="574">
        <f>'13国投入表187'!G108</f>
        <v>17215</v>
      </c>
      <c r="J15" s="574">
        <f>'13国投入表187'!H108</f>
        <v>0</v>
      </c>
      <c r="K15" s="574">
        <f>'13国投入表187'!I108</f>
        <v>13165</v>
      </c>
      <c r="L15" s="574">
        <f>'13国投入表187'!J108</f>
        <v>275294</v>
      </c>
      <c r="M15" s="573">
        <f>'12国IO187'!U21</f>
        <v>0</v>
      </c>
      <c r="N15" s="574">
        <v>0</v>
      </c>
      <c r="O15" s="574">
        <v>0</v>
      </c>
      <c r="P15" s="581">
        <f t="shared" si="1"/>
        <v>0</v>
      </c>
      <c r="Q15" s="576">
        <v>0</v>
      </c>
      <c r="R15" s="573">
        <f>'12国IO187'!V21</f>
        <v>18019</v>
      </c>
      <c r="S15" s="574">
        <f>'13国投入表187'!G282</f>
        <v>3842</v>
      </c>
      <c r="T15" s="574">
        <f>'13国投入表187'!H282</f>
        <v>0</v>
      </c>
      <c r="U15" s="574">
        <f>'13国投入表187'!I282</f>
        <v>752</v>
      </c>
      <c r="V15" s="575">
        <f>'13国投入表187'!J282</f>
        <v>22613</v>
      </c>
      <c r="W15" s="573">
        <f>'12国IO187'!W21</f>
        <v>2469</v>
      </c>
      <c r="X15" s="574">
        <f>'13国投入表187'!G380</f>
        <v>395</v>
      </c>
      <c r="Y15" s="574">
        <f>'13国投入表187'!H380</f>
        <v>0</v>
      </c>
      <c r="Z15" s="574">
        <f>'13国投入表187'!I380</f>
        <v>99</v>
      </c>
      <c r="AA15" s="575">
        <f>'13国投入表187'!J380</f>
        <v>2963</v>
      </c>
      <c r="AB15" s="573">
        <f>'12国IO187'!X21</f>
        <v>24948</v>
      </c>
      <c r="AC15" s="574">
        <f>'13国投入表187'!G473</f>
        <v>5689</v>
      </c>
      <c r="AD15" s="574">
        <f>'13国投入表187'!H473</f>
        <v>0</v>
      </c>
      <c r="AE15" s="574">
        <f>'13国投入表187'!I473</f>
        <v>1013</v>
      </c>
      <c r="AF15" s="575">
        <f>'13国投入表187'!J473</f>
        <v>31650</v>
      </c>
      <c r="AG15" s="573">
        <f>'12国IO187'!Y21</f>
        <v>122222</v>
      </c>
      <c r="AH15" s="574">
        <f>'13国投入表187'!G575</f>
        <v>20428</v>
      </c>
      <c r="AI15" s="574">
        <f>'13国投入表187'!H575</f>
        <v>9861</v>
      </c>
      <c r="AJ15" s="574">
        <f>'13国投入表187'!I575</f>
        <v>5609</v>
      </c>
      <c r="AK15" s="575">
        <f>'13国投入表187'!J575</f>
        <v>158120</v>
      </c>
      <c r="AL15" s="573">
        <f>'12国IO187'!Z21</f>
        <v>0</v>
      </c>
      <c r="AM15" s="574">
        <v>0</v>
      </c>
      <c r="AN15" s="574">
        <v>0</v>
      </c>
      <c r="AO15" s="581">
        <v>0</v>
      </c>
      <c r="AP15" s="582">
        <v>0</v>
      </c>
      <c r="AQ15" s="573">
        <f>'12国IO187'!AA21</f>
        <v>0</v>
      </c>
      <c r="AR15" s="574">
        <v>0</v>
      </c>
      <c r="AS15" s="574">
        <v>0</v>
      </c>
      <c r="AT15" s="581">
        <v>0</v>
      </c>
      <c r="AU15" s="582">
        <v>0</v>
      </c>
      <c r="AV15" s="573">
        <f>'12国IO187'!AC21</f>
        <v>0</v>
      </c>
      <c r="AW15" s="574">
        <v>0</v>
      </c>
      <c r="AX15" s="574">
        <v>0</v>
      </c>
      <c r="AY15" s="581">
        <v>0</v>
      </c>
      <c r="AZ15" s="582">
        <v>0</v>
      </c>
      <c r="BA15" s="595">
        <f>'12国IO187'!AW21</f>
        <v>0</v>
      </c>
      <c r="BB15" s="574">
        <v>0</v>
      </c>
      <c r="BC15" s="574">
        <v>0</v>
      </c>
      <c r="BD15" s="594">
        <v>0</v>
      </c>
      <c r="BE15" s="576">
        <v>0</v>
      </c>
      <c r="BF15" s="573">
        <f>'12国IO187'!GB21</f>
        <v>719078</v>
      </c>
      <c r="BG15" s="574">
        <f>'13国投入表187'!G1145</f>
        <v>118145</v>
      </c>
      <c r="BH15" s="574">
        <f>'13国投入表187'!H1145</f>
        <v>99371</v>
      </c>
      <c r="BI15" s="574">
        <f>'13国投入表187'!I1145</f>
        <v>34715</v>
      </c>
      <c r="BJ15" s="575">
        <f>'13国投入表187'!J1145</f>
        <v>971309</v>
      </c>
      <c r="BK15" s="573">
        <f>'12国IO187'!GQ21</f>
        <v>3162980</v>
      </c>
      <c r="BL15" s="574">
        <f>'13国投入表187'!G1260</f>
        <v>543833</v>
      </c>
      <c r="BM15" s="574">
        <f>'13国投入表187'!H1260</f>
        <v>1432983</v>
      </c>
      <c r="BN15" s="574">
        <f>'13国投入表187'!I1260</f>
        <v>150916</v>
      </c>
      <c r="BO15" s="575">
        <f>'13国投入表187'!J1260</f>
        <v>5290712</v>
      </c>
    </row>
    <row r="16" spans="1:67" x14ac:dyDescent="0.2">
      <c r="A16" s="10" t="s">
        <v>292</v>
      </c>
      <c r="B16" s="7" t="s">
        <v>536</v>
      </c>
      <c r="C16" s="578">
        <v>44</v>
      </c>
      <c r="D16" s="579">
        <v>6</v>
      </c>
      <c r="E16" s="579">
        <v>0</v>
      </c>
      <c r="F16" s="579">
        <v>4</v>
      </c>
      <c r="G16" s="580">
        <v>54</v>
      </c>
      <c r="H16" s="573">
        <f>'12国IO187'!T22</f>
        <v>555</v>
      </c>
      <c r="I16" s="574">
        <f>'13国投入表187'!G109</f>
        <v>87</v>
      </c>
      <c r="J16" s="574">
        <f>'13国投入表187'!H109</f>
        <v>0</v>
      </c>
      <c r="K16" s="574">
        <f>'13国投入表187'!I109</f>
        <v>77</v>
      </c>
      <c r="L16" s="574">
        <f>'13国投入表187'!J109</f>
        <v>719</v>
      </c>
      <c r="M16" s="573">
        <f>'12国IO187'!U22</f>
        <v>29907</v>
      </c>
      <c r="N16" s="574">
        <f>'13国投入表187'!G203</f>
        <v>8395</v>
      </c>
      <c r="O16" s="574">
        <f>'13国投入表187'!H203</f>
        <v>0</v>
      </c>
      <c r="P16" s="574">
        <f>'13国投入表187'!I203</f>
        <v>729</v>
      </c>
      <c r="Q16" s="574">
        <f>'13国投入表187'!J203</f>
        <v>39031</v>
      </c>
      <c r="R16" s="573">
        <f>'12国IO187'!V22</f>
        <v>492698</v>
      </c>
      <c r="S16" s="574">
        <f>'13国投入表187'!G283</f>
        <v>84532</v>
      </c>
      <c r="T16" s="574">
        <f>'13国投入表187'!H283</f>
        <v>0</v>
      </c>
      <c r="U16" s="574">
        <f>'13国投入表187'!I283</f>
        <v>47059</v>
      </c>
      <c r="V16" s="575">
        <f>'13国投入表187'!J283</f>
        <v>624289</v>
      </c>
      <c r="W16" s="573">
        <f>'12国IO187'!W22</f>
        <v>188</v>
      </c>
      <c r="X16" s="574">
        <f>'13国投入表187'!G381</f>
        <v>38</v>
      </c>
      <c r="Y16" s="574">
        <f>'13国投入表187'!H381</f>
        <v>0</v>
      </c>
      <c r="Z16" s="574">
        <f>'13国投入表187'!I381</f>
        <v>17</v>
      </c>
      <c r="AA16" s="575">
        <f>'13国投入表187'!J381</f>
        <v>243</v>
      </c>
      <c r="AB16" s="573">
        <f>'12国IO187'!X22</f>
        <v>28455</v>
      </c>
      <c r="AC16" s="574">
        <f>'13国投入表187'!G474</f>
        <v>7290</v>
      </c>
      <c r="AD16" s="574">
        <f>'13国投入表187'!H474</f>
        <v>0</v>
      </c>
      <c r="AE16" s="574">
        <f>'13国投入表187'!I474</f>
        <v>1521</v>
      </c>
      <c r="AF16" s="575">
        <f>'13国投入表187'!J474</f>
        <v>37266</v>
      </c>
      <c r="AG16" s="573">
        <f>'12国IO187'!Y22</f>
        <v>305514</v>
      </c>
      <c r="AH16" s="574">
        <f>'13国投入表187'!G576</f>
        <v>80626</v>
      </c>
      <c r="AI16" s="574">
        <f>'13国投入表187'!H576</f>
        <v>6377</v>
      </c>
      <c r="AJ16" s="574">
        <f>'13国投入表187'!I576</f>
        <v>11471</v>
      </c>
      <c r="AK16" s="575">
        <f>'13国投入表187'!J576</f>
        <v>403988</v>
      </c>
      <c r="AL16" s="573">
        <f>'12国IO187'!Z22</f>
        <v>46564</v>
      </c>
      <c r="AM16" s="574">
        <f>'13国投入表187'!G665</f>
        <v>11714</v>
      </c>
      <c r="AN16" s="574">
        <f>'13国投入表187'!H665</f>
        <v>0</v>
      </c>
      <c r="AO16" s="574">
        <f>'13国投入表187'!I665</f>
        <v>3124</v>
      </c>
      <c r="AP16" s="575">
        <f>'13国投入表187'!J665</f>
        <v>61402</v>
      </c>
      <c r="AQ16" s="573">
        <f>'12国IO187'!AA22</f>
        <v>0</v>
      </c>
      <c r="AR16" s="574">
        <v>0</v>
      </c>
      <c r="AS16" s="574">
        <v>0</v>
      </c>
      <c r="AT16" s="581">
        <v>0</v>
      </c>
      <c r="AU16" s="582">
        <v>0</v>
      </c>
      <c r="AV16" s="573">
        <f>'12国IO187'!AC22</f>
        <v>0</v>
      </c>
      <c r="AW16" s="574">
        <v>0</v>
      </c>
      <c r="AX16" s="574">
        <v>0</v>
      </c>
      <c r="AY16" s="581">
        <v>0</v>
      </c>
      <c r="AZ16" s="582">
        <v>0</v>
      </c>
      <c r="BA16" s="595">
        <f>'12国IO187'!AW22</f>
        <v>0</v>
      </c>
      <c r="BB16" s="574">
        <v>0</v>
      </c>
      <c r="BC16" s="574">
        <v>0</v>
      </c>
      <c r="BD16" s="594">
        <v>0</v>
      </c>
      <c r="BE16" s="576">
        <v>0</v>
      </c>
      <c r="BF16" s="573">
        <f>'12国IO187'!GB22</f>
        <v>315090</v>
      </c>
      <c r="BG16" s="574">
        <f>'13国投入表187'!G1146</f>
        <v>84617</v>
      </c>
      <c r="BH16" s="574">
        <f>'13国投入表187'!H1146</f>
        <v>13412</v>
      </c>
      <c r="BI16" s="574">
        <f>'13国投入表187'!I1146</f>
        <v>10181</v>
      </c>
      <c r="BJ16" s="575">
        <f>'13国投入表187'!J1146</f>
        <v>423300</v>
      </c>
      <c r="BK16" s="573">
        <f>'12国IO187'!GQ22</f>
        <v>1323745</v>
      </c>
      <c r="BL16" s="574">
        <f>'13国投入表187'!G1261</f>
        <v>279960</v>
      </c>
      <c r="BM16" s="574">
        <f>'13国投入表187'!H1261</f>
        <v>141879</v>
      </c>
      <c r="BN16" s="574">
        <f>'13国投入表187'!I1261</f>
        <v>25871</v>
      </c>
      <c r="BO16" s="575">
        <f>'13国投入表187'!J1261</f>
        <v>1771455</v>
      </c>
    </row>
    <row r="17" spans="1:68" x14ac:dyDescent="0.2">
      <c r="A17" s="10" t="s">
        <v>290</v>
      </c>
      <c r="B17" s="7" t="s">
        <v>537</v>
      </c>
      <c r="C17" s="573">
        <f>'12国IO187'!S23</f>
        <v>0</v>
      </c>
      <c r="D17" s="583">
        <v>0</v>
      </c>
      <c r="E17" s="583">
        <v>0</v>
      </c>
      <c r="F17" s="581">
        <v>0</v>
      </c>
      <c r="G17" s="584">
        <v>0</v>
      </c>
      <c r="H17" s="573">
        <f>'12国IO187'!T23</f>
        <v>0</v>
      </c>
      <c r="I17" s="574">
        <v>0</v>
      </c>
      <c r="J17" s="574">
        <v>0</v>
      </c>
      <c r="K17" s="581">
        <v>0</v>
      </c>
      <c r="L17" s="582">
        <v>0</v>
      </c>
      <c r="M17" s="573">
        <f>'12国IO187'!U23</f>
        <v>0</v>
      </c>
      <c r="N17" s="574">
        <v>0</v>
      </c>
      <c r="O17" s="574">
        <v>0</v>
      </c>
      <c r="P17" s="581">
        <f t="shared" si="1"/>
        <v>0</v>
      </c>
      <c r="Q17" s="576">
        <v>0</v>
      </c>
      <c r="R17" s="573">
        <f>'12国IO187'!V23</f>
        <v>98722</v>
      </c>
      <c r="S17" s="574">
        <f>'13国投入表187'!G284</f>
        <v>7923</v>
      </c>
      <c r="T17" s="574">
        <f>'13国投入表187'!H284</f>
        <v>0</v>
      </c>
      <c r="U17" s="574">
        <f>'13国投入表187'!I284</f>
        <v>4040</v>
      </c>
      <c r="V17" s="575">
        <f>'13国投入表187'!J284</f>
        <v>110685</v>
      </c>
      <c r="W17" s="573">
        <f>'12国IO187'!W23</f>
        <v>0</v>
      </c>
      <c r="X17" s="574">
        <v>0</v>
      </c>
      <c r="Y17" s="574">
        <v>0</v>
      </c>
      <c r="Z17" s="581">
        <v>0</v>
      </c>
      <c r="AA17" s="582">
        <v>0</v>
      </c>
      <c r="AB17" s="573">
        <f>'12国IO187'!X23</f>
        <v>0</v>
      </c>
      <c r="AC17" s="574">
        <v>0</v>
      </c>
      <c r="AD17" s="574">
        <v>1</v>
      </c>
      <c r="AE17" s="574">
        <v>2</v>
      </c>
      <c r="AF17" s="575">
        <v>3</v>
      </c>
      <c r="AG17" s="573">
        <f>'12国IO187'!Y23</f>
        <v>4076</v>
      </c>
      <c r="AH17" s="574">
        <f>'13国投入表187'!G577</f>
        <v>590</v>
      </c>
      <c r="AI17" s="574">
        <f>'13国投入表187'!H577</f>
        <v>153</v>
      </c>
      <c r="AJ17" s="574">
        <f>'13国投入表187'!I577</f>
        <v>121</v>
      </c>
      <c r="AK17" s="575">
        <f>'13国投入表187'!J577</f>
        <v>4940</v>
      </c>
      <c r="AL17" s="573">
        <f>'12国IO187'!Z23</f>
        <v>0</v>
      </c>
      <c r="AM17" s="574">
        <v>0</v>
      </c>
      <c r="AN17" s="574">
        <v>0</v>
      </c>
      <c r="AO17" s="581">
        <v>0</v>
      </c>
      <c r="AP17" s="582">
        <v>0</v>
      </c>
      <c r="AQ17" s="573">
        <f>'12国IO187'!AA23</f>
        <v>0</v>
      </c>
      <c r="AR17" s="574">
        <v>0</v>
      </c>
      <c r="AS17" s="574">
        <v>0</v>
      </c>
      <c r="AT17" s="581">
        <v>0</v>
      </c>
      <c r="AU17" s="582">
        <v>0</v>
      </c>
      <c r="AV17" s="573">
        <f>'12国IO187'!AC23</f>
        <v>0</v>
      </c>
      <c r="AW17" s="574">
        <v>0</v>
      </c>
      <c r="AX17" s="574">
        <v>0</v>
      </c>
      <c r="AY17" s="581">
        <v>0</v>
      </c>
      <c r="AZ17" s="582">
        <v>0</v>
      </c>
      <c r="BA17" s="595">
        <f>'12国IO187'!AW23</f>
        <v>0</v>
      </c>
      <c r="BB17" s="574">
        <v>0</v>
      </c>
      <c r="BC17" s="574">
        <v>0</v>
      </c>
      <c r="BD17" s="594">
        <v>0</v>
      </c>
      <c r="BE17" s="576">
        <v>0</v>
      </c>
      <c r="BF17" s="573">
        <f>'12国IO187'!GB23</f>
        <v>605469</v>
      </c>
      <c r="BG17" s="574">
        <f>'13国投入表187'!G1147</f>
        <v>74498</v>
      </c>
      <c r="BH17" s="574">
        <f>'13国投入表187'!H1147</f>
        <v>84943</v>
      </c>
      <c r="BI17" s="574">
        <f>'13国投入表187'!I1147</f>
        <v>23052</v>
      </c>
      <c r="BJ17" s="575">
        <f>'13国投入表187'!J1147</f>
        <v>787962</v>
      </c>
      <c r="BK17" s="573">
        <f>'12国IO187'!GQ23</f>
        <v>5474138</v>
      </c>
      <c r="BL17" s="574">
        <f>'13国投入表187'!G1262</f>
        <v>586574</v>
      </c>
      <c r="BM17" s="574">
        <f>'13国投入表187'!H1262</f>
        <v>3030709</v>
      </c>
      <c r="BN17" s="574">
        <f>'13国投入表187'!I1262</f>
        <v>235515</v>
      </c>
      <c r="BO17" s="575">
        <f>'13国投入表187'!J1262</f>
        <v>9326936</v>
      </c>
    </row>
    <row r="18" spans="1:68" x14ac:dyDescent="0.2">
      <c r="A18" s="10" t="s">
        <v>287</v>
      </c>
      <c r="B18" s="7" t="s">
        <v>538</v>
      </c>
      <c r="C18" s="573">
        <f>'12国IO187'!S24</f>
        <v>4684</v>
      </c>
      <c r="D18" s="583">
        <f>'13国投入表187'!G11</f>
        <v>1493</v>
      </c>
      <c r="E18" s="583">
        <f>'13国投入表187'!H11</f>
        <v>0</v>
      </c>
      <c r="F18" s="583">
        <f>'13国投入表187'!I11</f>
        <v>147</v>
      </c>
      <c r="G18" s="583">
        <f>'13国投入表187'!J11</f>
        <v>6324</v>
      </c>
      <c r="H18" s="573">
        <f>'12国IO187'!T24</f>
        <v>349</v>
      </c>
      <c r="I18" s="574">
        <f>'13国投入表187'!G110</f>
        <v>111</v>
      </c>
      <c r="J18" s="574">
        <f>'13国投入表187'!H110</f>
        <v>0</v>
      </c>
      <c r="K18" s="574">
        <f>'13国投入表187'!I110</f>
        <v>10</v>
      </c>
      <c r="L18" s="574">
        <f>'13国投入表187'!J110</f>
        <v>470</v>
      </c>
      <c r="M18" s="573">
        <f>'12国IO187'!U24</f>
        <v>0</v>
      </c>
      <c r="N18" s="574">
        <v>0</v>
      </c>
      <c r="O18" s="574">
        <v>0</v>
      </c>
      <c r="P18" s="581">
        <f t="shared" si="1"/>
        <v>0</v>
      </c>
      <c r="Q18" s="576">
        <v>0</v>
      </c>
      <c r="R18" s="573">
        <f>'12国IO187'!V24</f>
        <v>82509</v>
      </c>
      <c r="S18" s="574">
        <f>'13国投入表187'!G285</f>
        <v>26296</v>
      </c>
      <c r="T18" s="574">
        <f>'13国投入表187'!H285</f>
        <v>0</v>
      </c>
      <c r="U18" s="574">
        <f>'13国投入表187'!I285</f>
        <v>2611</v>
      </c>
      <c r="V18" s="575">
        <f>'13国投入表187'!J285</f>
        <v>111416</v>
      </c>
      <c r="W18" s="573">
        <f>'12国IO187'!W24</f>
        <v>43655</v>
      </c>
      <c r="X18" s="574">
        <f>'13国投入表187'!G382</f>
        <v>13913</v>
      </c>
      <c r="Y18" s="574">
        <f>'13国投入表187'!H382</f>
        <v>0</v>
      </c>
      <c r="Z18" s="574">
        <f>'13国投入表187'!I382</f>
        <v>1382</v>
      </c>
      <c r="AA18" s="575">
        <f>'13国投入表187'!J382</f>
        <v>58950</v>
      </c>
      <c r="AB18" s="573">
        <f>'12国IO187'!X24</f>
        <v>20613</v>
      </c>
      <c r="AC18" s="574">
        <f>'13国投入表187'!G475</f>
        <v>6569</v>
      </c>
      <c r="AD18" s="574">
        <f>'13国投入表187'!H475</f>
        <v>0</v>
      </c>
      <c r="AE18" s="574">
        <f>'13国投入表187'!I475</f>
        <v>652</v>
      </c>
      <c r="AF18" s="575">
        <f>'13国投入表187'!J475</f>
        <v>27834</v>
      </c>
      <c r="AG18" s="573">
        <f>'12国IO187'!Y24</f>
        <v>72358</v>
      </c>
      <c r="AH18" s="574">
        <f>'13国投入表187'!G578</f>
        <v>23061</v>
      </c>
      <c r="AI18" s="574">
        <f>'13国投入表187'!H578</f>
        <v>5192</v>
      </c>
      <c r="AJ18" s="574">
        <f>'13国投入表187'!I578</f>
        <v>2288</v>
      </c>
      <c r="AK18" s="575">
        <f>'13国投入表187'!J578</f>
        <v>102899</v>
      </c>
      <c r="AL18" s="573">
        <f>'12国IO187'!Z24</f>
        <v>1648</v>
      </c>
      <c r="AM18" s="574">
        <f>'13国投入表187'!G666</f>
        <v>525</v>
      </c>
      <c r="AN18" s="574">
        <f>'13国投入表187'!H666</f>
        <v>0</v>
      </c>
      <c r="AO18" s="574">
        <f>'13国投入表187'!I666</f>
        <v>51</v>
      </c>
      <c r="AP18" s="575">
        <f>'13国投入表187'!J666</f>
        <v>2224</v>
      </c>
      <c r="AQ18" s="573">
        <f>'12国IO187'!AA24</f>
        <v>61055</v>
      </c>
      <c r="AR18" s="574">
        <f>'13国投入表187'!G759</f>
        <v>19459</v>
      </c>
      <c r="AS18" s="574">
        <f>'13国投入表187'!H759</f>
        <v>0</v>
      </c>
      <c r="AT18" s="574">
        <f>'13国投入表187'!I759</f>
        <v>1929</v>
      </c>
      <c r="AU18" s="575">
        <f>'13国投入表187'!J759</f>
        <v>82443</v>
      </c>
      <c r="AV18" s="573">
        <f>'12国IO187'!AC24</f>
        <v>0</v>
      </c>
      <c r="AW18" s="574">
        <v>0</v>
      </c>
      <c r="AX18" s="574">
        <v>0</v>
      </c>
      <c r="AY18" s="581">
        <v>0</v>
      </c>
      <c r="AZ18" s="582">
        <v>0</v>
      </c>
      <c r="BA18" s="595">
        <f>'12国IO187'!AW24</f>
        <v>0</v>
      </c>
      <c r="BB18" s="574">
        <v>0</v>
      </c>
      <c r="BC18" s="574">
        <v>0</v>
      </c>
      <c r="BD18" s="594">
        <v>0</v>
      </c>
      <c r="BE18" s="576">
        <v>0</v>
      </c>
      <c r="BF18" s="573">
        <f>'12国IO187'!GB24</f>
        <v>202934</v>
      </c>
      <c r="BG18" s="574">
        <f>'13国投入表187'!G1148</f>
        <v>64676</v>
      </c>
      <c r="BH18" s="574">
        <f>'13国投入表187'!H1148</f>
        <v>28422</v>
      </c>
      <c r="BI18" s="574">
        <f>'13国投入表187'!I1148</f>
        <v>6441</v>
      </c>
      <c r="BJ18" s="575">
        <f>'13国投入表187'!J1148</f>
        <v>302473</v>
      </c>
      <c r="BK18" s="573">
        <f>'12国IO187'!GQ24</f>
        <v>969956</v>
      </c>
      <c r="BL18" s="574">
        <f>'13国投入表187'!G1263</f>
        <v>309462</v>
      </c>
      <c r="BM18" s="574">
        <f>'13国投入表187'!H1263</f>
        <v>452901</v>
      </c>
      <c r="BN18" s="574">
        <f>'13国投入表187'!I1263</f>
        <v>30821</v>
      </c>
      <c r="BO18" s="575">
        <f>'13国投入表187'!J1263</f>
        <v>1763140</v>
      </c>
    </row>
    <row r="19" spans="1:68" x14ac:dyDescent="0.2">
      <c r="A19" s="10" t="s">
        <v>284</v>
      </c>
      <c r="B19" s="7" t="s">
        <v>539</v>
      </c>
      <c r="C19" s="573">
        <f>'12国IO187'!S25</f>
        <v>71801</v>
      </c>
      <c r="D19" s="583">
        <f>'13国投入表187'!G12</f>
        <v>12836</v>
      </c>
      <c r="E19" s="583">
        <f>'13国投入表187'!H12</f>
        <v>0</v>
      </c>
      <c r="F19" s="583">
        <f>'13国投入表187'!I12</f>
        <v>5767</v>
      </c>
      <c r="G19" s="583">
        <f>'13国投入表187'!J12</f>
        <v>90404</v>
      </c>
      <c r="H19" s="573">
        <f>'12国IO187'!T25</f>
        <v>71335</v>
      </c>
      <c r="I19" s="574">
        <f>'13国投入表187'!G111</f>
        <v>11529</v>
      </c>
      <c r="J19" s="574">
        <f>'13国投入表187'!H111</f>
        <v>0</v>
      </c>
      <c r="K19" s="574">
        <f>'13国投入表187'!I111</f>
        <v>4227</v>
      </c>
      <c r="L19" s="574">
        <f>'13国投入表187'!J111</f>
        <v>87091</v>
      </c>
      <c r="M19" s="573">
        <f>'12国IO187'!U25</f>
        <v>1881</v>
      </c>
      <c r="N19" s="574">
        <f>'13国投入表187'!G204</f>
        <v>362</v>
      </c>
      <c r="O19" s="574">
        <f>'13国投入表187'!H204</f>
        <v>0</v>
      </c>
      <c r="P19" s="574">
        <f>'13国投入表187'!I204</f>
        <v>300</v>
      </c>
      <c r="Q19" s="574">
        <f>'13国投入表187'!J204</f>
        <v>2543</v>
      </c>
      <c r="R19" s="573">
        <f>'12国IO187'!V25</f>
        <v>394838</v>
      </c>
      <c r="S19" s="574">
        <f>'13国投入表187'!G286</f>
        <v>65029</v>
      </c>
      <c r="T19" s="574">
        <f>'13国投入表187'!H286</f>
        <v>0</v>
      </c>
      <c r="U19" s="574">
        <f>'13国投入表187'!I286</f>
        <v>26835</v>
      </c>
      <c r="V19" s="575">
        <f>'13国投入表187'!J286</f>
        <v>486702</v>
      </c>
      <c r="W19" s="573">
        <f>'12国IO187'!W25</f>
        <v>42132</v>
      </c>
      <c r="X19" s="574">
        <f>'13国投入表187'!G383</f>
        <v>7075</v>
      </c>
      <c r="Y19" s="574">
        <f>'13国投入表187'!H383</f>
        <v>0</v>
      </c>
      <c r="Z19" s="574">
        <f>'13国投入表187'!I383</f>
        <v>2392</v>
      </c>
      <c r="AA19" s="575">
        <f>'13国投入表187'!J383</f>
        <v>52479</v>
      </c>
      <c r="AB19" s="573">
        <f>'12国IO187'!X25</f>
        <v>469391</v>
      </c>
      <c r="AC19" s="574">
        <f>'13国投入表187'!G476</f>
        <v>42865</v>
      </c>
      <c r="AD19" s="574">
        <f>'13国投入表187'!H476</f>
        <v>0</v>
      </c>
      <c r="AE19" s="574">
        <f>'13国投入表187'!I476</f>
        <v>37958</v>
      </c>
      <c r="AF19" s="575">
        <f>'13国投入表187'!J476</f>
        <v>550278</v>
      </c>
      <c r="AG19" s="573">
        <f>'12国IO187'!Y25</f>
        <v>271476</v>
      </c>
      <c r="AH19" s="574">
        <f>'13国投入表187'!G579</f>
        <v>42529</v>
      </c>
      <c r="AI19" s="574">
        <f>'13国投入表187'!H579</f>
        <v>11788</v>
      </c>
      <c r="AJ19" s="574">
        <f>'13国投入表187'!I579</f>
        <v>14961</v>
      </c>
      <c r="AK19" s="575">
        <f>'13国投入表187'!J579</f>
        <v>340754</v>
      </c>
      <c r="AL19" s="573">
        <f>'12国IO187'!Z25</f>
        <v>41787</v>
      </c>
      <c r="AM19" s="574">
        <f>'13国投入表187'!G667</f>
        <v>7600</v>
      </c>
      <c r="AN19" s="574">
        <f>'13国投入表187'!H667</f>
        <v>0</v>
      </c>
      <c r="AO19" s="574">
        <f>'13国投入表187'!I667</f>
        <v>3232</v>
      </c>
      <c r="AP19" s="575">
        <f>'13国投入表187'!J667</f>
        <v>52619</v>
      </c>
      <c r="AQ19" s="573">
        <f>'12国IO187'!AA25</f>
        <v>116195</v>
      </c>
      <c r="AR19" s="574">
        <f>'13国投入表187'!G760</f>
        <v>21476</v>
      </c>
      <c r="AS19" s="574">
        <f>'13国投入表187'!H760</f>
        <v>0</v>
      </c>
      <c r="AT19" s="574">
        <f>'13国投入表187'!I760</f>
        <v>7365</v>
      </c>
      <c r="AU19" s="575">
        <f>'13国投入表187'!J760</f>
        <v>146231</v>
      </c>
      <c r="AV19" s="573">
        <f>'12国IO187'!AC25</f>
        <v>250</v>
      </c>
      <c r="AW19" s="574">
        <f>'13国投入表187'!G951</f>
        <v>51</v>
      </c>
      <c r="AX19" s="574">
        <f>'13国投入表187'!H951</f>
        <v>0</v>
      </c>
      <c r="AY19" s="574">
        <f>'13国投入表187'!I951</f>
        <v>28</v>
      </c>
      <c r="AZ19" s="575">
        <f>'13国投入表187'!J951</f>
        <v>329</v>
      </c>
      <c r="BA19" s="595">
        <f>'12国IO187'!AW25</f>
        <v>538</v>
      </c>
      <c r="BB19" s="574">
        <f>'13国投入表187'!G1041</f>
        <v>100</v>
      </c>
      <c r="BC19" s="574">
        <f>'13国投入表187'!H1041</f>
        <v>0</v>
      </c>
      <c r="BD19" s="574">
        <f>'13国投入表187'!I1041</f>
        <v>76</v>
      </c>
      <c r="BE19" s="574">
        <f>'13国投入表187'!J1041</f>
        <v>714</v>
      </c>
      <c r="BF19" s="573">
        <f>'12国IO187'!GB25</f>
        <v>406238</v>
      </c>
      <c r="BG19" s="574">
        <f>'13国投入表187'!G1149</f>
        <v>63442</v>
      </c>
      <c r="BH19" s="574">
        <f>'13国投入表187'!H1149</f>
        <v>55137</v>
      </c>
      <c r="BI19" s="574">
        <f>'13国投入表187'!I1149</f>
        <v>21904</v>
      </c>
      <c r="BJ19" s="575">
        <f>'13国投入表187'!J1149</f>
        <v>546721</v>
      </c>
      <c r="BK19" s="573">
        <f>'12国IO187'!GQ25</f>
        <v>1151860</v>
      </c>
      <c r="BL19" s="574">
        <f>'13国投入表187'!G1264</f>
        <v>178622</v>
      </c>
      <c r="BM19" s="574">
        <f>'13国投入表187'!H1264</f>
        <v>497880</v>
      </c>
      <c r="BN19" s="574">
        <f>'13国投入表187'!I1264</f>
        <v>58472</v>
      </c>
      <c r="BO19" s="575">
        <f>'13国投入表187'!J1264</f>
        <v>1886834</v>
      </c>
    </row>
    <row r="20" spans="1:68" x14ac:dyDescent="0.2">
      <c r="A20" s="10" t="s">
        <v>273</v>
      </c>
      <c r="B20" s="7" t="s">
        <v>540</v>
      </c>
      <c r="C20" s="573">
        <f>'12国IO187'!S26</f>
        <v>28192</v>
      </c>
      <c r="D20" s="583">
        <f>'13国投入表187'!G13</f>
        <v>4601</v>
      </c>
      <c r="E20" s="583">
        <f>'13国投入表187'!H13</f>
        <v>0</v>
      </c>
      <c r="F20" s="583">
        <f>'13国投入表187'!I13</f>
        <v>1194</v>
      </c>
      <c r="G20" s="583">
        <f>'13国投入表187'!J13</f>
        <v>33987</v>
      </c>
      <c r="H20" s="573">
        <f>'12国IO187'!T26</f>
        <v>12461</v>
      </c>
      <c r="I20" s="574">
        <f>'13国投入表187'!G112</f>
        <v>2170</v>
      </c>
      <c r="J20" s="574">
        <f>'13国投入表187'!H112</f>
        <v>0</v>
      </c>
      <c r="K20" s="574">
        <f>'13国投入表187'!I112</f>
        <v>561</v>
      </c>
      <c r="L20" s="574">
        <f>'13国投入表187'!J112</f>
        <v>15192</v>
      </c>
      <c r="M20" s="573">
        <f>'12国IO187'!U26</f>
        <v>0</v>
      </c>
      <c r="N20" s="574">
        <v>0</v>
      </c>
      <c r="O20" s="574">
        <v>0</v>
      </c>
      <c r="P20" s="581">
        <v>0</v>
      </c>
      <c r="Q20" s="576">
        <v>0</v>
      </c>
      <c r="R20" s="573">
        <f>'12国IO187'!V26</f>
        <v>467538</v>
      </c>
      <c r="S20" s="574">
        <f>'13国投入表187'!G287</f>
        <v>81407</v>
      </c>
      <c r="T20" s="574">
        <f>'13国投入表187'!H287</f>
        <v>171</v>
      </c>
      <c r="U20" s="574">
        <f>'13国投入表187'!I287</f>
        <v>21066</v>
      </c>
      <c r="V20" s="575">
        <f>'13国投入表187'!J287</f>
        <v>570182</v>
      </c>
      <c r="W20" s="573">
        <f>'12国IO187'!W26</f>
        <v>184</v>
      </c>
      <c r="X20" s="574">
        <f>'13国投入表187'!G385</f>
        <v>32</v>
      </c>
      <c r="Y20" s="574">
        <f>'13国投入表187'!H385</f>
        <v>0</v>
      </c>
      <c r="Z20" s="574">
        <f>'13国投入表187'!I385</f>
        <v>9</v>
      </c>
      <c r="AA20" s="575">
        <f>'13国投入表187'!J385</f>
        <v>225</v>
      </c>
      <c r="AB20" s="573">
        <f>'12国IO187'!X26</f>
        <v>33249</v>
      </c>
      <c r="AC20" s="574">
        <f>'13国投入表187'!G478</f>
        <v>5780</v>
      </c>
      <c r="AD20" s="574">
        <f>'13国投入表187'!H478</f>
        <v>0</v>
      </c>
      <c r="AE20" s="574">
        <f>'13国投入表187'!I478</f>
        <v>1495</v>
      </c>
      <c r="AF20" s="575">
        <f>'13国投入表187'!J478</f>
        <v>40524</v>
      </c>
      <c r="AG20" s="573">
        <f>'12国IO187'!Y26</f>
        <v>602422</v>
      </c>
      <c r="AH20" s="574">
        <f>'13国投入表187'!G580</f>
        <v>78959</v>
      </c>
      <c r="AI20" s="574">
        <f>'13国投入表187'!H580</f>
        <v>26329</v>
      </c>
      <c r="AJ20" s="574">
        <f>'13国投入表187'!I580</f>
        <v>21282</v>
      </c>
      <c r="AK20" s="575">
        <f>'13国投入表187'!J580</f>
        <v>728992</v>
      </c>
      <c r="AL20" s="573">
        <f>'12国IO187'!Z26</f>
        <v>29455</v>
      </c>
      <c r="AM20" s="574">
        <f>'13国投入表187'!G668</f>
        <v>5129</v>
      </c>
      <c r="AN20" s="574">
        <f>'13国投入表187'!H668</f>
        <v>0</v>
      </c>
      <c r="AO20" s="574">
        <f>'13国投入表187'!I668</f>
        <v>1322</v>
      </c>
      <c r="AP20" s="575">
        <f>'13国投入表187'!J668</f>
        <v>35906</v>
      </c>
      <c r="AQ20" s="573">
        <f>'12国IO187'!AA26</f>
        <v>3189</v>
      </c>
      <c r="AR20" s="574">
        <f>'13国投入表187'!G762</f>
        <v>555</v>
      </c>
      <c r="AS20" s="574">
        <f>'13国投入表187'!H762</f>
        <v>0</v>
      </c>
      <c r="AT20" s="574">
        <f>'13国投入表187'!I762</f>
        <v>144</v>
      </c>
      <c r="AU20" s="575">
        <f>'13国投入表187'!J762</f>
        <v>3888</v>
      </c>
      <c r="AV20" s="573">
        <f>'12国IO187'!AC26</f>
        <v>0</v>
      </c>
      <c r="AW20" s="574">
        <v>0</v>
      </c>
      <c r="AX20" s="574">
        <v>0</v>
      </c>
      <c r="AY20" s="581">
        <v>0</v>
      </c>
      <c r="AZ20" s="582">
        <v>0</v>
      </c>
      <c r="BA20" s="595">
        <f>'12国IO187'!AW26</f>
        <v>0</v>
      </c>
      <c r="BB20" s="574">
        <v>0</v>
      </c>
      <c r="BC20" s="574">
        <v>0</v>
      </c>
      <c r="BD20" s="594">
        <v>0</v>
      </c>
      <c r="BE20" s="576">
        <v>0</v>
      </c>
      <c r="BF20" s="573">
        <f>'12国IO187'!GB26</f>
        <v>791194</v>
      </c>
      <c r="BG20" s="574">
        <f>'13国投入表187'!G1150</f>
        <v>129834</v>
      </c>
      <c r="BH20" s="574">
        <f>'13国投入表187'!H1150</f>
        <v>229244</v>
      </c>
      <c r="BI20" s="574">
        <f>'13国投入表187'!I1150</f>
        <v>36577</v>
      </c>
      <c r="BJ20" s="575">
        <f>'13国投入表187'!J1150</f>
        <v>1186849</v>
      </c>
      <c r="BK20" s="573">
        <f>'12国IO187'!GQ26</f>
        <v>4112059</v>
      </c>
      <c r="BL20" s="574">
        <f>'13国投入表187'!G1265</f>
        <v>670415</v>
      </c>
      <c r="BM20" s="574">
        <f>'13国投入表187'!H1265</f>
        <v>3120765</v>
      </c>
      <c r="BN20" s="574">
        <f>'13国投入表187'!I1265</f>
        <v>192716</v>
      </c>
      <c r="BO20" s="575">
        <f>'13国投入表187'!J1265</f>
        <v>8095955</v>
      </c>
    </row>
    <row r="21" spans="1:68" x14ac:dyDescent="0.2">
      <c r="A21" s="10" t="s">
        <v>267</v>
      </c>
      <c r="B21" s="7" t="s">
        <v>541</v>
      </c>
      <c r="C21" s="573">
        <f>'12国IO187'!S27</f>
        <v>46</v>
      </c>
      <c r="D21" s="583">
        <f>'13国投入表187'!G14</f>
        <v>14</v>
      </c>
      <c r="E21" s="583">
        <f>'13国投入表187'!H14</f>
        <v>0</v>
      </c>
      <c r="F21" s="583">
        <f>'13国投入表187'!I14</f>
        <v>2</v>
      </c>
      <c r="G21" s="583">
        <f>'13国投入表187'!J14</f>
        <v>62</v>
      </c>
      <c r="H21" s="573">
        <f>'12国IO187'!T27</f>
        <v>2982</v>
      </c>
      <c r="I21" s="574">
        <f>'13国投入表187'!G113</f>
        <v>929</v>
      </c>
      <c r="J21" s="574">
        <f>'13国投入表187'!H113</f>
        <v>0</v>
      </c>
      <c r="K21" s="574">
        <f>'13国投入表187'!I113</f>
        <v>187</v>
      </c>
      <c r="L21" s="574">
        <f>'13国投入表187'!J113</f>
        <v>4098</v>
      </c>
      <c r="M21" s="573">
        <f>'12国IO187'!U27</f>
        <v>0</v>
      </c>
      <c r="N21" s="574">
        <v>0</v>
      </c>
      <c r="O21" s="574">
        <v>0</v>
      </c>
      <c r="P21" s="581">
        <v>0</v>
      </c>
      <c r="Q21" s="576">
        <v>0</v>
      </c>
      <c r="R21" s="573">
        <f>'12国IO187'!V27</f>
        <v>2763</v>
      </c>
      <c r="S21" s="574">
        <f>'13国投入表187'!G288</f>
        <v>860</v>
      </c>
      <c r="T21" s="574">
        <f>'13国投入表187'!H288</f>
        <v>0</v>
      </c>
      <c r="U21" s="574">
        <f>'13国投入表187'!I288</f>
        <v>138</v>
      </c>
      <c r="V21" s="575">
        <f>'13国投入表187'!J288</f>
        <v>3761</v>
      </c>
      <c r="W21" s="573">
        <f>'12国IO187'!W27</f>
        <v>1439</v>
      </c>
      <c r="X21" s="574">
        <f>'13国投入表187'!G386</f>
        <v>448</v>
      </c>
      <c r="Y21" s="574">
        <f>'13国投入表187'!H386</f>
        <v>0</v>
      </c>
      <c r="Z21" s="574">
        <f>'13国投入表187'!I386</f>
        <v>88</v>
      </c>
      <c r="AA21" s="575">
        <f>'13国投入表187'!J386</f>
        <v>1975</v>
      </c>
      <c r="AB21" s="573">
        <f>'12国IO187'!X27</f>
        <v>4000</v>
      </c>
      <c r="AC21" s="574">
        <f>'13国投入表187'!G479</f>
        <v>1244</v>
      </c>
      <c r="AD21" s="574">
        <f>'13国投入表187'!H479</f>
        <v>0</v>
      </c>
      <c r="AE21" s="574">
        <f>'13国投入表187'!I479</f>
        <v>198</v>
      </c>
      <c r="AF21" s="575">
        <f>'13国投入表187'!J479</f>
        <v>5442</v>
      </c>
      <c r="AG21" s="573">
        <f>'12国IO187'!Y27</f>
        <v>586</v>
      </c>
      <c r="AH21" s="574">
        <f>'13国投入表187'!G581</f>
        <v>183</v>
      </c>
      <c r="AI21" s="574">
        <f>'13国投入表187'!H581</f>
        <v>0</v>
      </c>
      <c r="AJ21" s="574">
        <f>'13国投入表187'!I581</f>
        <v>36</v>
      </c>
      <c r="AK21" s="575">
        <f>'13国投入表187'!J581</f>
        <v>805</v>
      </c>
      <c r="AL21" s="573">
        <f>'12国IO187'!Z27</f>
        <v>57920</v>
      </c>
      <c r="AM21" s="574">
        <f>'13国投入表187'!G669</f>
        <v>14690</v>
      </c>
      <c r="AN21" s="574">
        <f>'13国投入表187'!H669</f>
        <v>0</v>
      </c>
      <c r="AO21" s="574">
        <f>'13国投入表187'!I669</f>
        <v>2793</v>
      </c>
      <c r="AP21" s="575">
        <f>'13国投入表187'!J669</f>
        <v>75403</v>
      </c>
      <c r="AQ21" s="573">
        <f>'12国IO187'!AA27</f>
        <v>1</v>
      </c>
      <c r="AR21" s="574">
        <f>'13国投入表187'!G763</f>
        <v>0</v>
      </c>
      <c r="AS21" s="574">
        <f>'13国投入表187'!H763</f>
        <v>0</v>
      </c>
      <c r="AT21" s="574">
        <f>'13国投入表187'!I763</f>
        <v>0</v>
      </c>
      <c r="AU21" s="575">
        <f>'13国投入表187'!J763</f>
        <v>1</v>
      </c>
      <c r="AV21" s="573">
        <f>'12国IO187'!AC27</f>
        <v>0</v>
      </c>
      <c r="AW21" s="574">
        <v>0</v>
      </c>
      <c r="AX21" s="574">
        <v>0</v>
      </c>
      <c r="AY21" s="581">
        <v>0</v>
      </c>
      <c r="AZ21" s="582">
        <v>0</v>
      </c>
      <c r="BA21" s="595">
        <f>'12国IO187'!AW27</f>
        <v>0</v>
      </c>
      <c r="BB21" s="574">
        <v>0</v>
      </c>
      <c r="BC21" s="574">
        <v>0</v>
      </c>
      <c r="BD21" s="594">
        <v>0</v>
      </c>
      <c r="BE21" s="576">
        <v>0</v>
      </c>
      <c r="BF21" s="573">
        <f>'12国IO187'!GB27</f>
        <v>1614951</v>
      </c>
      <c r="BG21" s="574">
        <f>'13国投入表187'!G1151</f>
        <v>507096</v>
      </c>
      <c r="BH21" s="574">
        <f>'13国投入表187'!H1151</f>
        <v>103381</v>
      </c>
      <c r="BI21" s="574">
        <f>'13国投入表187'!I1151</f>
        <v>107644</v>
      </c>
      <c r="BJ21" s="575">
        <f>'13国投入表187'!J1151</f>
        <v>2333072</v>
      </c>
      <c r="BK21" s="573">
        <f>'12国IO187'!GQ27</f>
        <v>1927421</v>
      </c>
      <c r="BL21" s="574">
        <f>'13国投入表187'!G1266</f>
        <v>613227</v>
      </c>
      <c r="BM21" s="574">
        <f>'13国投入表187'!H1266</f>
        <v>882499</v>
      </c>
      <c r="BN21" s="574">
        <f>'13国投入表187'!I1266</f>
        <v>107168</v>
      </c>
      <c r="BO21" s="575">
        <f>'13国投入表187'!J1266</f>
        <v>3530315</v>
      </c>
    </row>
    <row r="22" spans="1:68" x14ac:dyDescent="0.2">
      <c r="A22" s="10" t="s">
        <v>264</v>
      </c>
      <c r="B22" s="7" t="s">
        <v>542</v>
      </c>
      <c r="C22" s="573">
        <f>'12国IO187'!S28</f>
        <v>17883</v>
      </c>
      <c r="D22" s="583">
        <f>'13国投入表187'!G15</f>
        <v>2577</v>
      </c>
      <c r="E22" s="583">
        <f>'13国投入表187'!H15</f>
        <v>0</v>
      </c>
      <c r="F22" s="583">
        <f>'13国投入表187'!I15</f>
        <v>649</v>
      </c>
      <c r="G22" s="583">
        <f>'13国投入表187'!J15</f>
        <v>21109</v>
      </c>
      <c r="H22" s="573">
        <f>'12国IO187'!T28</f>
        <v>478</v>
      </c>
      <c r="I22" s="574">
        <f>'13国投入表187'!G114</f>
        <v>70</v>
      </c>
      <c r="J22" s="574">
        <f>'13国投入表187'!H114</f>
        <v>0</v>
      </c>
      <c r="K22" s="574">
        <f>'13国投入表187'!I114</f>
        <v>16</v>
      </c>
      <c r="L22" s="574">
        <f>'13国投入表187'!J114</f>
        <v>564</v>
      </c>
      <c r="M22" s="573">
        <f>'12国IO187'!U28</f>
        <v>0</v>
      </c>
      <c r="N22" s="574">
        <v>0</v>
      </c>
      <c r="O22" s="574">
        <v>0</v>
      </c>
      <c r="P22" s="581">
        <v>0</v>
      </c>
      <c r="Q22" s="576">
        <v>0</v>
      </c>
      <c r="R22" s="573">
        <f>'12国IO187'!V28</f>
        <v>6077</v>
      </c>
      <c r="S22" s="574">
        <f>'13国投入表187'!G289</f>
        <v>875</v>
      </c>
      <c r="T22" s="574">
        <f>'13国投入表187'!H289</f>
        <v>0</v>
      </c>
      <c r="U22" s="574">
        <f>'13国投入表187'!I289</f>
        <v>221</v>
      </c>
      <c r="V22" s="575">
        <f>'13国投入表187'!J289</f>
        <v>7173</v>
      </c>
      <c r="W22" s="573">
        <f>'12国IO187'!W28</f>
        <v>5588</v>
      </c>
      <c r="X22" s="574">
        <f>'13国投入表187'!G387</f>
        <v>1196</v>
      </c>
      <c r="Y22" s="574">
        <f>'13国投入表187'!H387</f>
        <v>0</v>
      </c>
      <c r="Z22" s="574">
        <f>'13国投入表187'!I387</f>
        <v>476</v>
      </c>
      <c r="AA22" s="575">
        <f>'13国投入表187'!J387</f>
        <v>7260</v>
      </c>
      <c r="AB22" s="573">
        <f>'12国IO187'!X28</f>
        <v>77</v>
      </c>
      <c r="AC22" s="574">
        <f>'13国投入表187'!G480</f>
        <v>11</v>
      </c>
      <c r="AD22" s="574">
        <f>'13国投入表187'!H480</f>
        <v>0</v>
      </c>
      <c r="AE22" s="574">
        <f>'13国投入表187'!I480</f>
        <v>2</v>
      </c>
      <c r="AF22" s="575">
        <f>'13国投入表187'!J480</f>
        <v>90</v>
      </c>
      <c r="AG22" s="573">
        <f>'12国IO187'!Y28</f>
        <v>10120</v>
      </c>
      <c r="AH22" s="574">
        <f>'13国投入表187'!G582</f>
        <v>1554</v>
      </c>
      <c r="AI22" s="574">
        <f>'13国投入表187'!H582</f>
        <v>89</v>
      </c>
      <c r="AJ22" s="574">
        <f>'13国投入表187'!I582</f>
        <v>436</v>
      </c>
      <c r="AK22" s="575">
        <f>'13国投入表187'!J582</f>
        <v>12199</v>
      </c>
      <c r="AL22" s="573">
        <f>'12国IO187'!Z28</f>
        <v>3611</v>
      </c>
      <c r="AM22" s="574">
        <f>'13国投入表187'!G670</f>
        <v>773</v>
      </c>
      <c r="AN22" s="574">
        <f>'13国投入表187'!H670</f>
        <v>0</v>
      </c>
      <c r="AO22" s="574">
        <f>'13国投入表187'!I670</f>
        <v>307</v>
      </c>
      <c r="AP22" s="575">
        <f>'13国投入表187'!J670</f>
        <v>4691</v>
      </c>
      <c r="AQ22" s="573">
        <f>'12国IO187'!AA28</f>
        <v>312288</v>
      </c>
      <c r="AR22" s="574">
        <f>'13国投入表187'!G764</f>
        <v>45003</v>
      </c>
      <c r="AS22" s="574">
        <f>'13国投入表187'!H764</f>
        <v>0</v>
      </c>
      <c r="AT22" s="574">
        <f>'13国投入表187'!I764</f>
        <v>11340</v>
      </c>
      <c r="AU22" s="575">
        <f>'13国投入表187'!J764</f>
        <v>368631</v>
      </c>
      <c r="AV22" s="573">
        <f>'12国IO187'!AC28</f>
        <v>0</v>
      </c>
      <c r="AW22" s="574">
        <v>0</v>
      </c>
      <c r="AX22" s="574">
        <v>0</v>
      </c>
      <c r="AY22" s="581">
        <v>0</v>
      </c>
      <c r="AZ22" s="582">
        <v>0</v>
      </c>
      <c r="BA22" s="595">
        <f>'12国IO187'!AW28</f>
        <v>0</v>
      </c>
      <c r="BB22" s="574">
        <v>0</v>
      </c>
      <c r="BC22" s="574">
        <v>0</v>
      </c>
      <c r="BD22" s="594">
        <v>0</v>
      </c>
      <c r="BE22" s="576">
        <v>0</v>
      </c>
      <c r="BF22" s="573">
        <f>'12国IO187'!GB28</f>
        <v>516285</v>
      </c>
      <c r="BG22" s="574">
        <f>'13国投入表187'!G1152</f>
        <v>101673</v>
      </c>
      <c r="BH22" s="574">
        <f>'13国投入表187'!H1152</f>
        <v>43571</v>
      </c>
      <c r="BI22" s="574">
        <f>'13国投入表187'!I1152</f>
        <v>37865</v>
      </c>
      <c r="BJ22" s="575">
        <f>'13国投入表187'!J1152</f>
        <v>699394</v>
      </c>
      <c r="BK22" s="573">
        <f>'12国IO187'!GQ28</f>
        <v>2852199</v>
      </c>
      <c r="BL22" s="574">
        <f>'13国投入表187'!G1267</f>
        <v>579640</v>
      </c>
      <c r="BM22" s="574">
        <f>'13国投入表187'!H1267</f>
        <v>767349</v>
      </c>
      <c r="BN22" s="574">
        <f>'13国投入表187'!I1267</f>
        <v>221484</v>
      </c>
      <c r="BO22" s="575">
        <f>'13国投入表187'!J1267</f>
        <v>4420672</v>
      </c>
    </row>
    <row r="23" spans="1:68" x14ac:dyDescent="0.2">
      <c r="A23" s="10" t="s">
        <v>260</v>
      </c>
      <c r="B23" s="7" t="s">
        <v>543</v>
      </c>
      <c r="C23" s="585">
        <f>'12国IO187'!S30</f>
        <v>0</v>
      </c>
      <c r="D23" s="586">
        <v>0</v>
      </c>
      <c r="E23" s="586">
        <v>0</v>
      </c>
      <c r="F23" s="587">
        <v>0</v>
      </c>
      <c r="G23" s="588">
        <v>0</v>
      </c>
      <c r="H23" s="585">
        <f>'12国IO187'!T30</f>
        <v>0</v>
      </c>
      <c r="I23" s="589">
        <v>0</v>
      </c>
      <c r="J23" s="589">
        <v>0</v>
      </c>
      <c r="K23" s="587">
        <v>0</v>
      </c>
      <c r="L23" s="592">
        <v>0</v>
      </c>
      <c r="M23" s="585">
        <f>'12国IO187'!U30</f>
        <v>0</v>
      </c>
      <c r="N23" s="589">
        <v>0</v>
      </c>
      <c r="O23" s="589">
        <v>0</v>
      </c>
      <c r="P23" s="587">
        <v>0</v>
      </c>
      <c r="Q23" s="591">
        <v>0</v>
      </c>
      <c r="R23" s="585">
        <f>'12国IO187'!V30</f>
        <v>0</v>
      </c>
      <c r="S23" s="589">
        <v>0</v>
      </c>
      <c r="T23" s="589">
        <v>0</v>
      </c>
      <c r="U23" s="587">
        <v>0</v>
      </c>
      <c r="V23" s="592">
        <v>0</v>
      </c>
      <c r="W23" s="585">
        <f>'12国IO187'!W30</f>
        <v>0</v>
      </c>
      <c r="X23" s="589">
        <v>0</v>
      </c>
      <c r="Y23" s="589">
        <v>0</v>
      </c>
      <c r="Z23" s="587">
        <v>0</v>
      </c>
      <c r="AA23" s="592">
        <v>0</v>
      </c>
      <c r="AB23" s="573">
        <f>'12国IO187'!X30</f>
        <v>0</v>
      </c>
      <c r="AC23" s="574">
        <v>0</v>
      </c>
      <c r="AD23" s="574">
        <v>1</v>
      </c>
      <c r="AE23" s="574">
        <v>2</v>
      </c>
      <c r="AF23" s="575">
        <v>3</v>
      </c>
      <c r="AG23" s="573">
        <f>'12国IO187'!Y30</f>
        <v>0</v>
      </c>
      <c r="AH23" s="574">
        <v>0</v>
      </c>
      <c r="AI23" s="574">
        <v>0</v>
      </c>
      <c r="AJ23" s="581">
        <v>0</v>
      </c>
      <c r="AK23" s="582">
        <v>0</v>
      </c>
      <c r="AL23" s="573">
        <f>'12国IO187'!Z30</f>
        <v>0</v>
      </c>
      <c r="AM23" s="574">
        <v>0</v>
      </c>
      <c r="AN23" s="574">
        <v>0</v>
      </c>
      <c r="AO23" s="581">
        <v>0</v>
      </c>
      <c r="AP23" s="582">
        <v>0</v>
      </c>
      <c r="AQ23" s="573">
        <f>'12国IO187'!AA30</f>
        <v>0</v>
      </c>
      <c r="AR23" s="574">
        <v>0</v>
      </c>
      <c r="AS23" s="574">
        <v>0</v>
      </c>
      <c r="AT23" s="581">
        <v>0</v>
      </c>
      <c r="AU23" s="582">
        <v>0</v>
      </c>
      <c r="AV23" s="573">
        <f>'12国IO187'!AC30</f>
        <v>0</v>
      </c>
      <c r="AW23" s="574">
        <v>0</v>
      </c>
      <c r="AX23" s="574">
        <v>0</v>
      </c>
      <c r="AY23" s="581">
        <v>0</v>
      </c>
      <c r="AZ23" s="582">
        <v>0</v>
      </c>
      <c r="BA23" s="595">
        <f>'12国IO187'!AW30</f>
        <v>0</v>
      </c>
      <c r="BB23" s="574">
        <v>0</v>
      </c>
      <c r="BC23" s="574">
        <v>0</v>
      </c>
      <c r="BD23" s="594">
        <v>0</v>
      </c>
      <c r="BE23" s="576">
        <v>0</v>
      </c>
      <c r="BF23" s="573">
        <f>'12国IO187'!GB30</f>
        <v>0</v>
      </c>
      <c r="BG23" s="574">
        <v>0</v>
      </c>
      <c r="BH23" s="574">
        <v>0</v>
      </c>
      <c r="BI23" s="581">
        <v>0</v>
      </c>
      <c r="BJ23" s="582">
        <v>0</v>
      </c>
      <c r="BK23" s="573">
        <f>'12国IO187'!GQ30</f>
        <v>3482013</v>
      </c>
      <c r="BL23" s="574">
        <f>'13国投入表187'!G1269</f>
        <v>394513</v>
      </c>
      <c r="BM23" s="574">
        <f>'13国投入表187'!H1269</f>
        <v>933189</v>
      </c>
      <c r="BN23" s="574">
        <f>'13国投入表187'!I1269</f>
        <v>51944</v>
      </c>
      <c r="BO23" s="575">
        <f>'13国投入表187'!J1269</f>
        <v>4861659</v>
      </c>
    </row>
    <row r="24" spans="1:68" x14ac:dyDescent="0.2">
      <c r="A24" s="22">
        <v>2029</v>
      </c>
      <c r="B24" s="529" t="s">
        <v>544</v>
      </c>
      <c r="C24" s="596">
        <f>'12国IO187'!S50</f>
        <v>16291</v>
      </c>
      <c r="D24" s="597">
        <f>'13国投入表187'!G28</f>
        <v>2414</v>
      </c>
      <c r="E24" s="597">
        <f>'13国投入表187'!H28</f>
        <v>0</v>
      </c>
      <c r="F24" s="597">
        <f>'13国投入表187'!I28</f>
        <v>920</v>
      </c>
      <c r="G24" s="597">
        <f>'13国投入表187'!J28</f>
        <v>19625</v>
      </c>
      <c r="H24" s="596">
        <f>'12国IO187'!T50</f>
        <v>6835</v>
      </c>
      <c r="I24" s="598">
        <f>'13国投入表187'!G128</f>
        <v>1044</v>
      </c>
      <c r="J24" s="598">
        <f>'13国投入表187'!H128</f>
        <v>0</v>
      </c>
      <c r="K24" s="598">
        <f>'13国投入表187'!I128</f>
        <v>363</v>
      </c>
      <c r="L24" s="598">
        <f>'13国投入表187'!J128</f>
        <v>8242</v>
      </c>
      <c r="M24" s="596">
        <f>'12国IO187'!U50</f>
        <v>0</v>
      </c>
      <c r="N24" s="598">
        <v>0</v>
      </c>
      <c r="O24" s="598">
        <v>0</v>
      </c>
      <c r="P24" s="599">
        <v>0</v>
      </c>
      <c r="Q24" s="600">
        <v>0</v>
      </c>
      <c r="R24" s="596">
        <f>'12国IO187'!V50</f>
        <v>50799</v>
      </c>
      <c r="S24" s="598">
        <f>'13国投入表187'!G299</f>
        <v>7642</v>
      </c>
      <c r="T24" s="598">
        <f>'13国投入表187'!H299</f>
        <v>0</v>
      </c>
      <c r="U24" s="598">
        <f>'13国投入表187'!I299</f>
        <v>3004</v>
      </c>
      <c r="V24" s="601">
        <f>'13国投入表187'!J299</f>
        <v>61445</v>
      </c>
      <c r="W24" s="596">
        <f>'12国IO187'!W50</f>
        <v>1377</v>
      </c>
      <c r="X24" s="598">
        <f>'13国投入表187'!G396</f>
        <v>226</v>
      </c>
      <c r="Y24" s="598">
        <f>'13国投入表187'!H396</f>
        <v>0</v>
      </c>
      <c r="Z24" s="598">
        <f>'13国投入表187'!I396</f>
        <v>49</v>
      </c>
      <c r="AA24" s="601">
        <f>'13国投入表187'!J396</f>
        <v>1652</v>
      </c>
      <c r="AB24" s="596">
        <f>'12国IO187'!X50</f>
        <v>24215</v>
      </c>
      <c r="AC24" s="598">
        <f>'13国投入表187'!G492</f>
        <v>3872</v>
      </c>
      <c r="AD24" s="598">
        <f>'13国投入表187'!H492</f>
        <v>0</v>
      </c>
      <c r="AE24" s="598">
        <f>'13国投入表187'!I492</f>
        <v>1060</v>
      </c>
      <c r="AF24" s="601">
        <f>'13国投入表187'!J492</f>
        <v>29147</v>
      </c>
      <c r="AG24" s="596">
        <f>'12国IO187'!Y50</f>
        <v>6459</v>
      </c>
      <c r="AH24" s="598">
        <f>'13国投入表187'!G590</f>
        <v>994</v>
      </c>
      <c r="AI24" s="598">
        <f>'13国投入表187'!H590</f>
        <v>0</v>
      </c>
      <c r="AJ24" s="598">
        <f>'13国投入表187'!I590</f>
        <v>319</v>
      </c>
      <c r="AK24" s="601">
        <f>'13国投入表187'!J590</f>
        <v>7772</v>
      </c>
      <c r="AL24" s="596">
        <f>'12国IO187'!Z50</f>
        <v>1129</v>
      </c>
      <c r="AM24" s="598">
        <f>'13国投入表187'!G681</f>
        <v>168</v>
      </c>
      <c r="AN24" s="598">
        <f>'13国投入表187'!H681</f>
        <v>0</v>
      </c>
      <c r="AO24" s="598">
        <f>'13国投入表187'!I681</f>
        <v>63</v>
      </c>
      <c r="AP24" s="601">
        <f>'13国投入表187'!J681</f>
        <v>1360</v>
      </c>
      <c r="AQ24" s="596">
        <f>'12国IO187'!AA50</f>
        <v>28755</v>
      </c>
      <c r="AR24" s="598">
        <f>'13国投入表187'!G777</f>
        <v>4290</v>
      </c>
      <c r="AS24" s="598">
        <f>'13国投入表187'!H777</f>
        <v>0</v>
      </c>
      <c r="AT24" s="598">
        <f>'13国投入表187'!I777</f>
        <v>1843</v>
      </c>
      <c r="AU24" s="601">
        <f>'13国投入表187'!J777</f>
        <v>34888</v>
      </c>
      <c r="AV24" s="596">
        <f>'12国IO187'!AC50</f>
        <v>28</v>
      </c>
      <c r="AW24" s="598">
        <f>'13国投入表187'!G965</f>
        <v>4</v>
      </c>
      <c r="AX24" s="598">
        <f>'13国投入表187'!H965</f>
        <v>0</v>
      </c>
      <c r="AY24" s="598">
        <f>'13国投入表187'!I965</f>
        <v>2</v>
      </c>
      <c r="AZ24" s="601">
        <f>'13国投入表187'!J965</f>
        <v>34</v>
      </c>
      <c r="BA24" s="600">
        <f>'12国IO187'!AW50</f>
        <v>180690</v>
      </c>
      <c r="BB24" s="602">
        <f>'13国投入表187'!G1053</f>
        <v>8500</v>
      </c>
      <c r="BC24" s="602">
        <f>'13国投入表187'!H1053</f>
        <v>0</v>
      </c>
      <c r="BD24" s="602">
        <f>'13国投入表187'!I1053</f>
        <v>3519</v>
      </c>
      <c r="BE24" s="602">
        <f>'13国投入表187'!J1053</f>
        <v>192709</v>
      </c>
      <c r="BF24" s="596">
        <f>'12国IO187'!GB50</f>
        <v>8607</v>
      </c>
      <c r="BG24" s="598">
        <f>'13国投入表187'!G1164</f>
        <v>1433</v>
      </c>
      <c r="BH24" s="598">
        <f>'13国投入表187'!H1164</f>
        <v>0</v>
      </c>
      <c r="BI24" s="598">
        <f>'13国投入表187'!I1164</f>
        <v>381</v>
      </c>
      <c r="BJ24" s="601">
        <f>'13国投入表187'!J1164</f>
        <v>10421</v>
      </c>
      <c r="BK24" s="596">
        <f>'12国IO187'!GQ50</f>
        <v>-7703</v>
      </c>
      <c r="BL24" s="598">
        <f>'13国投入表187'!G1288</f>
        <v>2327</v>
      </c>
      <c r="BM24" s="598">
        <f>'13国投入表187'!H1288</f>
        <v>12191</v>
      </c>
      <c r="BN24" s="598">
        <f>'13国投入表187'!I1288</f>
        <v>435</v>
      </c>
      <c r="BO24" s="601">
        <f>'13国投入表187'!J1288</f>
        <v>7250</v>
      </c>
      <c r="BP24" t="s">
        <v>481</v>
      </c>
    </row>
    <row r="25" spans="1:68" x14ac:dyDescent="0.2">
      <c r="A25" s="22">
        <v>6721</v>
      </c>
      <c r="B25" s="529" t="s">
        <v>1763</v>
      </c>
      <c r="C25" s="596">
        <f>'12国IO187'!S185</f>
        <v>0</v>
      </c>
      <c r="D25" s="597">
        <v>0</v>
      </c>
      <c r="E25" s="597">
        <v>0</v>
      </c>
      <c r="F25" s="599">
        <v>0</v>
      </c>
      <c r="G25" s="603">
        <v>0</v>
      </c>
      <c r="H25" s="604">
        <f>'12国IO187'!T185</f>
        <v>0</v>
      </c>
      <c r="I25" s="598">
        <v>0</v>
      </c>
      <c r="J25" s="598">
        <v>0</v>
      </c>
      <c r="K25" s="599">
        <v>0</v>
      </c>
      <c r="L25" s="603">
        <v>0</v>
      </c>
      <c r="M25" s="604">
        <f>'12国IO187'!U185</f>
        <v>0</v>
      </c>
      <c r="N25" s="598">
        <v>0</v>
      </c>
      <c r="O25" s="598">
        <v>0</v>
      </c>
      <c r="P25" s="599">
        <v>0</v>
      </c>
      <c r="Q25" s="605">
        <v>0</v>
      </c>
      <c r="R25" s="604">
        <f>'12国IO187'!V185</f>
        <v>0</v>
      </c>
      <c r="S25" s="598">
        <v>0</v>
      </c>
      <c r="T25" s="598">
        <v>0</v>
      </c>
      <c r="U25" s="599">
        <v>0</v>
      </c>
      <c r="V25" s="603">
        <v>0</v>
      </c>
      <c r="W25" s="604">
        <f>'12国IO187'!W185</f>
        <v>0</v>
      </c>
      <c r="X25" s="598">
        <v>0</v>
      </c>
      <c r="Y25" s="598">
        <v>0</v>
      </c>
      <c r="Z25" s="599">
        <v>0</v>
      </c>
      <c r="AA25" s="603">
        <v>0</v>
      </c>
      <c r="AB25" s="604">
        <f>'12国IO187'!X185</f>
        <v>0</v>
      </c>
      <c r="AC25" s="598">
        <v>0</v>
      </c>
      <c r="AD25" s="598">
        <v>0</v>
      </c>
      <c r="AE25" s="599">
        <v>0</v>
      </c>
      <c r="AF25" s="603">
        <v>0</v>
      </c>
      <c r="AG25" s="604">
        <f>'12国IO187'!Y185</f>
        <v>0</v>
      </c>
      <c r="AH25" s="598">
        <v>0</v>
      </c>
      <c r="AI25" s="598">
        <v>0</v>
      </c>
      <c r="AJ25" s="599">
        <v>0</v>
      </c>
      <c r="AK25" s="603">
        <v>0</v>
      </c>
      <c r="AL25" s="604">
        <f>'12国IO187'!Z185</f>
        <v>0</v>
      </c>
      <c r="AM25" s="598">
        <v>0</v>
      </c>
      <c r="AN25" s="598">
        <v>0</v>
      </c>
      <c r="AO25" s="599">
        <v>0</v>
      </c>
      <c r="AP25" s="603">
        <v>0</v>
      </c>
      <c r="AQ25" s="604">
        <f>'12国IO187'!AA185</f>
        <v>0</v>
      </c>
      <c r="AR25" s="598">
        <v>0</v>
      </c>
      <c r="AS25" s="598">
        <v>0</v>
      </c>
      <c r="AT25" s="599">
        <v>0</v>
      </c>
      <c r="AU25" s="603">
        <v>0</v>
      </c>
      <c r="AV25" s="604">
        <f>'12国IO187'!AC185</f>
        <v>0</v>
      </c>
      <c r="AW25" s="598">
        <v>0</v>
      </c>
      <c r="AX25" s="598">
        <v>0</v>
      </c>
      <c r="AY25" s="599">
        <v>0</v>
      </c>
      <c r="AZ25" s="603">
        <v>0</v>
      </c>
      <c r="BA25" s="605">
        <f>'12国IO187'!AW185</f>
        <v>0</v>
      </c>
      <c r="BB25" s="602">
        <v>0</v>
      </c>
      <c r="BC25" s="602">
        <v>0</v>
      </c>
      <c r="BD25" s="606">
        <v>0</v>
      </c>
      <c r="BE25" s="605">
        <v>0</v>
      </c>
      <c r="BF25" s="604">
        <f>'12国IO187'!GB185</f>
        <v>195174</v>
      </c>
      <c r="BG25" s="598">
        <f>'13国投入表187'!G1226</f>
        <v>0</v>
      </c>
      <c r="BH25" s="598">
        <f>'13国投入表187'!H1226</f>
        <v>0</v>
      </c>
      <c r="BI25" s="598">
        <f>'13国投入表187'!I1226</f>
        <v>0</v>
      </c>
      <c r="BJ25" s="601">
        <f>'13国投入表187'!J1226</f>
        <v>195174</v>
      </c>
      <c r="BK25" s="596">
        <f>'12国IO187'!GQ185</f>
        <v>26997208</v>
      </c>
      <c r="BL25" s="598">
        <f>'13国投入表187'!G1421</f>
        <v>0</v>
      </c>
      <c r="BM25" s="598">
        <f>'13国投入表187'!H1421</f>
        <v>0</v>
      </c>
      <c r="BN25" s="598">
        <f>'13国投入表187'!I1421</f>
        <v>0</v>
      </c>
      <c r="BO25" s="601">
        <f>'13国投入表187'!J1421</f>
        <v>26997208</v>
      </c>
    </row>
    <row r="26" spans="1:68" x14ac:dyDescent="0.2">
      <c r="A26" t="s">
        <v>2189</v>
      </c>
      <c r="C26" s="55" t="s">
        <v>207</v>
      </c>
      <c r="D26" s="55" t="s">
        <v>1766</v>
      </c>
      <c r="E26" s="55" t="s">
        <v>1766</v>
      </c>
      <c r="F26" s="55" t="s">
        <v>2195</v>
      </c>
      <c r="G26" s="55" t="s">
        <v>207</v>
      </c>
      <c r="H26" s="55" t="s">
        <v>207</v>
      </c>
      <c r="I26" s="55" t="s">
        <v>1766</v>
      </c>
      <c r="J26" s="55" t="s">
        <v>1766</v>
      </c>
      <c r="K26" s="55" t="s">
        <v>2195</v>
      </c>
      <c r="L26" s="55" t="s">
        <v>207</v>
      </c>
      <c r="M26" s="55" t="s">
        <v>207</v>
      </c>
      <c r="N26" s="55" t="s">
        <v>1766</v>
      </c>
      <c r="O26" s="55" t="s">
        <v>1766</v>
      </c>
      <c r="P26" s="55" t="s">
        <v>2195</v>
      </c>
      <c r="Q26" s="55" t="s">
        <v>207</v>
      </c>
      <c r="R26" s="55" t="s">
        <v>207</v>
      </c>
      <c r="S26" s="55" t="s">
        <v>1766</v>
      </c>
      <c r="T26" s="55" t="s">
        <v>1766</v>
      </c>
      <c r="U26" s="55" t="s">
        <v>2195</v>
      </c>
      <c r="V26" s="55" t="s">
        <v>207</v>
      </c>
      <c r="W26" s="55" t="s">
        <v>207</v>
      </c>
      <c r="X26" s="55" t="s">
        <v>1766</v>
      </c>
      <c r="Y26" s="55" t="s">
        <v>1766</v>
      </c>
      <c r="Z26" s="55" t="s">
        <v>2195</v>
      </c>
      <c r="AA26" s="55" t="s">
        <v>207</v>
      </c>
      <c r="AB26" s="55" t="s">
        <v>207</v>
      </c>
      <c r="AC26" s="55" t="s">
        <v>1766</v>
      </c>
      <c r="AD26" s="55" t="s">
        <v>1766</v>
      </c>
      <c r="AE26" s="55" t="s">
        <v>2195</v>
      </c>
      <c r="AF26" s="55" t="s">
        <v>207</v>
      </c>
      <c r="AG26" s="55" t="s">
        <v>207</v>
      </c>
      <c r="AH26" s="55" t="s">
        <v>1766</v>
      </c>
      <c r="AI26" s="55" t="s">
        <v>1766</v>
      </c>
      <c r="AJ26" s="55"/>
      <c r="AK26" s="55" t="s">
        <v>207</v>
      </c>
      <c r="AL26" s="55" t="s">
        <v>207</v>
      </c>
      <c r="AM26" s="55" t="s">
        <v>1766</v>
      </c>
      <c r="AN26" s="55" t="s">
        <v>1766</v>
      </c>
      <c r="AO26" s="55" t="s">
        <v>2195</v>
      </c>
      <c r="AP26" s="55" t="s">
        <v>207</v>
      </c>
      <c r="AQ26" s="55" t="s">
        <v>207</v>
      </c>
      <c r="AR26" s="55" t="s">
        <v>876</v>
      </c>
      <c r="AS26" s="55" t="s">
        <v>876</v>
      </c>
      <c r="AT26" s="55" t="s">
        <v>2195</v>
      </c>
      <c r="AU26" s="55" t="s">
        <v>207</v>
      </c>
      <c r="AV26" s="55" t="s">
        <v>207</v>
      </c>
      <c r="AW26" s="55" t="s">
        <v>876</v>
      </c>
      <c r="AX26" s="55" t="s">
        <v>876</v>
      </c>
      <c r="AY26" s="55" t="s">
        <v>2195</v>
      </c>
      <c r="AZ26" s="55" t="s">
        <v>207</v>
      </c>
      <c r="BA26" s="55" t="s">
        <v>207</v>
      </c>
      <c r="BB26" s="55" t="s">
        <v>876</v>
      </c>
      <c r="BC26" s="55" t="s">
        <v>876</v>
      </c>
      <c r="BD26" s="55" t="s">
        <v>2195</v>
      </c>
      <c r="BE26" s="55" t="s">
        <v>207</v>
      </c>
      <c r="BF26" s="55" t="s">
        <v>207</v>
      </c>
      <c r="BG26" s="55" t="s">
        <v>876</v>
      </c>
      <c r="BH26" s="55" t="s">
        <v>876</v>
      </c>
      <c r="BI26" s="55" t="s">
        <v>2195</v>
      </c>
      <c r="BJ26" s="55" t="s">
        <v>207</v>
      </c>
      <c r="BK26" s="55" t="s">
        <v>207</v>
      </c>
      <c r="BL26" s="55" t="s">
        <v>876</v>
      </c>
      <c r="BM26" s="55" t="s">
        <v>876</v>
      </c>
      <c r="BN26" s="55" t="s">
        <v>2195</v>
      </c>
      <c r="BO26" s="55" t="s">
        <v>207</v>
      </c>
    </row>
    <row r="27" spans="1:68" x14ac:dyDescent="0.2">
      <c r="C27" t="s">
        <v>744</v>
      </c>
      <c r="D27" s="1" t="s">
        <v>744</v>
      </c>
      <c r="E27" s="1" t="s">
        <v>744</v>
      </c>
      <c r="F27" s="1" t="s">
        <v>744</v>
      </c>
      <c r="G27" s="1" t="s">
        <v>744</v>
      </c>
      <c r="H27" t="s">
        <v>744</v>
      </c>
      <c r="I27" s="1" t="s">
        <v>744</v>
      </c>
      <c r="J27" s="1" t="s">
        <v>744</v>
      </c>
      <c r="K27" s="1" t="s">
        <v>744</v>
      </c>
      <c r="L27" s="1" t="s">
        <v>744</v>
      </c>
      <c r="M27" t="s">
        <v>744</v>
      </c>
      <c r="N27" s="1" t="s">
        <v>744</v>
      </c>
      <c r="O27" s="1" t="s">
        <v>744</v>
      </c>
      <c r="P27" s="1" t="s">
        <v>744</v>
      </c>
      <c r="Q27" s="1" t="s">
        <v>744</v>
      </c>
      <c r="R27" t="s">
        <v>744</v>
      </c>
      <c r="S27" s="1" t="s">
        <v>744</v>
      </c>
      <c r="T27" s="1" t="s">
        <v>744</v>
      </c>
      <c r="U27" s="1" t="s">
        <v>744</v>
      </c>
      <c r="V27" s="1" t="s">
        <v>744</v>
      </c>
      <c r="W27" t="s">
        <v>744</v>
      </c>
      <c r="X27" s="1" t="s">
        <v>744</v>
      </c>
      <c r="Y27" s="1" t="s">
        <v>744</v>
      </c>
      <c r="Z27" s="1" t="s">
        <v>744</v>
      </c>
      <c r="AA27" s="1" t="s">
        <v>744</v>
      </c>
      <c r="AB27" t="s">
        <v>744</v>
      </c>
      <c r="AC27" s="1" t="s">
        <v>744</v>
      </c>
      <c r="AD27" s="1" t="s">
        <v>744</v>
      </c>
      <c r="AE27" s="1" t="s">
        <v>744</v>
      </c>
      <c r="AF27" s="1" t="s">
        <v>744</v>
      </c>
      <c r="AG27" t="s">
        <v>744</v>
      </c>
      <c r="AH27" s="1" t="s">
        <v>744</v>
      </c>
      <c r="AI27" s="1" t="s">
        <v>744</v>
      </c>
      <c r="AJ27" s="1" t="s">
        <v>744</v>
      </c>
      <c r="AK27" s="1" t="s">
        <v>744</v>
      </c>
      <c r="AL27" t="s">
        <v>744</v>
      </c>
      <c r="AM27" s="1" t="s">
        <v>744</v>
      </c>
      <c r="AN27" s="1" t="s">
        <v>744</v>
      </c>
      <c r="AO27" s="1" t="s">
        <v>744</v>
      </c>
      <c r="AP27" s="1" t="s">
        <v>744</v>
      </c>
      <c r="AQ27" t="s">
        <v>744</v>
      </c>
      <c r="AR27" s="1" t="s">
        <v>744</v>
      </c>
      <c r="AS27" s="1" t="s">
        <v>744</v>
      </c>
      <c r="AT27" s="1" t="s">
        <v>744</v>
      </c>
      <c r="AU27" s="1" t="s">
        <v>744</v>
      </c>
      <c r="AV27" t="s">
        <v>744</v>
      </c>
      <c r="AW27" s="1" t="s">
        <v>744</v>
      </c>
      <c r="AX27" s="1" t="s">
        <v>744</v>
      </c>
      <c r="AY27" s="1" t="s">
        <v>744</v>
      </c>
      <c r="AZ27" s="1" t="s">
        <v>744</v>
      </c>
      <c r="BA27" t="s">
        <v>744</v>
      </c>
      <c r="BB27" s="1" t="s">
        <v>744</v>
      </c>
      <c r="BC27" s="1" t="s">
        <v>744</v>
      </c>
      <c r="BD27" s="1" t="s">
        <v>744</v>
      </c>
      <c r="BE27" s="1" t="s">
        <v>744</v>
      </c>
      <c r="BF27" t="s">
        <v>744</v>
      </c>
      <c r="BG27" s="1" t="s">
        <v>744</v>
      </c>
      <c r="BH27" s="1" t="s">
        <v>744</v>
      </c>
      <c r="BI27" s="1" t="s">
        <v>744</v>
      </c>
      <c r="BJ27" s="1" t="s">
        <v>744</v>
      </c>
      <c r="BK27" t="s">
        <v>744</v>
      </c>
      <c r="BL27" s="1" t="s">
        <v>744</v>
      </c>
      <c r="BM27" s="1" t="s">
        <v>744</v>
      </c>
      <c r="BN27" s="1" t="s">
        <v>744</v>
      </c>
      <c r="BO27" s="1" t="s">
        <v>744</v>
      </c>
    </row>
  </sheetData>
  <phoneticPr fontId="3"/>
  <pageMargins left="0.75" right="0.75" top="1" bottom="1" header="0.51200000000000001" footer="0.51200000000000001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0"/>
  </sheetPr>
  <dimension ref="A1:CE26"/>
  <sheetViews>
    <sheetView workbookViewId="0">
      <pane xSplit="3" ySplit="4" topLeftCell="BD5" activePane="bottomRight" state="frozen"/>
      <selection pane="topRight" activeCell="D1" sqref="D1"/>
      <selection pane="bottomLeft" activeCell="A3" sqref="A3"/>
      <selection pane="bottomRight" activeCell="BL21" sqref="BL21"/>
    </sheetView>
  </sheetViews>
  <sheetFormatPr defaultRowHeight="13" x14ac:dyDescent="0.2"/>
  <cols>
    <col min="1" max="1" width="5.7265625" customWidth="1"/>
    <col min="2" max="2" width="3.08984375" customWidth="1"/>
    <col min="3" max="3" width="23" customWidth="1"/>
    <col min="4" max="4" width="9.26953125" bestFit="1" customWidth="1"/>
    <col min="5" max="5" width="10" bestFit="1" customWidth="1"/>
    <col min="6" max="7" width="9.26953125" bestFit="1" customWidth="1"/>
    <col min="8" max="8" width="10" bestFit="1" customWidth="1"/>
    <col min="9" max="9" width="9.08984375" customWidth="1"/>
    <col min="10" max="10" width="10" bestFit="1" customWidth="1"/>
    <col min="11" max="11" width="9.26953125" bestFit="1" customWidth="1"/>
    <col min="12" max="13" width="10" bestFit="1" customWidth="1"/>
    <col min="14" max="14" width="9.453125" bestFit="1" customWidth="1"/>
    <col min="15" max="15" width="10" bestFit="1" customWidth="1"/>
    <col min="16" max="16" width="9.26953125" bestFit="1" customWidth="1"/>
    <col min="17" max="17" width="9.453125" bestFit="1" customWidth="1"/>
    <col min="18" max="18" width="10" bestFit="1" customWidth="1"/>
    <col min="19" max="19" width="9.26953125" bestFit="1" customWidth="1"/>
    <col min="20" max="20" width="10" bestFit="1" customWidth="1"/>
    <col min="21" max="21" width="9.26953125" bestFit="1" customWidth="1"/>
    <col min="22" max="23" width="10" bestFit="1" customWidth="1"/>
    <col min="24" max="24" width="9.26953125" bestFit="1" customWidth="1"/>
    <col min="25" max="25" width="10" bestFit="1" customWidth="1"/>
    <col min="26" max="26" width="9.26953125" bestFit="1" customWidth="1"/>
    <col min="27" max="27" width="10.36328125" bestFit="1" customWidth="1"/>
    <col min="28" max="28" width="10" bestFit="1" customWidth="1"/>
    <col min="29" max="29" width="9.26953125" bestFit="1" customWidth="1"/>
    <col min="30" max="30" width="10" bestFit="1" customWidth="1"/>
    <col min="31" max="31" width="9.26953125" bestFit="1" customWidth="1"/>
    <col min="32" max="33" width="10" bestFit="1" customWidth="1"/>
    <col min="34" max="34" width="9.26953125" bestFit="1" customWidth="1"/>
    <col min="35" max="38" width="10" bestFit="1" customWidth="1"/>
    <col min="39" max="39" width="9.26953125" customWidth="1"/>
    <col min="40" max="40" width="10" bestFit="1" customWidth="1"/>
    <col min="41" max="41" width="9.26953125" bestFit="1" customWidth="1"/>
    <col min="42" max="43" width="10" bestFit="1" customWidth="1"/>
    <col min="44" max="44" width="9.26953125" bestFit="1" customWidth="1"/>
    <col min="45" max="45" width="10" bestFit="1" customWidth="1"/>
    <col min="46" max="46" width="9.26953125" bestFit="1" customWidth="1"/>
    <col min="47" max="48" width="10" bestFit="1" customWidth="1"/>
    <col min="49" max="56" width="9.26953125" bestFit="1" customWidth="1"/>
    <col min="57" max="58" width="10" bestFit="1" customWidth="1"/>
    <col min="59" max="59" width="9.453125" bestFit="1" customWidth="1"/>
    <col min="60" max="63" width="10" bestFit="1" customWidth="1"/>
    <col min="64" max="64" width="10.453125" bestFit="1" customWidth="1"/>
    <col min="65" max="67" width="10.36328125" bestFit="1" customWidth="1"/>
    <col min="68" max="68" width="10.453125" bestFit="1" customWidth="1"/>
  </cols>
  <sheetData>
    <row r="1" spans="1:83" x14ac:dyDescent="0.2">
      <c r="A1" s="278" t="s">
        <v>2177</v>
      </c>
      <c r="B1" s="272"/>
      <c r="C1" s="272"/>
      <c r="E1" t="s">
        <v>759</v>
      </c>
      <c r="BG1" s="654" t="s">
        <v>2197</v>
      </c>
    </row>
    <row r="2" spans="1:83" x14ac:dyDescent="0.2">
      <c r="A2" s="530"/>
      <c r="B2" s="17"/>
      <c r="C2" s="2"/>
      <c r="D2" s="530">
        <v>1112</v>
      </c>
      <c r="E2" s="17"/>
      <c r="F2" s="17"/>
      <c r="G2" s="17"/>
      <c r="H2" s="2"/>
      <c r="I2" s="17">
        <v>1113</v>
      </c>
      <c r="J2" s="17"/>
      <c r="K2" s="17"/>
      <c r="L2" s="17"/>
      <c r="M2" s="17"/>
      <c r="N2" s="530">
        <v>1114</v>
      </c>
      <c r="O2" s="17"/>
      <c r="P2" s="17"/>
      <c r="Q2" s="17"/>
      <c r="R2" s="2"/>
      <c r="S2" s="17">
        <v>1115</v>
      </c>
      <c r="T2" s="17"/>
      <c r="U2" s="17"/>
      <c r="V2" s="17"/>
      <c r="W2" s="17"/>
      <c r="X2" s="530">
        <v>1116</v>
      </c>
      <c r="Y2" s="17"/>
      <c r="Z2" s="17"/>
      <c r="AA2" s="17"/>
      <c r="AB2" s="2"/>
      <c r="AC2" s="17">
        <v>1117</v>
      </c>
      <c r="AD2" s="17"/>
      <c r="AE2" s="17"/>
      <c r="AF2" s="17"/>
      <c r="AG2" s="17"/>
      <c r="AH2" s="530">
        <v>1119</v>
      </c>
      <c r="AI2" s="17"/>
      <c r="AJ2" s="17"/>
      <c r="AK2" s="17"/>
      <c r="AL2" s="2"/>
      <c r="AM2" s="17">
        <v>1121</v>
      </c>
      <c r="AN2" s="17"/>
      <c r="AO2" s="17"/>
      <c r="AP2" s="17"/>
      <c r="AQ2" s="17"/>
      <c r="AR2" s="530">
        <v>1129</v>
      </c>
      <c r="AS2" s="17"/>
      <c r="AT2" s="17"/>
      <c r="AU2" s="17"/>
      <c r="AV2" s="2"/>
      <c r="AW2" s="17">
        <v>1141</v>
      </c>
      <c r="AX2" s="17"/>
      <c r="AY2" s="17"/>
      <c r="AZ2" s="17"/>
      <c r="BA2" s="17"/>
      <c r="BB2" s="530">
        <v>2029</v>
      </c>
      <c r="BC2" s="17"/>
      <c r="BD2" s="17"/>
      <c r="BE2" s="17"/>
      <c r="BF2" s="2"/>
      <c r="BG2" s="706">
        <v>6721</v>
      </c>
      <c r="BH2" s="17"/>
      <c r="BI2" s="17"/>
      <c r="BJ2" s="17"/>
      <c r="BK2" s="17"/>
      <c r="BL2" s="530">
        <v>9200</v>
      </c>
      <c r="BM2" s="17"/>
      <c r="BN2" s="17"/>
      <c r="BO2" s="17"/>
      <c r="BP2" s="2"/>
    </row>
    <row r="3" spans="1:83" x14ac:dyDescent="0.2">
      <c r="A3" s="10"/>
      <c r="B3" s="7"/>
      <c r="C3" s="4"/>
      <c r="D3" s="10" t="s">
        <v>294</v>
      </c>
      <c r="E3" s="7"/>
      <c r="F3" s="7"/>
      <c r="G3" s="7"/>
      <c r="H3" s="4"/>
      <c r="I3" s="7" t="s">
        <v>295</v>
      </c>
      <c r="J3" s="7"/>
      <c r="K3" s="7"/>
      <c r="L3" s="7"/>
      <c r="M3" s="7"/>
      <c r="N3" s="10" t="s">
        <v>296</v>
      </c>
      <c r="O3" s="7"/>
      <c r="P3" s="7"/>
      <c r="Q3" s="7"/>
      <c r="R3" s="4"/>
      <c r="S3" s="7" t="s">
        <v>297</v>
      </c>
      <c r="T3" s="7"/>
      <c r="U3" s="7"/>
      <c r="V3" s="7"/>
      <c r="W3" s="7"/>
      <c r="X3" s="10" t="s">
        <v>298</v>
      </c>
      <c r="Y3" s="7"/>
      <c r="Z3" s="7"/>
      <c r="AA3" s="7"/>
      <c r="AB3" s="4"/>
      <c r="AC3" s="7" t="s">
        <v>299</v>
      </c>
      <c r="AD3" s="7"/>
      <c r="AE3" s="7"/>
      <c r="AF3" s="7"/>
      <c r="AG3" s="7"/>
      <c r="AH3" s="10" t="s">
        <v>300</v>
      </c>
      <c r="AI3" s="7"/>
      <c r="AJ3" s="7"/>
      <c r="AK3" s="7"/>
      <c r="AL3" s="4"/>
      <c r="AM3" s="7" t="s">
        <v>301</v>
      </c>
      <c r="AN3" s="7"/>
      <c r="AO3" s="7"/>
      <c r="AP3" s="7"/>
      <c r="AQ3" s="7"/>
      <c r="AR3" s="10" t="s">
        <v>302</v>
      </c>
      <c r="AS3" s="7"/>
      <c r="AT3" s="7"/>
      <c r="AU3" s="7"/>
      <c r="AV3" s="4"/>
      <c r="AW3" s="7" t="s">
        <v>303</v>
      </c>
      <c r="AX3" s="7"/>
      <c r="AY3" s="7"/>
      <c r="AZ3" s="7"/>
      <c r="BA3" s="7"/>
      <c r="BB3" s="10" t="s">
        <v>304</v>
      </c>
      <c r="BC3" s="7"/>
      <c r="BD3" s="7"/>
      <c r="BE3" s="7"/>
      <c r="BF3" s="4"/>
      <c r="BG3" s="7" t="s">
        <v>1700</v>
      </c>
      <c r="BH3" s="7"/>
      <c r="BI3" s="7"/>
      <c r="BJ3" s="7"/>
      <c r="BK3" s="7"/>
      <c r="BL3" s="10" t="s">
        <v>575</v>
      </c>
      <c r="BM3" s="7"/>
      <c r="BN3" s="7"/>
      <c r="BO3" s="7"/>
      <c r="BP3" s="4"/>
    </row>
    <row r="4" spans="1:83" ht="30" customHeight="1" x14ac:dyDescent="0.2">
      <c r="A4" s="657"/>
      <c r="B4" s="525"/>
      <c r="C4" s="656" t="s">
        <v>402</v>
      </c>
      <c r="D4" s="804" t="s">
        <v>306</v>
      </c>
      <c r="E4" s="562" t="s">
        <v>520</v>
      </c>
      <c r="F4" s="562" t="s">
        <v>521</v>
      </c>
      <c r="G4" s="562" t="s">
        <v>573</v>
      </c>
      <c r="H4" s="405" t="s">
        <v>574</v>
      </c>
      <c r="I4" s="562" t="s">
        <v>306</v>
      </c>
      <c r="J4" s="562" t="s">
        <v>520</v>
      </c>
      <c r="K4" s="562" t="s">
        <v>521</v>
      </c>
      <c r="L4" s="562" t="s">
        <v>573</v>
      </c>
      <c r="M4" s="562" t="s">
        <v>574</v>
      </c>
      <c r="N4" s="804" t="s">
        <v>306</v>
      </c>
      <c r="O4" s="562" t="s">
        <v>520</v>
      </c>
      <c r="P4" s="562" t="s">
        <v>521</v>
      </c>
      <c r="Q4" s="562" t="s">
        <v>573</v>
      </c>
      <c r="R4" s="405" t="s">
        <v>574</v>
      </c>
      <c r="S4" s="562" t="s">
        <v>306</v>
      </c>
      <c r="T4" s="562" t="s">
        <v>520</v>
      </c>
      <c r="U4" s="562" t="s">
        <v>521</v>
      </c>
      <c r="V4" s="562" t="s">
        <v>573</v>
      </c>
      <c r="W4" s="562" t="s">
        <v>574</v>
      </c>
      <c r="X4" s="804" t="s">
        <v>306</v>
      </c>
      <c r="Y4" s="562" t="s">
        <v>520</v>
      </c>
      <c r="Z4" s="562" t="s">
        <v>521</v>
      </c>
      <c r="AA4" s="562" t="s">
        <v>573</v>
      </c>
      <c r="AB4" s="405" t="s">
        <v>574</v>
      </c>
      <c r="AC4" s="562" t="s">
        <v>306</v>
      </c>
      <c r="AD4" s="562" t="s">
        <v>520</v>
      </c>
      <c r="AE4" s="562" t="s">
        <v>521</v>
      </c>
      <c r="AF4" s="562" t="s">
        <v>573</v>
      </c>
      <c r="AG4" s="562" t="s">
        <v>574</v>
      </c>
      <c r="AH4" s="804" t="s">
        <v>306</v>
      </c>
      <c r="AI4" s="562" t="s">
        <v>520</v>
      </c>
      <c r="AJ4" s="562" t="s">
        <v>521</v>
      </c>
      <c r="AK4" s="562" t="s">
        <v>573</v>
      </c>
      <c r="AL4" s="405" t="s">
        <v>574</v>
      </c>
      <c r="AM4" s="562" t="s">
        <v>306</v>
      </c>
      <c r="AN4" s="562" t="s">
        <v>520</v>
      </c>
      <c r="AO4" s="562" t="s">
        <v>521</v>
      </c>
      <c r="AP4" s="562" t="s">
        <v>573</v>
      </c>
      <c r="AQ4" s="562" t="s">
        <v>574</v>
      </c>
      <c r="AR4" s="804" t="s">
        <v>306</v>
      </c>
      <c r="AS4" s="562" t="s">
        <v>520</v>
      </c>
      <c r="AT4" s="562" t="s">
        <v>521</v>
      </c>
      <c r="AU4" s="562" t="s">
        <v>573</v>
      </c>
      <c r="AV4" s="405" t="s">
        <v>574</v>
      </c>
      <c r="AW4" s="562" t="s">
        <v>306</v>
      </c>
      <c r="AX4" s="562" t="s">
        <v>520</v>
      </c>
      <c r="AY4" s="562" t="s">
        <v>521</v>
      </c>
      <c r="AZ4" s="562" t="s">
        <v>573</v>
      </c>
      <c r="BA4" s="562" t="s">
        <v>574</v>
      </c>
      <c r="BB4" s="804" t="s">
        <v>306</v>
      </c>
      <c r="BC4" s="562" t="s">
        <v>520</v>
      </c>
      <c r="BD4" s="562" t="s">
        <v>521</v>
      </c>
      <c r="BE4" s="562" t="s">
        <v>573</v>
      </c>
      <c r="BF4" s="405" t="s">
        <v>574</v>
      </c>
      <c r="BG4" s="562" t="s">
        <v>306</v>
      </c>
      <c r="BH4" s="562" t="s">
        <v>520</v>
      </c>
      <c r="BI4" s="562" t="s">
        <v>521</v>
      </c>
      <c r="BJ4" s="562" t="s">
        <v>573</v>
      </c>
      <c r="BK4" s="562" t="s">
        <v>574</v>
      </c>
      <c r="BL4" s="804" t="s">
        <v>306</v>
      </c>
      <c r="BM4" s="562" t="s">
        <v>520</v>
      </c>
      <c r="BN4" s="562" t="s">
        <v>521</v>
      </c>
      <c r="BO4" s="562" t="s">
        <v>573</v>
      </c>
      <c r="BP4" s="405" t="s">
        <v>574</v>
      </c>
    </row>
    <row r="5" spans="1:83" x14ac:dyDescent="0.2">
      <c r="A5" s="10">
        <v>111</v>
      </c>
      <c r="B5" s="7"/>
      <c r="C5" s="4" t="s">
        <v>525</v>
      </c>
      <c r="D5" s="782" t="e">
        <f>+'8国ﾏｰｼﾞﾝ額'!C5/'8国ﾏｰｼﾞﾝ額'!C5</f>
        <v>#DIV/0!</v>
      </c>
      <c r="E5" s="783" t="e">
        <f>+'8国ﾏｰｼﾞﾝ額'!D5/'8国ﾏｰｼﾞﾝ額'!C5</f>
        <v>#DIV/0!</v>
      </c>
      <c r="F5" s="783" t="e">
        <f>+'8国ﾏｰｼﾞﾝ額'!E5/'8国ﾏｰｼﾞﾝ額'!C5</f>
        <v>#DIV/0!</v>
      </c>
      <c r="G5" s="783" t="e">
        <f>+'8国ﾏｰｼﾞﾝ額'!F5/'8国ﾏｰｼﾞﾝ額'!C5</f>
        <v>#DIV/0!</v>
      </c>
      <c r="H5" s="784" t="e">
        <f>+'8国ﾏｰｼﾞﾝ額'!G5/'8国ﾏｰｼﾞﾝ額'!C5</f>
        <v>#DIV/0!</v>
      </c>
      <c r="I5" s="785" t="e">
        <f>+'8国ﾏｰｼﾞﾝ額'!H5/'8国ﾏｰｼﾞﾝ額'!H5</f>
        <v>#DIV/0!</v>
      </c>
      <c r="J5" s="785" t="e">
        <f>+'8国ﾏｰｼﾞﾝ額'!I5/'8国ﾏｰｼﾞﾝ額'!H5</f>
        <v>#DIV/0!</v>
      </c>
      <c r="K5" s="785" t="e">
        <f>+'8国ﾏｰｼﾞﾝ額'!J5/'8国ﾏｰｼﾞﾝ額'!H5</f>
        <v>#DIV/0!</v>
      </c>
      <c r="L5" s="785" t="e">
        <f>+'8国ﾏｰｼﾞﾝ額'!K5/'8国ﾏｰｼﾞﾝ額'!H5</f>
        <v>#DIV/0!</v>
      </c>
      <c r="M5" s="785" t="e">
        <f>+'8国ﾏｰｼﾞﾝ額'!L5/'8国ﾏｰｼﾞﾝ額'!H5</f>
        <v>#DIV/0!</v>
      </c>
      <c r="N5" s="786">
        <f>+'8国ﾏｰｼﾞﾝ額'!M5/'8国ﾏｰｼﾞﾝ額'!M5</f>
        <v>1</v>
      </c>
      <c r="O5" s="785">
        <f>+'8国ﾏｰｼﾞﾝ額'!N5/'8国ﾏｰｼﾞﾝ額'!M5</f>
        <v>4.7369977227967583E-2</v>
      </c>
      <c r="P5" s="785">
        <f>+'8国ﾏｰｼﾞﾝ額'!O5/'8国ﾏｰｼﾞﾝ額'!M5</f>
        <v>0</v>
      </c>
      <c r="Q5" s="785">
        <f>+'8国ﾏｰｼﾞﾝ額'!P5/'8国ﾏｰｼﾞﾝ額'!M5</f>
        <v>8.4461128181009704E-2</v>
      </c>
      <c r="R5" s="787">
        <f>+'8国ﾏｰｼﾞﾝ額'!Q5/'8国ﾏｰｼﾞﾝ額'!M5</f>
        <v>1.1318311054089774</v>
      </c>
      <c r="S5" s="785" t="e">
        <f>+'8国ﾏｰｼﾞﾝ額'!R5/'8国ﾏｰｼﾞﾝ額'!R5</f>
        <v>#DIV/0!</v>
      </c>
      <c r="T5" s="785" t="e">
        <f>+'8国ﾏｰｼﾞﾝ額'!S5/'8国ﾏｰｼﾞﾝ額'!R5</f>
        <v>#DIV/0!</v>
      </c>
      <c r="U5" s="785" t="e">
        <f>+'8国ﾏｰｼﾞﾝ額'!T5/'8国ﾏｰｼﾞﾝ額'!R5</f>
        <v>#DIV/0!</v>
      </c>
      <c r="V5" s="785" t="e">
        <f>+'8国ﾏｰｼﾞﾝ額'!U5/'8国ﾏｰｼﾞﾝ額'!R5</f>
        <v>#DIV/0!</v>
      </c>
      <c r="W5" s="785" t="e">
        <f>+'8国ﾏｰｼﾞﾝ額'!V5/'8国ﾏｰｼﾞﾝ額'!R5</f>
        <v>#DIV/0!</v>
      </c>
      <c r="X5" s="786">
        <f>+'8国ﾏｰｼﾞﾝ額'!W5/'8国ﾏｰｼﾞﾝ額'!W5</f>
        <v>1</v>
      </c>
      <c r="Y5" s="785">
        <f>+'8国ﾏｰｼﾞﾝ額'!X5/'8国ﾏｰｼﾞﾝ額'!W5</f>
        <v>0</v>
      </c>
      <c r="Z5" s="785">
        <f>+'8国ﾏｰｼﾞﾝ額'!Y5/'8国ﾏｰｼﾞﾝ額'!W5</f>
        <v>0</v>
      </c>
      <c r="AA5" s="785">
        <f>+'8国ﾏｰｼﾞﾝ額'!Z5/'8国ﾏｰｼﾞﾝ額'!W5</f>
        <v>0.33333333333333331</v>
      </c>
      <c r="AB5" s="787">
        <f>+'8国ﾏｰｼﾞﾝ額'!AA5/'8国ﾏｰｼﾞﾝ額'!W5</f>
        <v>1.3333333333333333</v>
      </c>
      <c r="AC5" s="785">
        <f>+'8国ﾏｰｼﾞﾝ額'!AB5/'8国ﾏｰｼﾞﾝ額'!AB5</f>
        <v>1</v>
      </c>
      <c r="AD5" s="785">
        <f>+'8国ﾏｰｼﾞﾝ額'!AC5/'8国ﾏｰｼﾞﾝ額'!AB5</f>
        <v>6.5860642698059177E-2</v>
      </c>
      <c r="AE5" s="785">
        <f>+'8国ﾏｰｼﾞﾝ額'!AD5/'8国ﾏｰｼﾞﾝ額'!AB5</f>
        <v>0</v>
      </c>
      <c r="AF5" s="785">
        <f>+'8国ﾏｰｼﾞﾝ額'!AE5/'8国ﾏｰｼﾞﾝ額'!AB5</f>
        <v>0.23178491886732422</v>
      </c>
      <c r="AG5" s="785">
        <f>+'8国ﾏｰｼﾞﾝ額'!AF5/'8国ﾏｰｼﾞﾝ額'!AB5</f>
        <v>1.2976455615653835</v>
      </c>
      <c r="AH5" s="786">
        <f>+'8国ﾏｰｼﾞﾝ額'!AG5/'8国ﾏｰｼﾞﾝ額'!AG5</f>
        <v>1</v>
      </c>
      <c r="AI5" s="785">
        <f>+'8国ﾏｰｼﾞﾝ額'!AH5/'8国ﾏｰｼﾞﾝ額'!AG5</f>
        <v>0.10090909090909091</v>
      </c>
      <c r="AJ5" s="785">
        <f>+'8国ﾏｰｼﾞﾝ額'!AI5/'8国ﾏｰｼﾞﾝ額'!AG5</f>
        <v>0</v>
      </c>
      <c r="AK5" s="785">
        <f>+'8国ﾏｰｼﾞﾝ額'!AJ5/'8国ﾏｰｼﾞﾝ額'!AG5</f>
        <v>0.27318181818181819</v>
      </c>
      <c r="AL5" s="787">
        <f>+'8国ﾏｰｼﾞﾝ額'!AK5/'8国ﾏｰｼﾞﾝ額'!AG5</f>
        <v>1.374090909090909</v>
      </c>
      <c r="AM5" s="785">
        <f>+'8国ﾏｰｼﾞﾝ額'!AL5/'8国ﾏｰｼﾞﾝ額'!AL5</f>
        <v>1</v>
      </c>
      <c r="AN5" s="785">
        <f>+'8国ﾏｰｼﾞﾝ額'!AM5/'8国ﾏｰｼﾞﾝ額'!AL5</f>
        <v>7.6494023904382466E-2</v>
      </c>
      <c r="AO5" s="785">
        <f>+'8国ﾏｰｼﾞﾝ額'!AN5/'8国ﾏｰｼﾞﾝ額'!AL5</f>
        <v>0</v>
      </c>
      <c r="AP5" s="785">
        <f>+'8国ﾏｰｼﾞﾝ額'!AO5/'8国ﾏｰｼﾞﾝ額'!AL5</f>
        <v>0.31673306772908366</v>
      </c>
      <c r="AQ5" s="785">
        <f>+'8国ﾏｰｼﾞﾝ額'!AP5/'8国ﾏｰｼﾞﾝ額'!AL5</f>
        <v>1.3932270916334661</v>
      </c>
      <c r="AR5" s="786">
        <f>+'8国ﾏｰｼﾞﾝ額'!AQ5/'8国ﾏｰｼﾞﾝ額'!AQ5</f>
        <v>1</v>
      </c>
      <c r="AS5" s="785">
        <f>+'8国ﾏｰｼﾞﾝ額'!AR5/'8国ﾏｰｼﾞﾝ額'!AQ5</f>
        <v>7.6666666666666661E-2</v>
      </c>
      <c r="AT5" s="785">
        <f>+'8国ﾏｰｼﾞﾝ額'!AS5/'8国ﾏｰｼﾞﾝ額'!AQ5</f>
        <v>0</v>
      </c>
      <c r="AU5" s="785">
        <f>+'8国ﾏｰｼﾞﾝ額'!AT5/'8国ﾏｰｼﾞﾝ額'!AQ5</f>
        <v>0.3175</v>
      </c>
      <c r="AV5" s="787">
        <f>+'8国ﾏｰｼﾞﾝ額'!AU5/'8国ﾏｰｼﾞﾝ額'!AQ5</f>
        <v>1.3941666666666668</v>
      </c>
      <c r="AW5" s="785" t="e">
        <f>+'8国ﾏｰｼﾞﾝ額'!AV5/'8国ﾏｰｼﾞﾝ額'!AV5</f>
        <v>#DIV/0!</v>
      </c>
      <c r="AX5" s="785" t="e">
        <f>+'8国ﾏｰｼﾞﾝ額'!AW5/'8国ﾏｰｼﾞﾝ額'!AV5</f>
        <v>#DIV/0!</v>
      </c>
      <c r="AY5" s="785" t="e">
        <f>+'8国ﾏｰｼﾞﾝ額'!AX5/'8国ﾏｰｼﾞﾝ額'!AV5</f>
        <v>#DIV/0!</v>
      </c>
      <c r="AZ5" s="785" t="e">
        <f>+'8国ﾏｰｼﾞﾝ額'!AY5/'8国ﾏｰｼﾞﾝ額'!AV5</f>
        <v>#DIV/0!</v>
      </c>
      <c r="BA5" s="785" t="e">
        <f>+'8国ﾏｰｼﾞﾝ額'!AZ5/'8国ﾏｰｼﾞﾝ額'!AV5</f>
        <v>#DIV/0!</v>
      </c>
      <c r="BB5" s="786" t="e">
        <f>+'8国ﾏｰｼﾞﾝ額'!BA5/'8国ﾏｰｼﾞﾝ額'!BA5</f>
        <v>#DIV/0!</v>
      </c>
      <c r="BC5" s="785" t="e">
        <f>+'8国ﾏｰｼﾞﾝ額'!BB5/'8国ﾏｰｼﾞﾝ額'!BA5</f>
        <v>#DIV/0!</v>
      </c>
      <c r="BD5" s="785" t="e">
        <f>+'8国ﾏｰｼﾞﾝ額'!BC5/'8国ﾏｰｼﾞﾝ額'!BA5</f>
        <v>#DIV/0!</v>
      </c>
      <c r="BE5" s="785" t="e">
        <f>+'8国ﾏｰｼﾞﾝ額'!BD5/'8国ﾏｰｼﾞﾝ額'!BA5</f>
        <v>#DIV/0!</v>
      </c>
      <c r="BF5" s="787" t="e">
        <f>+'8国ﾏｰｼﾞﾝ額'!BE5/'8国ﾏｰｼﾞﾝ額'!BA5</f>
        <v>#DIV/0!</v>
      </c>
      <c r="BG5" s="785" t="e">
        <f>+'8国ﾏｰｼﾞﾝ額'!BF5/'8国ﾏｰｼﾞﾝ額'!BF5</f>
        <v>#DIV/0!</v>
      </c>
      <c r="BH5" s="785" t="e">
        <f>+'8国ﾏｰｼﾞﾝ額'!BG5/'8国ﾏｰｼﾞﾝ額'!BF5</f>
        <v>#DIV/0!</v>
      </c>
      <c r="BI5" s="785" t="e">
        <f>+'8国ﾏｰｼﾞﾝ額'!BH5/'8国ﾏｰｼﾞﾝ額'!BF5</f>
        <v>#DIV/0!</v>
      </c>
      <c r="BJ5" s="785" t="e">
        <f>+'8国ﾏｰｼﾞﾝ額'!BI5/'8国ﾏｰｼﾞﾝ額'!BF5</f>
        <v>#DIV/0!</v>
      </c>
      <c r="BK5" s="785" t="e">
        <f>+'8国ﾏｰｼﾞﾝ額'!BJ5/'8国ﾏｰｼﾞﾝ額'!BF5</f>
        <v>#DIV/0!</v>
      </c>
      <c r="BL5" s="786">
        <f>+'8国ﾏｰｼﾞﾝ額'!BK5/'8国ﾏｰｼﾞﾝ額'!BK5</f>
        <v>1</v>
      </c>
      <c r="BM5" s="785">
        <f>+'8国ﾏｰｼﾞﾝ額'!BL5/'8国ﾏｰｼﾞﾝ額'!BK5</f>
        <v>-2.818823808676043E-2</v>
      </c>
      <c r="BN5" s="785">
        <f>+'8国ﾏｰｼﾞﾝ額'!BM5/'8国ﾏｰｼﾞﾝ額'!BK5</f>
        <v>-1.7803097739006588E-4</v>
      </c>
      <c r="BO5" s="785">
        <f>+'8国ﾏｰｼﾞﾝ額'!BN5/'8国ﾏｰｼﾞﾝ額'!BK5</f>
        <v>-8.6107649397661856E-2</v>
      </c>
      <c r="BP5" s="787">
        <f>+'8国ﾏｰｼﾞﾝ額'!BO5/'8国ﾏｰｼﾞﾝ額'!BK5</f>
        <v>0.88552608153818768</v>
      </c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</row>
    <row r="6" spans="1:83" x14ac:dyDescent="0.2">
      <c r="A6" s="10">
        <v>112</v>
      </c>
      <c r="B6" s="7"/>
      <c r="C6" s="4" t="s">
        <v>526</v>
      </c>
      <c r="D6" s="786">
        <f>+'8国ﾏｰｼﾞﾝ額'!C6/'8国ﾏｰｼﾞﾝ額'!C6</f>
        <v>1</v>
      </c>
      <c r="E6" s="785">
        <f>+'8国ﾏｰｼﾞﾝ額'!D6/'8国ﾏｰｼﾞﾝ額'!C6</f>
        <v>0.44781144781144783</v>
      </c>
      <c r="F6" s="785">
        <f>+'8国ﾏｰｼﾞﾝ額'!E6/'8国ﾏｰｼﾞﾝ額'!C6</f>
        <v>0</v>
      </c>
      <c r="G6" s="785">
        <f>+'8国ﾏｰｼﾞﾝ額'!F6/'8国ﾏｰｼﾞﾝ額'!C6</f>
        <v>0.15488215488215487</v>
      </c>
      <c r="H6" s="787">
        <f>+'8国ﾏｰｼﾞﾝ額'!G6/'8国ﾏｰｼﾞﾝ額'!C6</f>
        <v>1.6026936026936027</v>
      </c>
      <c r="I6" s="785" t="e">
        <f>+'8国ﾏｰｼﾞﾝ額'!H6/'8国ﾏｰｼﾞﾝ額'!H6</f>
        <v>#DIV/0!</v>
      </c>
      <c r="J6" s="785" t="e">
        <f>+'8国ﾏｰｼﾞﾝ額'!I6/'8国ﾏｰｼﾞﾝ額'!H6</f>
        <v>#DIV/0!</v>
      </c>
      <c r="K6" s="785" t="e">
        <f>+'8国ﾏｰｼﾞﾝ額'!J6/'8国ﾏｰｼﾞﾝ額'!H6</f>
        <v>#DIV/0!</v>
      </c>
      <c r="L6" s="785" t="e">
        <f>+'8国ﾏｰｼﾞﾝ額'!K6/'8国ﾏｰｼﾞﾝ額'!H6</f>
        <v>#DIV/0!</v>
      </c>
      <c r="M6" s="785" t="e">
        <f>+'8国ﾏｰｼﾞﾝ額'!L6/'8国ﾏｰｼﾞﾝ額'!H6</f>
        <v>#DIV/0!</v>
      </c>
      <c r="N6" s="786">
        <f>+'8国ﾏｰｼﾞﾝ額'!M6/'8国ﾏｰｼﾞﾝ額'!M6</f>
        <v>1</v>
      </c>
      <c r="O6" s="785">
        <f>+'8国ﾏｰｼﾞﾝ額'!N6/'8国ﾏｰｼﾞﾝ額'!M6</f>
        <v>0.1043872919818457</v>
      </c>
      <c r="P6" s="785">
        <f>+'8国ﾏｰｼﾞﾝ額'!O6/'8国ﾏｰｼﾞﾝ額'!M6</f>
        <v>0</v>
      </c>
      <c r="Q6" s="785">
        <f>+'8国ﾏｰｼﾞﾝ額'!P6/'8国ﾏｰｼﾞﾝ額'!M6</f>
        <v>7.6399394856278363E-2</v>
      </c>
      <c r="R6" s="787">
        <f>+'8国ﾏｰｼﾞﾝ額'!Q6/'8国ﾏｰｼﾞﾝ額'!M6</f>
        <v>1.180786686838124</v>
      </c>
      <c r="S6" s="785">
        <f>+'8国ﾏｰｼﾞﾝ額'!R6/'8国ﾏｰｼﾞﾝ額'!R6</f>
        <v>1</v>
      </c>
      <c r="T6" s="785">
        <f>+'8国ﾏｰｼﾞﾝ額'!S6/'8国ﾏｰｼﾞﾝ額'!R6</f>
        <v>0.46147678402215903</v>
      </c>
      <c r="U6" s="785">
        <f>+'8国ﾏｰｼﾞﾝ額'!T6/'8国ﾏｰｼﾞﾝ額'!R6</f>
        <v>0</v>
      </c>
      <c r="V6" s="785">
        <f>+'8国ﾏｰｼﾞﾝ額'!U6/'8国ﾏｰｼﾞﾝ額'!R6</f>
        <v>0.15066695823310736</v>
      </c>
      <c r="W6" s="785">
        <f>+'8国ﾏｰｼﾞﾝ額'!V6/'8国ﾏｰｼﾞﾝ額'!R6</f>
        <v>1.6121437422552665</v>
      </c>
      <c r="X6" s="786">
        <f>+'8国ﾏｰｼﾞﾝ額'!W6/'8国ﾏｰｼﾞﾝ額'!W6</f>
        <v>1</v>
      </c>
      <c r="Y6" s="785">
        <f>+'8国ﾏｰｼﾞﾝ額'!X6/'8国ﾏｰｼﾞﾝ額'!W6</f>
        <v>0.36455784690667598</v>
      </c>
      <c r="Z6" s="785">
        <f>+'8国ﾏｰｼﾞﾝ額'!Y6/'8国ﾏｰｼﾞﾝ額'!W6</f>
        <v>0</v>
      </c>
      <c r="AA6" s="785">
        <f>+'8国ﾏｰｼﾞﾝ額'!Z6/'8国ﾏｰｼﾞﾝ額'!W6</f>
        <v>0.15449143656064313</v>
      </c>
      <c r="AB6" s="787">
        <f>+'8国ﾏｰｼﾞﾝ額'!AA6/'8国ﾏｰｼﾞﾝ額'!W6</f>
        <v>1.519049283467319</v>
      </c>
      <c r="AC6" s="785">
        <f>+'8国ﾏｰｼﾞﾝ額'!AB6/'8国ﾏｰｼﾞﾝ額'!AB6</f>
        <v>1</v>
      </c>
      <c r="AD6" s="785">
        <f>+'8国ﾏｰｼﾞﾝ額'!AC6/'8国ﾏｰｼﾞﾝ額'!AB6</f>
        <v>0.13051969904569602</v>
      </c>
      <c r="AE6" s="785">
        <f>+'8国ﾏｰｼﾞﾝ額'!AD6/'8国ﾏｰｼﾞﾝ額'!AB6</f>
        <v>0</v>
      </c>
      <c r="AF6" s="785">
        <f>+'8国ﾏｰｼﾞﾝ額'!AE6/'8国ﾏｰｼﾞﾝ額'!AB6</f>
        <v>8.2461960049037289E-2</v>
      </c>
      <c r="AG6" s="785">
        <f>+'8国ﾏｰｼﾞﾝ額'!AF6/'8国ﾏｰｼﾞﾝ額'!AB6</f>
        <v>1.2129816590947333</v>
      </c>
      <c r="AH6" s="786">
        <f>+'8国ﾏｰｼﾞﾝ額'!AG6/'8国ﾏｰｼﾞﾝ額'!AG6</f>
        <v>1</v>
      </c>
      <c r="AI6" s="785">
        <f>+'8国ﾏｰｼﾞﾝ額'!AH6/'8国ﾏｰｼﾞﾝ額'!AG6</f>
        <v>0.17028376738541959</v>
      </c>
      <c r="AJ6" s="785">
        <f>+'8国ﾏｰｼﾞﾝ額'!AI6/'8国ﾏｰｼﾞﾝ額'!AG6</f>
        <v>1.1489156476554964E-2</v>
      </c>
      <c r="AK6" s="785">
        <f>+'8国ﾏｰｼﾞﾝ額'!AJ6/'8国ﾏｰｼﾞﾝ額'!AG6</f>
        <v>9.6137092006596342E-2</v>
      </c>
      <c r="AL6" s="787">
        <f>+'8国ﾏｰｼﾞﾝ額'!AK6/'8国ﾏｰｼﾞﾝ額'!AG6</f>
        <v>1.277910015868571</v>
      </c>
      <c r="AM6" s="785">
        <f>+'8国ﾏｰｼﾞﾝ額'!AL6/'8国ﾏｰｼﾞﾝ額'!AL6</f>
        <v>1</v>
      </c>
      <c r="AN6" s="785">
        <f>+'8国ﾏｰｼﾞﾝ額'!AM6/'8国ﾏｰｼﾞﾝ額'!AL6</f>
        <v>0.39584996009577017</v>
      </c>
      <c r="AO6" s="785">
        <f>+'8国ﾏｰｼﾞﾝ額'!AN6/'8国ﾏｰｼﾞﾝ額'!AL6</f>
        <v>0</v>
      </c>
      <c r="AP6" s="785">
        <f>+'8国ﾏｰｼﾞﾝ額'!AO6/'8国ﾏｰｼﾞﾝ額'!AL6</f>
        <v>0.17898860915620693</v>
      </c>
      <c r="AQ6" s="785">
        <f>+'8国ﾏｰｼﾞﾝ額'!AP6/'8国ﾏｰｼﾞﾝ額'!AL6</f>
        <v>1.5748385692519771</v>
      </c>
      <c r="AR6" s="786">
        <f>+'8国ﾏｰｼﾞﾝ額'!AQ6/'8国ﾏｰｼﾞﾝ額'!AQ6</f>
        <v>1</v>
      </c>
      <c r="AS6" s="785">
        <f>+'8国ﾏｰｼﾞﾝ額'!AR6/'8国ﾏｰｼﾞﾝ額'!AQ6</f>
        <v>0.11942307692307692</v>
      </c>
      <c r="AT6" s="785">
        <f>+'8国ﾏｰｼﾞﾝ額'!AS6/'8国ﾏｰｼﾞﾝ額'!AQ6</f>
        <v>0</v>
      </c>
      <c r="AU6" s="785">
        <f>+'8国ﾏｰｼﾞﾝ額'!AT6/'8国ﾏｰｼﾞﾝ額'!AQ6</f>
        <v>8.3653846153846148E-2</v>
      </c>
      <c r="AV6" s="787">
        <f>+'8国ﾏｰｼﾞﾝ額'!AU6/'8国ﾏｰｼﾞﾝ額'!AQ6</f>
        <v>1.2030769230769232</v>
      </c>
      <c r="AW6" s="785" t="e">
        <f>+'8国ﾏｰｼﾞﾝ額'!AV6/'8国ﾏｰｼﾞﾝ額'!AV6</f>
        <v>#DIV/0!</v>
      </c>
      <c r="AX6" s="785" t="e">
        <f>+'8国ﾏｰｼﾞﾝ額'!AW6/'8国ﾏｰｼﾞﾝ額'!AV6</f>
        <v>#DIV/0!</v>
      </c>
      <c r="AY6" s="785" t="e">
        <f>+'8国ﾏｰｼﾞﾝ額'!AX6/'8国ﾏｰｼﾞﾝ額'!AV6</f>
        <v>#DIV/0!</v>
      </c>
      <c r="AZ6" s="785" t="e">
        <f>+'8国ﾏｰｼﾞﾝ額'!AY6/'8国ﾏｰｼﾞﾝ額'!AV6</f>
        <v>#DIV/0!</v>
      </c>
      <c r="BA6" s="785" t="e">
        <f>+'8国ﾏｰｼﾞﾝ額'!AZ6/'8国ﾏｰｼﾞﾝ額'!AV6</f>
        <v>#DIV/0!</v>
      </c>
      <c r="BB6" s="786" t="e">
        <f>+'8国ﾏｰｼﾞﾝ額'!BA6/'8国ﾏｰｼﾞﾝ額'!BA6</f>
        <v>#DIV/0!</v>
      </c>
      <c r="BC6" s="785" t="e">
        <f>+'8国ﾏｰｼﾞﾝ額'!BB6/'8国ﾏｰｼﾞﾝ額'!BA6</f>
        <v>#DIV/0!</v>
      </c>
      <c r="BD6" s="785" t="e">
        <f>+'8国ﾏｰｼﾞﾝ額'!BC6/'8国ﾏｰｼﾞﾝ額'!BA6</f>
        <v>#DIV/0!</v>
      </c>
      <c r="BE6" s="785" t="e">
        <f>+'8国ﾏｰｼﾞﾝ額'!BD6/'8国ﾏｰｼﾞﾝ額'!BA6</f>
        <v>#DIV/0!</v>
      </c>
      <c r="BF6" s="787" t="e">
        <f>+'8国ﾏｰｼﾞﾝ額'!BE6/'8国ﾏｰｼﾞﾝ額'!BA6</f>
        <v>#DIV/0!</v>
      </c>
      <c r="BG6" s="785">
        <f>+'8国ﾏｰｼﾞﾝ額'!BF6/'8国ﾏｰｼﾞﾝ額'!BF6</f>
        <v>1</v>
      </c>
      <c r="BH6" s="785">
        <f>+'8国ﾏｰｼﾞﾝ額'!BG6/'8国ﾏｰｼﾞﾝ額'!BF6</f>
        <v>0.46431629091388055</v>
      </c>
      <c r="BI6" s="785">
        <f>+'8国ﾏｰｼﾞﾝ額'!BH6/'8国ﾏｰｼﾞﾝ額'!BF6</f>
        <v>0.16830944174917128</v>
      </c>
      <c r="BJ6" s="785">
        <f>+'8国ﾏｰｼﾞﾝ額'!BI6/'8国ﾏｰｼﾞﾝ額'!BF6</f>
        <v>0.15772836037143548</v>
      </c>
      <c r="BK6" s="785">
        <f>+'8国ﾏｰｼﾞﾝ額'!BJ6/'8国ﾏｰｼﾞﾝ額'!BF6</f>
        <v>1.7903540930344872</v>
      </c>
      <c r="BL6" s="786">
        <f>+'8国ﾏｰｼﾞﾝ額'!BK6/'8国ﾏｰｼﾞﾝ額'!BK6</f>
        <v>1</v>
      </c>
      <c r="BM6" s="785">
        <f>+'8国ﾏｰｼﾞﾝ額'!BL6/'8国ﾏｰｼﾞﾝ額'!BK6</f>
        <v>0.37304955092099257</v>
      </c>
      <c r="BN6" s="785">
        <f>+'8国ﾏｰｼﾞﾝ額'!BM6/'8国ﾏｰｼﾞﾝ額'!BK6</f>
        <v>0.47027705891307658</v>
      </c>
      <c r="BO6" s="785">
        <f>+'8国ﾏｰｼﾞﾝ額'!BN6/'8国ﾏｰｼﾞﾝ額'!BK6</f>
        <v>0.13739724463388645</v>
      </c>
      <c r="BP6" s="787">
        <f>+'8国ﾏｰｼﾞﾝ額'!BO6/'8国ﾏｰｼﾞﾝ額'!BK6</f>
        <v>1.9807238544679555</v>
      </c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</row>
    <row r="7" spans="1:83" x14ac:dyDescent="0.2">
      <c r="A7" s="10">
        <v>113</v>
      </c>
      <c r="B7" s="7"/>
      <c r="C7" s="4" t="s">
        <v>527</v>
      </c>
      <c r="D7" s="786">
        <f>+'8国ﾏｰｼﾞﾝ額'!C7/'8国ﾏｰｼﾞﾝ額'!C7</f>
        <v>1</v>
      </c>
      <c r="E7" s="785">
        <f>+'8国ﾏｰｼﾞﾝ額'!D7/'8国ﾏｰｼﾞﾝ額'!C7</f>
        <v>0.54117647058823526</v>
      </c>
      <c r="F7" s="785">
        <f>+'8国ﾏｰｼﾞﾝ額'!E7/'8国ﾏｰｼﾞﾝ額'!C7</f>
        <v>0</v>
      </c>
      <c r="G7" s="785">
        <f>+'8国ﾏｰｼﾞﾝ額'!F7/'8国ﾏｰｼﾞﾝ額'!C7</f>
        <v>0.13100158982511922</v>
      </c>
      <c r="H7" s="787">
        <f>+'8国ﾏｰｼﾞﾝ額'!G7/'8国ﾏｰｼﾞﾝ額'!C7</f>
        <v>1.6721780604133545</v>
      </c>
      <c r="I7" s="785">
        <f>+'8国ﾏｰｼﾞﾝ額'!H7/'8国ﾏｰｼﾞﾝ額'!H7</f>
        <v>1</v>
      </c>
      <c r="J7" s="785">
        <f>+'8国ﾏｰｼﾞﾝ額'!I7/'8国ﾏｰｼﾞﾝ額'!H7</f>
        <v>0.54132431126147895</v>
      </c>
      <c r="K7" s="785">
        <f>+'8国ﾏｰｼﾞﾝ額'!J7/'8国ﾏｰｼﾞﾝ額'!H7</f>
        <v>0</v>
      </c>
      <c r="L7" s="785">
        <f>+'8国ﾏｰｼﾞﾝ額'!K7/'8国ﾏｰｼﾞﾝ額'!H7</f>
        <v>0.13098115031416144</v>
      </c>
      <c r="M7" s="785">
        <f>+'8国ﾏｰｼﾞﾝ額'!L7/'8国ﾏｰｼﾞﾝ額'!H7</f>
        <v>1.6723054615756403</v>
      </c>
      <c r="N7" s="786" t="e">
        <f>+'8国ﾏｰｼﾞﾝ額'!M7/'8国ﾏｰｼﾞﾝ額'!M7</f>
        <v>#DIV/0!</v>
      </c>
      <c r="O7" s="785" t="e">
        <f>+'8国ﾏｰｼﾞﾝ額'!N7/'8国ﾏｰｼﾞﾝ額'!M7</f>
        <v>#DIV/0!</v>
      </c>
      <c r="P7" s="785" t="e">
        <f>+'8国ﾏｰｼﾞﾝ額'!O7/'8国ﾏｰｼﾞﾝ額'!M7</f>
        <v>#DIV/0!</v>
      </c>
      <c r="Q7" s="785" t="e">
        <f>+'8国ﾏｰｼﾞﾝ額'!P7/'8国ﾏｰｼﾞﾝ額'!M7</f>
        <v>#DIV/0!</v>
      </c>
      <c r="R7" s="787" t="e">
        <f>+'8国ﾏｰｼﾞﾝ額'!Q7/'8国ﾏｰｼﾞﾝ額'!M7</f>
        <v>#DIV/0!</v>
      </c>
      <c r="S7" s="785">
        <f>+'8国ﾏｰｼﾞﾝ額'!R7/'8国ﾏｰｼﾞﾝ額'!R7</f>
        <v>1</v>
      </c>
      <c r="T7" s="785">
        <f>+'8国ﾏｰｼﾞﾝ額'!S7/'8国ﾏｰｼﾞﾝ額'!R7</f>
        <v>0.54115662912790385</v>
      </c>
      <c r="U7" s="785">
        <f>+'8国ﾏｰｼﾞﾝ額'!T7/'8国ﾏｰｼﾞﾝ額'!R7</f>
        <v>0</v>
      </c>
      <c r="V7" s="785">
        <f>+'8国ﾏｰｼﾞﾝ額'!U7/'8国ﾏｰｼﾞﾝ額'!R7</f>
        <v>0.1312768619770415</v>
      </c>
      <c r="W7" s="785">
        <f>+'8国ﾏｰｼﾞﾝ額'!V7/'8国ﾏｰｼﾞﾝ額'!R7</f>
        <v>1.6724334911049452</v>
      </c>
      <c r="X7" s="786">
        <f>+'8国ﾏｰｼﾞﾝ額'!W7/'8国ﾏｰｼﾞﾝ額'!W7</f>
        <v>1</v>
      </c>
      <c r="Y7" s="785">
        <f>+'8国ﾏｰｼﾞﾝ額'!X7/'8国ﾏｰｼﾞﾝ額'!W7</f>
        <v>0.5411749151646027</v>
      </c>
      <c r="Z7" s="785">
        <f>+'8国ﾏｰｼﾞﾝ額'!Y7/'8国ﾏｰｼﾞﾝ額'!W7</f>
        <v>0</v>
      </c>
      <c r="AA7" s="785">
        <f>+'8国ﾏｰｼﾞﾝ額'!Z7/'8国ﾏｰｼﾞﾝ額'!W7</f>
        <v>0.13130315984310961</v>
      </c>
      <c r="AB7" s="787">
        <f>+'8国ﾏｰｼﾞﾝ額'!AA7/'8国ﾏｰｼﾞﾝ額'!W7</f>
        <v>1.6724780750077124</v>
      </c>
      <c r="AC7" s="785">
        <f>+'8国ﾏｰｼﾞﾝ額'!AB7/'8国ﾏｰｼﾞﾝ額'!AB7</f>
        <v>1</v>
      </c>
      <c r="AD7" s="785">
        <f>+'8国ﾏｰｼﾞﾝ額'!AC7/'8国ﾏｰｼﾞﾝ額'!AB7</f>
        <v>0.54118770896354085</v>
      </c>
      <c r="AE7" s="785">
        <f>+'8国ﾏｰｼﾞﾝ額'!AD7/'8国ﾏｰｼﾞﾝ額'!AB7</f>
        <v>0</v>
      </c>
      <c r="AF7" s="785">
        <f>+'8国ﾏｰｼﾞﾝ額'!AE7/'8国ﾏｰｼﾞﾝ額'!AB7</f>
        <v>0.13131666932017194</v>
      </c>
      <c r="AG7" s="785">
        <f>+'8国ﾏｰｼﾞﾝ額'!AF7/'8国ﾏｰｼﾞﾝ額'!AB7</f>
        <v>1.6725043782837128</v>
      </c>
      <c r="AH7" s="786">
        <f>+'8国ﾏｰｼﾞﾝ額'!AG7/'8国ﾏｰｼﾞﾝ額'!AG7</f>
        <v>1</v>
      </c>
      <c r="AI7" s="785">
        <f>+'8国ﾏｰｼﾞﾝ額'!AH7/'8国ﾏｰｼﾞﾝ額'!AG7</f>
        <v>0.54117036164567467</v>
      </c>
      <c r="AJ7" s="785">
        <f>+'8国ﾏｰｼﾞﾝ額'!AI7/'8国ﾏｰｼﾞﾝ額'!AG7</f>
        <v>5.7213599549130238E-2</v>
      </c>
      <c r="AK7" s="785">
        <f>+'8国ﾏｰｼﾞﾝ額'!AJ7/'8国ﾏｰｼﾞﾝ額'!AG7</f>
        <v>0.13129682048164543</v>
      </c>
      <c r="AL7" s="787">
        <f>+'8国ﾏｰｼﾞﾝ額'!AK7/'8国ﾏｰｼﾞﾝ額'!AG7</f>
        <v>1.7296807816764503</v>
      </c>
      <c r="AM7" s="785" t="e">
        <f>+'8国ﾏｰｼﾞﾝ額'!AL7/'8国ﾏｰｼﾞﾝ額'!AL7</f>
        <v>#DIV/0!</v>
      </c>
      <c r="AN7" s="785" t="e">
        <f>+'8国ﾏｰｼﾞﾝ額'!AM7/'8国ﾏｰｼﾞﾝ額'!AL7</f>
        <v>#DIV/0!</v>
      </c>
      <c r="AO7" s="785" t="e">
        <f>+'8国ﾏｰｼﾞﾝ額'!AN7/'8国ﾏｰｼﾞﾝ額'!AL7</f>
        <v>#DIV/0!</v>
      </c>
      <c r="AP7" s="785" t="e">
        <f>+'8国ﾏｰｼﾞﾝ額'!AO7/'8国ﾏｰｼﾞﾝ額'!AL7</f>
        <v>#DIV/0!</v>
      </c>
      <c r="AQ7" s="785" t="e">
        <f>+'8国ﾏｰｼﾞﾝ額'!AP7/'8国ﾏｰｼﾞﾝ額'!AL7</f>
        <v>#DIV/0!</v>
      </c>
      <c r="AR7" s="786">
        <f>+'8国ﾏｰｼﾞﾝ額'!AQ7/'8国ﾏｰｼﾞﾝ額'!AQ7</f>
        <v>1</v>
      </c>
      <c r="AS7" s="785">
        <f>+'8国ﾏｰｼﾞﾝ額'!AR7/'8国ﾏｰｼﾞﾝ額'!AQ7</f>
        <v>0.54110787172011665</v>
      </c>
      <c r="AT7" s="785">
        <f>+'8国ﾏｰｼﾞﾝ額'!AS7/'8国ﾏｰｼﾞﾝ額'!AQ7</f>
        <v>0</v>
      </c>
      <c r="AU7" s="785">
        <f>+'8国ﾏｰｼﾞﾝ額'!AT7/'8国ﾏｰｼﾞﾝ額'!AQ7</f>
        <v>0.1313896987366375</v>
      </c>
      <c r="AV7" s="787">
        <f>+'8国ﾏｰｼﾞﾝ額'!AU7/'8国ﾏｰｼﾞﾝ額'!AQ7</f>
        <v>1.6724975704567542</v>
      </c>
      <c r="AW7" s="785" t="e">
        <f>+'8国ﾏｰｼﾞﾝ額'!AV7/'8国ﾏｰｼﾞﾝ額'!AV7</f>
        <v>#DIV/0!</v>
      </c>
      <c r="AX7" s="785" t="e">
        <f>+'8国ﾏｰｼﾞﾝ額'!AW7/'8国ﾏｰｼﾞﾝ額'!AV7</f>
        <v>#DIV/0!</v>
      </c>
      <c r="AY7" s="785" t="e">
        <f>+'8国ﾏｰｼﾞﾝ額'!AX7/'8国ﾏｰｼﾞﾝ額'!AV7</f>
        <v>#DIV/0!</v>
      </c>
      <c r="AZ7" s="785" t="e">
        <f>+'8国ﾏｰｼﾞﾝ額'!AY7/'8国ﾏｰｼﾞﾝ額'!AV7</f>
        <v>#DIV/0!</v>
      </c>
      <c r="BA7" s="785" t="e">
        <f>+'8国ﾏｰｼﾞﾝ額'!AZ7/'8国ﾏｰｼﾞﾝ額'!AV7</f>
        <v>#DIV/0!</v>
      </c>
      <c r="BB7" s="786" t="e">
        <f>+'8国ﾏｰｼﾞﾝ額'!BA7/'8国ﾏｰｼﾞﾝ額'!BA7</f>
        <v>#DIV/0!</v>
      </c>
      <c r="BC7" s="785" t="e">
        <f>+'8国ﾏｰｼﾞﾝ額'!BB7/'8国ﾏｰｼﾞﾝ額'!BA7</f>
        <v>#DIV/0!</v>
      </c>
      <c r="BD7" s="785" t="e">
        <f>+'8国ﾏｰｼﾞﾝ額'!BC7/'8国ﾏｰｼﾞﾝ額'!BA7</f>
        <v>#DIV/0!</v>
      </c>
      <c r="BE7" s="785" t="e">
        <f>+'8国ﾏｰｼﾞﾝ額'!BD7/'8国ﾏｰｼﾞﾝ額'!BA7</f>
        <v>#DIV/0!</v>
      </c>
      <c r="BF7" s="787" t="e">
        <f>+'8国ﾏｰｼﾞﾝ額'!BE7/'8国ﾏｰｼﾞﾝ額'!BA7</f>
        <v>#DIV/0!</v>
      </c>
      <c r="BG7" s="785">
        <f>+'8国ﾏｰｼﾞﾝ額'!BF7/'8国ﾏｰｼﾞﾝ額'!BF7</f>
        <v>1</v>
      </c>
      <c r="BH7" s="785">
        <f>+'8国ﾏｰｼﾞﾝ額'!BG7/'8国ﾏｰｼﾞﾝ額'!BF7</f>
        <v>0.54107501717076645</v>
      </c>
      <c r="BI7" s="785">
        <f>+'8国ﾏｰｼﾞﾝ額'!BH7/'8国ﾏｰｼﾞﾝ額'!BF7</f>
        <v>0.1806847956042838</v>
      </c>
      <c r="BJ7" s="785">
        <f>+'8国ﾏｰｼﾞﾝ額'!BI7/'8国ﾏｰｼﾞﾝ額'!BF7</f>
        <v>0.13127114548090865</v>
      </c>
      <c r="BK7" s="785">
        <f>+'8国ﾏｰｼﾞﾝ額'!BJ7/'8国ﾏｰｼﾞﾝ額'!BF7</f>
        <v>1.853030958255959</v>
      </c>
      <c r="BL7" s="786">
        <f>+'8国ﾏｰｼﾞﾝ額'!BK7/'8国ﾏｰｼﾞﾝ額'!BK7</f>
        <v>1</v>
      </c>
      <c r="BM7" s="785">
        <f>+'8国ﾏｰｼﾞﾝ額'!BL7/'8国ﾏｰｼﾞﾝ額'!BK7</f>
        <v>0.43396301254400316</v>
      </c>
      <c r="BN7" s="785">
        <f>+'8国ﾏｰｼﾞﾝ額'!BM7/'8国ﾏｰｼﾞﾝ額'!BK7</f>
        <v>0.48248301849372799</v>
      </c>
      <c r="BO7" s="785">
        <f>+'8国ﾏｰｼﾞﾝ額'!BN7/'8国ﾏｰｼﾞﾝ額'!BK7</f>
        <v>0.10720474490554811</v>
      </c>
      <c r="BP7" s="787">
        <f>+'8国ﾏｰｼﾞﾝ額'!BO7/'8国ﾏｰｼﾞﾝ額'!BK7</f>
        <v>2.0236507759432794</v>
      </c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</row>
    <row r="8" spans="1:83" x14ac:dyDescent="0.2">
      <c r="A8" s="10">
        <v>114</v>
      </c>
      <c r="B8" s="7"/>
      <c r="C8" s="4" t="s">
        <v>528</v>
      </c>
      <c r="D8" s="786">
        <f>+'8国ﾏｰｼﾞﾝ額'!C8/'8国ﾏｰｼﾞﾝ額'!C8</f>
        <v>1</v>
      </c>
      <c r="E8" s="785">
        <f>+'8国ﾏｰｼﾞﾝ額'!D8/'8国ﾏｰｼﾞﾝ額'!C8</f>
        <v>0.8571428571428571</v>
      </c>
      <c r="F8" s="785">
        <f>+'8国ﾏｰｼﾞﾝ額'!E8/'8国ﾏｰｼﾞﾝ額'!C8</f>
        <v>0</v>
      </c>
      <c r="G8" s="785">
        <f>+'8国ﾏｰｼﾞﾝ額'!F8/'8国ﾏｰｼﾞﾝ額'!C8</f>
        <v>0</v>
      </c>
      <c r="H8" s="787">
        <f>+'8国ﾏｰｼﾞﾝ額'!G8/'8国ﾏｰｼﾞﾝ額'!C8</f>
        <v>1.8571428571428572</v>
      </c>
      <c r="I8" s="785">
        <f>+'8国ﾏｰｼﾞﾝ額'!H8/'8国ﾏｰｼﾞﾝ額'!H8</f>
        <v>1</v>
      </c>
      <c r="J8" s="785">
        <f>+'8国ﾏｰｼﾞﾝ額'!I8/'8国ﾏｰｼﾞﾝ額'!H8</f>
        <v>0.90049261083743848</v>
      </c>
      <c r="K8" s="785">
        <f>+'8国ﾏｰｼﾞﾝ額'!J8/'8国ﾏｰｼﾞﾝ額'!H8</f>
        <v>0</v>
      </c>
      <c r="L8" s="785">
        <f>+'8国ﾏｰｼﾞﾝ額'!K8/'8国ﾏｰｼﾞﾝ額'!H8</f>
        <v>4.2364532019704436E-2</v>
      </c>
      <c r="M8" s="785">
        <f>+'8国ﾏｰｼﾞﾝ額'!L8/'8国ﾏｰｼﾞﾝ額'!H8</f>
        <v>1.9428571428571428</v>
      </c>
      <c r="N8" s="786" t="e">
        <f>+'8国ﾏｰｼﾞﾝ額'!M8/'8国ﾏｰｼﾞﾝ額'!M8</f>
        <v>#DIV/0!</v>
      </c>
      <c r="O8" s="785" t="e">
        <f>+'8国ﾏｰｼﾞﾝ額'!N8/'8国ﾏｰｼﾞﾝ額'!M8</f>
        <v>#DIV/0!</v>
      </c>
      <c r="P8" s="785" t="e">
        <f>+'8国ﾏｰｼﾞﾝ額'!O8/'8国ﾏｰｼﾞﾝ額'!M8</f>
        <v>#DIV/0!</v>
      </c>
      <c r="Q8" s="785" t="e">
        <f>+'8国ﾏｰｼﾞﾝ額'!P8/'8国ﾏｰｼﾞﾝ額'!M8</f>
        <v>#DIV/0!</v>
      </c>
      <c r="R8" s="787" t="e">
        <f>+'8国ﾏｰｼﾞﾝ額'!Q8/'8国ﾏｰｼﾞﾝ額'!M8</f>
        <v>#DIV/0!</v>
      </c>
      <c r="S8" s="785">
        <f>+'8国ﾏｰｼﾞﾝ額'!R8/'8国ﾏｰｼﾞﾝ額'!R8</f>
        <v>1</v>
      </c>
      <c r="T8" s="785">
        <f>+'8国ﾏｰｼﾞﾝ額'!S8/'8国ﾏｰｼﾞﾝ額'!R8</f>
        <v>0.90033397785199509</v>
      </c>
      <c r="U8" s="785">
        <f>+'8国ﾏｰｼﾞﾝ額'!T8/'8国ﾏｰｼﾞﾝ額'!R8</f>
        <v>0</v>
      </c>
      <c r="V8" s="785">
        <f>+'8国ﾏｰｼﾞﾝ額'!U8/'8国ﾏｰｼﾞﾝ額'!R8</f>
        <v>4.1483564774125507E-2</v>
      </c>
      <c r="W8" s="785">
        <f>+'8国ﾏｰｼﾞﾝ額'!V8/'8国ﾏｰｼﾞﾝ額'!R8</f>
        <v>1.9418175426261206</v>
      </c>
      <c r="X8" s="786">
        <f>+'8国ﾏｰｼﾞﾝ額'!W8/'8国ﾏｰｼﾞﾝ額'!W8</f>
        <v>1</v>
      </c>
      <c r="Y8" s="785">
        <f>+'8国ﾏｰｼﾞﾝ額'!X8/'8国ﾏｰｼﾞﾝ額'!W8</f>
        <v>0.90034491254003446</v>
      </c>
      <c r="Z8" s="785">
        <f>+'8国ﾏｰｼﾞﾝ額'!Y8/'8国ﾏｰｼﾞﾝ額'!W8</f>
        <v>0</v>
      </c>
      <c r="AA8" s="785">
        <f>+'8国ﾏｰｼﾞﾝ額'!Z8/'8国ﾏｰｼﾞﾝ額'!W8</f>
        <v>4.138950480413895E-2</v>
      </c>
      <c r="AB8" s="787">
        <f>+'8国ﾏｰｼﾞﾝ額'!AA8/'8国ﾏｰｼﾞﾝ額'!W8</f>
        <v>1.9417344173441735</v>
      </c>
      <c r="AC8" s="785">
        <f>+'8国ﾏｰｼﾞﾝ額'!AB8/'8国ﾏｰｼﾞﾝ額'!AB8</f>
        <v>1</v>
      </c>
      <c r="AD8" s="785">
        <f>+'8国ﾏｰｼﾞﾝ額'!AC8/'8国ﾏｰｼﾞﾝ額'!AB8</f>
        <v>0.90055688146380275</v>
      </c>
      <c r="AE8" s="785">
        <f>+'8国ﾏｰｼﾞﾝ額'!AD8/'8国ﾏｰｼﾞﾝ額'!AB8</f>
        <v>0</v>
      </c>
      <c r="AF8" s="785">
        <f>+'8国ﾏｰｼﾞﾝ額'!AE8/'8国ﾏｰｼﾞﾝ額'!AB8</f>
        <v>4.2163882259347654E-2</v>
      </c>
      <c r="AG8" s="785">
        <f>+'8国ﾏｰｼﾞﾝ額'!AF8/'8国ﾏｰｼﾞﾝ額'!AB8</f>
        <v>1.9427207637231503</v>
      </c>
      <c r="AH8" s="786">
        <f>+'8国ﾏｰｼﾞﾝ額'!AG8/'8国ﾏｰｼﾞﾝ額'!AG8</f>
        <v>1</v>
      </c>
      <c r="AI8" s="785">
        <f>+'8国ﾏｰｼﾞﾝ額'!AH8/'8国ﾏｰｼﾞﾝ額'!AG8</f>
        <v>0.90034628248614279</v>
      </c>
      <c r="AJ8" s="785">
        <f>+'8国ﾏｰｼﾞﾝ額'!AI8/'8国ﾏｰｼﾞﾝ額'!AG8</f>
        <v>1.0293926465200384E-2</v>
      </c>
      <c r="AK8" s="785">
        <f>+'8国ﾏｰｼﾞﾝ額'!AJ8/'8国ﾏｰｼﾞﾝ額'!AG8</f>
        <v>4.1388439128739081E-2</v>
      </c>
      <c r="AL8" s="787">
        <f>+'8国ﾏｰｼﾞﾝ額'!AK8/'8国ﾏｰｼﾞﾝ額'!AG8</f>
        <v>1.9520286480800824</v>
      </c>
      <c r="AM8" s="785">
        <f>+'8国ﾏｰｼﾞﾝ額'!AL8/'8国ﾏｰｼﾞﾝ額'!AL8</f>
        <v>1</v>
      </c>
      <c r="AN8" s="785">
        <f>+'8国ﾏｰｼﾞﾝ額'!AM8/'8国ﾏｰｼﾞﾝ額'!AL8</f>
        <v>0.90025740025740031</v>
      </c>
      <c r="AO8" s="785">
        <f>+'8国ﾏｰｼﾞﾝ額'!AN8/'8国ﾏｰｼﾞﾝ額'!AL8</f>
        <v>0</v>
      </c>
      <c r="AP8" s="785">
        <f>+'8国ﾏｰｼﾞﾝ額'!AO8/'8国ﾏｰｼﾞﾝ額'!AL8</f>
        <v>4.1505791505791506E-2</v>
      </c>
      <c r="AQ8" s="785">
        <f>+'8国ﾏｰｼﾞﾝ額'!AP8/'8国ﾏｰｼﾞﾝ額'!AL8</f>
        <v>1.9417631917631917</v>
      </c>
      <c r="AR8" s="786">
        <f>+'8国ﾏｰｼﾞﾝ額'!AQ8/'8国ﾏｰｼﾞﾝ額'!AQ8</f>
        <v>1</v>
      </c>
      <c r="AS8" s="785">
        <f>+'8国ﾏｰｼﾞﾝ額'!AR8/'8国ﾏｰｼﾞﾝ額'!AQ8</f>
        <v>0.90034238200048911</v>
      </c>
      <c r="AT8" s="785">
        <f>+'8国ﾏｰｼﾞﾝ額'!AS8/'8国ﾏｰｼﾞﾝ額'!AQ8</f>
        <v>0</v>
      </c>
      <c r="AU8" s="785">
        <f>+'8国ﾏｰｼﾞﾝ額'!AT8/'8国ﾏｰｼﾞﾝ額'!AQ8</f>
        <v>4.1411918154397979E-2</v>
      </c>
      <c r="AV8" s="787">
        <f>+'8国ﾏｰｼﾞﾝ額'!AU8/'8国ﾏｰｼﾞﾝ額'!AQ8</f>
        <v>1.9417543001548871</v>
      </c>
      <c r="AW8" s="785" t="e">
        <f>+'8国ﾏｰｼﾞﾝ額'!AV8/'8国ﾏｰｼﾞﾝ額'!AV8</f>
        <v>#DIV/0!</v>
      </c>
      <c r="AX8" s="785" t="e">
        <f>+'8国ﾏｰｼﾞﾝ額'!AW8/'8国ﾏｰｼﾞﾝ額'!AV8</f>
        <v>#DIV/0!</v>
      </c>
      <c r="AY8" s="785" t="e">
        <f>+'8国ﾏｰｼﾞﾝ額'!AX8/'8国ﾏｰｼﾞﾝ額'!AV8</f>
        <v>#DIV/0!</v>
      </c>
      <c r="AZ8" s="785" t="e">
        <f>+'8国ﾏｰｼﾞﾝ額'!AY8/'8国ﾏｰｼﾞﾝ額'!AV8</f>
        <v>#DIV/0!</v>
      </c>
      <c r="BA8" s="785" t="e">
        <f>+'8国ﾏｰｼﾞﾝ額'!AZ8/'8国ﾏｰｼﾞﾝ額'!AV8</f>
        <v>#DIV/0!</v>
      </c>
      <c r="BB8" s="786" t="e">
        <f>+'8国ﾏｰｼﾞﾝ額'!BA8/'8国ﾏｰｼﾞﾝ額'!BA8</f>
        <v>#DIV/0!</v>
      </c>
      <c r="BC8" s="785" t="e">
        <f>+'8国ﾏｰｼﾞﾝ額'!BB8/'8国ﾏｰｼﾞﾝ額'!BA8</f>
        <v>#DIV/0!</v>
      </c>
      <c r="BD8" s="785" t="e">
        <f>+'8国ﾏｰｼﾞﾝ額'!BC8/'8国ﾏｰｼﾞﾝ額'!BA8</f>
        <v>#DIV/0!</v>
      </c>
      <c r="BE8" s="785" t="e">
        <f>+'8国ﾏｰｼﾞﾝ額'!BD8/'8国ﾏｰｼﾞﾝ額'!BA8</f>
        <v>#DIV/0!</v>
      </c>
      <c r="BF8" s="787" t="e">
        <f>+'8国ﾏｰｼﾞﾝ額'!BE8/'8国ﾏｰｼﾞﾝ額'!BA8</f>
        <v>#DIV/0!</v>
      </c>
      <c r="BG8" s="785">
        <f>+'8国ﾏｰｼﾞﾝ額'!BF8/'8国ﾏｰｼﾞﾝ額'!BF8</f>
        <v>1</v>
      </c>
      <c r="BH8" s="785">
        <f>+'8国ﾏｰｼﾞﾝ額'!BG8/'8国ﾏｰｼﾞﾝ額'!BF8</f>
        <v>0.90028469193198735</v>
      </c>
      <c r="BI8" s="785">
        <f>+'8国ﾏｰｼﾞﾝ額'!BH8/'8国ﾏｰｼﾞﾝ額'!BF8</f>
        <v>0.18061483009898921</v>
      </c>
      <c r="BJ8" s="785">
        <f>+'8国ﾏｰｼﾞﾝ額'!BI8/'8国ﾏｰｼﾞﾝ額'!BF8</f>
        <v>4.2139629639303157E-2</v>
      </c>
      <c r="BK8" s="785">
        <f>+'8国ﾏｰｼﾞﾝ額'!BJ8/'8国ﾏｰｼﾞﾝ額'!BF8</f>
        <v>2.1230391516702798</v>
      </c>
      <c r="BL8" s="786">
        <f>+'8国ﾏｰｼﾞﾝ額'!BK8/'8国ﾏｰｼﾞﾝ額'!BK8</f>
        <v>1</v>
      </c>
      <c r="BM8" s="785">
        <f>+'8国ﾏｰｼﾞﾝ額'!BL8/'8国ﾏｰｼﾞﾝ額'!BK8</f>
        <v>0.78611833639076745</v>
      </c>
      <c r="BN8" s="785">
        <f>+'8国ﾏｰｼﾞﾝ額'!BM8/'8国ﾏｰｼﾞﾝ額'!BK8</f>
        <v>0.52341264408728749</v>
      </c>
      <c r="BO8" s="785">
        <f>+'8国ﾏｰｼﾞﾝ額'!BN8/'8国ﾏｰｼﾞﾝ額'!BK8</f>
        <v>3.6804205569093446E-2</v>
      </c>
      <c r="BP8" s="787">
        <f>+'8国ﾏｰｼﾞﾝ額'!BO8/'8国ﾏｰｼﾞﾝ額'!BK8</f>
        <v>2.3463351860471482</v>
      </c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</row>
    <row r="9" spans="1:83" x14ac:dyDescent="0.2">
      <c r="A9" s="10">
        <v>115</v>
      </c>
      <c r="B9" s="7"/>
      <c r="C9" s="4" t="s">
        <v>529</v>
      </c>
      <c r="D9" s="786" t="e">
        <f>+'8国ﾏｰｼﾞﾝ額'!C9/'8国ﾏｰｼﾞﾝ額'!C9</f>
        <v>#DIV/0!</v>
      </c>
      <c r="E9" s="785" t="e">
        <f>+'8国ﾏｰｼﾞﾝ額'!D9/'8国ﾏｰｼﾞﾝ額'!C9</f>
        <v>#DIV/0!</v>
      </c>
      <c r="F9" s="785" t="e">
        <f>+'8国ﾏｰｼﾞﾝ額'!E9/'8国ﾏｰｼﾞﾝ額'!C9</f>
        <v>#DIV/0!</v>
      </c>
      <c r="G9" s="785" t="e">
        <f>+'8国ﾏｰｼﾞﾝ額'!F9/'8国ﾏｰｼﾞﾝ額'!C9</f>
        <v>#DIV/0!</v>
      </c>
      <c r="H9" s="787" t="e">
        <f>+'8国ﾏｰｼﾞﾝ額'!G9/'8国ﾏｰｼﾞﾝ額'!C9</f>
        <v>#DIV/0!</v>
      </c>
      <c r="I9" s="785">
        <f>+'8国ﾏｰｼﾞﾝ額'!H9/'8国ﾏｰｼﾞﾝ額'!H9</f>
        <v>1</v>
      </c>
      <c r="J9" s="785">
        <f>+'8国ﾏｰｼﾞﾝ額'!I9/'8国ﾏｰｼﾞﾝ額'!H9</f>
        <v>0.10810810810810811</v>
      </c>
      <c r="K9" s="785">
        <f>+'8国ﾏｰｼﾞﾝ額'!J9/'8国ﾏｰｼﾞﾝ額'!H9</f>
        <v>0</v>
      </c>
      <c r="L9" s="785">
        <f>+'8国ﾏｰｼﾞﾝ額'!K9/'8国ﾏｰｼﾞﾝ額'!H9</f>
        <v>8.1081081081081086E-2</v>
      </c>
      <c r="M9" s="785">
        <f>+'8国ﾏｰｼﾞﾝ額'!L9/'8国ﾏｰｼﾞﾝ額'!H9</f>
        <v>1.1891891891891893</v>
      </c>
      <c r="N9" s="786">
        <f>+'8国ﾏｰｼﾞﾝ額'!M9/'8国ﾏｰｼﾞﾝ額'!M9</f>
        <v>1</v>
      </c>
      <c r="O9" s="785">
        <f>+'8国ﾏｰｼﾞﾝ額'!N9/'8国ﾏｰｼﾞﾝ額'!M9</f>
        <v>0.29195827281130332</v>
      </c>
      <c r="P9" s="785">
        <f>+'8国ﾏｰｼﾞﾝ額'!O9/'8国ﾏｰｼﾞﾝ額'!M9</f>
        <v>0</v>
      </c>
      <c r="Q9" s="785">
        <f>+'8国ﾏｰｼﾞﾝ額'!P9/'8国ﾏｰｼﾞﾝ額'!M9</f>
        <v>0.12848276772745279</v>
      </c>
      <c r="R9" s="787">
        <f>+'8国ﾏｰｼﾞﾝ額'!Q9/'8国ﾏｰｼﾞﾝ額'!M9</f>
        <v>1.4204410405387562</v>
      </c>
      <c r="S9" s="785">
        <f>+'8国ﾏｰｼﾞﾝ額'!R9/'8国ﾏｰｼﾞﾝ額'!R9</f>
        <v>1</v>
      </c>
      <c r="T9" s="785">
        <f>+'8国ﾏｰｼﾞﾝ額'!S9/'8国ﾏｰｼﾞﾝ額'!R9</f>
        <v>0.22418728677306773</v>
      </c>
      <c r="U9" s="785">
        <f>+'8国ﾏｰｼﾞﾝ額'!T9/'8国ﾏｰｼﾞﾝ額'!R9</f>
        <v>0</v>
      </c>
      <c r="V9" s="785">
        <f>+'8国ﾏｰｼﾞﾝ額'!U9/'8国ﾏｰｼﾞﾝ額'!R9</f>
        <v>4.2743421826595032E-2</v>
      </c>
      <c r="W9" s="785">
        <f>+'8国ﾏｰｼﾞﾝ額'!V9/'8国ﾏｰｼﾞﾝ額'!R9</f>
        <v>1.2669307085996628</v>
      </c>
      <c r="X9" s="786">
        <f>+'8国ﾏｰｼﾞﾝ額'!W9/'8国ﾏｰｼﾞﾝ額'!W9</f>
        <v>1</v>
      </c>
      <c r="Y9" s="785">
        <f>+'8国ﾏｰｼﾞﾝ額'!X9/'8国ﾏｰｼﾞﾝ額'!W9</f>
        <v>0.13600000000000001</v>
      </c>
      <c r="Z9" s="785">
        <f>+'8国ﾏｰｼﾞﾝ額'!Y9/'8国ﾏｰｼﾞﾝ額'!W9</f>
        <v>0</v>
      </c>
      <c r="AA9" s="785">
        <f>+'8国ﾏｰｼﾞﾝ額'!Z9/'8国ﾏｰｼﾞﾝ額'!W9</f>
        <v>0.08</v>
      </c>
      <c r="AB9" s="787">
        <f>+'8国ﾏｰｼﾞﾝ額'!AA9/'8国ﾏｰｼﾞﾝ額'!W9</f>
        <v>1.216</v>
      </c>
      <c r="AC9" s="785">
        <f>+'8国ﾏｰｼﾞﾝ額'!AB9/'8国ﾏｰｼﾞﾝ額'!AB9</f>
        <v>1</v>
      </c>
      <c r="AD9" s="785">
        <f>+'8国ﾏｰｼﾞﾝ額'!AC9/'8国ﾏｰｼﾞﾝ額'!AB9</f>
        <v>0.13263664233329381</v>
      </c>
      <c r="AE9" s="785">
        <f>+'8国ﾏｰｼﾞﾝ額'!AD9/'8国ﾏｰｼﾞﾝ額'!AB9</f>
        <v>0</v>
      </c>
      <c r="AF9" s="785">
        <f>+'8国ﾏｰｼﾞﾝ額'!AE9/'8国ﾏｰｼﾞﾝ額'!AB9</f>
        <v>6.7105909452753174E-2</v>
      </c>
      <c r="AG9" s="785">
        <f>+'8国ﾏｰｼﾞﾝ額'!AF9/'8国ﾏｰｼﾞﾝ額'!AB9</f>
        <v>1.1997425517860469</v>
      </c>
      <c r="AH9" s="786">
        <f>+'8国ﾏｰｼﾞﾝ額'!AG9/'8国ﾏｰｼﾞﾝ額'!AG9</f>
        <v>1</v>
      </c>
      <c r="AI9" s="785">
        <f>+'8国ﾏｰｼﾞﾝ額'!AH9/'8国ﾏｰｼﾞﾝ額'!AG9</f>
        <v>0.15343470957475025</v>
      </c>
      <c r="AJ9" s="785">
        <f>+'8国ﾏｰｼﾞﾝ額'!AI9/'8国ﾏｰｼﾞﾝ額'!AG9</f>
        <v>2.7539563257006454E-2</v>
      </c>
      <c r="AK9" s="785">
        <f>+'8国ﾏｰｼﾞﾝ額'!AJ9/'8国ﾏｰｼﾞﾝ額'!AG9</f>
        <v>8.0894704270179474E-2</v>
      </c>
      <c r="AL9" s="787">
        <f>+'8国ﾏｰｼﾞﾝ額'!AK9/'8国ﾏｰｼﾞﾝ額'!AG9</f>
        <v>1.2618689771019362</v>
      </c>
      <c r="AM9" s="785">
        <f>+'8国ﾏｰｼﾞﾝ額'!AL9/'8国ﾏｰｼﾞﾝ額'!AL9</f>
        <v>1</v>
      </c>
      <c r="AN9" s="785">
        <f>+'8国ﾏｰｼﾞﾝ額'!AM9/'8国ﾏｰｼﾞﾝ額'!AL9</f>
        <v>0.46315420969718185</v>
      </c>
      <c r="AO9" s="785">
        <f>+'8国ﾏｰｼﾞﾝ額'!AN9/'8国ﾏｰｼﾞﾝ額'!AL9</f>
        <v>0</v>
      </c>
      <c r="AP9" s="785">
        <f>+'8国ﾏｰｼﾞﾝ額'!AO9/'8国ﾏｰｼﾞﾝ額'!AL9</f>
        <v>6.0563626816033604E-2</v>
      </c>
      <c r="AQ9" s="785">
        <f>+'8国ﾏｰｼﾞﾝ額'!AP9/'8国ﾏｰｼﾞﾝ額'!AL9</f>
        <v>1.5237178365132156</v>
      </c>
      <c r="AR9" s="786">
        <f>+'8国ﾏｰｼﾞﾝ額'!AQ9/'8国ﾏｰｼﾞﾝ額'!AQ9</f>
        <v>1</v>
      </c>
      <c r="AS9" s="785">
        <f>+'8国ﾏｰｼﾞﾝ額'!AR9/'8国ﾏｰｼﾞﾝ額'!AQ9</f>
        <v>0.27448996729072866</v>
      </c>
      <c r="AT9" s="785">
        <f>+'8国ﾏｰｼﾞﾝ額'!AS9/'8国ﾏｰｼﾞﾝ額'!AQ9</f>
        <v>0</v>
      </c>
      <c r="AU9" s="785">
        <f>+'8国ﾏｰｼﾞﾝ額'!AT9/'8国ﾏｰｼﾞﾝ額'!AQ9</f>
        <v>2.322838109100215E-2</v>
      </c>
      <c r="AV9" s="787">
        <f>+'8国ﾏｰｼﾞﾝ額'!AU9/'8国ﾏｰｼﾞﾝ額'!AQ9</f>
        <v>1.2977183483817307</v>
      </c>
      <c r="AW9" s="785" t="e">
        <f>+'8国ﾏｰｼﾞﾝ額'!AV9/'8国ﾏｰｼﾞﾝ額'!AV9</f>
        <v>#DIV/0!</v>
      </c>
      <c r="AX9" s="785" t="e">
        <f>+'8国ﾏｰｼﾞﾝ額'!AW9/'8国ﾏｰｼﾞﾝ額'!AV9</f>
        <v>#DIV/0!</v>
      </c>
      <c r="AY9" s="785" t="e">
        <f>+'8国ﾏｰｼﾞﾝ額'!AX9/'8国ﾏｰｼﾞﾝ額'!AV9</f>
        <v>#DIV/0!</v>
      </c>
      <c r="AZ9" s="785" t="e">
        <f>+'8国ﾏｰｼﾞﾝ額'!AY9/'8国ﾏｰｼﾞﾝ額'!AV9</f>
        <v>#DIV/0!</v>
      </c>
      <c r="BA9" s="785" t="e">
        <f>+'8国ﾏｰｼﾞﾝ額'!AZ9/'8国ﾏｰｼﾞﾝ額'!AV9</f>
        <v>#DIV/0!</v>
      </c>
      <c r="BB9" s="786" t="e">
        <f>+'8国ﾏｰｼﾞﾝ額'!BA9/'8国ﾏｰｼﾞﾝ額'!BA9</f>
        <v>#DIV/0!</v>
      </c>
      <c r="BC9" s="785" t="e">
        <f>+'8国ﾏｰｼﾞﾝ額'!BB9/'8国ﾏｰｼﾞﾝ額'!BA9</f>
        <v>#DIV/0!</v>
      </c>
      <c r="BD9" s="785" t="e">
        <f>+'8国ﾏｰｼﾞﾝ額'!BC9/'8国ﾏｰｼﾞﾝ額'!BA9</f>
        <v>#DIV/0!</v>
      </c>
      <c r="BE9" s="785" t="e">
        <f>+'8国ﾏｰｼﾞﾝ額'!BD9/'8国ﾏｰｼﾞﾝ額'!BA9</f>
        <v>#DIV/0!</v>
      </c>
      <c r="BF9" s="787" t="e">
        <f>+'8国ﾏｰｼﾞﾝ額'!BE9/'8国ﾏｰｼﾞﾝ額'!BA9</f>
        <v>#DIV/0!</v>
      </c>
      <c r="BG9" s="785">
        <f>+'8国ﾏｰｼﾞﾝ額'!BF9/'8国ﾏｰｼﾞﾝ額'!BF9</f>
        <v>1</v>
      </c>
      <c r="BH9" s="785">
        <f>+'8国ﾏｰｼﾞﾝ額'!BG9/'8国ﾏｰｼﾞﾝ額'!BF9</f>
        <v>0.10313531353135313</v>
      </c>
      <c r="BI9" s="785">
        <f>+'8国ﾏｰｼﾞﾝ額'!BH9/'8国ﾏｰｼﾞﾝ額'!BF9</f>
        <v>5.6105610561056105E-2</v>
      </c>
      <c r="BJ9" s="785">
        <f>+'8国ﾏｰｼﾞﾝ額'!BI9/'8国ﾏｰｼﾞﾝ額'!BF9</f>
        <v>7.5082508250825089E-2</v>
      </c>
      <c r="BK9" s="785">
        <f>+'8国ﾏｰｼﾞﾝ額'!BJ9/'8国ﾏｰｼﾞﾝ額'!BF9</f>
        <v>1.2343234323432344</v>
      </c>
      <c r="BL9" s="786">
        <f>+'8国ﾏｰｼﾞﾝ額'!BK9/'8国ﾏｰｼﾞﾝ額'!BK9</f>
        <v>1</v>
      </c>
      <c r="BM9" s="785">
        <f>+'8国ﾏｰｼﾞﾝ額'!BL9/'8国ﾏｰｼﾞﾝ額'!BK9</f>
        <v>5.6444818871103621E-2</v>
      </c>
      <c r="BN9" s="785">
        <f>+'8国ﾏｰｼﾞﾝ額'!BM9/'8国ﾏｰｼﾞﾝ額'!BK9</f>
        <v>4.3446864845348418E-2</v>
      </c>
      <c r="BO9" s="785">
        <f>+'8国ﾏｰｼﾞﾝ額'!BN9/'8国ﾏｰｼﾞﾝ額'!BK9</f>
        <v>3.0208207967264412E-2</v>
      </c>
      <c r="BP9" s="787">
        <f>+'8国ﾏｰｼﾞﾝ額'!BO9/'8国ﾏｰｼﾞﾝ額'!BK9</f>
        <v>1.1300998916837164</v>
      </c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</row>
    <row r="10" spans="1:83" x14ac:dyDescent="0.2">
      <c r="A10" s="10">
        <v>121</v>
      </c>
      <c r="B10" s="7"/>
      <c r="C10" s="4" t="s">
        <v>530</v>
      </c>
      <c r="D10" s="786">
        <f>+'8国ﾏｰｼﾞﾝ額'!C10/'8国ﾏｰｼﾞﾝ額'!C10</f>
        <v>1</v>
      </c>
      <c r="E10" s="785">
        <f>+'8国ﾏｰｼﾞﾝ額'!D10/'8国ﾏｰｼﾞﾝ額'!C10</f>
        <v>4.6948260501446987E-2</v>
      </c>
      <c r="F10" s="785">
        <f>+'8国ﾏｰｼﾞﾝ額'!E10/'8国ﾏｰｼﾞﾝ額'!C10</f>
        <v>0</v>
      </c>
      <c r="G10" s="785">
        <f>+'8国ﾏｰｼﾞﾝ額'!F10/'8国ﾏｰｼﾞﾝ額'!C10</f>
        <v>2.0509571817287794E-2</v>
      </c>
      <c r="H10" s="787">
        <f>+'8国ﾏｰｼﾞﾝ額'!G10/'8国ﾏｰｼﾞﾝ額'!C10</f>
        <v>1.0674578323187347</v>
      </c>
      <c r="I10" s="785">
        <f>+'8国ﾏｰｼﾞﾝ額'!H10/'8国ﾏｰｼﾞﾝ額'!H10</f>
        <v>1</v>
      </c>
      <c r="J10" s="785">
        <f>+'8国ﾏｰｼﾞﾝ額'!I10/'8国ﾏｰｼﾞﾝ額'!H10</f>
        <v>0.13210848643919509</v>
      </c>
      <c r="K10" s="785">
        <f>+'8国ﾏｰｼﾞﾝ額'!J10/'8国ﾏｰｼﾞﾝ額'!H10</f>
        <v>0</v>
      </c>
      <c r="L10" s="785">
        <f>+'8国ﾏｰｼﾞﾝ額'!K10/'8国ﾏｰｼﾞﾝ額'!H10</f>
        <v>3.1933508311461065E-2</v>
      </c>
      <c r="M10" s="785">
        <f>+'8国ﾏｰｼﾞﾝ額'!L10/'8国ﾏｰｼﾞﾝ額'!H10</f>
        <v>1.1640419947506562</v>
      </c>
      <c r="N10" s="786" t="e">
        <f>+'8国ﾏｰｼﾞﾝ額'!M10/'8国ﾏｰｼﾞﾝ額'!M10</f>
        <v>#DIV/0!</v>
      </c>
      <c r="O10" s="785" t="e">
        <f>+'8国ﾏｰｼﾞﾝ額'!N10/'8国ﾏｰｼﾞﾝ額'!M10</f>
        <v>#DIV/0!</v>
      </c>
      <c r="P10" s="785" t="e">
        <f>+'8国ﾏｰｼﾞﾝ額'!O10/'8国ﾏｰｼﾞﾝ額'!M10</f>
        <v>#DIV/0!</v>
      </c>
      <c r="Q10" s="785" t="e">
        <f>+'8国ﾏｰｼﾞﾝ額'!P10/'8国ﾏｰｼﾞﾝ額'!M10</f>
        <v>#DIV/0!</v>
      </c>
      <c r="R10" s="787" t="e">
        <f>+'8国ﾏｰｼﾞﾝ額'!Q10/'8国ﾏｰｼﾞﾝ額'!M10</f>
        <v>#DIV/0!</v>
      </c>
      <c r="S10" s="785">
        <f>+'8国ﾏｰｼﾞﾝ額'!R10/'8国ﾏｰｼﾞﾝ額'!R10</f>
        <v>1</v>
      </c>
      <c r="T10" s="785">
        <f>+'8国ﾏｰｼﾞﾝ額'!S10/'8国ﾏｰｼﾞﾝ額'!R10</f>
        <v>0.1321289243916032</v>
      </c>
      <c r="U10" s="785">
        <f>+'8国ﾏｰｼﾞﾝ額'!T10/'8国ﾏｰｼﾞﾝ額'!R10</f>
        <v>1.8344789151031025E-2</v>
      </c>
      <c r="V10" s="785">
        <f>+'8国ﾏｰｼﾞﾝ額'!U10/'8国ﾏｰｼﾞﾝ額'!R10</f>
        <v>3.1906000371540032E-2</v>
      </c>
      <c r="W10" s="785">
        <f>+'8国ﾏｰｼﾞﾝ額'!V10/'8国ﾏｰｼﾞﾝ額'!R10</f>
        <v>1.1823797139141743</v>
      </c>
      <c r="X10" s="786" t="e">
        <f>+'8国ﾏｰｼﾞﾝ額'!W10/'8国ﾏｰｼﾞﾝ額'!W10</f>
        <v>#DIV/0!</v>
      </c>
      <c r="Y10" s="785" t="e">
        <f>+'8国ﾏｰｼﾞﾝ額'!X10/'8国ﾏｰｼﾞﾝ額'!W10</f>
        <v>#DIV/0!</v>
      </c>
      <c r="Z10" s="785" t="e">
        <f>+'8国ﾏｰｼﾞﾝ額'!Y10/'8国ﾏｰｼﾞﾝ額'!W10</f>
        <v>#DIV/0!</v>
      </c>
      <c r="AA10" s="785" t="e">
        <f>+'8国ﾏｰｼﾞﾝ額'!Z10/'8国ﾏｰｼﾞﾝ額'!W10</f>
        <v>#DIV/0!</v>
      </c>
      <c r="AB10" s="787" t="e">
        <f>+'8国ﾏｰｼﾞﾝ額'!AA10/'8国ﾏｰｼﾞﾝ額'!W10</f>
        <v>#DIV/0!</v>
      </c>
      <c r="AC10" s="785">
        <f>+'8国ﾏｰｼﾞﾝ額'!AB10/'8国ﾏｰｼﾞﾝ額'!AB10</f>
        <v>1</v>
      </c>
      <c r="AD10" s="785">
        <f>+'8国ﾏｰｼﾞﾝ額'!AC10/'8国ﾏｰｼﾞﾝ額'!AB10</f>
        <v>0.13209433629359524</v>
      </c>
      <c r="AE10" s="785">
        <f>+'8国ﾏｰｼﾞﾝ額'!AD10/'8国ﾏｰｼﾞﾝ額'!AB10</f>
        <v>0</v>
      </c>
      <c r="AF10" s="785">
        <f>+'8国ﾏｰｼﾞﾝ額'!AE10/'8国ﾏｰｼﾞﾝ額'!AB10</f>
        <v>3.1994353937540437E-2</v>
      </c>
      <c r="AG10" s="785">
        <f>+'8国ﾏｰｼﾞﾝ額'!AF10/'8国ﾏｰｼﾞﾝ額'!AB10</f>
        <v>1.1640886902311356</v>
      </c>
      <c r="AH10" s="786">
        <f>+'8国ﾏｰｼﾞﾝ額'!AG10/'8国ﾏｰｼﾞﾝ額'!AG10</f>
        <v>1</v>
      </c>
      <c r="AI10" s="785">
        <f>+'8国ﾏｰｼﾞﾝ額'!AH10/'8国ﾏｰｼﾞﾝ額'!AG10</f>
        <v>0.13729967785344371</v>
      </c>
      <c r="AJ10" s="785">
        <f>+'8国ﾏｰｼﾞﾝ額'!AI10/'8国ﾏｰｼﾞﾝ額'!AG10</f>
        <v>1.1730484307248977E-2</v>
      </c>
      <c r="AK10" s="785">
        <f>+'8国ﾏｰｼﾞﾝ額'!AJ10/'8国ﾏｰｼﾞﾝ額'!AG10</f>
        <v>3.4878821242642959E-2</v>
      </c>
      <c r="AL10" s="787">
        <f>+'8国ﾏｰｼﾞﾝ額'!AK10/'8国ﾏｰｼﾞﾝ額'!AG10</f>
        <v>1.1839089834033356</v>
      </c>
      <c r="AM10" s="785" t="e">
        <f>+'8国ﾏｰｼﾞﾝ額'!AL10/'8国ﾏｰｼﾞﾝ額'!AL10</f>
        <v>#DIV/0!</v>
      </c>
      <c r="AN10" s="785" t="e">
        <f>+'8国ﾏｰｼﾞﾝ額'!AM10/'8国ﾏｰｼﾞﾝ額'!AL10</f>
        <v>#DIV/0!</v>
      </c>
      <c r="AO10" s="785" t="e">
        <f>+'8国ﾏｰｼﾞﾝ額'!AN10/'8国ﾏｰｼﾞﾝ額'!AL10</f>
        <v>#DIV/0!</v>
      </c>
      <c r="AP10" s="785" t="e">
        <f>+'8国ﾏｰｼﾞﾝ額'!AO10/'8国ﾏｰｼﾞﾝ額'!AL10</f>
        <v>#DIV/0!</v>
      </c>
      <c r="AQ10" s="785" t="e">
        <f>+'8国ﾏｰｼﾞﾝ額'!AP10/'8国ﾏｰｼﾞﾝ額'!AL10</f>
        <v>#DIV/0!</v>
      </c>
      <c r="AR10" s="786" t="e">
        <f>+'8国ﾏｰｼﾞﾝ額'!AQ10/'8国ﾏｰｼﾞﾝ額'!AQ10</f>
        <v>#DIV/0!</v>
      </c>
      <c r="AS10" s="785" t="e">
        <f>+'8国ﾏｰｼﾞﾝ額'!AR10/'8国ﾏｰｼﾞﾝ額'!AQ10</f>
        <v>#DIV/0!</v>
      </c>
      <c r="AT10" s="785" t="e">
        <f>+'8国ﾏｰｼﾞﾝ額'!AS10/'8国ﾏｰｼﾞﾝ額'!AQ10</f>
        <v>#DIV/0!</v>
      </c>
      <c r="AU10" s="785" t="e">
        <f>+'8国ﾏｰｼﾞﾝ額'!AT10/'8国ﾏｰｼﾞﾝ額'!AQ10</f>
        <v>#DIV/0!</v>
      </c>
      <c r="AV10" s="787" t="e">
        <f>+'8国ﾏｰｼﾞﾝ額'!AU10/'8国ﾏｰｼﾞﾝ額'!AQ10</f>
        <v>#DIV/0!</v>
      </c>
      <c r="AW10" s="785" t="e">
        <f>+'8国ﾏｰｼﾞﾝ額'!AV10/'8国ﾏｰｼﾞﾝ額'!AV10</f>
        <v>#DIV/0!</v>
      </c>
      <c r="AX10" s="785" t="e">
        <f>+'8国ﾏｰｼﾞﾝ額'!AW10/'8国ﾏｰｼﾞﾝ額'!AV10</f>
        <v>#DIV/0!</v>
      </c>
      <c r="AY10" s="785" t="e">
        <f>+'8国ﾏｰｼﾞﾝ額'!AX10/'8国ﾏｰｼﾞﾝ額'!AV10</f>
        <v>#DIV/0!</v>
      </c>
      <c r="AZ10" s="785" t="e">
        <f>+'8国ﾏｰｼﾞﾝ額'!AY10/'8国ﾏｰｼﾞﾝ額'!AV10</f>
        <v>#DIV/0!</v>
      </c>
      <c r="BA10" s="785" t="e">
        <f>+'8国ﾏｰｼﾞﾝ額'!AZ10/'8国ﾏｰｼﾞﾝ額'!AV10</f>
        <v>#DIV/0!</v>
      </c>
      <c r="BB10" s="786" t="e">
        <f>+'8国ﾏｰｼﾞﾝ額'!BA10/'8国ﾏｰｼﾞﾝ額'!BA10</f>
        <v>#DIV/0!</v>
      </c>
      <c r="BC10" s="785" t="e">
        <f>+'8国ﾏｰｼﾞﾝ額'!BB10/'8国ﾏｰｼﾞﾝ額'!BA10</f>
        <v>#DIV/0!</v>
      </c>
      <c r="BD10" s="785" t="e">
        <f>+'8国ﾏｰｼﾞﾝ額'!BC10/'8国ﾏｰｼﾞﾝ額'!BA10</f>
        <v>#DIV/0!</v>
      </c>
      <c r="BE10" s="785" t="e">
        <f>+'8国ﾏｰｼﾞﾝ額'!BD10/'8国ﾏｰｼﾞﾝ額'!BA10</f>
        <v>#DIV/0!</v>
      </c>
      <c r="BF10" s="787" t="e">
        <f>+'8国ﾏｰｼﾞﾝ額'!BE10/'8国ﾏｰｼﾞﾝ額'!BA10</f>
        <v>#DIV/0!</v>
      </c>
      <c r="BG10" s="785">
        <f>+'8国ﾏｰｼﾞﾝ額'!BF10/'8国ﾏｰｼﾞﾝ額'!BF10</f>
        <v>1</v>
      </c>
      <c r="BH10" s="785">
        <f>+'8国ﾏｰｼﾞﾝ額'!BG10/'8国ﾏｰｼﾞﾝ額'!BF10</f>
        <v>2.1182631092967877E-2</v>
      </c>
      <c r="BI10" s="785">
        <f>+'8国ﾏｰｼﾞﾝ額'!BH10/'8国ﾏｰｼﾞﾝ額'!BF10</f>
        <v>4.1703115128541572E-2</v>
      </c>
      <c r="BJ10" s="785">
        <f>+'8国ﾏｰｼﾞﾝ額'!BI10/'8国ﾏｰｼﾞﾝ額'!BF10</f>
        <v>4.1126014482188852E-3</v>
      </c>
      <c r="BK10" s="785">
        <f>+'8国ﾏｰｼﾞﾝ額'!BJ10/'8国ﾏｰｼﾞﾝ額'!BF10</f>
        <v>0.12739344899645236</v>
      </c>
      <c r="BL10" s="786">
        <f>+'8国ﾏｰｼﾞﾝ額'!BK10/'8国ﾏｰｼﾞﾝ額'!BK10</f>
        <v>1</v>
      </c>
      <c r="BM10" s="785">
        <f>+'8国ﾏｰｼﾞﾝ額'!BL10/'8国ﾏｰｼﾞﾝ額'!BK10</f>
        <v>7.3731704069404186E-2</v>
      </c>
      <c r="BN10" s="785">
        <f>+'8国ﾏｰｼﾞﾝ額'!BM10/'8国ﾏｰｼﾞﾝ額'!BK10</f>
        <v>0.12341623050055822</v>
      </c>
      <c r="BO10" s="785">
        <f>+'8国ﾏｰｼﾞﾝ額'!BN10/'8国ﾏｰｼﾞﾝ額'!BK10</f>
        <v>1.7916952607266133E-2</v>
      </c>
      <c r="BP10" s="787">
        <f>+'8国ﾏｰｼﾞﾝ額'!BO10/'8国ﾏｰｼﾞﾝ額'!BK10</f>
        <v>1.2150648871772285</v>
      </c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</row>
    <row r="11" spans="1:83" x14ac:dyDescent="0.2">
      <c r="A11" s="10">
        <v>213</v>
      </c>
      <c r="B11" s="7"/>
      <c r="C11" s="4" t="s">
        <v>531</v>
      </c>
      <c r="D11" s="786">
        <f>+'8国ﾏｰｼﾞﾝ額'!C11/'8国ﾏｰｼﾞﾝ額'!C11</f>
        <v>1</v>
      </c>
      <c r="E11" s="785">
        <f>+'8国ﾏｰｼﾞﾝ額'!D11/'8国ﾏｰｼﾞﾝ額'!C11</f>
        <v>0.6</v>
      </c>
      <c r="F11" s="785">
        <f>+'8国ﾏｰｼﾞﾝ額'!E11/'8国ﾏｰｼﾞﾝ額'!C11</f>
        <v>0</v>
      </c>
      <c r="G11" s="785">
        <f>+'8国ﾏｰｼﾞﾝ額'!F11/'8国ﾏｰｼﾞﾝ額'!C11</f>
        <v>0</v>
      </c>
      <c r="H11" s="787">
        <f>+'8国ﾏｰｼﾞﾝ額'!G11/'8国ﾏｰｼﾞﾝ額'!C11</f>
        <v>1.6</v>
      </c>
      <c r="I11" s="785">
        <f>+'8国ﾏｰｼﾞﾝ額'!H11/'8国ﾏｰｼﾞﾝ額'!H11</f>
        <v>1</v>
      </c>
      <c r="J11" s="785">
        <f>+'8国ﾏｰｼﾞﾝ額'!I11/'8国ﾏｰｼﾞﾝ額'!H11</f>
        <v>0.50287356321839083</v>
      </c>
      <c r="K11" s="785">
        <f>+'8国ﾏｰｼﾞﾝ額'!J11/'8国ﾏｰｼﾞﾝ額'!H11</f>
        <v>0</v>
      </c>
      <c r="L11" s="785">
        <f>+'8国ﾏｰｼﾞﾝ額'!K11/'8国ﾏｰｼﾞﾝ額'!H11</f>
        <v>3.4482758620689655E-2</v>
      </c>
      <c r="M11" s="785">
        <f>+'8国ﾏｰｼﾞﾝ額'!L11/'8国ﾏｰｼﾞﾝ額'!H11</f>
        <v>1.5373563218390804</v>
      </c>
      <c r="N11" s="786" t="e">
        <f>+'8国ﾏｰｼﾞﾝ額'!M11/'8国ﾏｰｼﾞﾝ額'!M11</f>
        <v>#DIV/0!</v>
      </c>
      <c r="O11" s="785" t="e">
        <f>+'8国ﾏｰｼﾞﾝ額'!N11/'8国ﾏｰｼﾞﾝ額'!M11</f>
        <v>#DIV/0!</v>
      </c>
      <c r="P11" s="785" t="e">
        <f>+'8国ﾏｰｼﾞﾝ額'!O11/'8国ﾏｰｼﾞﾝ額'!M11</f>
        <v>#DIV/0!</v>
      </c>
      <c r="Q11" s="785" t="e">
        <f>+'8国ﾏｰｼﾞﾝ額'!P11/'8国ﾏｰｼﾞﾝ額'!M11</f>
        <v>#DIV/0!</v>
      </c>
      <c r="R11" s="787" t="e">
        <f>+'8国ﾏｰｼﾞﾝ額'!Q11/'8国ﾏｰｼﾞﾝ額'!M11</f>
        <v>#DIV/0!</v>
      </c>
      <c r="S11" s="785">
        <f>+'8国ﾏｰｼﾞﾝ額'!R11/'8国ﾏｰｼﾞﾝ額'!R11</f>
        <v>1</v>
      </c>
      <c r="T11" s="785">
        <f>+'8国ﾏｰｼﾞﾝ額'!S11/'8国ﾏｰｼﾞﾝ額'!R11</f>
        <v>0.50354609929078009</v>
      </c>
      <c r="U11" s="785">
        <f>+'8国ﾏｰｼﾞﾝ額'!T11/'8国ﾏｰｼﾞﾝ額'!R11</f>
        <v>0</v>
      </c>
      <c r="V11" s="785">
        <f>+'8国ﾏｰｼﾞﾝ額'!U11/'8国ﾏｰｼﾞﾝ額'!R11</f>
        <v>3.5460992907801421E-2</v>
      </c>
      <c r="W11" s="785">
        <f>+'8国ﾏｰｼﾞﾝ額'!V11/'8国ﾏｰｼﾞﾝ額'!R11</f>
        <v>1.5390070921985815</v>
      </c>
      <c r="X11" s="786">
        <f>+'8国ﾏｰｼﾞﾝ額'!W11/'8国ﾏｰｼﾞﾝ額'!W11</f>
        <v>1</v>
      </c>
      <c r="Y11" s="785">
        <f>+'8国ﾏｰｼﾞﾝ額'!X11/'8国ﾏｰｼﾞﾝ額'!W11</f>
        <v>0.50256410256410255</v>
      </c>
      <c r="Z11" s="785">
        <f>+'8国ﾏｰｼﾞﾝ額'!Y11/'8国ﾏｰｼﾞﾝ額'!W11</f>
        <v>0</v>
      </c>
      <c r="AA11" s="785">
        <f>+'8国ﾏｰｼﾞﾝ額'!Z11/'8国ﾏｰｼﾞﾝ額'!W11</f>
        <v>3.5897435897435895E-2</v>
      </c>
      <c r="AB11" s="787">
        <f>+'8国ﾏｰｼﾞﾝ額'!AA11/'8国ﾏｰｼﾞﾝ額'!W11</f>
        <v>1.5384615384615385</v>
      </c>
      <c r="AC11" s="785" t="e">
        <f>+'8国ﾏｰｼﾞﾝ額'!AB11/'8国ﾏｰｼﾞﾝ額'!AB11</f>
        <v>#DIV/0!</v>
      </c>
      <c r="AD11" s="785" t="e">
        <f>+'8国ﾏｰｼﾞﾝ額'!AC11/'8国ﾏｰｼﾞﾝ額'!AB11</f>
        <v>#DIV/0!</v>
      </c>
      <c r="AE11" s="785" t="e">
        <f>+'8国ﾏｰｼﾞﾝ額'!AD11/'8国ﾏｰｼﾞﾝ額'!AB11</f>
        <v>#DIV/0!</v>
      </c>
      <c r="AF11" s="785" t="e">
        <f>+'8国ﾏｰｼﾞﾝ額'!AE11/'8国ﾏｰｼﾞﾝ額'!AB11</f>
        <v>#DIV/0!</v>
      </c>
      <c r="AG11" s="785" t="e">
        <f>+'8国ﾏｰｼﾞﾝ額'!AF11/'8国ﾏｰｼﾞﾝ額'!AB11</f>
        <v>#DIV/0!</v>
      </c>
      <c r="AH11" s="786">
        <f>+'8国ﾏｰｼﾞﾝ額'!AG11/'8国ﾏｰｼﾞﾝ額'!AG11</f>
        <v>1</v>
      </c>
      <c r="AI11" s="785">
        <f>+'8国ﾏｰｼﾞﾝ額'!AH11/'8国ﾏｰｼﾞﾝ額'!AG11</f>
        <v>0.50316734119303186</v>
      </c>
      <c r="AJ11" s="785">
        <f>+'8国ﾏｰｼﾞﾝ額'!AI11/'8国ﾏｰｼﾞﾝ額'!AG11</f>
        <v>0.11059299665669541</v>
      </c>
      <c r="AK11" s="785">
        <f>+'8国ﾏｰｼﾞﾝ額'!AJ11/'8国ﾏｰｼﾞﾝ額'!AG11</f>
        <v>3.7040295618511347E-2</v>
      </c>
      <c r="AL11" s="787">
        <f>+'8国ﾏｰｼﾞﾝ額'!AK11/'8国ﾏｰｼﾞﾝ額'!AG11</f>
        <v>1.6508006334682386</v>
      </c>
      <c r="AM11" s="785" t="e">
        <f>+'8国ﾏｰｼﾞﾝ額'!AL11/'8国ﾏｰｼﾞﾝ額'!AL11</f>
        <v>#DIV/0!</v>
      </c>
      <c r="AN11" s="785" t="e">
        <f>+'8国ﾏｰｼﾞﾝ額'!AM11/'8国ﾏｰｼﾞﾝ額'!AL11</f>
        <v>#DIV/0!</v>
      </c>
      <c r="AO11" s="785" t="e">
        <f>+'8国ﾏｰｼﾞﾝ額'!AN11/'8国ﾏｰｼﾞﾝ額'!AL11</f>
        <v>#DIV/0!</v>
      </c>
      <c r="AP11" s="785" t="e">
        <f>+'8国ﾏｰｼﾞﾝ額'!AO11/'8国ﾏｰｼﾞﾝ額'!AL11</f>
        <v>#DIV/0!</v>
      </c>
      <c r="AQ11" s="785" t="e">
        <f>+'8国ﾏｰｼﾞﾝ額'!AP11/'8国ﾏｰｼﾞﾝ額'!AL11</f>
        <v>#DIV/0!</v>
      </c>
      <c r="AR11" s="786" t="e">
        <f>+'8国ﾏｰｼﾞﾝ額'!AQ11/'8国ﾏｰｼﾞﾝ額'!AQ11</f>
        <v>#DIV/0!</v>
      </c>
      <c r="AS11" s="785" t="e">
        <f>+'8国ﾏｰｼﾞﾝ額'!AR11/'8国ﾏｰｼﾞﾝ額'!AQ11</f>
        <v>#DIV/0!</v>
      </c>
      <c r="AT11" s="785" t="e">
        <f>+'8国ﾏｰｼﾞﾝ額'!AS11/'8国ﾏｰｼﾞﾝ額'!AQ11</f>
        <v>#DIV/0!</v>
      </c>
      <c r="AU11" s="785" t="e">
        <f>+'8国ﾏｰｼﾞﾝ額'!AT11/'8国ﾏｰｼﾞﾝ額'!AQ11</f>
        <v>#DIV/0!</v>
      </c>
      <c r="AV11" s="787" t="e">
        <f>+'8国ﾏｰｼﾞﾝ額'!AU11/'8国ﾏｰｼﾞﾝ額'!AQ11</f>
        <v>#DIV/0!</v>
      </c>
      <c r="AW11" s="785" t="e">
        <f>+'8国ﾏｰｼﾞﾝ額'!AV11/'8国ﾏｰｼﾞﾝ額'!AV11</f>
        <v>#DIV/0!</v>
      </c>
      <c r="AX11" s="785" t="e">
        <f>+'8国ﾏｰｼﾞﾝ額'!AW11/'8国ﾏｰｼﾞﾝ額'!AV11</f>
        <v>#DIV/0!</v>
      </c>
      <c r="AY11" s="785" t="e">
        <f>+'8国ﾏｰｼﾞﾝ額'!AX11/'8国ﾏｰｼﾞﾝ額'!AV11</f>
        <v>#DIV/0!</v>
      </c>
      <c r="AZ11" s="785" t="e">
        <f>+'8国ﾏｰｼﾞﾝ額'!AY11/'8国ﾏｰｼﾞﾝ額'!AV11</f>
        <v>#DIV/0!</v>
      </c>
      <c r="BA11" s="785" t="e">
        <f>+'8国ﾏｰｼﾞﾝ額'!AZ11/'8国ﾏｰｼﾞﾝ額'!AV11</f>
        <v>#DIV/0!</v>
      </c>
      <c r="BB11" s="786">
        <f>+'8国ﾏｰｼﾞﾝ額'!BA11/'8国ﾏｰｼﾞﾝ額'!BA11</f>
        <v>1</v>
      </c>
      <c r="BC11" s="785">
        <f>+'8国ﾏｰｼﾞﾝ額'!BB11/'8国ﾏｰｼﾞﾝ額'!BA11</f>
        <v>0.5040128410914928</v>
      </c>
      <c r="BD11" s="785">
        <f>+'8国ﾏｰｼﾞﾝ額'!BC11/'8国ﾏｰｼﾞﾝ額'!BA11</f>
        <v>0</v>
      </c>
      <c r="BE11" s="785">
        <f>+'8国ﾏｰｼﾞﾝ額'!BD11/'8国ﾏｰｼﾞﾝ額'!BA11</f>
        <v>3.691813804173355E-2</v>
      </c>
      <c r="BF11" s="787">
        <f>+'8国ﾏｰｼﾞﾝ額'!BE11/'8国ﾏｰｼﾞﾝ額'!BA11</f>
        <v>1.5409309791332264</v>
      </c>
      <c r="BG11" s="785">
        <f>+'8国ﾏｰｼﾞﾝ額'!BF11/'8国ﾏｰｼﾞﾝ額'!BF11</f>
        <v>1</v>
      </c>
      <c r="BH11" s="785">
        <f>+'8国ﾏｰｼﾞﾝ額'!BG11/'8国ﾏｰｼﾞﾝ額'!BF11</f>
        <v>0.50306130357281253</v>
      </c>
      <c r="BI11" s="785">
        <f>+'8国ﾏｰｼﾞﾝ額'!BH11/'8国ﾏｰｼﾞﾝ額'!BF11</f>
        <v>0.15630086026505463</v>
      </c>
      <c r="BJ11" s="785">
        <f>+'8国ﾏｰｼﾞﾝ額'!BI11/'8国ﾏｰｼﾞﾝ額'!BF11</f>
        <v>3.6968146942571493E-2</v>
      </c>
      <c r="BK11" s="785">
        <f>+'8国ﾏｰｼﾞﾝ額'!BJ11/'8国ﾏｰｼﾞﾝ額'!BF11</f>
        <v>1.6963303107804386</v>
      </c>
      <c r="BL11" s="786">
        <f>+'8国ﾏｰｼﾞﾝ額'!BK11/'8国ﾏｰｼﾞﾝ額'!BK11</f>
        <v>1</v>
      </c>
      <c r="BM11" s="785">
        <f>+'8国ﾏｰｼﾞﾝ額'!BL11/'8国ﾏｰｼﾞﾝ額'!BK11</f>
        <v>0.45379634747492981</v>
      </c>
      <c r="BN11" s="785">
        <f>+'8国ﾏｰｼﾞﾝ額'!BM11/'8国ﾏｰｼﾞﾝ額'!BK11</f>
        <v>0.4688666794508804</v>
      </c>
      <c r="BO11" s="785">
        <f>+'8国ﾏｰｼﾞﾝ額'!BN11/'8国ﾏｰｼﾞﾝ額'!BK11</f>
        <v>3.3840565814260412E-2</v>
      </c>
      <c r="BP11" s="787">
        <f>+'8国ﾏｰｼﾞﾝ額'!BO11/'8国ﾏｰｼﾞﾝ額'!BK11</f>
        <v>1.9565035927400707</v>
      </c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</row>
    <row r="12" spans="1:83" x14ac:dyDescent="0.2">
      <c r="A12" s="10">
        <v>311</v>
      </c>
      <c r="B12" s="7"/>
      <c r="C12" s="4" t="s">
        <v>532</v>
      </c>
      <c r="D12" s="786">
        <f>+'8国ﾏｰｼﾞﾝ額'!C12/'8国ﾏｰｼﾞﾝ額'!C12</f>
        <v>1</v>
      </c>
      <c r="E12" s="785">
        <f>+'8国ﾏｰｼﾞﾝ額'!D12/'8国ﾏｰｼﾞﾝ額'!C12</f>
        <v>0.20700152207001521</v>
      </c>
      <c r="F12" s="785">
        <f>+'8国ﾏｰｼﾞﾝ額'!E12/'8国ﾏｰｼﾞﾝ額'!C12</f>
        <v>0</v>
      </c>
      <c r="G12" s="785">
        <f>+'8国ﾏｰｼﾞﾝ額'!F12/'8国ﾏｰｼﾞﾝ額'!C12</f>
        <v>5.1750380517503802E-2</v>
      </c>
      <c r="H12" s="787">
        <f>+'8国ﾏｰｼﾞﾝ額'!G12/'8国ﾏｰｼﾞﾝ額'!C12</f>
        <v>1.2587519025875191</v>
      </c>
      <c r="I12" s="785">
        <f>+'8国ﾏｰｼﾞﾝ額'!H12/'8国ﾏｰｼﾞﾝ額'!H12</f>
        <v>1</v>
      </c>
      <c r="J12" s="785">
        <f>+'8国ﾏｰｼﾞﾝ額'!I12/'8国ﾏｰｼﾞﾝ額'!H12</f>
        <v>0.15196441882324449</v>
      </c>
      <c r="K12" s="785">
        <f>+'8国ﾏｰｼﾞﾝ額'!J12/'8国ﾏｰｼﾞﾝ額'!H12</f>
        <v>0</v>
      </c>
      <c r="L12" s="785">
        <f>+'8国ﾏｰｼﾞﾝ額'!K12/'8国ﾏｰｼﾞﾝ額'!H12</f>
        <v>4.8052653153998169E-2</v>
      </c>
      <c r="M12" s="785">
        <f>+'8国ﾏｰｼﾞﾝ額'!L12/'8国ﾏｰｼﾞﾝ額'!H12</f>
        <v>1.2000170719772427</v>
      </c>
      <c r="N12" s="786" t="e">
        <f>+'8国ﾏｰｼﾞﾝ額'!M12/'8国ﾏｰｼﾞﾝ額'!M12</f>
        <v>#DIV/0!</v>
      </c>
      <c r="O12" s="785" t="e">
        <f>+'8国ﾏｰｼﾞﾝ額'!N12/'8国ﾏｰｼﾞﾝ額'!M12</f>
        <v>#DIV/0!</v>
      </c>
      <c r="P12" s="785" t="e">
        <f>+'8国ﾏｰｼﾞﾝ額'!O12/'8国ﾏｰｼﾞﾝ額'!M12</f>
        <v>#DIV/0!</v>
      </c>
      <c r="Q12" s="785" t="e">
        <f>+'8国ﾏｰｼﾞﾝ額'!P12/'8国ﾏｰｼﾞﾝ額'!M12</f>
        <v>#DIV/0!</v>
      </c>
      <c r="R12" s="787" t="e">
        <f>+'8国ﾏｰｼﾞﾝ額'!Q12/'8国ﾏｰｼﾞﾝ額'!M12</f>
        <v>#DIV/0!</v>
      </c>
      <c r="S12" s="785">
        <f>+'8国ﾏｰｼﾞﾝ額'!R12/'8国ﾏｰｼﾞﾝ額'!R12</f>
        <v>1</v>
      </c>
      <c r="T12" s="785">
        <f>+'8国ﾏｰｼﾞﾝ額'!S12/'8国ﾏｰｼﾞﾝ額'!R12</f>
        <v>0.2089704383282365</v>
      </c>
      <c r="U12" s="785">
        <f>+'8国ﾏｰｼﾞﾝ額'!T12/'8国ﾏｰｼﾞﾝ額'!R12</f>
        <v>0</v>
      </c>
      <c r="V12" s="785">
        <f>+'8国ﾏｰｼﾞﾝ額'!U12/'8国ﾏｰｼﾞﾝ額'!R12</f>
        <v>4.0774719673802244E-2</v>
      </c>
      <c r="W12" s="785">
        <f>+'8国ﾏｰｼﾞﾝ額'!V12/'8国ﾏｰｼﾞﾝ額'!R12</f>
        <v>1.2497451580020387</v>
      </c>
      <c r="X12" s="786" t="e">
        <f>+'8国ﾏｰｼﾞﾝ額'!W12/'8国ﾏｰｼﾞﾝ額'!W12</f>
        <v>#DIV/0!</v>
      </c>
      <c r="Y12" s="785" t="e">
        <f>+'8国ﾏｰｼﾞﾝ額'!X12/'8国ﾏｰｼﾞﾝ額'!W12</f>
        <v>#DIV/0!</v>
      </c>
      <c r="Z12" s="785" t="e">
        <f>+'8国ﾏｰｼﾞﾝ額'!Y12/'8国ﾏｰｼﾞﾝ額'!W12</f>
        <v>#DIV/0!</v>
      </c>
      <c r="AA12" s="785" t="e">
        <f>+'8国ﾏｰｼﾞﾝ額'!Z12/'8国ﾏｰｼﾞﾝ額'!W12</f>
        <v>#DIV/0!</v>
      </c>
      <c r="AB12" s="787" t="e">
        <f>+'8国ﾏｰｼﾞﾝ額'!AA12/'8国ﾏｰｼﾞﾝ額'!W12</f>
        <v>#DIV/0!</v>
      </c>
      <c r="AC12" s="785">
        <f>+'8国ﾏｰｼﾞﾝ額'!AB12/'8国ﾏｰｼﾞﾝ額'!AB12</f>
        <v>1</v>
      </c>
      <c r="AD12" s="785">
        <f>+'8国ﾏｰｼﾞﾝ額'!AC12/'8国ﾏｰｼﾞﾝ額'!AB12</f>
        <v>0.20568927789934355</v>
      </c>
      <c r="AE12" s="785">
        <f>+'8国ﾏｰｼﾞﾝ額'!AD12/'8国ﾏｰｼﾞﾝ額'!AB12</f>
        <v>0</v>
      </c>
      <c r="AF12" s="785">
        <f>+'8国ﾏｰｼﾞﾝ額'!AE12/'8国ﾏｰｼﾞﾝ額'!AB12</f>
        <v>4.8140043763676151E-2</v>
      </c>
      <c r="AG12" s="785">
        <f>+'8国ﾏｰｼﾞﾝ額'!AF12/'8国ﾏｰｼﾞﾝ額'!AB12</f>
        <v>1.2538293216630196</v>
      </c>
      <c r="AH12" s="786">
        <f>+'8国ﾏｰｼﾞﾝ額'!AG12/'8国ﾏｰｼﾞﾝ額'!AG12</f>
        <v>1</v>
      </c>
      <c r="AI12" s="785">
        <f>+'8国ﾏｰｼﾞﾝ額'!AH12/'8国ﾏｰｼﾞﾝ額'!AG12</f>
        <v>0.20783370957811723</v>
      </c>
      <c r="AJ12" s="785">
        <f>+'8国ﾏｰｼﾞﾝ額'!AI12/'8国ﾏｰｼﾞﾝ額'!AG12</f>
        <v>0.1683719839338591</v>
      </c>
      <c r="AK12" s="785">
        <f>+'8国ﾏｰｼﾞﾝ額'!AJ12/'8国ﾏｰｼﾞﾝ額'!AG12</f>
        <v>4.4064616376909317E-2</v>
      </c>
      <c r="AL12" s="787">
        <f>+'8国ﾏｰｼﾞﾝ額'!AK12/'8国ﾏｰｼﾞﾝ額'!AG12</f>
        <v>1.4202703098888856</v>
      </c>
      <c r="AM12" s="785" t="e">
        <f>+'8国ﾏｰｼﾞﾝ額'!AL12/'8国ﾏｰｼﾞﾝ額'!AL12</f>
        <v>#DIV/0!</v>
      </c>
      <c r="AN12" s="785" t="e">
        <f>+'8国ﾏｰｼﾞﾝ額'!AM12/'8国ﾏｰｼﾞﾝ額'!AL12</f>
        <v>#DIV/0!</v>
      </c>
      <c r="AO12" s="785" t="e">
        <f>+'8国ﾏｰｼﾞﾝ額'!AN12/'8国ﾏｰｼﾞﾝ額'!AL12</f>
        <v>#DIV/0!</v>
      </c>
      <c r="AP12" s="785" t="e">
        <f>+'8国ﾏｰｼﾞﾝ額'!AO12/'8国ﾏｰｼﾞﾝ額'!AL12</f>
        <v>#DIV/0!</v>
      </c>
      <c r="AQ12" s="785" t="e">
        <f>+'8国ﾏｰｼﾞﾝ額'!AP12/'8国ﾏｰｼﾞﾝ額'!AL12</f>
        <v>#DIV/0!</v>
      </c>
      <c r="AR12" s="786" t="e">
        <f>+'8国ﾏｰｼﾞﾝ額'!AQ12/'8国ﾏｰｼﾞﾝ額'!AQ12</f>
        <v>#DIV/0!</v>
      </c>
      <c r="AS12" s="785" t="e">
        <f>+'8国ﾏｰｼﾞﾝ額'!AR12/'8国ﾏｰｼﾞﾝ額'!AQ12</f>
        <v>#DIV/0!</v>
      </c>
      <c r="AT12" s="785" t="e">
        <f>+'8国ﾏｰｼﾞﾝ額'!AS12/'8国ﾏｰｼﾞﾝ額'!AQ12</f>
        <v>#DIV/0!</v>
      </c>
      <c r="AU12" s="785" t="e">
        <f>+'8国ﾏｰｼﾞﾝ額'!AT12/'8国ﾏｰｼﾞﾝ額'!AQ12</f>
        <v>#DIV/0!</v>
      </c>
      <c r="AV12" s="787" t="e">
        <f>+'8国ﾏｰｼﾞﾝ額'!AU12/'8国ﾏｰｼﾞﾝ額'!AQ12</f>
        <v>#DIV/0!</v>
      </c>
      <c r="AW12" s="785" t="e">
        <f>+'8国ﾏｰｼﾞﾝ額'!AV12/'8国ﾏｰｼﾞﾝ額'!AV12</f>
        <v>#DIV/0!</v>
      </c>
      <c r="AX12" s="785" t="e">
        <f>+'8国ﾏｰｼﾞﾝ額'!AW12/'8国ﾏｰｼﾞﾝ額'!AV12</f>
        <v>#DIV/0!</v>
      </c>
      <c r="AY12" s="785" t="e">
        <f>+'8国ﾏｰｼﾞﾝ額'!AX12/'8国ﾏｰｼﾞﾝ額'!AV12</f>
        <v>#DIV/0!</v>
      </c>
      <c r="AZ12" s="785" t="e">
        <f>+'8国ﾏｰｼﾞﾝ額'!AY12/'8国ﾏｰｼﾞﾝ額'!AV12</f>
        <v>#DIV/0!</v>
      </c>
      <c r="BA12" s="785" t="e">
        <f>+'8国ﾏｰｼﾞﾝ額'!AZ12/'8国ﾏｰｼﾞﾝ額'!AV12</f>
        <v>#DIV/0!</v>
      </c>
      <c r="BB12" s="786" t="e">
        <f>+'8国ﾏｰｼﾞﾝ額'!BA12/'8国ﾏｰｼﾞﾝ額'!BA12</f>
        <v>#DIV/0!</v>
      </c>
      <c r="BC12" s="785" t="e">
        <f>+'8国ﾏｰｼﾞﾝ額'!BB12/'8国ﾏｰｼﾞﾝ額'!BA12</f>
        <v>#DIV/0!</v>
      </c>
      <c r="BD12" s="785" t="e">
        <f>+'8国ﾏｰｼﾞﾝ額'!BC12/'8国ﾏｰｼﾞﾝ額'!BA12</f>
        <v>#DIV/0!</v>
      </c>
      <c r="BE12" s="785" t="e">
        <f>+'8国ﾏｰｼﾞﾝ額'!BD12/'8国ﾏｰｼﾞﾝ額'!BA12</f>
        <v>#DIV/0!</v>
      </c>
      <c r="BF12" s="787" t="e">
        <f>+'8国ﾏｰｼﾞﾝ額'!BE12/'8国ﾏｰｼﾞﾝ額'!BA12</f>
        <v>#DIV/0!</v>
      </c>
      <c r="BG12" s="785">
        <f>+'8国ﾏｰｼﾞﾝ額'!BF12/'8国ﾏｰｼﾞﾝ額'!BF12</f>
        <v>1</v>
      </c>
      <c r="BH12" s="785">
        <f>+'8国ﾏｰｼﾞﾝ額'!BG12/'8国ﾏｰｼﾞﾝ額'!BF12</f>
        <v>0.20728224452041363</v>
      </c>
      <c r="BI12" s="785">
        <f>+'8国ﾏｰｼﾞﾝ額'!BH12/'8国ﾏｰｼﾞﾝ額'!BF12</f>
        <v>0.22498913034211715</v>
      </c>
      <c r="BJ12" s="785">
        <f>+'8国ﾏｰｼﾞﾝ額'!BI12/'8国ﾏｰｼﾞﾝ額'!BF12</f>
        <v>5.6266464334734312E-2</v>
      </c>
      <c r="BK12" s="785">
        <f>+'8国ﾏｰｼﾞﾝ額'!BJ12/'8国ﾏｰｼﾞﾝ額'!BF12</f>
        <v>1.488537839197265</v>
      </c>
      <c r="BL12" s="786">
        <f>+'8国ﾏｰｼﾞﾝ額'!BK12/'8国ﾏｰｼﾞﾝ額'!BK12</f>
        <v>1</v>
      </c>
      <c r="BM12" s="785">
        <f>+'8国ﾏｰｼﾞﾝ額'!BL12/'8国ﾏｰｼﾞﾝ額'!BK12</f>
        <v>0.19395289226953877</v>
      </c>
      <c r="BN12" s="785">
        <f>+'8国ﾏｰｼﾞﾝ額'!BM12/'8国ﾏｰｼﾞﾝ額'!BK12</f>
        <v>0.64268955940206907</v>
      </c>
      <c r="BO12" s="785">
        <f>+'8国ﾏｰｼﾞﾝ額'!BN12/'8国ﾏｰｼﾞﾝ額'!BK12</f>
        <v>4.6337568727270566E-2</v>
      </c>
      <c r="BP12" s="787">
        <f>+'8国ﾏｰｼﾞﾝ額'!BO12/'8国ﾏｰｼﾞﾝ額'!BK12</f>
        <v>1.8829800203988785</v>
      </c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2"/>
      <c r="CE12" s="12"/>
    </row>
    <row r="13" spans="1:83" x14ac:dyDescent="0.2">
      <c r="A13" s="10">
        <v>312</v>
      </c>
      <c r="B13" s="7"/>
      <c r="C13" s="4" t="s">
        <v>533</v>
      </c>
      <c r="D13" s="786" t="e">
        <f>+'8国ﾏｰｼﾞﾝ額'!C13/'8国ﾏｰｼﾞﾝ額'!C13</f>
        <v>#DIV/0!</v>
      </c>
      <c r="E13" s="785" t="e">
        <f>+'8国ﾏｰｼﾞﾝ額'!D13/'8国ﾏｰｼﾞﾝ額'!C13</f>
        <v>#DIV/0!</v>
      </c>
      <c r="F13" s="785" t="e">
        <f>+'8国ﾏｰｼﾞﾝ額'!E13/'8国ﾏｰｼﾞﾝ額'!C13</f>
        <v>#DIV/0!</v>
      </c>
      <c r="G13" s="785" t="e">
        <f>+'8国ﾏｰｼﾞﾝ額'!F13/'8国ﾏｰｼﾞﾝ額'!C13</f>
        <v>#DIV/0!</v>
      </c>
      <c r="H13" s="787" t="e">
        <f>+'8国ﾏｰｼﾞﾝ額'!G13/'8国ﾏｰｼﾞﾝ額'!C13</f>
        <v>#DIV/0!</v>
      </c>
      <c r="I13" s="785">
        <f>+'8国ﾏｰｼﾞﾝ額'!H13/'8国ﾏｰｼﾞﾝ額'!H13</f>
        <v>1</v>
      </c>
      <c r="J13" s="785">
        <f>+'8国ﾏｰｼﾞﾝ額'!I13/'8国ﾏｰｼﾞﾝ額'!H13</f>
        <v>0.25495300072306581</v>
      </c>
      <c r="K13" s="785">
        <f>+'8国ﾏｰｼﾞﾝ額'!J13/'8国ﾏｰｼﾞﾝ額'!H13</f>
        <v>0</v>
      </c>
      <c r="L13" s="785">
        <f>+'8国ﾏｰｼﾞﾝ額'!K13/'8国ﾏｰｼﾞﾝ額'!H13</f>
        <v>4.2371655820679685E-2</v>
      </c>
      <c r="M13" s="785">
        <f>+'8国ﾏｰｼﾞﾝ額'!L13/'8国ﾏｰｼﾞﾝ額'!H13</f>
        <v>1.2973246565437455</v>
      </c>
      <c r="N13" s="786" t="e">
        <f>+'8国ﾏｰｼﾞﾝ額'!M13/'8国ﾏｰｼﾞﾝ額'!M13</f>
        <v>#DIV/0!</v>
      </c>
      <c r="O13" s="785" t="e">
        <f>+'8国ﾏｰｼﾞﾝ額'!N13/'8国ﾏｰｼﾞﾝ額'!M13</f>
        <v>#DIV/0!</v>
      </c>
      <c r="P13" s="785" t="e">
        <f>+'8国ﾏｰｼﾞﾝ額'!O13/'8国ﾏｰｼﾞﾝ額'!M13</f>
        <v>#DIV/0!</v>
      </c>
      <c r="Q13" s="785" t="e">
        <f>+'8国ﾏｰｼﾞﾝ額'!P13/'8国ﾏｰｼﾞﾝ額'!M13</f>
        <v>#DIV/0!</v>
      </c>
      <c r="R13" s="787" t="e">
        <f>+'8国ﾏｰｼﾞﾝ額'!Q13/'8国ﾏｰｼﾞﾝ額'!M13</f>
        <v>#DIV/0!</v>
      </c>
      <c r="S13" s="785" t="e">
        <f>+'8国ﾏｰｼﾞﾝ額'!R13/'8国ﾏｰｼﾞﾝ額'!R13</f>
        <v>#DIV/0!</v>
      </c>
      <c r="T13" s="785" t="e">
        <f>+'8国ﾏｰｼﾞﾝ額'!S13/'8国ﾏｰｼﾞﾝ額'!R13</f>
        <v>#DIV/0!</v>
      </c>
      <c r="U13" s="785" t="e">
        <f>+'8国ﾏｰｼﾞﾝ額'!T13/'8国ﾏｰｼﾞﾝ額'!R13</f>
        <v>#DIV/0!</v>
      </c>
      <c r="V13" s="785" t="e">
        <f>+'8国ﾏｰｼﾞﾝ額'!U13/'8国ﾏｰｼﾞﾝ額'!R13</f>
        <v>#DIV/0!</v>
      </c>
      <c r="W13" s="785" t="e">
        <f>+'8国ﾏｰｼﾞﾝ額'!V13/'8国ﾏｰｼﾞﾝ額'!R13</f>
        <v>#DIV/0!</v>
      </c>
      <c r="X13" s="786" t="e">
        <f>+'8国ﾏｰｼﾞﾝ額'!W13/'8国ﾏｰｼﾞﾝ額'!W13</f>
        <v>#DIV/0!</v>
      </c>
      <c r="Y13" s="785" t="e">
        <f>+'8国ﾏｰｼﾞﾝ額'!X13/'8国ﾏｰｼﾞﾝ額'!W13</f>
        <v>#DIV/0!</v>
      </c>
      <c r="Z13" s="785" t="e">
        <f>+'8国ﾏｰｼﾞﾝ額'!Y13/'8国ﾏｰｼﾞﾝ額'!W13</f>
        <v>#DIV/0!</v>
      </c>
      <c r="AA13" s="785" t="e">
        <f>+'8国ﾏｰｼﾞﾝ額'!Z13/'8国ﾏｰｼﾞﾝ額'!W13</f>
        <v>#DIV/0!</v>
      </c>
      <c r="AB13" s="787" t="e">
        <f>+'8国ﾏｰｼﾞﾝ額'!AA13/'8国ﾏｰｼﾞﾝ額'!W13</f>
        <v>#DIV/0!</v>
      </c>
      <c r="AC13" s="785" t="e">
        <f>+'8国ﾏｰｼﾞﾝ額'!AB13/'8国ﾏｰｼﾞﾝ額'!AB13</f>
        <v>#DIV/0!</v>
      </c>
      <c r="AD13" s="785" t="e">
        <f>+'8国ﾏｰｼﾞﾝ額'!AC13/'8国ﾏｰｼﾞﾝ額'!AB13</f>
        <v>#DIV/0!</v>
      </c>
      <c r="AE13" s="785" t="e">
        <f>+'8国ﾏｰｼﾞﾝ額'!AD13/'8国ﾏｰｼﾞﾝ額'!AB13</f>
        <v>#DIV/0!</v>
      </c>
      <c r="AF13" s="785" t="e">
        <f>+'8国ﾏｰｼﾞﾝ額'!AE13/'8国ﾏｰｼﾞﾝ額'!AB13</f>
        <v>#DIV/0!</v>
      </c>
      <c r="AG13" s="785" t="e">
        <f>+'8国ﾏｰｼﾞﾝ額'!AF13/'8国ﾏｰｼﾞﾝ額'!AB13</f>
        <v>#DIV/0!</v>
      </c>
      <c r="AH13" s="786">
        <f>+'8国ﾏｰｼﾞﾝ額'!AG13/'8国ﾏｰｼﾞﾝ額'!AG13</f>
        <v>1</v>
      </c>
      <c r="AI13" s="785">
        <f>+'8国ﾏｰｼﾞﾝ額'!AH13/'8国ﾏｰｼﾞﾝ額'!AG13</f>
        <v>0.25486490270194595</v>
      </c>
      <c r="AJ13" s="785">
        <f>+'8国ﾏｰｼﾞﾝ額'!AI13/'8国ﾏｰｼﾞﾝ額'!AG13</f>
        <v>2.4709505809883802E-2</v>
      </c>
      <c r="AK13" s="785">
        <f>+'8国ﾏｰｼﾞﾝ額'!AJ13/'8国ﾏｰｼﾞﾝ額'!AG13</f>
        <v>4.2279154416911664E-2</v>
      </c>
      <c r="AL13" s="787">
        <f>+'8国ﾏｰｼﾞﾝ額'!AK13/'8国ﾏｰｼﾞﾝ額'!AG13</f>
        <v>1.3218535629287413</v>
      </c>
      <c r="AM13" s="785" t="e">
        <f>+'8国ﾏｰｼﾞﾝ額'!AL13/'8国ﾏｰｼﾞﾝ額'!AL13</f>
        <v>#DIV/0!</v>
      </c>
      <c r="AN13" s="785" t="e">
        <f>+'8国ﾏｰｼﾞﾝ額'!AM13/'8国ﾏｰｼﾞﾝ額'!AL13</f>
        <v>#DIV/0!</v>
      </c>
      <c r="AO13" s="785" t="e">
        <f>+'8国ﾏｰｼﾞﾝ額'!AN13/'8国ﾏｰｼﾞﾝ額'!AL13</f>
        <v>#DIV/0!</v>
      </c>
      <c r="AP13" s="785" t="e">
        <f>+'8国ﾏｰｼﾞﾝ額'!AO13/'8国ﾏｰｼﾞﾝ額'!AL13</f>
        <v>#DIV/0!</v>
      </c>
      <c r="AQ13" s="785" t="e">
        <f>+'8国ﾏｰｼﾞﾝ額'!AP13/'8国ﾏｰｼﾞﾝ額'!AL13</f>
        <v>#DIV/0!</v>
      </c>
      <c r="AR13" s="786" t="e">
        <f>+'8国ﾏｰｼﾞﾝ額'!AQ13/'8国ﾏｰｼﾞﾝ額'!AQ13</f>
        <v>#DIV/0!</v>
      </c>
      <c r="AS13" s="785" t="e">
        <f>+'8国ﾏｰｼﾞﾝ額'!AR13/'8国ﾏｰｼﾞﾝ額'!AQ13</f>
        <v>#DIV/0!</v>
      </c>
      <c r="AT13" s="785" t="e">
        <f>+'8国ﾏｰｼﾞﾝ額'!AS13/'8国ﾏｰｼﾞﾝ額'!AQ13</f>
        <v>#DIV/0!</v>
      </c>
      <c r="AU13" s="785" t="e">
        <f>+'8国ﾏｰｼﾞﾝ額'!AT13/'8国ﾏｰｼﾞﾝ額'!AQ13</f>
        <v>#DIV/0!</v>
      </c>
      <c r="AV13" s="787" t="e">
        <f>+'8国ﾏｰｼﾞﾝ額'!AU13/'8国ﾏｰｼﾞﾝ額'!AQ13</f>
        <v>#DIV/0!</v>
      </c>
      <c r="AW13" s="785" t="e">
        <f>+'8国ﾏｰｼﾞﾝ額'!AV13/'8国ﾏｰｼﾞﾝ額'!AV13</f>
        <v>#DIV/0!</v>
      </c>
      <c r="AX13" s="785" t="e">
        <f>+'8国ﾏｰｼﾞﾝ額'!AW13/'8国ﾏｰｼﾞﾝ額'!AV13</f>
        <v>#DIV/0!</v>
      </c>
      <c r="AY13" s="785" t="e">
        <f>+'8国ﾏｰｼﾞﾝ額'!AX13/'8国ﾏｰｼﾞﾝ額'!AV13</f>
        <v>#DIV/0!</v>
      </c>
      <c r="AZ13" s="785" t="e">
        <f>+'8国ﾏｰｼﾞﾝ額'!AY13/'8国ﾏｰｼﾞﾝ額'!AV13</f>
        <v>#DIV/0!</v>
      </c>
      <c r="BA13" s="785" t="e">
        <f>+'8国ﾏｰｼﾞﾝ額'!AZ13/'8国ﾏｰｼﾞﾝ額'!AV13</f>
        <v>#DIV/0!</v>
      </c>
      <c r="BB13" s="786" t="e">
        <f>+'8国ﾏｰｼﾞﾝ額'!BA13/'8国ﾏｰｼﾞﾝ額'!BA13</f>
        <v>#DIV/0!</v>
      </c>
      <c r="BC13" s="785" t="e">
        <f>+'8国ﾏｰｼﾞﾝ額'!BB13/'8国ﾏｰｼﾞﾝ額'!BA13</f>
        <v>#DIV/0!</v>
      </c>
      <c r="BD13" s="785" t="e">
        <f>+'8国ﾏｰｼﾞﾝ額'!BC13/'8国ﾏｰｼﾞﾝ額'!BA13</f>
        <v>#DIV/0!</v>
      </c>
      <c r="BE13" s="785" t="e">
        <f>+'8国ﾏｰｼﾞﾝ額'!BD13/'8国ﾏｰｼﾞﾝ額'!BA13</f>
        <v>#DIV/0!</v>
      </c>
      <c r="BF13" s="787" t="e">
        <f>+'8国ﾏｰｼﾞﾝ額'!BE13/'8国ﾏｰｼﾞﾝ額'!BA13</f>
        <v>#DIV/0!</v>
      </c>
      <c r="BG13" s="785">
        <f>+'8国ﾏｰｼﾞﾝ額'!BF13/'8国ﾏｰｼﾞﾝ額'!BF13</f>
        <v>1</v>
      </c>
      <c r="BH13" s="785">
        <f>+'8国ﾏｰｼﾞﾝ額'!BG13/'8国ﾏｰｼﾞﾝ額'!BF13</f>
        <v>0.25509296189482727</v>
      </c>
      <c r="BI13" s="785">
        <f>+'8国ﾏｰｼﾞﾝ額'!BH13/'8国ﾏｰｼﾞﾝ額'!BF13</f>
        <v>0.56065533533779222</v>
      </c>
      <c r="BJ13" s="785">
        <f>+'8国ﾏｰｼﾞﾝ額'!BI13/'8国ﾏｰｼﾞﾝ額'!BF13</f>
        <v>4.3857765232864943E-2</v>
      </c>
      <c r="BK13" s="785">
        <f>+'8国ﾏｰｼﾞﾝ額'!BJ13/'8国ﾏｰｼﾞﾝ額'!BF13</f>
        <v>1.8596060624654844</v>
      </c>
      <c r="BL13" s="786">
        <f>+'8国ﾏｰｼﾞﾝ額'!BK13/'8国ﾏｰｼﾞﾝ額'!BK13</f>
        <v>1</v>
      </c>
      <c r="BM13" s="785">
        <f>+'8国ﾏｰｼﾞﾝ額'!BL13/'8国ﾏｰｼﾞﾝ額'!BK13</f>
        <v>0.24232589587559161</v>
      </c>
      <c r="BN13" s="785">
        <f>+'8国ﾏｰｼﾞﾝ額'!BM13/'8国ﾏｰｼﾞﾝ額'!BK13</f>
        <v>1.7491548343475321</v>
      </c>
      <c r="BO13" s="785">
        <f>+'8国ﾏｰｼﾞﾝ額'!BN13/'8国ﾏｰｼﾞﾝ額'!BK13</f>
        <v>4.1717376605814739E-2</v>
      </c>
      <c r="BP13" s="787">
        <f>+'8国ﾏｰｼﾞﾝ額'!BO13/'8国ﾏｰｼﾞﾝ額'!BK13</f>
        <v>3.0331981068289386</v>
      </c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</row>
    <row r="14" spans="1:83" x14ac:dyDescent="0.2">
      <c r="A14" s="14">
        <v>1111</v>
      </c>
      <c r="B14" s="17"/>
      <c r="C14" s="17" t="s">
        <v>1742</v>
      </c>
      <c r="D14" s="788">
        <f>+'8国ﾏｰｼﾞﾝ額'!C14/'8国ﾏｰｼﾞﾝ額'!C14</f>
        <v>1</v>
      </c>
      <c r="E14" s="789">
        <f>+'8国ﾏｰｼﾞﾝ額'!D14/'8国ﾏｰｼﾞﾝ額'!C14</f>
        <v>0.19610205933355693</v>
      </c>
      <c r="F14" s="789">
        <f>+'8国ﾏｰｼﾞﾝ額'!E14/'8国ﾏｰｼﾞﾝ額'!C14</f>
        <v>0</v>
      </c>
      <c r="G14" s="789">
        <f>+'8国ﾏｰｼﾞﾝ額'!F14/'8国ﾏｰｼﾞﾝ額'!C14</f>
        <v>2.6977243597243128E-2</v>
      </c>
      <c r="H14" s="790">
        <f>+'8国ﾏｰｼﾞﾝ額'!G14/'8国ﾏｰｼﾞﾝ額'!C14</f>
        <v>1.2230793029308</v>
      </c>
      <c r="I14" s="789">
        <f>+'8国ﾏｰｼﾞﾝ額'!H14/'8国ﾏｰｼﾞﾝ額'!H14</f>
        <v>1</v>
      </c>
      <c r="J14" s="789">
        <f>+'8国ﾏｰｼﾞﾝ額'!I14/'8国ﾏｰｼﾞﾝ額'!H14</f>
        <v>0.25382783259612113</v>
      </c>
      <c r="K14" s="789">
        <f>+'8国ﾏｰｼﾞﾝ額'!J14/'8国ﾏｰｼﾞﾝ額'!H14</f>
        <v>0</v>
      </c>
      <c r="L14" s="789">
        <f>+'8国ﾏｰｼﾞﾝ額'!K14/'8国ﾏｰｼﾞﾝ額'!H14</f>
        <v>3.3344675059544061E-2</v>
      </c>
      <c r="M14" s="789">
        <f>+'8国ﾏｰｼﾞﾝ額'!L14/'8国ﾏｰｼﾞﾝ額'!H14</f>
        <v>1.2871725076556653</v>
      </c>
      <c r="N14" s="791" t="e">
        <f>+'8国ﾏｰｼﾞﾝ額'!M14/'8国ﾏｰｼﾞﾝ額'!M14</f>
        <v>#DIV/0!</v>
      </c>
      <c r="O14" s="789" t="e">
        <f>+'8国ﾏｰｼﾞﾝ額'!N14/'8国ﾏｰｼﾞﾝ額'!M14</f>
        <v>#DIV/0!</v>
      </c>
      <c r="P14" s="789" t="e">
        <f>+'8国ﾏｰｼﾞﾝ額'!O14/'8国ﾏｰｼﾞﾝ額'!M14</f>
        <v>#DIV/0!</v>
      </c>
      <c r="Q14" s="789" t="e">
        <f>+'8国ﾏｰｼﾞﾝ額'!P14/'8国ﾏｰｼﾞﾝ額'!M14</f>
        <v>#DIV/0!</v>
      </c>
      <c r="R14" s="790" t="e">
        <f>+'8国ﾏｰｼﾞﾝ額'!Q14/'8国ﾏｰｼﾞﾝ額'!M14</f>
        <v>#DIV/0!</v>
      </c>
      <c r="S14" s="789">
        <f>+'8国ﾏｰｼﾞﾝ額'!R14/'8国ﾏｰｼﾞﾝ額'!R14</f>
        <v>1</v>
      </c>
      <c r="T14" s="789">
        <f>+'8国ﾏｰｼﾞﾝ額'!S14/'8国ﾏｰｼﾞﾝ額'!R14</f>
        <v>0.25719522323090582</v>
      </c>
      <c r="U14" s="789">
        <f>+'8国ﾏｰｼﾞﾝ額'!T14/'8国ﾏｰｼﾞﾝ額'!R14</f>
        <v>0</v>
      </c>
      <c r="V14" s="789">
        <f>+'8国ﾏｰｼﾞﾝ額'!U14/'8国ﾏｰｼﾞﾝ額'!R14</f>
        <v>4.0783670780950201E-2</v>
      </c>
      <c r="W14" s="789">
        <f>+'8国ﾏｰｼﾞﾝ額'!V14/'8国ﾏｰｼﾞﾝ額'!R14</f>
        <v>1.297978894011856</v>
      </c>
      <c r="X14" s="791">
        <f>+'8国ﾏｰｼﾞﾝ額'!W14/'8国ﾏｰｼﾞﾝ額'!W14</f>
        <v>1</v>
      </c>
      <c r="Y14" s="789">
        <f>+'8国ﾏｰｼﾞﾝ額'!X14/'8国ﾏｰｼﾞﾝ額'!W14</f>
        <v>0.33333333333333331</v>
      </c>
      <c r="Z14" s="789">
        <f>+'8国ﾏｰｼﾞﾝ額'!Y14/'8国ﾏｰｼﾞﾝ額'!W14</f>
        <v>0</v>
      </c>
      <c r="AA14" s="789">
        <f>+'8国ﾏｰｼﾞﾝ額'!Z14/'8国ﾏｰｼﾞﾝ額'!W14</f>
        <v>-1.3333333333333333</v>
      </c>
      <c r="AB14" s="790">
        <f>+'8国ﾏｰｼﾞﾝ額'!AA14/'8国ﾏｰｼﾞﾝ額'!W14</f>
        <v>0</v>
      </c>
      <c r="AC14" s="789">
        <f>+'8国ﾏｰｼﾞﾝ額'!AB14/'8国ﾏｰｼﾞﾝ額'!AB14</f>
        <v>1</v>
      </c>
      <c r="AD14" s="789">
        <f>+'8国ﾏｰｼﾞﾝ額'!AC14/'8国ﾏｰｼﾞﾝ額'!AB14</f>
        <v>0.25992527484342659</v>
      </c>
      <c r="AE14" s="789">
        <f>+'8国ﾏｰｼﾞﾝ額'!AD14/'8国ﾏｰｼﾞﾝ額'!AB14</f>
        <v>0</v>
      </c>
      <c r="AF14" s="789">
        <f>+'8国ﾏｰｼﾞﾝ額'!AE14/'8国ﾏｰｼﾞﾝ額'!AB14</f>
        <v>3.3411284036233641E-2</v>
      </c>
      <c r="AG14" s="789">
        <f>+'8国ﾏｰｼﾞﾝ額'!AF14/'8国ﾏｰｼﾞﾝ額'!AB14</f>
        <v>1.2933365588796601</v>
      </c>
      <c r="AH14" s="791">
        <f>+'8国ﾏｰｼﾞﾝ額'!AG14/'8国ﾏｰｼﾞﾝ額'!AG14</f>
        <v>1</v>
      </c>
      <c r="AI14" s="789">
        <f>+'8国ﾏｰｼﾞﾝ額'!AH14/'8国ﾏｰｼﾞﾝ額'!AG14</f>
        <v>0.22476481698819042</v>
      </c>
      <c r="AJ14" s="789">
        <f>+'8国ﾏｰｼﾞﾝ額'!AI14/'8国ﾏｰｼﾞﾝ額'!AG14</f>
        <v>6.6525159539353035E-2</v>
      </c>
      <c r="AK14" s="789">
        <f>+'8国ﾏｰｼﾞﾝ額'!AJ14/'8国ﾏｰｼﾞﾝ額'!AG14</f>
        <v>3.4892356781339395E-2</v>
      </c>
      <c r="AL14" s="790">
        <f>+'8国ﾏｰｼﾞﾝ額'!AK14/'8国ﾏｰｼﾞﾝ額'!AG14</f>
        <v>1.3261823333088829</v>
      </c>
      <c r="AM14" s="789">
        <f>+'8国ﾏｰｼﾞﾝ額'!AL14/'8国ﾏｰｼﾞﾝ額'!AL14</f>
        <v>1</v>
      </c>
      <c r="AN14" s="789">
        <f>+'8国ﾏｰｼﾞﾝ額'!AM14/'8国ﾏｰｼﾞﾝ額'!AL14</f>
        <v>0.16678105696636925</v>
      </c>
      <c r="AO14" s="789">
        <f>+'8国ﾏｰｼﾞﾝ額'!AN14/'8国ﾏｰｼﾞﾝ額'!AL14</f>
        <v>0</v>
      </c>
      <c r="AP14" s="789">
        <f>+'8国ﾏｰｼﾞﾝ額'!AO14/'8国ﾏｰｼﾞﾝ額'!AL14</f>
        <v>3.0199039121482498E-2</v>
      </c>
      <c r="AQ14" s="789">
        <f>+'8国ﾏｰｼﾞﾝ額'!AP14/'8国ﾏｰｼﾞﾝ額'!AL14</f>
        <v>1.1969800960878518</v>
      </c>
      <c r="AR14" s="791">
        <f>+'8国ﾏｰｼﾞﾝ額'!AQ14/'8国ﾏｰｼﾞﾝ額'!AQ14</f>
        <v>1</v>
      </c>
      <c r="AS14" s="789">
        <f>+'8国ﾏｰｼﾞﾝ額'!AR14/'8国ﾏｰｼﾞﾝ額'!AQ14</f>
        <v>0.27443531604959681</v>
      </c>
      <c r="AT14" s="789">
        <f>+'8国ﾏｰｼﾞﾝ額'!AS14/'8国ﾏｰｼﾞﾝ額'!AQ14</f>
        <v>0</v>
      </c>
      <c r="AU14" s="789">
        <f>+'8国ﾏｰｼﾞﾝ額'!AT14/'8国ﾏｰｼﾞﾝ額'!AQ14</f>
        <v>3.5978279719067023E-2</v>
      </c>
      <c r="AV14" s="790">
        <f>+'8国ﾏｰｼﾞﾝ額'!AU14/'8国ﾏｰｼﾞﾝ額'!AQ14</f>
        <v>1.3104135957686638</v>
      </c>
      <c r="AW14" s="789" t="e">
        <f>+'8国ﾏｰｼﾞﾝ額'!AV14/'8国ﾏｰｼﾞﾝ額'!AV14</f>
        <v>#DIV/0!</v>
      </c>
      <c r="AX14" s="789" t="e">
        <f>+'8国ﾏｰｼﾞﾝ額'!AW14/'8国ﾏｰｼﾞﾝ額'!AV14</f>
        <v>#DIV/0!</v>
      </c>
      <c r="AY14" s="789" t="e">
        <f>+'8国ﾏｰｼﾞﾝ額'!AX14/'8国ﾏｰｼﾞﾝ額'!AV14</f>
        <v>#DIV/0!</v>
      </c>
      <c r="AZ14" s="789" t="e">
        <f>+'8国ﾏｰｼﾞﾝ額'!AY14/'8国ﾏｰｼﾞﾝ額'!AV14</f>
        <v>#DIV/0!</v>
      </c>
      <c r="BA14" s="789" t="e">
        <f>+'8国ﾏｰｼﾞﾝ額'!AZ14/'8国ﾏｰｼﾞﾝ額'!AV14</f>
        <v>#DIV/0!</v>
      </c>
      <c r="BB14" s="791" t="e">
        <f>+'8国ﾏｰｼﾞﾝ額'!BA14/'8国ﾏｰｼﾞﾝ額'!BA14</f>
        <v>#DIV/0!</v>
      </c>
      <c r="BC14" s="789" t="e">
        <f>+'8国ﾏｰｼﾞﾝ額'!BB14/'8国ﾏｰｼﾞﾝ額'!BA14</f>
        <v>#DIV/0!</v>
      </c>
      <c r="BD14" s="789" t="e">
        <f>+'8国ﾏｰｼﾞﾝ額'!BC14/'8国ﾏｰｼﾞﾝ額'!BA14</f>
        <v>#DIV/0!</v>
      </c>
      <c r="BE14" s="789" t="e">
        <f>+'8国ﾏｰｼﾞﾝ額'!BD14/'8国ﾏｰｼﾞﾝ額'!BA14</f>
        <v>#DIV/0!</v>
      </c>
      <c r="BF14" s="790" t="e">
        <f>+'8国ﾏｰｼﾞﾝ額'!BE14/'8国ﾏｰｼﾞﾝ額'!BA14</f>
        <v>#DIV/0!</v>
      </c>
      <c r="BG14" s="789">
        <f>+'8国ﾏｰｼﾞﾝ額'!BF14/'8国ﾏｰｼﾞﾝ額'!BF14</f>
        <v>1</v>
      </c>
      <c r="BH14" s="789">
        <f>+'8国ﾏｰｼﾞﾝ額'!BG14/'8国ﾏｰｼﾞﾝ額'!BF14</f>
        <v>0.22809018635350198</v>
      </c>
      <c r="BI14" s="789">
        <f>+'8国ﾏｰｼﾞﾝ額'!BH14/'8国ﾏｰｼﾞﾝ額'!BF14</f>
        <v>0.11903687160716275</v>
      </c>
      <c r="BJ14" s="789">
        <f>+'8国ﾏｰｼﾞﾝ額'!BI14/'8国ﾏｰｼﾞﾝ額'!BF14</f>
        <v>3.6598903832228927E-2</v>
      </c>
      <c r="BK14" s="789">
        <f>+'8国ﾏｰｼﾞﾝ額'!BJ14/'8国ﾏｰｼﾞﾝ額'!BF14</f>
        <v>1.3837259617928936</v>
      </c>
      <c r="BL14" s="791">
        <f>+'8国ﾏｰｼﾞﾝ額'!BK14/'8国ﾏｰｼﾞﾝ額'!BK14</f>
        <v>1</v>
      </c>
      <c r="BM14" s="789">
        <f>+'8国ﾏｰｼﾞﾝ額'!BL14/'8国ﾏｰｼﾞﾝ額'!BK14</f>
        <v>0.22496893491345993</v>
      </c>
      <c r="BN14" s="789">
        <f>+'8国ﾏｰｼﾞﾝ額'!BM14/'8国ﾏｰｼﾞﾝ額'!BK14</f>
        <v>0.39039582940908135</v>
      </c>
      <c r="BO14" s="789">
        <f>+'8国ﾏｰｼﾞﾝ額'!BN14/'8国ﾏｰｼﾞﾝ額'!BK14</f>
        <v>3.8532448838163265E-2</v>
      </c>
      <c r="BP14" s="790">
        <f>+'8国ﾏｰｼﾞﾝ額'!BO14/'8国ﾏｰｼﾞﾝ額'!BK14</f>
        <v>1.6538972131607046</v>
      </c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</row>
    <row r="15" spans="1:83" x14ac:dyDescent="0.2">
      <c r="A15" s="10">
        <v>1113</v>
      </c>
      <c r="B15" s="7"/>
      <c r="C15" s="7" t="s">
        <v>535</v>
      </c>
      <c r="D15" s="786">
        <f>+'8国ﾏｰｼﾞﾝ額'!C15/'8国ﾏｰｼﾞﾝ額'!C15</f>
        <v>1</v>
      </c>
      <c r="E15" s="785">
        <f>+'8国ﾏｰｼﾞﾝ額'!D15/'8国ﾏｰｼﾞﾝ額'!C15</f>
        <v>0.11655300681959083</v>
      </c>
      <c r="F15" s="785">
        <f>+'8国ﾏｰｼﾞﾝ額'!E15/'8国ﾏｰｼﾞﾝ額'!C15</f>
        <v>0</v>
      </c>
      <c r="G15" s="785">
        <f>+'8国ﾏｰｼﾞﾝ額'!F15/'8国ﾏｰｼﾞﾝ額'!C15</f>
        <v>5.4556726596404218E-2</v>
      </c>
      <c r="H15" s="787">
        <f>+'8国ﾏｰｼﾞﾝ額'!G15/'8国ﾏｰｼﾞﾝ額'!C15</f>
        <v>1.171109733415995</v>
      </c>
      <c r="I15" s="785">
        <f>+'8国ﾏｰｼﾞﾝ額'!H15/'8国ﾏｰｼﾞﾝ額'!H15</f>
        <v>1</v>
      </c>
      <c r="J15" s="785">
        <f>+'8国ﾏｰｼﾞﾝ額'!I15/'8国ﾏｰｼﾞﾝ額'!H15</f>
        <v>7.0289979339686587E-2</v>
      </c>
      <c r="K15" s="785">
        <f>+'8国ﾏｰｼﾞﾝ額'!J15/'8国ﾏｰｼﾞﾝ額'!H15</f>
        <v>0</v>
      </c>
      <c r="L15" s="785">
        <f>+'8国ﾏｰｼﾞﾝ額'!K15/'8国ﾏｰｼﾞﾝ額'!H15</f>
        <v>5.3753562474991225E-2</v>
      </c>
      <c r="M15" s="785">
        <f>+'8国ﾏｰｼﾞﾝ額'!L15/'8国ﾏｰｼﾞﾝ額'!H15</f>
        <v>1.1240435418146779</v>
      </c>
      <c r="N15" s="786" t="e">
        <f>+'8国ﾏｰｼﾞﾝ額'!M15/'8国ﾏｰｼﾞﾝ額'!M15</f>
        <v>#DIV/0!</v>
      </c>
      <c r="O15" s="785" t="e">
        <f>+'8国ﾏｰｼﾞﾝ額'!N15/'8国ﾏｰｼﾞﾝ額'!M15</f>
        <v>#DIV/0!</v>
      </c>
      <c r="P15" s="785" t="e">
        <f>+'8国ﾏｰｼﾞﾝ額'!O15/'8国ﾏｰｼﾞﾝ額'!M15</f>
        <v>#DIV/0!</v>
      </c>
      <c r="Q15" s="785" t="e">
        <f>+'8国ﾏｰｼﾞﾝ額'!P15/'8国ﾏｰｼﾞﾝ額'!M15</f>
        <v>#DIV/0!</v>
      </c>
      <c r="R15" s="787" t="e">
        <f>+'8国ﾏｰｼﾞﾝ額'!Q15/'8国ﾏｰｼﾞﾝ額'!M15</f>
        <v>#DIV/0!</v>
      </c>
      <c r="S15" s="785">
        <f>+'8国ﾏｰｼﾞﾝ額'!R15/'8国ﾏｰｼﾞﾝ額'!R15</f>
        <v>1</v>
      </c>
      <c r="T15" s="785">
        <f>+'8国ﾏｰｼﾞﾝ額'!S15/'8国ﾏｰｼﾞﾝ額'!R15</f>
        <v>0.21321937954381487</v>
      </c>
      <c r="U15" s="785">
        <f>+'8国ﾏｰｼﾞﾝ額'!T15/'8国ﾏｰｼﾞﾝ額'!R15</f>
        <v>0</v>
      </c>
      <c r="V15" s="785">
        <f>+'8国ﾏｰｼﾞﾝ額'!U15/'8国ﾏｰｼﾞﾝ額'!R15</f>
        <v>4.1733725511959599E-2</v>
      </c>
      <c r="W15" s="785">
        <f>+'8国ﾏｰｼﾞﾝ額'!V15/'8国ﾏｰｼﾞﾝ額'!R15</f>
        <v>1.2549531050557745</v>
      </c>
      <c r="X15" s="786">
        <f>+'8国ﾏｰｼﾞﾝ額'!W15/'8国ﾏｰｼﾞﾝ額'!W15</f>
        <v>1</v>
      </c>
      <c r="Y15" s="785">
        <f>+'8国ﾏｰｼﾞﾝ額'!X15/'8国ﾏｰｼﾞﾝ額'!W15</f>
        <v>0.159983799108951</v>
      </c>
      <c r="Z15" s="785">
        <f>+'8国ﾏｰｼﾞﾝ額'!Y15/'8国ﾏｰｼﾞﾝ額'!W15</f>
        <v>0</v>
      </c>
      <c r="AA15" s="785">
        <f>+'8国ﾏｰｼﾞﾝ額'!Z15/'8国ﾏｰｼﾞﾝ額'!W15</f>
        <v>4.0097205346294046E-2</v>
      </c>
      <c r="AB15" s="787">
        <f>+'8国ﾏｰｼﾞﾝ額'!AA15/'8国ﾏｰｼﾞﾝ額'!W15</f>
        <v>1.200081004455245</v>
      </c>
      <c r="AC15" s="785">
        <f>+'8国ﾏｰｼﾞﾝ額'!AB15/'8国ﾏｰｼﾞﾝ額'!AB15</f>
        <v>1</v>
      </c>
      <c r="AD15" s="785">
        <f>+'8国ﾏｰｼﾞﾝ額'!AC15/'8国ﾏｰｼﾞﾝ額'!AB15</f>
        <v>0.22803431136764471</v>
      </c>
      <c r="AE15" s="785">
        <f>+'8国ﾏｰｼﾞﾝ額'!AD15/'8国ﾏｰｼﾞﾝ額'!AB15</f>
        <v>0</v>
      </c>
      <c r="AF15" s="785">
        <f>+'8国ﾏｰｼﾞﾝ額'!AE15/'8国ﾏｰｼﾞﾝ額'!AB15</f>
        <v>4.0604457271123939E-2</v>
      </c>
      <c r="AG15" s="785">
        <f>+'8国ﾏｰｼﾞﾝ額'!AF15/'8国ﾏｰｼﾞﾝ額'!AB15</f>
        <v>1.2686387686387686</v>
      </c>
      <c r="AH15" s="786">
        <f>+'8国ﾏｰｼﾞﾝ額'!AG15/'8国ﾏｰｼﾞﾝ額'!AG15</f>
        <v>1</v>
      </c>
      <c r="AI15" s="785">
        <f>+'8国ﾏｰｼﾞﾝ額'!AH15/'8国ﾏｰｼﾞﾝ額'!AG15</f>
        <v>0.16713848570633766</v>
      </c>
      <c r="AJ15" s="785">
        <f>+'8国ﾏｰｼﾞﾝ額'!AI15/'8国ﾏｰｼﾞﾝ額'!AG15</f>
        <v>8.0681055783737785E-2</v>
      </c>
      <c r="AK15" s="785">
        <f>+'8国ﾏｰｼﾞﾝ額'!AJ15/'8国ﾏｰｼﾞﾝ額'!AG15</f>
        <v>4.5891901621639315E-2</v>
      </c>
      <c r="AL15" s="787">
        <f>+'8国ﾏｰｼﾞﾝ額'!AK15/'8国ﾏｰｼﾞﾝ額'!AG15</f>
        <v>1.2937114431117147</v>
      </c>
      <c r="AM15" s="785" t="e">
        <f>+'8国ﾏｰｼﾞﾝ額'!AL15/'8国ﾏｰｼﾞﾝ額'!AL15</f>
        <v>#DIV/0!</v>
      </c>
      <c r="AN15" s="785" t="e">
        <f>+'8国ﾏｰｼﾞﾝ額'!AM15/'8国ﾏｰｼﾞﾝ額'!AL15</f>
        <v>#DIV/0!</v>
      </c>
      <c r="AO15" s="785" t="e">
        <f>+'8国ﾏｰｼﾞﾝ額'!AN15/'8国ﾏｰｼﾞﾝ額'!AL15</f>
        <v>#DIV/0!</v>
      </c>
      <c r="AP15" s="785" t="e">
        <f>+'8国ﾏｰｼﾞﾝ額'!AO15/'8国ﾏｰｼﾞﾝ額'!AL15</f>
        <v>#DIV/0!</v>
      </c>
      <c r="AQ15" s="785" t="e">
        <f>+'8国ﾏｰｼﾞﾝ額'!AP15/'8国ﾏｰｼﾞﾝ額'!AL15</f>
        <v>#DIV/0!</v>
      </c>
      <c r="AR15" s="786" t="e">
        <f>+'8国ﾏｰｼﾞﾝ額'!AQ15/'8国ﾏｰｼﾞﾝ額'!AQ15</f>
        <v>#DIV/0!</v>
      </c>
      <c r="AS15" s="785" t="e">
        <f>+'8国ﾏｰｼﾞﾝ額'!AR15/'8国ﾏｰｼﾞﾝ額'!AQ15</f>
        <v>#DIV/0!</v>
      </c>
      <c r="AT15" s="785" t="e">
        <f>+'8国ﾏｰｼﾞﾝ額'!AS15/'8国ﾏｰｼﾞﾝ額'!AQ15</f>
        <v>#DIV/0!</v>
      </c>
      <c r="AU15" s="785" t="e">
        <f>+'8国ﾏｰｼﾞﾝ額'!AT15/'8国ﾏｰｼﾞﾝ額'!AQ15</f>
        <v>#DIV/0!</v>
      </c>
      <c r="AV15" s="787" t="e">
        <f>+'8国ﾏｰｼﾞﾝ額'!AU15/'8国ﾏｰｼﾞﾝ額'!AQ15</f>
        <v>#DIV/0!</v>
      </c>
      <c r="AW15" s="785" t="e">
        <f>+'8国ﾏｰｼﾞﾝ額'!AV15/'8国ﾏｰｼﾞﾝ額'!AV15</f>
        <v>#DIV/0!</v>
      </c>
      <c r="AX15" s="785" t="e">
        <f>+'8国ﾏｰｼﾞﾝ額'!AW15/'8国ﾏｰｼﾞﾝ額'!AV15</f>
        <v>#DIV/0!</v>
      </c>
      <c r="AY15" s="785" t="e">
        <f>+'8国ﾏｰｼﾞﾝ額'!AX15/'8国ﾏｰｼﾞﾝ額'!AV15</f>
        <v>#DIV/0!</v>
      </c>
      <c r="AZ15" s="785" t="e">
        <f>+'8国ﾏｰｼﾞﾝ額'!AY15/'8国ﾏｰｼﾞﾝ額'!AV15</f>
        <v>#DIV/0!</v>
      </c>
      <c r="BA15" s="785" t="e">
        <f>+'8国ﾏｰｼﾞﾝ額'!AZ15/'8国ﾏｰｼﾞﾝ額'!AV15</f>
        <v>#DIV/0!</v>
      </c>
      <c r="BB15" s="786" t="e">
        <f>+'8国ﾏｰｼﾞﾝ額'!BA15/'8国ﾏｰｼﾞﾝ額'!BA15</f>
        <v>#DIV/0!</v>
      </c>
      <c r="BC15" s="785" t="e">
        <f>+'8国ﾏｰｼﾞﾝ額'!BB15/'8国ﾏｰｼﾞﾝ額'!BA15</f>
        <v>#DIV/0!</v>
      </c>
      <c r="BD15" s="785" t="e">
        <f>+'8国ﾏｰｼﾞﾝ額'!BC15/'8国ﾏｰｼﾞﾝ額'!BA15</f>
        <v>#DIV/0!</v>
      </c>
      <c r="BE15" s="785" t="e">
        <f>+'8国ﾏｰｼﾞﾝ額'!BD15/'8国ﾏｰｼﾞﾝ額'!BA15</f>
        <v>#DIV/0!</v>
      </c>
      <c r="BF15" s="787" t="e">
        <f>+'8国ﾏｰｼﾞﾝ額'!BE15/'8国ﾏｰｼﾞﾝ額'!BA15</f>
        <v>#DIV/0!</v>
      </c>
      <c r="BG15" s="785">
        <f>+'8国ﾏｰｼﾞﾝ額'!BF15/'8国ﾏｰｼﾞﾝ額'!BF15</f>
        <v>1</v>
      </c>
      <c r="BH15" s="785">
        <f>+'8国ﾏｰｼﾞﾝ額'!BG15/'8国ﾏｰｼﾞﾝ額'!BF15</f>
        <v>0.16430067391854569</v>
      </c>
      <c r="BI15" s="785">
        <f>+'8国ﾏｰｼﾞﾝ額'!BH15/'8国ﾏｰｼﾞﾝ額'!BF15</f>
        <v>0.13819224061923741</v>
      </c>
      <c r="BJ15" s="785">
        <f>+'8国ﾏｰｼﾞﾝ額'!BI15/'8国ﾏｰｼﾞﾝ額'!BF15</f>
        <v>4.8277099285473898E-2</v>
      </c>
      <c r="BK15" s="785">
        <f>+'8国ﾏｰｼﾞﾝ額'!BJ15/'8国ﾏｰｼﾞﾝ額'!BF15</f>
        <v>1.350770013823257</v>
      </c>
      <c r="BL15" s="786">
        <f>+'8国ﾏｰｼﾞﾝ額'!BK15/'8国ﾏｰｼﾞﾝ額'!BK15</f>
        <v>1</v>
      </c>
      <c r="BM15" s="785">
        <f>+'8国ﾏｰｼﾞﾝ額'!BL15/'8国ﾏｰｼﾞﾝ額'!BK15</f>
        <v>0.17193690759979513</v>
      </c>
      <c r="BN15" s="785">
        <f>+'8国ﾏｰｼﾞﾝ額'!BM15/'8国ﾏｰｼﾞﾝ額'!BK15</f>
        <v>0.45304839107424011</v>
      </c>
      <c r="BO15" s="785">
        <f>+'8国ﾏｰｼﾞﾝ額'!BN15/'8国ﾏｰｼﾞﾝ額'!BK15</f>
        <v>4.7713232457998467E-2</v>
      </c>
      <c r="BP15" s="787">
        <f>+'8国ﾏｰｼﾞﾝ額'!BO15/'8国ﾏｰｼﾞﾝ額'!BK15</f>
        <v>1.6726985311320337</v>
      </c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</row>
    <row r="16" spans="1:83" x14ac:dyDescent="0.2">
      <c r="A16" s="10">
        <v>1114</v>
      </c>
      <c r="B16" s="7"/>
      <c r="C16" s="7" t="s">
        <v>536</v>
      </c>
      <c r="D16" s="786">
        <f>+'8国ﾏｰｼﾞﾝ額'!C16/'8国ﾏｰｼﾞﾝ額'!C16</f>
        <v>1</v>
      </c>
      <c r="E16" s="785">
        <f>+'8国ﾏｰｼﾞﾝ額'!D16/'8国ﾏｰｼﾞﾝ額'!C16</f>
        <v>0.13636363636363635</v>
      </c>
      <c r="F16" s="785">
        <f>+'8国ﾏｰｼﾞﾝ額'!E16/'8国ﾏｰｼﾞﾝ額'!C16</f>
        <v>0</v>
      </c>
      <c r="G16" s="785">
        <f>+'8国ﾏｰｼﾞﾝ額'!F16/'8国ﾏｰｼﾞﾝ額'!C16</f>
        <v>9.0909090909090912E-2</v>
      </c>
      <c r="H16" s="787">
        <f>+'8国ﾏｰｼﾞﾝ額'!G16/'8国ﾏｰｼﾞﾝ額'!C16</f>
        <v>1.2272727272727273</v>
      </c>
      <c r="I16" s="785">
        <f>+'8国ﾏｰｼﾞﾝ額'!H16/'8国ﾏｰｼﾞﾝ額'!H16</f>
        <v>1</v>
      </c>
      <c r="J16" s="785">
        <f>+'8国ﾏｰｼﾞﾝ額'!I16/'8国ﾏｰｼﾞﾝ額'!H16</f>
        <v>0.15675675675675677</v>
      </c>
      <c r="K16" s="785">
        <f>+'8国ﾏｰｼﾞﾝ額'!J16/'8国ﾏｰｼﾞﾝ額'!H16</f>
        <v>0</v>
      </c>
      <c r="L16" s="785">
        <f>+'8国ﾏｰｼﾞﾝ額'!K16/'8国ﾏｰｼﾞﾝ額'!H16</f>
        <v>0.13873873873873874</v>
      </c>
      <c r="M16" s="785">
        <f>+'8国ﾏｰｼﾞﾝ額'!L16/'8国ﾏｰｼﾞﾝ額'!H16</f>
        <v>1.2954954954954956</v>
      </c>
      <c r="N16" s="786">
        <f>+'8国ﾏｰｼﾞﾝ額'!M16/'8国ﾏｰｼﾞﾝ額'!M16</f>
        <v>1</v>
      </c>
      <c r="O16" s="785">
        <f>+'8国ﾏｰｼﾞﾝ額'!N16/'8国ﾏｰｼﾞﾝ額'!M16</f>
        <v>0.28070351422743839</v>
      </c>
      <c r="P16" s="785">
        <f>+'8国ﾏｰｼﾞﾝ額'!O16/'8国ﾏｰｼﾞﾝ額'!M16</f>
        <v>0</v>
      </c>
      <c r="Q16" s="785">
        <f>+'8国ﾏｰｼﾞﾝ額'!P16/'8国ﾏｰｼﾞﾝ額'!M16</f>
        <v>2.4375564249172435E-2</v>
      </c>
      <c r="R16" s="787">
        <f>+'8国ﾏｰｼﾞﾝ額'!Q16/'8国ﾏｰｼﾞﾝ額'!M16</f>
        <v>1.3050790784766109</v>
      </c>
      <c r="S16" s="785">
        <f>+'8国ﾏｰｼﾞﾝ額'!R16/'8国ﾏｰｼﾞﾝ額'!R16</f>
        <v>1</v>
      </c>
      <c r="T16" s="785">
        <f>+'8国ﾏｰｼﾞﾝ額'!S16/'8国ﾏｰｼﾞﾝ額'!R16</f>
        <v>0.17156960247453815</v>
      </c>
      <c r="U16" s="785">
        <f>+'8国ﾏｰｼﾞﾝ額'!T16/'8国ﾏｰｼﾞﾝ額'!R16</f>
        <v>0</v>
      </c>
      <c r="V16" s="785">
        <f>+'8国ﾏｰｼﾞﾝ額'!U16/'8国ﾏｰｼﾞﾝ額'!R16</f>
        <v>9.5512869952790555E-2</v>
      </c>
      <c r="W16" s="785">
        <f>+'8国ﾏｰｼﾞﾝ額'!V16/'8国ﾏｰｼﾞﾝ額'!R16</f>
        <v>1.2670824724273286</v>
      </c>
      <c r="X16" s="786">
        <f>+'8国ﾏｰｼﾞﾝ額'!W16/'8国ﾏｰｼﾞﾝ額'!W16</f>
        <v>1</v>
      </c>
      <c r="Y16" s="785">
        <f>+'8国ﾏｰｼﾞﾝ額'!X16/'8国ﾏｰｼﾞﾝ額'!W16</f>
        <v>0.20212765957446807</v>
      </c>
      <c r="Z16" s="785">
        <f>+'8国ﾏｰｼﾞﾝ額'!Y16/'8国ﾏｰｼﾞﾝ額'!W16</f>
        <v>0</v>
      </c>
      <c r="AA16" s="785">
        <f>+'8国ﾏｰｼﾞﾝ額'!Z16/'8国ﾏｰｼﾞﾝ額'!W16</f>
        <v>9.0425531914893623E-2</v>
      </c>
      <c r="AB16" s="787">
        <f>+'8国ﾏｰｼﾞﾝ額'!AA16/'8国ﾏｰｼﾞﾝ額'!W16</f>
        <v>1.2925531914893618</v>
      </c>
      <c r="AC16" s="785">
        <f>+'8国ﾏｰｼﾞﾝ額'!AB16/'8国ﾏｰｼﾞﾝ額'!AB16</f>
        <v>1</v>
      </c>
      <c r="AD16" s="785">
        <f>+'8国ﾏｰｼﾞﾝ額'!AC16/'8国ﾏｰｼﾞﾝ額'!AB16</f>
        <v>0.25619399051133368</v>
      </c>
      <c r="AE16" s="785">
        <f>+'8国ﾏｰｼﾞﾝ額'!AD16/'8国ﾏｰｼﾞﾝ額'!AB16</f>
        <v>0</v>
      </c>
      <c r="AF16" s="785">
        <f>+'8国ﾏｰｼﾞﾝ額'!AE16/'8国ﾏｰｼﾞﾝ額'!AB16</f>
        <v>5.3452820242488139E-2</v>
      </c>
      <c r="AG16" s="785">
        <f>+'8国ﾏｰｼﾞﾝ額'!AF16/'8国ﾏｰｼﾞﾝ額'!AB16</f>
        <v>1.3096468107538217</v>
      </c>
      <c r="AH16" s="786">
        <f>+'8国ﾏｰｼﾞﾝ額'!AG16/'8国ﾏｰｼﾞﾝ額'!AG16</f>
        <v>1</v>
      </c>
      <c r="AI16" s="785">
        <f>+'8国ﾏｰｼﾞﾝ額'!AH16/'8国ﾏｰｼﾞﾝ額'!AG16</f>
        <v>0.26390279987169163</v>
      </c>
      <c r="AJ16" s="785">
        <f>+'8国ﾏｰｼﾞﾝ額'!AI16/'8国ﾏｰｼﾞﾝ額'!AG16</f>
        <v>2.0873020548976478E-2</v>
      </c>
      <c r="AK16" s="785">
        <f>+'8国ﾏｰｼﾞﾝ額'!AJ16/'8国ﾏｰｼﾞﾝ額'!AG16</f>
        <v>3.754656087773392E-2</v>
      </c>
      <c r="AL16" s="787">
        <f>+'8国ﾏｰｼﾞﾝ額'!AK16/'8国ﾏｰｼﾞﾝ額'!AG16</f>
        <v>1.322322381298402</v>
      </c>
      <c r="AM16" s="785">
        <f>+'8国ﾏｰｼﾞﾝ額'!AL16/'8国ﾏｰｼﾞﾝ額'!AL16</f>
        <v>1</v>
      </c>
      <c r="AN16" s="785">
        <f>+'8国ﾏｰｼﾞﾝ額'!AM16/'8国ﾏｰｼﾞﾝ額'!AL16</f>
        <v>0.25156773473069322</v>
      </c>
      <c r="AO16" s="785">
        <f>+'8国ﾏｰｼﾞﾝ額'!AN16/'8国ﾏｰｼﾞﾝ額'!AL16</f>
        <v>0</v>
      </c>
      <c r="AP16" s="785">
        <f>+'8国ﾏｰｼﾞﾝ額'!AO16/'8国ﾏｰｼﾞﾝ額'!AL16</f>
        <v>6.7090456146379179E-2</v>
      </c>
      <c r="AQ16" s="785">
        <f>+'8国ﾏｰｼﾞﾝ額'!AP16/'8国ﾏｰｼﾞﾝ額'!AL16</f>
        <v>1.3186581908770725</v>
      </c>
      <c r="AR16" s="786" t="e">
        <f>+'8国ﾏｰｼﾞﾝ額'!AQ16/'8国ﾏｰｼﾞﾝ額'!AQ16</f>
        <v>#DIV/0!</v>
      </c>
      <c r="AS16" s="785" t="e">
        <f>+'8国ﾏｰｼﾞﾝ額'!AR16/'8国ﾏｰｼﾞﾝ額'!AQ16</f>
        <v>#DIV/0!</v>
      </c>
      <c r="AT16" s="785" t="e">
        <f>+'8国ﾏｰｼﾞﾝ額'!AS16/'8国ﾏｰｼﾞﾝ額'!AQ16</f>
        <v>#DIV/0!</v>
      </c>
      <c r="AU16" s="785" t="e">
        <f>+'8国ﾏｰｼﾞﾝ額'!AT16/'8国ﾏｰｼﾞﾝ額'!AQ16</f>
        <v>#DIV/0!</v>
      </c>
      <c r="AV16" s="787" t="e">
        <f>+'8国ﾏｰｼﾞﾝ額'!AU16/'8国ﾏｰｼﾞﾝ額'!AQ16</f>
        <v>#DIV/0!</v>
      </c>
      <c r="AW16" s="785" t="e">
        <f>+'8国ﾏｰｼﾞﾝ額'!AV16/'8国ﾏｰｼﾞﾝ額'!AV16</f>
        <v>#DIV/0!</v>
      </c>
      <c r="AX16" s="785" t="e">
        <f>+'8国ﾏｰｼﾞﾝ額'!AW16/'8国ﾏｰｼﾞﾝ額'!AV16</f>
        <v>#DIV/0!</v>
      </c>
      <c r="AY16" s="785" t="e">
        <f>+'8国ﾏｰｼﾞﾝ額'!AX16/'8国ﾏｰｼﾞﾝ額'!AV16</f>
        <v>#DIV/0!</v>
      </c>
      <c r="AZ16" s="785" t="e">
        <f>+'8国ﾏｰｼﾞﾝ額'!AY16/'8国ﾏｰｼﾞﾝ額'!AV16</f>
        <v>#DIV/0!</v>
      </c>
      <c r="BA16" s="785" t="e">
        <f>+'8国ﾏｰｼﾞﾝ額'!AZ16/'8国ﾏｰｼﾞﾝ額'!AV16</f>
        <v>#DIV/0!</v>
      </c>
      <c r="BB16" s="786" t="e">
        <f>+'8国ﾏｰｼﾞﾝ額'!BA16/'8国ﾏｰｼﾞﾝ額'!BA16</f>
        <v>#DIV/0!</v>
      </c>
      <c r="BC16" s="785" t="e">
        <f>+'8国ﾏｰｼﾞﾝ額'!BB16/'8国ﾏｰｼﾞﾝ額'!BA16</f>
        <v>#DIV/0!</v>
      </c>
      <c r="BD16" s="785" t="e">
        <f>+'8国ﾏｰｼﾞﾝ額'!BC16/'8国ﾏｰｼﾞﾝ額'!BA16</f>
        <v>#DIV/0!</v>
      </c>
      <c r="BE16" s="785" t="e">
        <f>+'8国ﾏｰｼﾞﾝ額'!BD16/'8国ﾏｰｼﾞﾝ額'!BA16</f>
        <v>#DIV/0!</v>
      </c>
      <c r="BF16" s="787" t="e">
        <f>+'8国ﾏｰｼﾞﾝ額'!BE16/'8国ﾏｰｼﾞﾝ額'!BA16</f>
        <v>#DIV/0!</v>
      </c>
      <c r="BG16" s="785">
        <f>+'8国ﾏｰｼﾞﾝ額'!BF16/'8国ﾏｰｼﾞﾝ額'!BF16</f>
        <v>1</v>
      </c>
      <c r="BH16" s="785">
        <f>+'8国ﾏｰｼﾞﾝ額'!BG16/'8国ﾏｰｼﾞﾝ額'!BF16</f>
        <v>0.26854866863435845</v>
      </c>
      <c r="BI16" s="785">
        <f>+'8国ﾏｰｼﾞﾝ額'!BH16/'8国ﾏｰｼﾞﾝ額'!BF16</f>
        <v>4.2565616173156878E-2</v>
      </c>
      <c r="BJ16" s="785">
        <f>+'8国ﾏｰｼﾞﾝ額'!BI16/'8国ﾏｰｼﾞﾝ額'!BF16</f>
        <v>3.2311403091180295E-2</v>
      </c>
      <c r="BK16" s="785">
        <f>+'8国ﾏｰｼﾞﾝ額'!BJ16/'8国ﾏｰｼﾞﾝ額'!BF16</f>
        <v>1.3434256878986957</v>
      </c>
      <c r="BL16" s="786">
        <f>+'8国ﾏｰｼﾞﾝ額'!BK16/'8国ﾏｰｼﾞﾝ額'!BK16</f>
        <v>1</v>
      </c>
      <c r="BM16" s="785">
        <f>+'8国ﾏｰｼﾞﾝ額'!BL16/'8国ﾏｰｼﾞﾝ額'!BK16</f>
        <v>0.21149088381825804</v>
      </c>
      <c r="BN16" s="785">
        <f>+'8国ﾏｰｼﾞﾝ額'!BM16/'8国ﾏｰｼﾞﾝ額'!BK16</f>
        <v>0.10718000823421429</v>
      </c>
      <c r="BO16" s="785">
        <f>+'8国ﾏｰｼﾞﾝ額'!BN16/'8国ﾏｰｼﾞﾝ額'!BK16</f>
        <v>1.9543794310837814E-2</v>
      </c>
      <c r="BP16" s="787">
        <f>+'8国ﾏｰｼﾞﾝ額'!BO16/'8国ﾏｰｼﾞﾝ額'!BK16</f>
        <v>1.3382146863633102</v>
      </c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</row>
    <row r="17" spans="1:83" x14ac:dyDescent="0.2">
      <c r="A17" s="10">
        <v>1115</v>
      </c>
      <c r="B17" s="7"/>
      <c r="C17" s="7" t="s">
        <v>537</v>
      </c>
      <c r="D17" s="786" t="e">
        <f>+'8国ﾏｰｼﾞﾝ額'!C17/'8国ﾏｰｼﾞﾝ額'!C17</f>
        <v>#DIV/0!</v>
      </c>
      <c r="E17" s="785" t="e">
        <f>+'8国ﾏｰｼﾞﾝ額'!D17/'8国ﾏｰｼﾞﾝ額'!C17</f>
        <v>#DIV/0!</v>
      </c>
      <c r="F17" s="785" t="e">
        <f>+'8国ﾏｰｼﾞﾝ額'!E17/'8国ﾏｰｼﾞﾝ額'!C17</f>
        <v>#DIV/0!</v>
      </c>
      <c r="G17" s="785" t="e">
        <f>+'8国ﾏｰｼﾞﾝ額'!F17/'8国ﾏｰｼﾞﾝ額'!C17</f>
        <v>#DIV/0!</v>
      </c>
      <c r="H17" s="787" t="e">
        <f>+'8国ﾏｰｼﾞﾝ額'!G17/'8国ﾏｰｼﾞﾝ額'!C17</f>
        <v>#DIV/0!</v>
      </c>
      <c r="I17" s="785" t="e">
        <f>+'8国ﾏｰｼﾞﾝ額'!H17/'8国ﾏｰｼﾞﾝ額'!H17</f>
        <v>#DIV/0!</v>
      </c>
      <c r="J17" s="785" t="e">
        <f>+'8国ﾏｰｼﾞﾝ額'!I17/'8国ﾏｰｼﾞﾝ額'!H17</f>
        <v>#DIV/0!</v>
      </c>
      <c r="K17" s="785" t="e">
        <f>+'8国ﾏｰｼﾞﾝ額'!J17/'8国ﾏｰｼﾞﾝ額'!H17</f>
        <v>#DIV/0!</v>
      </c>
      <c r="L17" s="785" t="e">
        <f>+'8国ﾏｰｼﾞﾝ額'!K17/'8国ﾏｰｼﾞﾝ額'!H17</f>
        <v>#DIV/0!</v>
      </c>
      <c r="M17" s="785" t="e">
        <f>+'8国ﾏｰｼﾞﾝ額'!L17/'8国ﾏｰｼﾞﾝ額'!H17</f>
        <v>#DIV/0!</v>
      </c>
      <c r="N17" s="786" t="e">
        <f>+'8国ﾏｰｼﾞﾝ額'!M17/'8国ﾏｰｼﾞﾝ額'!M17</f>
        <v>#DIV/0!</v>
      </c>
      <c r="O17" s="785" t="e">
        <f>+'8国ﾏｰｼﾞﾝ額'!N17/'8国ﾏｰｼﾞﾝ額'!M17</f>
        <v>#DIV/0!</v>
      </c>
      <c r="P17" s="785" t="e">
        <f>+'8国ﾏｰｼﾞﾝ額'!O17/'8国ﾏｰｼﾞﾝ額'!M17</f>
        <v>#DIV/0!</v>
      </c>
      <c r="Q17" s="785" t="e">
        <f>+'8国ﾏｰｼﾞﾝ額'!P17/'8国ﾏｰｼﾞﾝ額'!M17</f>
        <v>#DIV/0!</v>
      </c>
      <c r="R17" s="787" t="e">
        <f>+'8国ﾏｰｼﾞﾝ額'!Q17/'8国ﾏｰｼﾞﾝ額'!M17</f>
        <v>#DIV/0!</v>
      </c>
      <c r="S17" s="785">
        <f>+'8国ﾏｰｼﾞﾝ額'!R17/'8国ﾏｰｼﾞﾝ額'!R17</f>
        <v>1</v>
      </c>
      <c r="T17" s="785">
        <f>+'8国ﾏｰｼﾞﾝ額'!S17/'8国ﾏｰｼﾞﾝ額'!R17</f>
        <v>8.0255667429752237E-2</v>
      </c>
      <c r="U17" s="785">
        <f>+'8国ﾏｰｼﾞﾝ額'!T17/'8国ﾏｰｼﾞﾝ額'!R17</f>
        <v>0</v>
      </c>
      <c r="V17" s="785">
        <f>+'8国ﾏｰｼﾞﾝ額'!U17/'8国ﾏｰｼﾞﾝ額'!R17</f>
        <v>4.0922995887441499E-2</v>
      </c>
      <c r="W17" s="785">
        <f>+'8国ﾏｰｼﾞﾝ額'!V17/'8国ﾏｰｼﾞﾝ額'!R17</f>
        <v>1.1211786633171938</v>
      </c>
      <c r="X17" s="786" t="e">
        <f>+'8国ﾏｰｼﾞﾝ額'!W17/'8国ﾏｰｼﾞﾝ額'!W17</f>
        <v>#DIV/0!</v>
      </c>
      <c r="Y17" s="785" t="e">
        <f>+'8国ﾏｰｼﾞﾝ額'!X17/'8国ﾏｰｼﾞﾝ額'!W17</f>
        <v>#DIV/0!</v>
      </c>
      <c r="Z17" s="785" t="e">
        <f>+'8国ﾏｰｼﾞﾝ額'!Y17/'8国ﾏｰｼﾞﾝ額'!W17</f>
        <v>#DIV/0!</v>
      </c>
      <c r="AA17" s="785" t="e">
        <f>+'8国ﾏｰｼﾞﾝ額'!Z17/'8国ﾏｰｼﾞﾝ額'!W17</f>
        <v>#DIV/0!</v>
      </c>
      <c r="AB17" s="787" t="e">
        <f>+'8国ﾏｰｼﾞﾝ額'!AA17/'8国ﾏｰｼﾞﾝ額'!W17</f>
        <v>#DIV/0!</v>
      </c>
      <c r="AC17" s="785" t="e">
        <f>+'8国ﾏｰｼﾞﾝ額'!AB17/'8国ﾏｰｼﾞﾝ額'!AB17</f>
        <v>#DIV/0!</v>
      </c>
      <c r="AD17" s="785" t="e">
        <f>+'8国ﾏｰｼﾞﾝ額'!AC17/'8国ﾏｰｼﾞﾝ額'!AB17</f>
        <v>#DIV/0!</v>
      </c>
      <c r="AE17" s="785" t="e">
        <f>+'8国ﾏｰｼﾞﾝ額'!AD17/'8国ﾏｰｼﾞﾝ額'!AB17</f>
        <v>#DIV/0!</v>
      </c>
      <c r="AF17" s="785" t="e">
        <f>+'8国ﾏｰｼﾞﾝ額'!AE17/'8国ﾏｰｼﾞﾝ額'!AB17</f>
        <v>#DIV/0!</v>
      </c>
      <c r="AG17" s="785" t="e">
        <f>+'8国ﾏｰｼﾞﾝ額'!AF17/'8国ﾏｰｼﾞﾝ額'!AB17</f>
        <v>#DIV/0!</v>
      </c>
      <c r="AH17" s="786">
        <f>+'8国ﾏｰｼﾞﾝ額'!AG17/'8国ﾏｰｼﾞﾝ額'!AG17</f>
        <v>1</v>
      </c>
      <c r="AI17" s="785">
        <f>+'8国ﾏｰｼﾞﾝ額'!AH17/'8国ﾏｰｼﾞﾝ額'!AG17</f>
        <v>0.14474975466143278</v>
      </c>
      <c r="AJ17" s="785">
        <f>+'8国ﾏｰｼﾞﾝ額'!AI17/'8国ﾏｰｼﾞﾝ額'!AG17</f>
        <v>3.7536800785083417E-2</v>
      </c>
      <c r="AK17" s="785">
        <f>+'8国ﾏｰｼﾞﾝ額'!AJ17/'8国ﾏｰｼﾞﾝ額'!AG17</f>
        <v>2.9685966633954858E-2</v>
      </c>
      <c r="AL17" s="787">
        <f>+'8国ﾏｰｼﾞﾝ額'!AK17/'8国ﾏｰｼﾞﾝ額'!AG17</f>
        <v>1.2119725220804711</v>
      </c>
      <c r="AM17" s="785" t="e">
        <f>+'8国ﾏｰｼﾞﾝ額'!AL17/'8国ﾏｰｼﾞﾝ額'!AL17</f>
        <v>#DIV/0!</v>
      </c>
      <c r="AN17" s="785" t="e">
        <f>+'8国ﾏｰｼﾞﾝ額'!AM17/'8国ﾏｰｼﾞﾝ額'!AL17</f>
        <v>#DIV/0!</v>
      </c>
      <c r="AO17" s="785" t="e">
        <f>+'8国ﾏｰｼﾞﾝ額'!AN17/'8国ﾏｰｼﾞﾝ額'!AL17</f>
        <v>#DIV/0!</v>
      </c>
      <c r="AP17" s="785" t="e">
        <f>+'8国ﾏｰｼﾞﾝ額'!AO17/'8国ﾏｰｼﾞﾝ額'!AL17</f>
        <v>#DIV/0!</v>
      </c>
      <c r="AQ17" s="785" t="e">
        <f>+'8国ﾏｰｼﾞﾝ額'!AP17/'8国ﾏｰｼﾞﾝ額'!AL17</f>
        <v>#DIV/0!</v>
      </c>
      <c r="AR17" s="786" t="e">
        <f>+'8国ﾏｰｼﾞﾝ額'!AQ17/'8国ﾏｰｼﾞﾝ額'!AQ17</f>
        <v>#DIV/0!</v>
      </c>
      <c r="AS17" s="785" t="e">
        <f>+'8国ﾏｰｼﾞﾝ額'!AR17/'8国ﾏｰｼﾞﾝ額'!AQ17</f>
        <v>#DIV/0!</v>
      </c>
      <c r="AT17" s="785" t="e">
        <f>+'8国ﾏｰｼﾞﾝ額'!AS17/'8国ﾏｰｼﾞﾝ額'!AQ17</f>
        <v>#DIV/0!</v>
      </c>
      <c r="AU17" s="785" t="e">
        <f>+'8国ﾏｰｼﾞﾝ額'!AT17/'8国ﾏｰｼﾞﾝ額'!AQ17</f>
        <v>#DIV/0!</v>
      </c>
      <c r="AV17" s="787" t="e">
        <f>+'8国ﾏｰｼﾞﾝ額'!AU17/'8国ﾏｰｼﾞﾝ額'!AQ17</f>
        <v>#DIV/0!</v>
      </c>
      <c r="AW17" s="785" t="e">
        <f>+'8国ﾏｰｼﾞﾝ額'!AV17/'8国ﾏｰｼﾞﾝ額'!AV17</f>
        <v>#DIV/0!</v>
      </c>
      <c r="AX17" s="785" t="e">
        <f>+'8国ﾏｰｼﾞﾝ額'!AW17/'8国ﾏｰｼﾞﾝ額'!AV17</f>
        <v>#DIV/0!</v>
      </c>
      <c r="AY17" s="785" t="e">
        <f>+'8国ﾏｰｼﾞﾝ額'!AX17/'8国ﾏｰｼﾞﾝ額'!AV17</f>
        <v>#DIV/0!</v>
      </c>
      <c r="AZ17" s="785" t="e">
        <f>+'8国ﾏｰｼﾞﾝ額'!AY17/'8国ﾏｰｼﾞﾝ額'!AV17</f>
        <v>#DIV/0!</v>
      </c>
      <c r="BA17" s="785" t="e">
        <f>+'8国ﾏｰｼﾞﾝ額'!AZ17/'8国ﾏｰｼﾞﾝ額'!AV17</f>
        <v>#DIV/0!</v>
      </c>
      <c r="BB17" s="786" t="e">
        <f>+'8国ﾏｰｼﾞﾝ額'!BA17/'8国ﾏｰｼﾞﾝ額'!BA17</f>
        <v>#DIV/0!</v>
      </c>
      <c r="BC17" s="785" t="e">
        <f>+'8国ﾏｰｼﾞﾝ額'!BB17/'8国ﾏｰｼﾞﾝ額'!BA17</f>
        <v>#DIV/0!</v>
      </c>
      <c r="BD17" s="785" t="e">
        <f>+'8国ﾏｰｼﾞﾝ額'!BC17/'8国ﾏｰｼﾞﾝ額'!BA17</f>
        <v>#DIV/0!</v>
      </c>
      <c r="BE17" s="785" t="e">
        <f>+'8国ﾏｰｼﾞﾝ額'!BD17/'8国ﾏｰｼﾞﾝ額'!BA17</f>
        <v>#DIV/0!</v>
      </c>
      <c r="BF17" s="787" t="e">
        <f>+'8国ﾏｰｼﾞﾝ額'!BE17/'8国ﾏｰｼﾞﾝ額'!BA17</f>
        <v>#DIV/0!</v>
      </c>
      <c r="BG17" s="785">
        <f>+'8国ﾏｰｼﾞﾝ額'!BF17/'8国ﾏｰｼﾞﾝ額'!BF17</f>
        <v>1</v>
      </c>
      <c r="BH17" s="785">
        <f>+'8国ﾏｰｼﾞﾝ額'!BG17/'8国ﾏｰｼﾞﾝ額'!BF17</f>
        <v>0.123041807260157</v>
      </c>
      <c r="BI17" s="785">
        <f>+'8国ﾏｰｼﾞﾝ額'!BH17/'8国ﾏｰｼﾞﾝ額'!BF17</f>
        <v>0.14029289691131999</v>
      </c>
      <c r="BJ17" s="785">
        <f>+'8国ﾏｰｼﾞﾝ額'!BI17/'8国ﾏｰｼﾞﾝ額'!BF17</f>
        <v>3.807296492471126E-2</v>
      </c>
      <c r="BK17" s="785">
        <f>+'8国ﾏｰｼﾞﾝ額'!BJ17/'8国ﾏｰｼﾞﾝ額'!BF17</f>
        <v>1.3014076690961882</v>
      </c>
      <c r="BL17" s="786">
        <f>+'8国ﾏｰｼﾞﾝ額'!BK17/'8国ﾏｰｼﾞﾝ額'!BK17</f>
        <v>1</v>
      </c>
      <c r="BM17" s="785">
        <f>+'8国ﾏｰｼﾞﾝ額'!BL17/'8国ﾏｰｼﾞﾝ額'!BK17</f>
        <v>0.10715367424058363</v>
      </c>
      <c r="BN17" s="785">
        <f>+'8国ﾏｰｼﾞﾝ額'!BM17/'8国ﾏｰｼﾞﾝ額'!BK17</f>
        <v>0.55364132215884954</v>
      </c>
      <c r="BO17" s="785">
        <f>+'8国ﾏｰｼﾞﾝ額'!BN17/'8国ﾏｰｼﾞﾝ額'!BK17</f>
        <v>4.302321205640048E-2</v>
      </c>
      <c r="BP17" s="787">
        <f>+'8国ﾏｰｼﾞﾝ額'!BO17/'8国ﾏｰｼﾞﾝ額'!BK17</f>
        <v>1.7038182084558335</v>
      </c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</row>
    <row r="18" spans="1:83" x14ac:dyDescent="0.2">
      <c r="A18" s="10">
        <v>1116</v>
      </c>
      <c r="B18" s="7"/>
      <c r="C18" s="7" t="s">
        <v>538</v>
      </c>
      <c r="D18" s="786">
        <f>+'8国ﾏｰｼﾞﾝ額'!C18/'8国ﾏｰｼﾞﾝ額'!C18</f>
        <v>1</v>
      </c>
      <c r="E18" s="785">
        <f>+'8国ﾏｰｼﾞﾝ額'!D18/'8国ﾏｰｼﾞﾝ額'!C18</f>
        <v>0.31874466268146884</v>
      </c>
      <c r="F18" s="785">
        <f>+'8国ﾏｰｼﾞﾝ額'!E18/'8国ﾏｰｼﾞﾝ額'!C18</f>
        <v>0</v>
      </c>
      <c r="G18" s="785">
        <f>+'8国ﾏｰｼﾞﾝ額'!F18/'8国ﾏｰｼﾞﾝ額'!C18</f>
        <v>3.1383432963279251E-2</v>
      </c>
      <c r="H18" s="787">
        <f>+'8国ﾏｰｼﾞﾝ額'!G18/'8国ﾏｰｼﾞﾝ額'!C18</f>
        <v>1.3501280956447481</v>
      </c>
      <c r="I18" s="785">
        <f>+'8国ﾏｰｼﾞﾝ額'!H18/'8国ﾏｰｼﾞﾝ額'!H18</f>
        <v>1</v>
      </c>
      <c r="J18" s="785">
        <f>+'8国ﾏｰｼﾞﾝ額'!I18/'8国ﾏｰｼﾞﾝ額'!H18</f>
        <v>0.31805157593123207</v>
      </c>
      <c r="K18" s="785">
        <f>+'8国ﾏｰｼﾞﾝ額'!J18/'8国ﾏｰｼﾞﾝ額'!H18</f>
        <v>0</v>
      </c>
      <c r="L18" s="785">
        <f>+'8国ﾏｰｼﾞﾝ額'!K18/'8国ﾏｰｼﾞﾝ額'!H18</f>
        <v>2.865329512893983E-2</v>
      </c>
      <c r="M18" s="785">
        <f>+'8国ﾏｰｼﾞﾝ額'!L18/'8国ﾏｰｼﾞﾝ額'!H18</f>
        <v>1.3467048710601719</v>
      </c>
      <c r="N18" s="786" t="e">
        <f>+'8国ﾏｰｼﾞﾝ額'!M18/'8国ﾏｰｼﾞﾝ額'!M18</f>
        <v>#DIV/0!</v>
      </c>
      <c r="O18" s="785" t="e">
        <f>+'8国ﾏｰｼﾞﾝ額'!N18/'8国ﾏｰｼﾞﾝ額'!M18</f>
        <v>#DIV/0!</v>
      </c>
      <c r="P18" s="785" t="e">
        <f>+'8国ﾏｰｼﾞﾝ額'!O18/'8国ﾏｰｼﾞﾝ額'!M18</f>
        <v>#DIV/0!</v>
      </c>
      <c r="Q18" s="785" t="e">
        <f>+'8国ﾏｰｼﾞﾝ額'!P18/'8国ﾏｰｼﾞﾝ額'!M18</f>
        <v>#DIV/0!</v>
      </c>
      <c r="R18" s="787" t="e">
        <f>+'8国ﾏｰｼﾞﾝ額'!Q18/'8国ﾏｰｼﾞﾝ額'!M18</f>
        <v>#DIV/0!</v>
      </c>
      <c r="S18" s="785">
        <f>+'8国ﾏｰｼﾞﾝ額'!R18/'8国ﾏｰｼﾞﾝ額'!R18</f>
        <v>1</v>
      </c>
      <c r="T18" s="785">
        <f>+'8国ﾏｰｼﾞﾝ額'!S18/'8国ﾏｰｼﾞﾝ額'!R18</f>
        <v>0.31870462616199446</v>
      </c>
      <c r="U18" s="785">
        <f>+'8国ﾏｰｼﾞﾝ額'!T18/'8国ﾏｰｼﾞﾝ額'!R18</f>
        <v>0</v>
      </c>
      <c r="V18" s="785">
        <f>+'8国ﾏｰｼﾞﾝ額'!U18/'8国ﾏｰｼﾞﾝ額'!R18</f>
        <v>3.1645032663103416E-2</v>
      </c>
      <c r="W18" s="785">
        <f>+'8国ﾏｰｼﾞﾝ額'!V18/'8国ﾏｰｼﾞﾝ額'!R18</f>
        <v>1.3503496588250978</v>
      </c>
      <c r="X18" s="786">
        <f>+'8国ﾏｰｼﾞﾝ額'!W18/'8国ﾏｰｼﾞﾝ額'!W18</f>
        <v>1</v>
      </c>
      <c r="Y18" s="785">
        <f>+'8国ﾏｰｼﾞﾝ額'!X18/'8国ﾏｰｼﾞﾝ額'!W18</f>
        <v>0.31870347039285307</v>
      </c>
      <c r="Z18" s="785">
        <f>+'8国ﾏｰｼﾞﾝ額'!Y18/'8国ﾏｰｼﾞﾝ額'!W18</f>
        <v>0</v>
      </c>
      <c r="AA18" s="785">
        <f>+'8国ﾏｰｼﾞﾝ額'!Z18/'8国ﾏｰｼﾞﾝ額'!W18</f>
        <v>3.1657313022563277E-2</v>
      </c>
      <c r="AB18" s="787">
        <f>+'8国ﾏｰｼﾞﾝ額'!AA18/'8国ﾏｰｼﾞﾝ額'!W18</f>
        <v>1.3503607834154163</v>
      </c>
      <c r="AC18" s="785">
        <f>+'8国ﾏｰｼﾞﾝ額'!AB18/'8国ﾏｰｼﾞﾝ額'!AB18</f>
        <v>1</v>
      </c>
      <c r="AD18" s="785">
        <f>+'8国ﾏｰｼﾞﾝ額'!AC18/'8国ﾏｰｼﾞﾝ額'!AB18</f>
        <v>0.31868238490273126</v>
      </c>
      <c r="AE18" s="785">
        <f>+'8国ﾏｰｼﾞﾝ額'!AD18/'8国ﾏｰｼﾞﾝ額'!AB18</f>
        <v>0</v>
      </c>
      <c r="AF18" s="785">
        <f>+'8国ﾏｰｼﾞﾝ額'!AE18/'8国ﾏｰｼﾞﾝ額'!AB18</f>
        <v>3.16305244263329E-2</v>
      </c>
      <c r="AG18" s="785">
        <f>+'8国ﾏｰｼﾞﾝ額'!AF18/'8国ﾏｰｼﾞﾝ額'!AB18</f>
        <v>1.3503129093290642</v>
      </c>
      <c r="AH18" s="786">
        <f>+'8国ﾏｰｼﾞﾝ額'!AG18/'8国ﾏｰｼﾞﾝ額'!AG18</f>
        <v>1</v>
      </c>
      <c r="AI18" s="785">
        <f>+'8国ﾏｰｼﾞﾝ額'!AH18/'8国ﾏｰｼﾞﾝ額'!AG18</f>
        <v>0.31870698471488984</v>
      </c>
      <c r="AJ18" s="785">
        <f>+'8国ﾏｰｼﾞﾝ額'!AI18/'8国ﾏｰｼﾞﾝ額'!AG18</f>
        <v>7.175433262389784E-2</v>
      </c>
      <c r="AK18" s="785">
        <f>+'8国ﾏｰｼﾞﾝ額'!AJ18/'8国ﾏｰｼﾞﾝ額'!AG18</f>
        <v>3.1620553359683792E-2</v>
      </c>
      <c r="AL18" s="787">
        <f>+'8国ﾏｰｼﾞﾝ額'!AK18/'8国ﾏｰｼﾞﾝ額'!AG18</f>
        <v>1.4220818706984715</v>
      </c>
      <c r="AM18" s="785">
        <f>+'8国ﾏｰｼﾞﾝ額'!AL18/'8国ﾏｰｼﾞﾝ額'!AL18</f>
        <v>1</v>
      </c>
      <c r="AN18" s="785">
        <f>+'8国ﾏｰｼﾞﾝ額'!AM18/'8国ﾏｰｼﾞﾝ額'!AL18</f>
        <v>0.31856796116504854</v>
      </c>
      <c r="AO18" s="785">
        <f>+'8国ﾏｰｼﾞﾝ額'!AN18/'8国ﾏｰｼﾞﾝ額'!AL18</f>
        <v>0</v>
      </c>
      <c r="AP18" s="785">
        <f>+'8国ﾏｰｼﾞﾝ額'!AO18/'8国ﾏｰｼﾞﾝ額'!AL18</f>
        <v>3.0946601941747573E-2</v>
      </c>
      <c r="AQ18" s="785">
        <f>+'8国ﾏｰｼﾞﾝ額'!AP18/'8国ﾏｰｼﾞﾝ額'!AL18</f>
        <v>1.3495145631067962</v>
      </c>
      <c r="AR18" s="786">
        <f>+'8国ﾏｰｼﾞﾝ額'!AQ18/'8国ﾏｰｼﾞﾝ額'!AQ18</f>
        <v>1</v>
      </c>
      <c r="AS18" s="785">
        <f>+'8国ﾏｰｼﾞﾝ額'!AR18/'8国ﾏｰｼﾞﾝ額'!AQ18</f>
        <v>0.31871263614773565</v>
      </c>
      <c r="AT18" s="785">
        <f>+'8国ﾏｰｼﾞﾝ額'!AS18/'8国ﾏｰｼﾞﾝ額'!AQ18</f>
        <v>0</v>
      </c>
      <c r="AU18" s="785">
        <f>+'8国ﾏｰｼﾞﾝ額'!AT18/'8国ﾏｰｼﾞﾝ額'!AQ18</f>
        <v>3.1594464007861763E-2</v>
      </c>
      <c r="AV18" s="787">
        <f>+'8国ﾏｰｼﾞﾝ額'!AU18/'8国ﾏｰｼﾞﾝ額'!AQ18</f>
        <v>1.3503071001555975</v>
      </c>
      <c r="AW18" s="785" t="e">
        <f>+'8国ﾏｰｼﾞﾝ額'!AV18/'8国ﾏｰｼﾞﾝ額'!AV18</f>
        <v>#DIV/0!</v>
      </c>
      <c r="AX18" s="785" t="e">
        <f>+'8国ﾏｰｼﾞﾝ額'!AW18/'8国ﾏｰｼﾞﾝ額'!AV18</f>
        <v>#DIV/0!</v>
      </c>
      <c r="AY18" s="785" t="e">
        <f>+'8国ﾏｰｼﾞﾝ額'!AX18/'8国ﾏｰｼﾞﾝ額'!AV18</f>
        <v>#DIV/0!</v>
      </c>
      <c r="AZ18" s="785" t="e">
        <f>+'8国ﾏｰｼﾞﾝ額'!AY18/'8国ﾏｰｼﾞﾝ額'!AV18</f>
        <v>#DIV/0!</v>
      </c>
      <c r="BA18" s="785" t="e">
        <f>+'8国ﾏｰｼﾞﾝ額'!AZ18/'8国ﾏｰｼﾞﾝ額'!AV18</f>
        <v>#DIV/0!</v>
      </c>
      <c r="BB18" s="786" t="e">
        <f>+'8国ﾏｰｼﾞﾝ額'!BA18/'8国ﾏｰｼﾞﾝ額'!BA18</f>
        <v>#DIV/0!</v>
      </c>
      <c r="BC18" s="785" t="e">
        <f>+'8国ﾏｰｼﾞﾝ額'!BB18/'8国ﾏｰｼﾞﾝ額'!BA18</f>
        <v>#DIV/0!</v>
      </c>
      <c r="BD18" s="785" t="e">
        <f>+'8国ﾏｰｼﾞﾝ額'!BC18/'8国ﾏｰｼﾞﾝ額'!BA18</f>
        <v>#DIV/0!</v>
      </c>
      <c r="BE18" s="785" t="e">
        <f>+'8国ﾏｰｼﾞﾝ額'!BD18/'8国ﾏｰｼﾞﾝ額'!BA18</f>
        <v>#DIV/0!</v>
      </c>
      <c r="BF18" s="787" t="e">
        <f>+'8国ﾏｰｼﾞﾝ額'!BE18/'8国ﾏｰｼﾞﾝ額'!BA18</f>
        <v>#DIV/0!</v>
      </c>
      <c r="BG18" s="785">
        <f>+'8国ﾏｰｼﾞﾝ額'!BF18/'8国ﾏｰｼﾞﾝ額'!BF18</f>
        <v>1</v>
      </c>
      <c r="BH18" s="785">
        <f>+'8国ﾏｰｼﾞﾝ額'!BG18/'8国ﾏｰｼﾞﾝ額'!BF18</f>
        <v>0.31870460346713708</v>
      </c>
      <c r="BI18" s="785">
        <f>+'8国ﾏｰｼﾞﾝ額'!BH18/'8国ﾏｰｼﾞﾝ額'!BF18</f>
        <v>0.14005538746587559</v>
      </c>
      <c r="BJ18" s="785">
        <f>+'8国ﾏｰｼﾞﾝ額'!BI18/'8国ﾏｰｼﾞﾝ額'!BF18</f>
        <v>3.173938324775543E-2</v>
      </c>
      <c r="BK18" s="785">
        <f>+'8国ﾏｰｼﾞﾝ額'!BJ18/'8国ﾏｰｼﾞﾝ額'!BF18</f>
        <v>1.4904993741807682</v>
      </c>
      <c r="BL18" s="786">
        <f>+'8国ﾏｰｼﾞﾝ額'!BK18/'8国ﾏｰｼﾞﾝ額'!BK18</f>
        <v>1</v>
      </c>
      <c r="BM18" s="785">
        <f>+'8国ﾏｰｼﾞﾝ額'!BL18/'8国ﾏｰｼﾞﾝ額'!BK18</f>
        <v>0.31904746194672751</v>
      </c>
      <c r="BN18" s="785">
        <f>+'8国ﾏｰｼﾞﾝ額'!BM18/'8国ﾏｰｼﾞﾝ額'!BK18</f>
        <v>0.46692942772661855</v>
      </c>
      <c r="BO18" s="785">
        <f>+'8国ﾏｰｼﾞﾝ額'!BN18/'8国ﾏｰｼﾞﾝ額'!BK18</f>
        <v>3.1775668174638852E-2</v>
      </c>
      <c r="BP18" s="787">
        <f>+'8国ﾏｰｼﾞﾝ額'!BO18/'8国ﾏｰｼﾞﾝ額'!BK18</f>
        <v>1.817752557847985</v>
      </c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</row>
    <row r="19" spans="1:83" x14ac:dyDescent="0.2">
      <c r="A19" s="10">
        <v>1117</v>
      </c>
      <c r="B19" s="7"/>
      <c r="C19" s="7" t="s">
        <v>539</v>
      </c>
      <c r="D19" s="786">
        <f>+'8国ﾏｰｼﾞﾝ額'!C19/'8国ﾏｰｼﾞﾝ額'!C19</f>
        <v>1</v>
      </c>
      <c r="E19" s="785">
        <f>+'8国ﾏｰｼﾞﾝ額'!D19/'8国ﾏｰｼﾞﾝ額'!C19</f>
        <v>0.17877188339995265</v>
      </c>
      <c r="F19" s="785">
        <f>+'8国ﾏｰｼﾞﾝ額'!E19/'8国ﾏｰｼﾞﾝ額'!C19</f>
        <v>0</v>
      </c>
      <c r="G19" s="785">
        <f>+'8国ﾏｰｼﾞﾝ額'!F19/'8国ﾏｰｼﾞﾝ額'!C19</f>
        <v>8.0319215609810451E-2</v>
      </c>
      <c r="H19" s="787">
        <f>+'8国ﾏｰｼﾞﾝ額'!G19/'8国ﾏｰｼﾞﾝ額'!C19</f>
        <v>1.259091099009763</v>
      </c>
      <c r="I19" s="785">
        <f>+'8国ﾏｰｼﾞﾝ額'!H19/'8国ﾏｰｼﾞﾝ額'!H19</f>
        <v>1</v>
      </c>
      <c r="J19" s="785">
        <f>+'8国ﾏｰｼﾞﾝ額'!I19/'8国ﾏｰｼﾞﾝ額'!H19</f>
        <v>0.16161771921216794</v>
      </c>
      <c r="K19" s="785">
        <f>+'8国ﾏｰｼﾞﾝ額'!J19/'8国ﾏｰｼﾞﾝ額'!H19</f>
        <v>0</v>
      </c>
      <c r="L19" s="785">
        <f>+'8国ﾏｰｼﾞﾝ額'!K19/'8国ﾏｰｼﾞﾝ額'!H19</f>
        <v>5.9255624868577834E-2</v>
      </c>
      <c r="M19" s="785">
        <f>+'8国ﾏｰｼﾞﾝ額'!L19/'8国ﾏｰｼﾞﾝ額'!H19</f>
        <v>1.2208733440807458</v>
      </c>
      <c r="N19" s="786">
        <f>+'8国ﾏｰｼﾞﾝ額'!M19/'8国ﾏｰｼﾞﾝ額'!M19</f>
        <v>1</v>
      </c>
      <c r="O19" s="785">
        <f>+'8国ﾏｰｼﾞﾝ額'!N19/'8国ﾏｰｼﾞﾝ額'!M19</f>
        <v>0.1924508240297714</v>
      </c>
      <c r="P19" s="785">
        <f>+'8国ﾏｰｼﾞﾝ額'!O19/'8国ﾏｰｼﾞﾝ額'!M19</f>
        <v>0</v>
      </c>
      <c r="Q19" s="785">
        <f>+'8国ﾏｰｼﾞﾝ額'!P19/'8国ﾏｰｼﾞﾝ額'!M19</f>
        <v>0.15948963317384371</v>
      </c>
      <c r="R19" s="787">
        <f>+'8国ﾏｰｼﾞﾝ額'!Q19/'8国ﾏｰｼﾞﾝ額'!M19</f>
        <v>1.3519404572036151</v>
      </c>
      <c r="S19" s="785">
        <f>+'8国ﾏｰｼﾞﾝ額'!R19/'8国ﾏｰｼﾞﾝ額'!R19</f>
        <v>1</v>
      </c>
      <c r="T19" s="785">
        <f>+'8国ﾏｰｼﾞﾝ額'!S19/'8国ﾏｰｼﾞﾝ額'!R19</f>
        <v>0.16469792674463957</v>
      </c>
      <c r="U19" s="785">
        <f>+'8国ﾏｰｼﾞﾝ額'!T19/'8国ﾏｰｼﾞﾝ額'!R19</f>
        <v>0</v>
      </c>
      <c r="V19" s="785">
        <f>+'8国ﾏｰｼﾞﾝ額'!U19/'8国ﾏｰｼﾞﾝ額'!R19</f>
        <v>6.7964582942877841E-2</v>
      </c>
      <c r="W19" s="785">
        <f>+'8国ﾏｰｼﾞﾝ額'!V19/'8国ﾏｰｼﾞﾝ額'!R19</f>
        <v>1.2326625096875174</v>
      </c>
      <c r="X19" s="786">
        <f>+'8国ﾏｰｼﾞﾝ額'!W19/'8国ﾏｰｼﾞﾝ額'!W19</f>
        <v>1</v>
      </c>
      <c r="Y19" s="785">
        <f>+'8国ﾏｰｼﾞﾝ額'!X19/'8国ﾏｰｼﾞﾝ額'!W19</f>
        <v>0.16792461786765403</v>
      </c>
      <c r="Z19" s="785">
        <f>+'8国ﾏｰｼﾞﾝ額'!Y19/'8国ﾏｰｼﾞﾝ額'!W19</f>
        <v>0</v>
      </c>
      <c r="AA19" s="785">
        <f>+'8国ﾏｰｼﾞﾝ額'!Z19/'8国ﾏｰｼﾞﾝ額'!W19</f>
        <v>5.6773948542675402E-2</v>
      </c>
      <c r="AB19" s="787">
        <f>+'8国ﾏｰｼﾞﾝ額'!AA19/'8国ﾏｰｼﾞﾝ額'!W19</f>
        <v>1.245585303332384</v>
      </c>
      <c r="AC19" s="785">
        <f>+'8国ﾏｰｼﾞﾝ額'!AB19/'8国ﾏｰｼﾞﾝ額'!AB19</f>
        <v>1</v>
      </c>
      <c r="AD19" s="785">
        <f>+'8国ﾏｰｼﾞﾝ額'!AC19/'8国ﾏｰｼﾞﾝ額'!AB19</f>
        <v>9.132045565424135E-2</v>
      </c>
      <c r="AE19" s="785">
        <f>+'8国ﾏｰｼﾞﾝ額'!AD19/'8国ﾏｰｼﾞﾝ額'!AB19</f>
        <v>0</v>
      </c>
      <c r="AF19" s="785">
        <f>+'8国ﾏｰｼﾞﾝ額'!AE19/'8国ﾏｰｼﾞﾝ額'!AB19</f>
        <v>8.0866484444737971E-2</v>
      </c>
      <c r="AG19" s="785">
        <f>+'8国ﾏｰｼﾞﾝ額'!AF19/'8国ﾏｰｼﾞﾝ額'!AB19</f>
        <v>1.1723232869824944</v>
      </c>
      <c r="AH19" s="786">
        <f>+'8国ﾏｰｼﾞﾝ額'!AG19/'8国ﾏｰｼﾞﾝ額'!AG19</f>
        <v>1</v>
      </c>
      <c r="AI19" s="785">
        <f>+'8国ﾏｰｼﾞﾝ額'!AH19/'8国ﾏｰｼﾞﾝ額'!AG19</f>
        <v>0.15665841547687456</v>
      </c>
      <c r="AJ19" s="785">
        <f>+'8国ﾏｰｼﾞﾝ額'!AI19/'8国ﾏｰｼﾞﾝ額'!AG19</f>
        <v>4.3421886280923541E-2</v>
      </c>
      <c r="AK19" s="785">
        <f>+'8国ﾏｰｼﾞﾝ額'!AJ19/'8国ﾏｰｼﾞﾝ額'!AG19</f>
        <v>5.5109843964107327E-2</v>
      </c>
      <c r="AL19" s="787">
        <f>+'8国ﾏｰｼﾞﾝ額'!AK19/'8国ﾏｰｼﾞﾝ額'!AG19</f>
        <v>1.2551901457219055</v>
      </c>
      <c r="AM19" s="785">
        <f>+'8国ﾏｰｼﾞﾝ額'!AL19/'8国ﾏｰｼﾞﾝ額'!AL19</f>
        <v>1</v>
      </c>
      <c r="AN19" s="785">
        <f>+'8国ﾏｰｼﾞﾝ額'!AM19/'8国ﾏｰｼﾞﾝ額'!AL19</f>
        <v>0.18187474573431928</v>
      </c>
      <c r="AO19" s="785">
        <f>+'8国ﾏｰｼﾞﾝ額'!AN19/'8国ﾏｰｼﾞﾝ額'!AL19</f>
        <v>0</v>
      </c>
      <c r="AP19" s="785">
        <f>+'8国ﾏｰｼﾞﾝ額'!AO19/'8国ﾏｰｼﾞﾝ額'!AL19</f>
        <v>7.7344628712278943E-2</v>
      </c>
      <c r="AQ19" s="785">
        <f>+'8国ﾏｰｼﾞﾝ額'!AP19/'8国ﾏｰｼﾞﾝ額'!AL19</f>
        <v>1.2592193744465983</v>
      </c>
      <c r="AR19" s="786">
        <f>+'8国ﾏｰｼﾞﾝ額'!AQ19/'8国ﾏｰｼﾞﾝ額'!AQ19</f>
        <v>1</v>
      </c>
      <c r="AS19" s="785">
        <f>+'8国ﾏｰｼﾞﾝ額'!AR19/'8国ﾏｰｼﾞﾝ額'!AQ19</f>
        <v>0.18482723008735316</v>
      </c>
      <c r="AT19" s="785">
        <f>+'8国ﾏｰｼﾞﾝ額'!AS19/'8国ﾏｰｼﾞﾝ額'!AQ19</f>
        <v>0</v>
      </c>
      <c r="AU19" s="785">
        <f>+'8国ﾏｰｼﾞﾝ額'!AT19/'8国ﾏｰｼﾞﾝ額'!AQ19</f>
        <v>6.3384827230087357E-2</v>
      </c>
      <c r="AV19" s="787">
        <f>+'8国ﾏｰｼﾞﾝ額'!AU19/'8国ﾏｰｼﾞﾝ額'!AQ19</f>
        <v>1.2584964929644133</v>
      </c>
      <c r="AW19" s="785">
        <f>+'8国ﾏｰｼﾞﾝ額'!AV19/'8国ﾏｰｼﾞﾝ額'!AV19</f>
        <v>1</v>
      </c>
      <c r="AX19" s="785">
        <f>+'8国ﾏｰｼﾞﾝ額'!AW19/'8国ﾏｰｼﾞﾝ額'!AV19</f>
        <v>0.20399999999999999</v>
      </c>
      <c r="AY19" s="785">
        <f>+'8国ﾏｰｼﾞﾝ額'!AX19/'8国ﾏｰｼﾞﾝ額'!AV19</f>
        <v>0</v>
      </c>
      <c r="AZ19" s="785">
        <f>+'8国ﾏｰｼﾞﾝ額'!AY19/'8国ﾏｰｼﾞﾝ額'!AV19</f>
        <v>0.112</v>
      </c>
      <c r="BA19" s="785">
        <f>+'8国ﾏｰｼﾞﾝ額'!AZ19/'8国ﾏｰｼﾞﾝ額'!AV19</f>
        <v>1.3160000000000001</v>
      </c>
      <c r="BB19" s="786">
        <f>+'8国ﾏｰｼﾞﾝ額'!BA19/'8国ﾏｰｼﾞﾝ額'!BA19</f>
        <v>1</v>
      </c>
      <c r="BC19" s="785">
        <f>+'8国ﾏｰｼﾞﾝ額'!BB19/'8国ﾏｰｼﾞﾝ額'!BA19</f>
        <v>0.18587360594795538</v>
      </c>
      <c r="BD19" s="785">
        <f>+'8国ﾏｰｼﾞﾝ額'!BC19/'8国ﾏｰｼﾞﾝ額'!BA19</f>
        <v>0</v>
      </c>
      <c r="BE19" s="785">
        <f>+'8国ﾏｰｼﾞﾝ額'!BD19/'8国ﾏｰｼﾞﾝ額'!BA19</f>
        <v>0.14126394052044611</v>
      </c>
      <c r="BF19" s="787">
        <f>+'8国ﾏｰｼﾞﾝ額'!BE19/'8国ﾏｰｼﾞﾝ額'!BA19</f>
        <v>1.3271375464684014</v>
      </c>
      <c r="BG19" s="785">
        <f>+'8国ﾏｰｼﾞﾝ額'!BF19/'8国ﾏｰｼﾞﾝ額'!BF19</f>
        <v>1</v>
      </c>
      <c r="BH19" s="785">
        <f>+'8国ﾏｰｼﾞﾝ額'!BG19/'8国ﾏｰｼﾞﾝ額'!BF19</f>
        <v>0.1561695360847582</v>
      </c>
      <c r="BI19" s="785">
        <f>+'8国ﾏｰｼﾞﾝ額'!BH19/'8国ﾏｰｼﾞﾝ額'!BF19</f>
        <v>0.13572585528680231</v>
      </c>
      <c r="BJ19" s="785">
        <f>+'8国ﾏｰｼﾞﾝ額'!BI19/'8国ﾏｰｼﾞﾝ額'!BF19</f>
        <v>5.3919131149720113E-2</v>
      </c>
      <c r="BK19" s="785">
        <f>+'8国ﾏｰｼﾞﾝ額'!BJ19/'8国ﾏｰｼﾞﾝ額'!BF19</f>
        <v>1.3458145225212805</v>
      </c>
      <c r="BL19" s="786">
        <f>+'8国ﾏｰｼﾞﾝ額'!BK19/'8国ﾏｰｼﾞﾝ額'!BK19</f>
        <v>1</v>
      </c>
      <c r="BM19" s="785">
        <f>+'8国ﾏｰｼﾞﾝ額'!BL19/'8国ﾏｰｼﾞﾝ額'!BK19</f>
        <v>0.15507266508082579</v>
      </c>
      <c r="BN19" s="785">
        <f>+'8国ﾏｰｼﾞﾝ額'!BM19/'8国ﾏｰｼﾞﾝ額'!BK19</f>
        <v>0.43224002917021165</v>
      </c>
      <c r="BO19" s="785">
        <f>+'8国ﾏｰｼﾞﾝ額'!BN19/'8国ﾏｰｼﾞﾝ額'!BK19</f>
        <v>5.0763113572830032E-2</v>
      </c>
      <c r="BP19" s="787">
        <f>+'8国ﾏｰｼﾞﾝ額'!BO19/'8国ﾏｰｼﾞﾝ額'!BK19</f>
        <v>1.6380758078238675</v>
      </c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</row>
    <row r="20" spans="1:83" x14ac:dyDescent="0.2">
      <c r="A20" s="10">
        <v>1119</v>
      </c>
      <c r="B20" s="7"/>
      <c r="C20" s="7" t="s">
        <v>540</v>
      </c>
      <c r="D20" s="786">
        <f>+'8国ﾏｰｼﾞﾝ額'!C20/'8国ﾏｰｼﾞﾝ額'!C20</f>
        <v>1</v>
      </c>
      <c r="E20" s="785">
        <f>+'8国ﾏｰｼﾞﾝ額'!D20/'8国ﾏｰｼﾞﾝ額'!C20</f>
        <v>0.16320232690124858</v>
      </c>
      <c r="F20" s="785">
        <f>+'8国ﾏｰｼﾞﾝ額'!E20/'8国ﾏｰｼﾞﾝ額'!C20</f>
        <v>0</v>
      </c>
      <c r="G20" s="785">
        <f>+'8国ﾏｰｼﾞﾝ額'!F20/'8国ﾏｰｼﾞﾝ額'!C20</f>
        <v>4.2352440408626561E-2</v>
      </c>
      <c r="H20" s="787">
        <f>+'8国ﾏｰｼﾞﾝ額'!G20/'8国ﾏｰｼﾞﾝ額'!C20</f>
        <v>1.2055547673098752</v>
      </c>
      <c r="I20" s="785">
        <f>+'8国ﾏｰｼﾞﾝ額'!H20/'8国ﾏｰｼﾞﾝ額'!H20</f>
        <v>1</v>
      </c>
      <c r="J20" s="785">
        <f>+'8国ﾏｰｼﾞﾝ額'!I20/'8国ﾏｰｼﾞﾝ額'!H20</f>
        <v>0.17414332718080411</v>
      </c>
      <c r="K20" s="785">
        <f>+'8国ﾏｰｼﾞﾝ額'!J20/'8国ﾏｰｼﾞﾝ額'!H20</f>
        <v>0</v>
      </c>
      <c r="L20" s="785">
        <f>+'8国ﾏｰｼﾞﾝ額'!K20/'8国ﾏｰｼﾞﾝ額'!H20</f>
        <v>4.5020463847203276E-2</v>
      </c>
      <c r="M20" s="785">
        <f>+'8国ﾏｰｼﾞﾝ額'!L20/'8国ﾏｰｼﾞﾝ額'!H20</f>
        <v>1.2191637910280073</v>
      </c>
      <c r="N20" s="786" t="e">
        <f>+'8国ﾏｰｼﾞﾝ額'!M20/'8国ﾏｰｼﾞﾝ額'!M20</f>
        <v>#DIV/0!</v>
      </c>
      <c r="O20" s="785" t="e">
        <f>+'8国ﾏｰｼﾞﾝ額'!N20/'8国ﾏｰｼﾞﾝ額'!M20</f>
        <v>#DIV/0!</v>
      </c>
      <c r="P20" s="785" t="e">
        <f>+'8国ﾏｰｼﾞﾝ額'!O20/'8国ﾏｰｼﾞﾝ額'!M20</f>
        <v>#DIV/0!</v>
      </c>
      <c r="Q20" s="785" t="e">
        <f>+'8国ﾏｰｼﾞﾝ額'!P20/'8国ﾏｰｼﾞﾝ額'!M20</f>
        <v>#DIV/0!</v>
      </c>
      <c r="R20" s="787" t="e">
        <f>+'8国ﾏｰｼﾞﾝ額'!Q20/'8国ﾏｰｼﾞﾝ額'!M20</f>
        <v>#DIV/0!</v>
      </c>
      <c r="S20" s="785">
        <f>+'8国ﾏｰｼﾞﾝ額'!R20/'8国ﾏｰｼﾞﾝ額'!R20</f>
        <v>1</v>
      </c>
      <c r="T20" s="785">
        <f>+'8国ﾏｰｼﾞﾝ額'!S20/'8国ﾏｰｼﾞﾝ額'!R20</f>
        <v>0.17411846737591383</v>
      </c>
      <c r="U20" s="785">
        <f>+'8国ﾏｰｼﾞﾝ額'!T20/'8国ﾏｰｼﾞﾝ額'!R20</f>
        <v>3.6574567200954789E-4</v>
      </c>
      <c r="V20" s="785">
        <f>+'8国ﾏｰｼﾞﾝ額'!U20/'8国ﾏｰｼﾞﾝ額'!R20</f>
        <v>4.5057300155281498E-2</v>
      </c>
      <c r="W20" s="785">
        <f>+'8国ﾏｰｼﾞﾝ額'!V20/'8国ﾏｰｼﾞﾝ額'!R20</f>
        <v>1.2195415132032048</v>
      </c>
      <c r="X20" s="786">
        <f>+'8国ﾏｰｼﾞﾝ額'!W20/'8国ﾏｰｼﾞﾝ額'!W20</f>
        <v>1</v>
      </c>
      <c r="Y20" s="785">
        <f>+'8国ﾏｰｼﾞﾝ額'!X20/'8国ﾏｰｼﾞﾝ額'!W20</f>
        <v>0.17391304347826086</v>
      </c>
      <c r="Z20" s="785">
        <f>+'8国ﾏｰｼﾞﾝ額'!Y20/'8国ﾏｰｼﾞﾝ額'!W20</f>
        <v>0</v>
      </c>
      <c r="AA20" s="785">
        <f>+'8国ﾏｰｼﾞﾝ額'!Z20/'8国ﾏｰｼﾞﾝ額'!W20</f>
        <v>4.8913043478260872E-2</v>
      </c>
      <c r="AB20" s="787">
        <f>+'8国ﾏｰｼﾞﾝ額'!AA20/'8国ﾏｰｼﾞﾝ額'!W20</f>
        <v>1.2228260869565217</v>
      </c>
      <c r="AC20" s="785">
        <f>+'8国ﾏｰｼﾞﾝ額'!AB20/'8国ﾏｰｼﾞﾝ額'!AB20</f>
        <v>1</v>
      </c>
      <c r="AD20" s="785">
        <f>+'8国ﾏｰｼﾞﾝ額'!AC20/'8国ﾏｰｼﾞﾝ額'!AB20</f>
        <v>0.17383981473127011</v>
      </c>
      <c r="AE20" s="785">
        <f>+'8国ﾏｰｼﾞﾝ額'!AD20/'8国ﾏｰｼﾞﾝ額'!AB20</f>
        <v>0</v>
      </c>
      <c r="AF20" s="785">
        <f>+'8国ﾏｰｼﾞﾝ額'!AE20/'8国ﾏｰｼﾞﾝ額'!AB20</f>
        <v>4.4963758308520556E-2</v>
      </c>
      <c r="AG20" s="785">
        <f>+'8国ﾏｰｼﾞﾝ額'!AF20/'8国ﾏｰｼﾞﾝ額'!AB20</f>
        <v>1.2188035730397906</v>
      </c>
      <c r="AH20" s="786">
        <f>+'8国ﾏｰｼﾞﾝ額'!AG20/'8国ﾏｰｼﾞﾝ額'!AG20</f>
        <v>1</v>
      </c>
      <c r="AI20" s="785">
        <f>+'8国ﾏｰｼﾞﾝ額'!AH20/'8国ﾏｰｼﾞﾝ額'!AG20</f>
        <v>0.13106925045898057</v>
      </c>
      <c r="AJ20" s="785">
        <f>+'8国ﾏｰｼﾞﾝ額'!AI20/'8国ﾏｰｼﾞﾝ額'!AG20</f>
        <v>4.3705243168410186E-2</v>
      </c>
      <c r="AK20" s="785">
        <f>+'8国ﾏｰｼﾞﾝ額'!AJ20/'8国ﾏｰｼﾞﾝ額'!AG20</f>
        <v>3.5327395081852918E-2</v>
      </c>
      <c r="AL20" s="787">
        <f>+'8国ﾏｰｼﾞﾝ額'!AK20/'8国ﾏｰｼﾞﾝ額'!AG20</f>
        <v>1.2101018887092436</v>
      </c>
      <c r="AM20" s="785">
        <f>+'8国ﾏｰｼﾞﾝ額'!AL20/'8国ﾏｰｼﾞﾝ額'!AL20</f>
        <v>1</v>
      </c>
      <c r="AN20" s="785">
        <f>+'8国ﾏｰｼﾞﾝ額'!AM20/'8国ﾏｰｼﾞﾝ額'!AL20</f>
        <v>0.17413002885757936</v>
      </c>
      <c r="AO20" s="785">
        <f>+'8国ﾏｰｼﾞﾝ額'!AN20/'8国ﾏｰｼﾞﾝ額'!AL20</f>
        <v>0</v>
      </c>
      <c r="AP20" s="785">
        <f>+'8国ﾏｰｼﾞﾝ額'!AO20/'8国ﾏｰｼﾞﾝ額'!AL20</f>
        <v>4.4882023425564417E-2</v>
      </c>
      <c r="AQ20" s="785">
        <f>+'8国ﾏｰｼﾞﾝ額'!AP20/'8国ﾏｰｼﾞﾝ額'!AL20</f>
        <v>1.2190120522831438</v>
      </c>
      <c r="AR20" s="786">
        <f>+'8国ﾏｰｼﾞﾝ額'!AQ20/'8国ﾏｰｼﾞﾝ額'!AQ20</f>
        <v>1</v>
      </c>
      <c r="AS20" s="785">
        <f>+'8国ﾏｰｼﾞﾝ額'!AR20/'8国ﾏｰｼﾞﾝ額'!AQ20</f>
        <v>0.17403574788334902</v>
      </c>
      <c r="AT20" s="785">
        <f>+'8国ﾏｰｼﾞﾝ額'!AS20/'8国ﾏｰｼﾞﾝ額'!AQ20</f>
        <v>0</v>
      </c>
      <c r="AU20" s="785">
        <f>+'8国ﾏｰｼﾞﾝ額'!AT20/'8国ﾏｰｼﾞﾝ額'!AQ20</f>
        <v>4.5155221072436504E-2</v>
      </c>
      <c r="AV20" s="787">
        <f>+'8国ﾏｰｼﾞﾝ額'!AU20/'8国ﾏｰｼﾞﾝ額'!AQ20</f>
        <v>1.2191909689557856</v>
      </c>
      <c r="AW20" s="785" t="e">
        <f>+'8国ﾏｰｼﾞﾝ額'!AV20/'8国ﾏｰｼﾞﾝ額'!AV20</f>
        <v>#DIV/0!</v>
      </c>
      <c r="AX20" s="785" t="e">
        <f>+'8国ﾏｰｼﾞﾝ額'!AW20/'8国ﾏｰｼﾞﾝ額'!AV20</f>
        <v>#DIV/0!</v>
      </c>
      <c r="AY20" s="785" t="e">
        <f>+'8国ﾏｰｼﾞﾝ額'!AX20/'8国ﾏｰｼﾞﾝ額'!AV20</f>
        <v>#DIV/0!</v>
      </c>
      <c r="AZ20" s="785" t="e">
        <f>+'8国ﾏｰｼﾞﾝ額'!AY20/'8国ﾏｰｼﾞﾝ額'!AV20</f>
        <v>#DIV/0!</v>
      </c>
      <c r="BA20" s="785" t="e">
        <f>+'8国ﾏｰｼﾞﾝ額'!AZ20/'8国ﾏｰｼﾞﾝ額'!AV20</f>
        <v>#DIV/0!</v>
      </c>
      <c r="BB20" s="786" t="e">
        <f>+'8国ﾏｰｼﾞﾝ額'!BA20/'8国ﾏｰｼﾞﾝ額'!BA20</f>
        <v>#DIV/0!</v>
      </c>
      <c r="BC20" s="785" t="e">
        <f>+'8国ﾏｰｼﾞﾝ額'!BB20/'8国ﾏｰｼﾞﾝ額'!BA20</f>
        <v>#DIV/0!</v>
      </c>
      <c r="BD20" s="785" t="e">
        <f>+'8国ﾏｰｼﾞﾝ額'!BC20/'8国ﾏｰｼﾞﾝ額'!BA20</f>
        <v>#DIV/0!</v>
      </c>
      <c r="BE20" s="785" t="e">
        <f>+'8国ﾏｰｼﾞﾝ額'!BD20/'8国ﾏｰｼﾞﾝ額'!BA20</f>
        <v>#DIV/0!</v>
      </c>
      <c r="BF20" s="787" t="e">
        <f>+'8国ﾏｰｼﾞﾝ額'!BE20/'8国ﾏｰｼﾞﾝ額'!BA20</f>
        <v>#DIV/0!</v>
      </c>
      <c r="BG20" s="785">
        <f>+'8国ﾏｰｼﾞﾝ額'!BF20/'8国ﾏｰｼﾞﾝ額'!BF20</f>
        <v>1</v>
      </c>
      <c r="BH20" s="785">
        <f>+'8国ﾏｰｼﾞﾝ額'!BG20/'8国ﾏｰｼﾞﾝ額'!BF20</f>
        <v>0.16409881773623156</v>
      </c>
      <c r="BI20" s="785">
        <f>+'8国ﾏｰｼﾞﾝ額'!BH20/'8国ﾏｰｼﾞﾝ額'!BF20</f>
        <v>0.28974436105430529</v>
      </c>
      <c r="BJ20" s="785">
        <f>+'8国ﾏｰｼﾞﾝ額'!BI20/'8国ﾏｰｼﾞﾝ額'!BF20</f>
        <v>4.6230128135450979E-2</v>
      </c>
      <c r="BK20" s="785">
        <f>+'8国ﾏｰｼﾞﾝ額'!BJ20/'8国ﾏｰｼﾞﾝ額'!BF20</f>
        <v>1.5000733069259877</v>
      </c>
      <c r="BL20" s="786">
        <f>+'8国ﾏｰｼﾞﾝ額'!BK20/'8国ﾏｰｼﾞﾝ額'!BK20</f>
        <v>1</v>
      </c>
      <c r="BM20" s="785">
        <f>+'8国ﾏｰｼﾞﾝ額'!BL20/'8国ﾏｰｼﾞﾝ額'!BK20</f>
        <v>0.16303632802934004</v>
      </c>
      <c r="BN20" s="785">
        <f>+'8国ﾏｰｼﾞﾝ額'!BM20/'8国ﾏｰｼﾞﾝ額'!BK20</f>
        <v>0.75893001535240623</v>
      </c>
      <c r="BO20" s="785">
        <f>+'8国ﾏｰｼﾞﾝ額'!BN20/'8国ﾏｰｼﾞﾝ額'!BK20</f>
        <v>4.6866059071623244E-2</v>
      </c>
      <c r="BP20" s="787">
        <f>+'8国ﾏｰｼﾞﾝ額'!BO20/'8国ﾏｰｼﾞﾝ額'!BK20</f>
        <v>1.9688324024533694</v>
      </c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</row>
    <row r="21" spans="1:83" x14ac:dyDescent="0.2">
      <c r="A21" s="10">
        <v>1121</v>
      </c>
      <c r="B21" s="7"/>
      <c r="C21" s="7" t="s">
        <v>541</v>
      </c>
      <c r="D21" s="786">
        <f>+'8国ﾏｰｼﾞﾝ額'!C21/'8国ﾏｰｼﾞﾝ額'!C21</f>
        <v>1</v>
      </c>
      <c r="E21" s="785">
        <f>+'8国ﾏｰｼﾞﾝ額'!D21/'8国ﾏｰｼﾞﾝ額'!C21</f>
        <v>0.30434782608695654</v>
      </c>
      <c r="F21" s="785">
        <f>+'8国ﾏｰｼﾞﾝ額'!E21/'8国ﾏｰｼﾞﾝ額'!C21</f>
        <v>0</v>
      </c>
      <c r="G21" s="785">
        <f>+'8国ﾏｰｼﾞﾝ額'!F21/'8国ﾏｰｼﾞﾝ額'!C21</f>
        <v>4.3478260869565216E-2</v>
      </c>
      <c r="H21" s="787">
        <f>+'8国ﾏｰｼﾞﾝ額'!G21/'8国ﾏｰｼﾞﾝ額'!C21</f>
        <v>1.3478260869565217</v>
      </c>
      <c r="I21" s="785">
        <f>+'8国ﾏｰｼﾞﾝ額'!H21/'8国ﾏｰｼﾞﾝ額'!H21</f>
        <v>1</v>
      </c>
      <c r="J21" s="785">
        <f>+'8国ﾏｰｼﾞﾝ額'!I21/'8国ﾏｰｼﾞﾝ額'!H21</f>
        <v>0.31153588195841719</v>
      </c>
      <c r="K21" s="785">
        <f>+'8国ﾏｰｼﾞﾝ額'!J21/'8国ﾏｰｼﾞﾝ額'!H21</f>
        <v>0</v>
      </c>
      <c r="L21" s="785">
        <f>+'8国ﾏｰｼﾞﾝ額'!K21/'8国ﾏｰｼﾞﾝ額'!H21</f>
        <v>6.2709590878604962E-2</v>
      </c>
      <c r="M21" s="785">
        <f>+'8国ﾏｰｼﾞﾝ額'!L21/'8国ﾏｰｼﾞﾝ額'!H21</f>
        <v>1.3742454728370221</v>
      </c>
      <c r="N21" s="786" t="e">
        <f>+'8国ﾏｰｼﾞﾝ額'!M21/'8国ﾏｰｼﾞﾝ額'!M21</f>
        <v>#DIV/0!</v>
      </c>
      <c r="O21" s="785" t="e">
        <f>+'8国ﾏｰｼﾞﾝ額'!N21/'8国ﾏｰｼﾞﾝ額'!M21</f>
        <v>#DIV/0!</v>
      </c>
      <c r="P21" s="785" t="e">
        <f>+'8国ﾏｰｼﾞﾝ額'!O21/'8国ﾏｰｼﾞﾝ額'!M21</f>
        <v>#DIV/0!</v>
      </c>
      <c r="Q21" s="785" t="e">
        <f>+'8国ﾏｰｼﾞﾝ額'!P21/'8国ﾏｰｼﾞﾝ額'!M21</f>
        <v>#DIV/0!</v>
      </c>
      <c r="R21" s="787" t="e">
        <f>+'8国ﾏｰｼﾞﾝ額'!Q21/'8国ﾏｰｼﾞﾝ額'!M21</f>
        <v>#DIV/0!</v>
      </c>
      <c r="S21" s="785">
        <f>+'8国ﾏｰｼﾞﾝ額'!R21/'8国ﾏｰｼﾞﾝ額'!R21</f>
        <v>1</v>
      </c>
      <c r="T21" s="785">
        <f>+'8国ﾏｰｼﾞﾝ額'!S21/'8国ﾏｰｼﾞﾝ額'!R21</f>
        <v>0.31125588128845461</v>
      </c>
      <c r="U21" s="785">
        <f>+'8国ﾏｰｼﾞﾝ額'!T21/'8国ﾏｰｼﾞﾝ額'!R21</f>
        <v>0</v>
      </c>
      <c r="V21" s="785">
        <f>+'8国ﾏｰｼﾞﾝ額'!U21/'8国ﾏｰｼﾞﾝ額'!R21</f>
        <v>4.9945711183496201E-2</v>
      </c>
      <c r="W21" s="785">
        <f>+'8国ﾏｰｼﾞﾝ額'!V21/'8国ﾏｰｼﾞﾝ額'!R21</f>
        <v>1.3612015924719507</v>
      </c>
      <c r="X21" s="786">
        <f>+'8国ﾏｰｼﾞﾝ額'!W21/'8国ﾏｰｼﾞﾝ額'!W21</f>
        <v>1</v>
      </c>
      <c r="Y21" s="785">
        <f>+'8国ﾏｰｼﾞﾝ額'!X21/'8国ﾏｰｼﾞﾝ額'!W21</f>
        <v>0.31132731063238361</v>
      </c>
      <c r="Z21" s="785">
        <f>+'8国ﾏｰｼﾞﾝ額'!Y21/'8国ﾏｰｼﾞﾝ額'!W21</f>
        <v>0</v>
      </c>
      <c r="AA21" s="785">
        <f>+'8国ﾏｰｼﾞﾝ額'!Z21/'8国ﾏｰｼﾞﾝ額'!W21</f>
        <v>6.1153578874218205E-2</v>
      </c>
      <c r="AB21" s="787">
        <f>+'8国ﾏｰｼﾞﾝ額'!AA21/'8国ﾏｰｼﾞﾝ額'!W21</f>
        <v>1.3724808895066019</v>
      </c>
      <c r="AC21" s="785">
        <f>+'8国ﾏｰｼﾞﾝ額'!AB21/'8国ﾏｰｼﾞﾝ額'!AB21</f>
        <v>1</v>
      </c>
      <c r="AD21" s="785">
        <f>+'8国ﾏｰｼﾞﾝ額'!AC21/'8国ﾏｰｼﾞﾝ額'!AB21</f>
        <v>0.311</v>
      </c>
      <c r="AE21" s="785">
        <f>+'8国ﾏｰｼﾞﾝ額'!AD21/'8国ﾏｰｼﾞﾝ額'!AB21</f>
        <v>0</v>
      </c>
      <c r="AF21" s="785">
        <f>+'8国ﾏｰｼﾞﾝ額'!AE21/'8国ﾏｰｼﾞﾝ額'!AB21</f>
        <v>4.9500000000000002E-2</v>
      </c>
      <c r="AG21" s="785">
        <f>+'8国ﾏｰｼﾞﾝ額'!AF21/'8国ﾏｰｼﾞﾝ額'!AB21</f>
        <v>1.3605</v>
      </c>
      <c r="AH21" s="786">
        <f>+'8国ﾏｰｼﾞﾝ額'!AG21/'8国ﾏｰｼﾞﾝ額'!AG21</f>
        <v>1</v>
      </c>
      <c r="AI21" s="785">
        <f>+'8国ﾏｰｼﾞﾝ額'!AH21/'8国ﾏｰｼﾞﾝ額'!AG21</f>
        <v>0.3122866894197952</v>
      </c>
      <c r="AJ21" s="785">
        <f>+'8国ﾏｰｼﾞﾝ額'!AI21/'8国ﾏｰｼﾞﾝ額'!AG21</f>
        <v>0</v>
      </c>
      <c r="AK21" s="785">
        <f>+'8国ﾏｰｼﾞﾝ額'!AJ21/'8国ﾏｰｼﾞﾝ額'!AG21</f>
        <v>6.1433447098976107E-2</v>
      </c>
      <c r="AL21" s="787">
        <f>+'8国ﾏｰｼﾞﾝ額'!AK21/'8国ﾏｰｼﾞﾝ額'!AG21</f>
        <v>1.3737201365187712</v>
      </c>
      <c r="AM21" s="785">
        <f>+'8国ﾏｰｼﾞﾝ額'!AL21/'8国ﾏｰｼﾞﾝ額'!AL21</f>
        <v>1</v>
      </c>
      <c r="AN21" s="785">
        <f>+'8国ﾏｰｼﾞﾝ額'!AM21/'8国ﾏｰｼﾞﾝ額'!AL21</f>
        <v>0.25362569060773482</v>
      </c>
      <c r="AO21" s="785">
        <f>+'8国ﾏｰｼﾞﾝ額'!AN21/'8国ﾏｰｼﾞﾝ額'!AL21</f>
        <v>0</v>
      </c>
      <c r="AP21" s="785">
        <f>+'8国ﾏｰｼﾞﾝ額'!AO21/'8国ﾏｰｼﾞﾝ額'!AL21</f>
        <v>4.8221685082872931E-2</v>
      </c>
      <c r="AQ21" s="785">
        <f>+'8国ﾏｰｼﾞﾝ額'!AP21/'8国ﾏｰｼﾞﾝ額'!AL21</f>
        <v>1.3018473756906077</v>
      </c>
      <c r="AR21" s="786">
        <f>+'8国ﾏｰｼﾞﾝ額'!AQ21/'8国ﾏｰｼﾞﾝ額'!AQ21</f>
        <v>1</v>
      </c>
      <c r="AS21" s="785">
        <f>+'8国ﾏｰｼﾞﾝ額'!AR21/'8国ﾏｰｼﾞﾝ額'!AQ21</f>
        <v>0</v>
      </c>
      <c r="AT21" s="785">
        <f>+'8国ﾏｰｼﾞﾝ額'!AS21/'8国ﾏｰｼﾞﾝ額'!AQ21</f>
        <v>0</v>
      </c>
      <c r="AU21" s="785">
        <f>+'8国ﾏｰｼﾞﾝ額'!AT21/'8国ﾏｰｼﾞﾝ額'!AQ21</f>
        <v>0</v>
      </c>
      <c r="AV21" s="787">
        <f>+'8国ﾏｰｼﾞﾝ額'!AU21/'8国ﾏｰｼﾞﾝ額'!AQ21</f>
        <v>1</v>
      </c>
      <c r="AW21" s="785" t="e">
        <f>+'8国ﾏｰｼﾞﾝ額'!AV21/'8国ﾏｰｼﾞﾝ額'!AV21</f>
        <v>#DIV/0!</v>
      </c>
      <c r="AX21" s="785" t="e">
        <f>+'8国ﾏｰｼﾞﾝ額'!AW21/'8国ﾏｰｼﾞﾝ額'!AV21</f>
        <v>#DIV/0!</v>
      </c>
      <c r="AY21" s="785" t="e">
        <f>+'8国ﾏｰｼﾞﾝ額'!AX21/'8国ﾏｰｼﾞﾝ額'!AV21</f>
        <v>#DIV/0!</v>
      </c>
      <c r="AZ21" s="785" t="e">
        <f>+'8国ﾏｰｼﾞﾝ額'!AY21/'8国ﾏｰｼﾞﾝ額'!AV21</f>
        <v>#DIV/0!</v>
      </c>
      <c r="BA21" s="785" t="e">
        <f>+'8国ﾏｰｼﾞﾝ額'!AZ21/'8国ﾏｰｼﾞﾝ額'!AV21</f>
        <v>#DIV/0!</v>
      </c>
      <c r="BB21" s="786" t="e">
        <f>+'8国ﾏｰｼﾞﾝ額'!BA21/'8国ﾏｰｼﾞﾝ額'!BA21</f>
        <v>#DIV/0!</v>
      </c>
      <c r="BC21" s="785" t="e">
        <f>+'8国ﾏｰｼﾞﾝ額'!BB21/'8国ﾏｰｼﾞﾝ額'!BA21</f>
        <v>#DIV/0!</v>
      </c>
      <c r="BD21" s="785" t="e">
        <f>+'8国ﾏｰｼﾞﾝ額'!BC21/'8国ﾏｰｼﾞﾝ額'!BA21</f>
        <v>#DIV/0!</v>
      </c>
      <c r="BE21" s="785" t="e">
        <f>+'8国ﾏｰｼﾞﾝ額'!BD21/'8国ﾏｰｼﾞﾝ額'!BA21</f>
        <v>#DIV/0!</v>
      </c>
      <c r="BF21" s="787" t="e">
        <f>+'8国ﾏｰｼﾞﾝ額'!BE21/'8国ﾏｰｼﾞﾝ額'!BA21</f>
        <v>#DIV/0!</v>
      </c>
      <c r="BG21" s="785">
        <f>+'8国ﾏｰｼﾞﾝ額'!BF21/'8国ﾏｰｼﾞﾝ額'!BF21</f>
        <v>1</v>
      </c>
      <c r="BH21" s="785">
        <f>+'8国ﾏｰｼﾞﾝ額'!BG21/'8国ﾏｰｼﾞﾝ額'!BF21</f>
        <v>0.31400085823037355</v>
      </c>
      <c r="BI21" s="785">
        <f>+'8国ﾏｰｼﾞﾝ額'!BH21/'8国ﾏｰｼﾞﾝ額'!BF21</f>
        <v>6.4014945345090959E-2</v>
      </c>
      <c r="BJ21" s="785">
        <f>+'8国ﾏｰｼﾞﾝ額'!BI21/'8国ﾏｰｼﾞﾝ額'!BF21</f>
        <v>6.6654653918292256E-2</v>
      </c>
      <c r="BK21" s="785">
        <f>+'8国ﾏｰｼﾞﾝ額'!BJ21/'8国ﾏｰｼﾞﾝ額'!BF21</f>
        <v>1.4446704574937568</v>
      </c>
      <c r="BL21" s="786">
        <f>+'8国ﾏｰｼﾞﾝ額'!BK21/'8国ﾏｰｼﾞﾝ額'!BK21</f>
        <v>1</v>
      </c>
      <c r="BM21" s="785">
        <f>+'8国ﾏｰｼﾞﾝ額'!BL21/'8国ﾏｰｼﾞﾝ額'!BK21</f>
        <v>0.3181593434957905</v>
      </c>
      <c r="BN21" s="785">
        <f>+'8国ﾏｰｼﾞﾝ額'!BM21/'8国ﾏｰｼﾞﾝ額'!BK21</f>
        <v>0.45786519914434887</v>
      </c>
      <c r="BO21" s="785">
        <f>+'8国ﾏｰｼﾞﾝ額'!BN21/'8国ﾏｰｼﾞﾝ額'!BK21</f>
        <v>5.5601760072137844E-2</v>
      </c>
      <c r="BP21" s="787">
        <f>+'8国ﾏｰｼﾞﾝ額'!BO21/'8国ﾏｰｼﾞﾝ額'!BK21</f>
        <v>1.8316263027122772</v>
      </c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</row>
    <row r="22" spans="1:83" x14ac:dyDescent="0.2">
      <c r="A22" s="10">
        <v>1129</v>
      </c>
      <c r="B22" s="7"/>
      <c r="C22" s="7" t="s">
        <v>542</v>
      </c>
      <c r="D22" s="786">
        <f>+'8国ﾏｰｼﾞﾝ額'!C22/'8国ﾏｰｼﾞﾝ額'!C22</f>
        <v>1</v>
      </c>
      <c r="E22" s="785">
        <f>+'8国ﾏｰｼﾞﾝ額'!D22/'8国ﾏｰｼﾞﾝ額'!C22</f>
        <v>0.14410333836604597</v>
      </c>
      <c r="F22" s="785">
        <f>+'8国ﾏｰｼﾞﾝ額'!E22/'8国ﾏｰｼﾞﾝ額'!C22</f>
        <v>0</v>
      </c>
      <c r="G22" s="785">
        <f>+'8国ﾏｰｼﾞﾝ額'!F22/'8国ﾏｰｼﾞﾝ額'!C22</f>
        <v>3.6291449980428339E-2</v>
      </c>
      <c r="H22" s="787">
        <f>+'8国ﾏｰｼﾞﾝ額'!G22/'8国ﾏｰｼﾞﾝ額'!C22</f>
        <v>1.1803947883464743</v>
      </c>
      <c r="I22" s="785">
        <f>+'8国ﾏｰｼﾞﾝ額'!H22/'8国ﾏｰｼﾞﾝ額'!H22</f>
        <v>1</v>
      </c>
      <c r="J22" s="785">
        <f>+'8国ﾏｰｼﾞﾝ額'!I22/'8国ﾏｰｼﾞﾝ額'!H22</f>
        <v>0.14644351464435146</v>
      </c>
      <c r="K22" s="785">
        <f>+'8国ﾏｰｼﾞﾝ額'!J22/'8国ﾏｰｼﾞﾝ額'!H22</f>
        <v>0</v>
      </c>
      <c r="L22" s="785">
        <f>+'8国ﾏｰｼﾞﾝ額'!K22/'8国ﾏｰｼﾞﾝ額'!H22</f>
        <v>3.3472803347280332E-2</v>
      </c>
      <c r="M22" s="785">
        <f>+'8国ﾏｰｼﾞﾝ額'!L22/'8国ﾏｰｼﾞﾝ額'!H22</f>
        <v>1.1799163179916319</v>
      </c>
      <c r="N22" s="786" t="e">
        <f>+'8国ﾏｰｼﾞﾝ額'!M22/'8国ﾏｰｼﾞﾝ額'!M22</f>
        <v>#DIV/0!</v>
      </c>
      <c r="O22" s="785" t="e">
        <f>+'8国ﾏｰｼﾞﾝ額'!N22/'8国ﾏｰｼﾞﾝ額'!M22</f>
        <v>#DIV/0!</v>
      </c>
      <c r="P22" s="785" t="e">
        <f>+'8国ﾏｰｼﾞﾝ額'!O22/'8国ﾏｰｼﾞﾝ額'!M22</f>
        <v>#DIV/0!</v>
      </c>
      <c r="Q22" s="785" t="e">
        <f>+'8国ﾏｰｼﾞﾝ額'!P22/'8国ﾏｰｼﾞﾝ額'!M22</f>
        <v>#DIV/0!</v>
      </c>
      <c r="R22" s="787" t="e">
        <f>+'8国ﾏｰｼﾞﾝ額'!Q22/'8国ﾏｰｼﾞﾝ額'!M22</f>
        <v>#DIV/0!</v>
      </c>
      <c r="S22" s="785">
        <f>+'8国ﾏｰｼﾞﾝ額'!R22/'8国ﾏｰｼﾞﾝ額'!R22</f>
        <v>1</v>
      </c>
      <c r="T22" s="785">
        <f>+'8国ﾏｰｼﾞﾝ額'!S22/'8国ﾏｰｼﾞﾝ額'!R22</f>
        <v>0.14398551917064342</v>
      </c>
      <c r="U22" s="785">
        <f>+'8国ﾏｰｼﾞﾝ額'!T22/'8国ﾏｰｼﾞﾝ額'!R22</f>
        <v>0</v>
      </c>
      <c r="V22" s="785">
        <f>+'8国ﾏｰｼﾞﾝ額'!U22/'8国ﾏｰｼﾞﾝ額'!R22</f>
        <v>3.6366628270528223E-2</v>
      </c>
      <c r="W22" s="785">
        <f>+'8国ﾏｰｼﾞﾝ額'!V22/'8国ﾏｰｼﾞﾝ額'!R22</f>
        <v>1.1803521474411716</v>
      </c>
      <c r="X22" s="786">
        <f>+'8国ﾏｰｼﾞﾝ額'!W22/'8国ﾏｰｼﾞﾝ額'!W22</f>
        <v>1</v>
      </c>
      <c r="Y22" s="785">
        <f>+'8国ﾏｰｼﾞﾝ額'!X22/'8国ﾏｰｼﾞﾝ額'!W22</f>
        <v>0.21403006442376521</v>
      </c>
      <c r="Z22" s="785">
        <f>+'8国ﾏｰｼﾞﾝ額'!Y22/'8国ﾏｰｼﾞﾝ額'!W22</f>
        <v>0</v>
      </c>
      <c r="AA22" s="785">
        <f>+'8国ﾏｰｼﾞﾝ額'!Z22/'8国ﾏｰｼﾞﾝ額'!W22</f>
        <v>8.5182534001431637E-2</v>
      </c>
      <c r="AB22" s="787">
        <f>+'8国ﾏｰｼﾞﾝ額'!AA22/'8国ﾏｰｼﾞﾝ額'!W22</f>
        <v>1.2992125984251968</v>
      </c>
      <c r="AC22" s="785">
        <f>+'8国ﾏｰｼﾞﾝ額'!AB22/'8国ﾏｰｼﾞﾝ額'!AB22</f>
        <v>1</v>
      </c>
      <c r="AD22" s="785">
        <f>+'8国ﾏｰｼﾞﾝ額'!AC22/'8国ﾏｰｼﾞﾝ額'!AB22</f>
        <v>0.14285714285714285</v>
      </c>
      <c r="AE22" s="785">
        <f>+'8国ﾏｰｼﾞﾝ額'!AD22/'8国ﾏｰｼﾞﾝ額'!AB22</f>
        <v>0</v>
      </c>
      <c r="AF22" s="785">
        <f>+'8国ﾏｰｼﾞﾝ額'!AE22/'8国ﾏｰｼﾞﾝ額'!AB22</f>
        <v>2.5974025974025976E-2</v>
      </c>
      <c r="AG22" s="785">
        <f>+'8国ﾏｰｼﾞﾝ額'!AF22/'8国ﾏｰｼﾞﾝ額'!AB22</f>
        <v>1.1688311688311688</v>
      </c>
      <c r="AH22" s="786">
        <f>+'8国ﾏｰｼﾞﾝ額'!AG22/'8国ﾏｰｼﾞﾝ額'!AG22</f>
        <v>1</v>
      </c>
      <c r="AI22" s="785">
        <f>+'8国ﾏｰｼﾞﾝ額'!AH22/'8国ﾏｰｼﾞﾝ額'!AG22</f>
        <v>0.15355731225296443</v>
      </c>
      <c r="AJ22" s="785">
        <f>+'8国ﾏｰｼﾞﾝ額'!AI22/'8国ﾏｰｼﾞﾝ額'!AG22</f>
        <v>8.7944664031620549E-3</v>
      </c>
      <c r="AK22" s="785">
        <f>+'8国ﾏｰｼﾞﾝ額'!AJ22/'8国ﾏｰｼﾞﾝ額'!AG22</f>
        <v>4.3083003952569171E-2</v>
      </c>
      <c r="AL22" s="787">
        <f>+'8国ﾏｰｼﾞﾝ額'!AK22/'8国ﾏｰｼﾞﾝ額'!AG22</f>
        <v>1.2054347826086957</v>
      </c>
      <c r="AM22" s="785">
        <f>+'8国ﾏｰｼﾞﾝ額'!AL22/'8国ﾏｰｼﾞﾝ額'!AL22</f>
        <v>1</v>
      </c>
      <c r="AN22" s="785">
        <f>+'8国ﾏｰｼﾞﾝ額'!AM22/'8国ﾏｰｼﾞﾝ額'!AL22</f>
        <v>0.21406812517308224</v>
      </c>
      <c r="AO22" s="785">
        <f>+'8国ﾏｰｼﾞﾝ額'!AN22/'8国ﾏｰｼﾞﾝ額'!AL22</f>
        <v>0</v>
      </c>
      <c r="AP22" s="785">
        <f>+'8国ﾏｰｼﾞﾝ額'!AO22/'8国ﾏｰｼﾞﾝ額'!AL22</f>
        <v>8.5018000553863202E-2</v>
      </c>
      <c r="AQ22" s="785">
        <f>+'8国ﾏｰｼﾞﾝ額'!AP22/'8国ﾏｰｼﾞﾝ額'!AL22</f>
        <v>1.2990861257269455</v>
      </c>
      <c r="AR22" s="786">
        <f>+'8国ﾏｰｼﾞﾝ額'!AQ22/'8国ﾏｰｼﾞﾝ額'!AQ22</f>
        <v>1</v>
      </c>
      <c r="AS22" s="785">
        <f>+'8国ﾏｰｼﾞﾝ額'!AR22/'8国ﾏｰｼﾞﾝ額'!AQ22</f>
        <v>0.14410736243467567</v>
      </c>
      <c r="AT22" s="785">
        <f>+'8国ﾏｰｼﾞﾝ額'!AS22/'8国ﾏｰｼﾞﾝ額'!AQ22</f>
        <v>0</v>
      </c>
      <c r="AU22" s="785">
        <f>+'8国ﾏｰｼﾞﾝ額'!AT22/'8国ﾏｰｼﾞﾝ額'!AQ22</f>
        <v>3.6312634491238859E-2</v>
      </c>
      <c r="AV22" s="787">
        <f>+'8国ﾏｰｼﾞﾝ額'!AU22/'8国ﾏｰｼﾞﾝ額'!AQ22</f>
        <v>1.1804199969259146</v>
      </c>
      <c r="AW22" s="785" t="e">
        <f>+'8国ﾏｰｼﾞﾝ額'!AV22/'8国ﾏｰｼﾞﾝ額'!AV22</f>
        <v>#DIV/0!</v>
      </c>
      <c r="AX22" s="785" t="e">
        <f>+'8国ﾏｰｼﾞﾝ額'!AW22/'8国ﾏｰｼﾞﾝ額'!AV22</f>
        <v>#DIV/0!</v>
      </c>
      <c r="AY22" s="785" t="e">
        <f>+'8国ﾏｰｼﾞﾝ額'!AX22/'8国ﾏｰｼﾞﾝ額'!AV22</f>
        <v>#DIV/0!</v>
      </c>
      <c r="AZ22" s="785" t="e">
        <f>+'8国ﾏｰｼﾞﾝ額'!AY22/'8国ﾏｰｼﾞﾝ額'!AV22</f>
        <v>#DIV/0!</v>
      </c>
      <c r="BA22" s="785" t="e">
        <f>+'8国ﾏｰｼﾞﾝ額'!AZ22/'8国ﾏｰｼﾞﾝ額'!AV22</f>
        <v>#DIV/0!</v>
      </c>
      <c r="BB22" s="786" t="e">
        <f>+'8国ﾏｰｼﾞﾝ額'!BA22/'8国ﾏｰｼﾞﾝ額'!BA22</f>
        <v>#DIV/0!</v>
      </c>
      <c r="BC22" s="785" t="e">
        <f>+'8国ﾏｰｼﾞﾝ額'!BB22/'8国ﾏｰｼﾞﾝ額'!BA22</f>
        <v>#DIV/0!</v>
      </c>
      <c r="BD22" s="785" t="e">
        <f>+'8国ﾏｰｼﾞﾝ額'!BC22/'8国ﾏｰｼﾞﾝ額'!BA22</f>
        <v>#DIV/0!</v>
      </c>
      <c r="BE22" s="785" t="e">
        <f>+'8国ﾏｰｼﾞﾝ額'!BD22/'8国ﾏｰｼﾞﾝ額'!BA22</f>
        <v>#DIV/0!</v>
      </c>
      <c r="BF22" s="787" t="e">
        <f>+'8国ﾏｰｼﾞﾝ額'!BE22/'8国ﾏｰｼﾞﾝ額'!BA22</f>
        <v>#DIV/0!</v>
      </c>
      <c r="BG22" s="785">
        <f>+'8国ﾏｰｼﾞﾝ額'!BF22/'8国ﾏｰｼﾞﾝ額'!BF22</f>
        <v>1</v>
      </c>
      <c r="BH22" s="785">
        <f>+'8国ﾏｰｼﾞﾝ額'!BG22/'8国ﾏｰｼﾞﾝ額'!BF22</f>
        <v>0.1969319271332694</v>
      </c>
      <c r="BI22" s="785">
        <f>+'8国ﾏｰｼﾞﾝ額'!BH22/'8国ﾏｰｼﾞﾝ額'!BF22</f>
        <v>8.4393309896665603E-2</v>
      </c>
      <c r="BJ22" s="785">
        <f>+'8国ﾏｰｼﾞﾝ額'!BI22/'8国ﾏｰｼﾞﾝ額'!BF22</f>
        <v>7.3341274683556557E-2</v>
      </c>
      <c r="BK22" s="785">
        <f>+'8国ﾏｰｼﾞﾝ額'!BJ22/'8国ﾏｰｼﾞﾝ額'!BF22</f>
        <v>1.3546665117134915</v>
      </c>
      <c r="BL22" s="786">
        <f>+'8国ﾏｰｼﾞﾝ額'!BK22/'8国ﾏｰｼﾞﾝ額'!BK22</f>
        <v>1</v>
      </c>
      <c r="BM22" s="785">
        <f>+'8国ﾏｰｼﾞﾝ額'!BL22/'8国ﾏｰｼﾞﾝ額'!BK22</f>
        <v>0.20322565150608354</v>
      </c>
      <c r="BN22" s="785">
        <f>+'8国ﾏｰｼﾞﾝ額'!BM22/'8国ﾏｰｼﾞﾝ額'!BK22</f>
        <v>0.26903767934846062</v>
      </c>
      <c r="BO22" s="785">
        <f>+'8国ﾏｰｼﾞﾝ額'!BN22/'8国ﾏｰｼﾞﾝ額'!BK22</f>
        <v>7.7653768197801065E-2</v>
      </c>
      <c r="BP22" s="787">
        <f>+'8国ﾏｰｼﾞﾝ額'!BO22/'8国ﾏｰｼﾞﾝ額'!BK22</f>
        <v>1.5499170990523452</v>
      </c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</row>
    <row r="23" spans="1:83" x14ac:dyDescent="0.2">
      <c r="A23" s="27">
        <v>1141</v>
      </c>
      <c r="B23" s="19"/>
      <c r="C23" s="525" t="s">
        <v>543</v>
      </c>
      <c r="D23" s="792" t="e">
        <f>+'8国ﾏｰｼﾞﾝ額'!C23/'8国ﾏｰｼﾞﾝ額'!C23</f>
        <v>#DIV/0!</v>
      </c>
      <c r="E23" s="793" t="e">
        <f>+'8国ﾏｰｼﾞﾝ額'!D23/'8国ﾏｰｼﾞﾝ額'!C23</f>
        <v>#DIV/0!</v>
      </c>
      <c r="F23" s="793" t="e">
        <f>+'8国ﾏｰｼﾞﾝ額'!E23/'8国ﾏｰｼﾞﾝ額'!C23</f>
        <v>#DIV/0!</v>
      </c>
      <c r="G23" s="793" t="e">
        <f>+'8国ﾏｰｼﾞﾝ額'!F23/'8国ﾏｰｼﾞﾝ額'!C23</f>
        <v>#DIV/0!</v>
      </c>
      <c r="H23" s="794" t="e">
        <f>+'8国ﾏｰｼﾞﾝ額'!G23/'8国ﾏｰｼﾞﾝ額'!C23</f>
        <v>#DIV/0!</v>
      </c>
      <c r="I23" s="795" t="e">
        <f>+'8国ﾏｰｼﾞﾝ額'!H23/'8国ﾏｰｼﾞﾝ額'!H23</f>
        <v>#DIV/0!</v>
      </c>
      <c r="J23" s="795" t="e">
        <f>+'8国ﾏｰｼﾞﾝ額'!I23/'8国ﾏｰｼﾞﾝ額'!H23</f>
        <v>#DIV/0!</v>
      </c>
      <c r="K23" s="795" t="e">
        <f>+'8国ﾏｰｼﾞﾝ額'!J23/'8国ﾏｰｼﾞﾝ額'!H23</f>
        <v>#DIV/0!</v>
      </c>
      <c r="L23" s="795" t="e">
        <f>+'8国ﾏｰｼﾞﾝ額'!K23/'8国ﾏｰｼﾞﾝ額'!H23</f>
        <v>#DIV/0!</v>
      </c>
      <c r="M23" s="795" t="e">
        <f>+'8国ﾏｰｼﾞﾝ額'!L23/'8国ﾏｰｼﾞﾝ額'!H23</f>
        <v>#DIV/0!</v>
      </c>
      <c r="N23" s="796" t="e">
        <f>+'8国ﾏｰｼﾞﾝ額'!M23/'8国ﾏｰｼﾞﾝ額'!M23</f>
        <v>#DIV/0!</v>
      </c>
      <c r="O23" s="795" t="e">
        <f>+'8国ﾏｰｼﾞﾝ額'!N23/'8国ﾏｰｼﾞﾝ額'!M23</f>
        <v>#DIV/0!</v>
      </c>
      <c r="P23" s="795" t="e">
        <f>+'8国ﾏｰｼﾞﾝ額'!O23/'8国ﾏｰｼﾞﾝ額'!M23</f>
        <v>#DIV/0!</v>
      </c>
      <c r="Q23" s="795" t="e">
        <f>+'8国ﾏｰｼﾞﾝ額'!P23/'8国ﾏｰｼﾞﾝ額'!M23</f>
        <v>#DIV/0!</v>
      </c>
      <c r="R23" s="797" t="e">
        <f>+'8国ﾏｰｼﾞﾝ額'!Q23/'8国ﾏｰｼﾞﾝ額'!M23</f>
        <v>#DIV/0!</v>
      </c>
      <c r="S23" s="795" t="e">
        <f>+'8国ﾏｰｼﾞﾝ額'!R23/'8国ﾏｰｼﾞﾝ額'!R23</f>
        <v>#DIV/0!</v>
      </c>
      <c r="T23" s="795" t="e">
        <f>+'8国ﾏｰｼﾞﾝ額'!S23/'8国ﾏｰｼﾞﾝ額'!R23</f>
        <v>#DIV/0!</v>
      </c>
      <c r="U23" s="795" t="e">
        <f>+'8国ﾏｰｼﾞﾝ額'!T23/'8国ﾏｰｼﾞﾝ額'!R23</f>
        <v>#DIV/0!</v>
      </c>
      <c r="V23" s="795" t="e">
        <f>+'8国ﾏｰｼﾞﾝ額'!U23/'8国ﾏｰｼﾞﾝ額'!R23</f>
        <v>#DIV/0!</v>
      </c>
      <c r="W23" s="795" t="e">
        <f>+'8国ﾏｰｼﾞﾝ額'!V23/'8国ﾏｰｼﾞﾝ額'!R23</f>
        <v>#DIV/0!</v>
      </c>
      <c r="X23" s="796" t="e">
        <f>+'8国ﾏｰｼﾞﾝ額'!W23/'8国ﾏｰｼﾞﾝ額'!W23</f>
        <v>#DIV/0!</v>
      </c>
      <c r="Y23" s="795" t="e">
        <f>+'8国ﾏｰｼﾞﾝ額'!X23/'8国ﾏｰｼﾞﾝ額'!W23</f>
        <v>#DIV/0!</v>
      </c>
      <c r="Z23" s="795" t="e">
        <f>+'8国ﾏｰｼﾞﾝ額'!Y23/'8国ﾏｰｼﾞﾝ額'!W23</f>
        <v>#DIV/0!</v>
      </c>
      <c r="AA23" s="795" t="e">
        <f>+'8国ﾏｰｼﾞﾝ額'!Z23/'8国ﾏｰｼﾞﾝ額'!W23</f>
        <v>#DIV/0!</v>
      </c>
      <c r="AB23" s="797" t="e">
        <f>+'8国ﾏｰｼﾞﾝ額'!AA23/'8国ﾏｰｼﾞﾝ額'!W23</f>
        <v>#DIV/0!</v>
      </c>
      <c r="AC23" s="795" t="e">
        <f>+'8国ﾏｰｼﾞﾝ額'!AB23/'8国ﾏｰｼﾞﾝ額'!AB23</f>
        <v>#DIV/0!</v>
      </c>
      <c r="AD23" s="795" t="e">
        <f>+'8国ﾏｰｼﾞﾝ額'!AC23/'8国ﾏｰｼﾞﾝ額'!AB23</f>
        <v>#DIV/0!</v>
      </c>
      <c r="AE23" s="795" t="e">
        <f>+'8国ﾏｰｼﾞﾝ額'!AD23/'8国ﾏｰｼﾞﾝ額'!AB23</f>
        <v>#DIV/0!</v>
      </c>
      <c r="AF23" s="795" t="e">
        <f>+'8国ﾏｰｼﾞﾝ額'!AE23/'8国ﾏｰｼﾞﾝ額'!AB23</f>
        <v>#DIV/0!</v>
      </c>
      <c r="AG23" s="795" t="e">
        <f>+'8国ﾏｰｼﾞﾝ額'!AF23/'8国ﾏｰｼﾞﾝ額'!AB23</f>
        <v>#DIV/0!</v>
      </c>
      <c r="AH23" s="796" t="e">
        <f>+'8国ﾏｰｼﾞﾝ額'!AG23/'8国ﾏｰｼﾞﾝ額'!AG23</f>
        <v>#DIV/0!</v>
      </c>
      <c r="AI23" s="795" t="e">
        <f>+'8国ﾏｰｼﾞﾝ額'!AH23/'8国ﾏｰｼﾞﾝ額'!AG23</f>
        <v>#DIV/0!</v>
      </c>
      <c r="AJ23" s="795" t="e">
        <f>+'8国ﾏｰｼﾞﾝ額'!AI23/'8国ﾏｰｼﾞﾝ額'!AG23</f>
        <v>#DIV/0!</v>
      </c>
      <c r="AK23" s="795" t="e">
        <f>+'8国ﾏｰｼﾞﾝ額'!AJ23/'8国ﾏｰｼﾞﾝ額'!AG23</f>
        <v>#DIV/0!</v>
      </c>
      <c r="AL23" s="797" t="e">
        <f>+'8国ﾏｰｼﾞﾝ額'!AK23/'8国ﾏｰｼﾞﾝ額'!AG23</f>
        <v>#DIV/0!</v>
      </c>
      <c r="AM23" s="795" t="e">
        <f>+'8国ﾏｰｼﾞﾝ額'!AL23/'8国ﾏｰｼﾞﾝ額'!AL23</f>
        <v>#DIV/0!</v>
      </c>
      <c r="AN23" s="795" t="e">
        <f>+'8国ﾏｰｼﾞﾝ額'!AM23/'8国ﾏｰｼﾞﾝ額'!AL23</f>
        <v>#DIV/0!</v>
      </c>
      <c r="AO23" s="795" t="e">
        <f>+'8国ﾏｰｼﾞﾝ額'!AN23/'8国ﾏｰｼﾞﾝ額'!AL23</f>
        <v>#DIV/0!</v>
      </c>
      <c r="AP23" s="795" t="e">
        <f>+'8国ﾏｰｼﾞﾝ額'!AO23/'8国ﾏｰｼﾞﾝ額'!AL23</f>
        <v>#DIV/0!</v>
      </c>
      <c r="AQ23" s="795" t="e">
        <f>+'8国ﾏｰｼﾞﾝ額'!AP23/'8国ﾏｰｼﾞﾝ額'!AL23</f>
        <v>#DIV/0!</v>
      </c>
      <c r="AR23" s="796" t="e">
        <f>+'8国ﾏｰｼﾞﾝ額'!AQ23/'8国ﾏｰｼﾞﾝ額'!AQ23</f>
        <v>#DIV/0!</v>
      </c>
      <c r="AS23" s="795" t="e">
        <f>+'8国ﾏｰｼﾞﾝ額'!AR23/'8国ﾏｰｼﾞﾝ額'!AQ23</f>
        <v>#DIV/0!</v>
      </c>
      <c r="AT23" s="795" t="e">
        <f>+'8国ﾏｰｼﾞﾝ額'!AS23/'8国ﾏｰｼﾞﾝ額'!AQ23</f>
        <v>#DIV/0!</v>
      </c>
      <c r="AU23" s="795" t="e">
        <f>+'8国ﾏｰｼﾞﾝ額'!AT23/'8国ﾏｰｼﾞﾝ額'!AQ23</f>
        <v>#DIV/0!</v>
      </c>
      <c r="AV23" s="797" t="e">
        <f>+'8国ﾏｰｼﾞﾝ額'!AU23/'8国ﾏｰｼﾞﾝ額'!AQ23</f>
        <v>#DIV/0!</v>
      </c>
      <c r="AW23" s="795" t="e">
        <f>+'8国ﾏｰｼﾞﾝ額'!AV23/'8国ﾏｰｼﾞﾝ額'!AV23</f>
        <v>#DIV/0!</v>
      </c>
      <c r="AX23" s="795" t="e">
        <f>+'8国ﾏｰｼﾞﾝ額'!AW23/'8国ﾏｰｼﾞﾝ額'!AV23</f>
        <v>#DIV/0!</v>
      </c>
      <c r="AY23" s="795" t="e">
        <f>+'8国ﾏｰｼﾞﾝ額'!AX23/'8国ﾏｰｼﾞﾝ額'!AV23</f>
        <v>#DIV/0!</v>
      </c>
      <c r="AZ23" s="795" t="e">
        <f>+'8国ﾏｰｼﾞﾝ額'!AY23/'8国ﾏｰｼﾞﾝ額'!AV23</f>
        <v>#DIV/0!</v>
      </c>
      <c r="BA23" s="795" t="e">
        <f>+'8国ﾏｰｼﾞﾝ額'!AZ23/'8国ﾏｰｼﾞﾝ額'!AV23</f>
        <v>#DIV/0!</v>
      </c>
      <c r="BB23" s="796" t="e">
        <f>+'8国ﾏｰｼﾞﾝ額'!BA23/'8国ﾏｰｼﾞﾝ額'!BA23</f>
        <v>#DIV/0!</v>
      </c>
      <c r="BC23" s="795" t="e">
        <f>+'8国ﾏｰｼﾞﾝ額'!BB23/'8国ﾏｰｼﾞﾝ額'!BA23</f>
        <v>#DIV/0!</v>
      </c>
      <c r="BD23" s="795" t="e">
        <f>+'8国ﾏｰｼﾞﾝ額'!BC23/'8国ﾏｰｼﾞﾝ額'!BA23</f>
        <v>#DIV/0!</v>
      </c>
      <c r="BE23" s="795" t="e">
        <f>+'8国ﾏｰｼﾞﾝ額'!BD23/'8国ﾏｰｼﾞﾝ額'!BA23</f>
        <v>#DIV/0!</v>
      </c>
      <c r="BF23" s="797" t="e">
        <f>+'8国ﾏｰｼﾞﾝ額'!BE23/'8国ﾏｰｼﾞﾝ額'!BA23</f>
        <v>#DIV/0!</v>
      </c>
      <c r="BG23" s="795" t="e">
        <f>+'8国ﾏｰｼﾞﾝ額'!BF23/'8国ﾏｰｼﾞﾝ額'!BF23</f>
        <v>#DIV/0!</v>
      </c>
      <c r="BH23" s="795" t="e">
        <f>+'8国ﾏｰｼﾞﾝ額'!BG23/'8国ﾏｰｼﾞﾝ額'!BF23</f>
        <v>#DIV/0!</v>
      </c>
      <c r="BI23" s="795" t="e">
        <f>+'8国ﾏｰｼﾞﾝ額'!BH23/'8国ﾏｰｼﾞﾝ額'!BF23</f>
        <v>#DIV/0!</v>
      </c>
      <c r="BJ23" s="795" t="e">
        <f>+'8国ﾏｰｼﾞﾝ額'!BI23/'8国ﾏｰｼﾞﾝ額'!BF23</f>
        <v>#DIV/0!</v>
      </c>
      <c r="BK23" s="795" t="e">
        <f>+'8国ﾏｰｼﾞﾝ額'!BJ23/'8国ﾏｰｼﾞﾝ額'!BF23</f>
        <v>#DIV/0!</v>
      </c>
      <c r="BL23" s="796">
        <f>+'8国ﾏｰｼﾞﾝ額'!BK23/'8国ﾏｰｼﾞﾝ額'!BK23</f>
        <v>1</v>
      </c>
      <c r="BM23" s="795">
        <f>+'8国ﾏｰｼﾞﾝ額'!BL23/'8国ﾏｰｼﾞﾝ額'!BK23</f>
        <v>0.11330026625403179</v>
      </c>
      <c r="BN23" s="795">
        <f>+'8国ﾏｰｼﾞﾝ額'!BM23/'8国ﾏｰｼﾞﾝ額'!BK23</f>
        <v>0.26800273290191623</v>
      </c>
      <c r="BO23" s="795">
        <f>+'8国ﾏｰｼﾞﾝ額'!BN23/'8国ﾏｰｼﾞﾝ額'!BK23</f>
        <v>1.4917807601522453E-2</v>
      </c>
      <c r="BP23" s="797">
        <f>+'8国ﾏｰｼﾞﾝ額'!BO23/'8国ﾏｰｼﾞﾝ額'!BK23</f>
        <v>1.3962208067574704</v>
      </c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</row>
    <row r="24" spans="1:83" x14ac:dyDescent="0.2">
      <c r="A24" s="10">
        <v>2029</v>
      </c>
      <c r="B24" s="7"/>
      <c r="C24" s="4" t="s">
        <v>544</v>
      </c>
      <c r="D24" s="786">
        <f>+'8国ﾏｰｼﾞﾝ額'!C24/'8国ﾏｰｼﾞﾝ額'!C24</f>
        <v>1</v>
      </c>
      <c r="E24" s="785">
        <f>+'8国ﾏｰｼﾞﾝ額'!D24/'8国ﾏｰｼﾞﾝ額'!C24</f>
        <v>0.1481799766742373</v>
      </c>
      <c r="F24" s="785">
        <f>+'8国ﾏｰｼﾞﾝ額'!E24/'8国ﾏｰｼﾞﾝ額'!C24</f>
        <v>0</v>
      </c>
      <c r="G24" s="785">
        <f>+'8国ﾏｰｼﾞﾝ額'!F24/'8国ﾏｰｼﾞﾝ額'!C24</f>
        <v>5.6472899146768153E-2</v>
      </c>
      <c r="H24" s="787">
        <f>+'8国ﾏｰｼﾞﾝ額'!G24/'8国ﾏｰｼﾞﾝ額'!C24</f>
        <v>1.2046528758210056</v>
      </c>
      <c r="I24" s="785">
        <f>+'8国ﾏｰｼﾞﾝ額'!H24/'8国ﾏｰｼﾞﾝ額'!H24</f>
        <v>1</v>
      </c>
      <c r="J24" s="785">
        <f>+'8国ﾏｰｼﾞﾝ額'!I24/'8国ﾏｰｼﾞﾝ額'!H24</f>
        <v>0.15274323335771764</v>
      </c>
      <c r="K24" s="785">
        <f>+'8国ﾏｰｼﾞﾝ額'!J24/'8国ﾏｰｼﾞﾝ額'!H24</f>
        <v>0</v>
      </c>
      <c r="L24" s="785">
        <f>+'8国ﾏｰｼﾞﾝ額'!K24/'8国ﾏｰｼﾞﾝ額'!H24</f>
        <v>5.3108997805413311E-2</v>
      </c>
      <c r="M24" s="785">
        <f>+'8国ﾏｰｼﾞﾝ額'!L24/'8国ﾏｰｼﾞﾝ額'!H24</f>
        <v>1.205852231163131</v>
      </c>
      <c r="N24" s="786" t="e">
        <f>+'8国ﾏｰｼﾞﾝ額'!M24/'8国ﾏｰｼﾞﾝ額'!M24</f>
        <v>#DIV/0!</v>
      </c>
      <c r="O24" s="785" t="e">
        <f>+'8国ﾏｰｼﾞﾝ額'!N24/'8国ﾏｰｼﾞﾝ額'!M24</f>
        <v>#DIV/0!</v>
      </c>
      <c r="P24" s="785" t="e">
        <f>+'8国ﾏｰｼﾞﾝ額'!O24/'8国ﾏｰｼﾞﾝ額'!M24</f>
        <v>#DIV/0!</v>
      </c>
      <c r="Q24" s="785" t="e">
        <f>+'8国ﾏｰｼﾞﾝ額'!P24/'8国ﾏｰｼﾞﾝ額'!M24</f>
        <v>#DIV/0!</v>
      </c>
      <c r="R24" s="787" t="e">
        <f>+'8国ﾏｰｼﾞﾝ額'!Q24/'8国ﾏｰｼﾞﾝ額'!M24</f>
        <v>#DIV/0!</v>
      </c>
      <c r="S24" s="785">
        <f>+'8国ﾏｰｼﾞﾝ額'!R24/'8国ﾏｰｼﾞﾝ額'!R24</f>
        <v>1</v>
      </c>
      <c r="T24" s="785">
        <f>+'8国ﾏｰｼﾞﾝ額'!S24/'8国ﾏｰｼﾞﾝ額'!R24</f>
        <v>0.15043603220535837</v>
      </c>
      <c r="U24" s="785">
        <f>+'8国ﾏｰｼﾞﾝ額'!T24/'8国ﾏｰｼﾞﾝ額'!R24</f>
        <v>0</v>
      </c>
      <c r="V24" s="785">
        <f>+'8国ﾏｰｼﾞﾝ額'!U24/'8国ﾏｰｼﾞﾝ額'!R24</f>
        <v>5.913502234295951E-2</v>
      </c>
      <c r="W24" s="785">
        <f>+'8国ﾏｰｼﾞﾝ額'!V24/'8国ﾏｰｼﾞﾝ額'!R24</f>
        <v>1.2095710545483178</v>
      </c>
      <c r="X24" s="786">
        <f>+'8国ﾏｰｼﾞﾝ額'!W24/'8国ﾏｰｼﾞﾝ額'!W24</f>
        <v>1</v>
      </c>
      <c r="Y24" s="785">
        <f>+'8国ﾏｰｼﾞﾝ額'!X24/'8国ﾏｰｼﾞﾝ額'!W24</f>
        <v>0.16412490922294845</v>
      </c>
      <c r="Z24" s="785">
        <f>+'8国ﾏｰｼﾞﾝ額'!Y24/'8国ﾏｰｼﾞﾝ額'!W24</f>
        <v>0</v>
      </c>
      <c r="AA24" s="785">
        <f>+'8国ﾏｰｼﾞﾝ額'!Z24/'8国ﾏｰｼﾞﾝ額'!W24</f>
        <v>3.5584604212055192E-2</v>
      </c>
      <c r="AB24" s="787">
        <f>+'8国ﾏｰｼﾞﾝ額'!AA24/'8国ﾏｰｼﾞﾝ額'!W24</f>
        <v>1.1997095134350035</v>
      </c>
      <c r="AC24" s="785">
        <f>+'8国ﾏｰｼﾞﾝ額'!AB24/'8国ﾏｰｼﾞﾝ額'!AB24</f>
        <v>1</v>
      </c>
      <c r="AD24" s="785">
        <f>+'8国ﾏｰｼﾞﾝ額'!AC24/'8国ﾏｰｼﾞﾝ額'!AB24</f>
        <v>0.15990088787941359</v>
      </c>
      <c r="AE24" s="785">
        <f>+'8国ﾏｰｼﾞﾝ額'!AD24/'8国ﾏｰｼﾞﾝ額'!AB24</f>
        <v>0</v>
      </c>
      <c r="AF24" s="785">
        <f>+'8国ﾏｰｼﾞﾝ額'!AE24/'8国ﾏｰｼﾞﾝ額'!AB24</f>
        <v>4.377451992566591E-2</v>
      </c>
      <c r="AG24" s="785">
        <f>+'8国ﾏｰｼﾞﾝ額'!AF24/'8国ﾏｰｼﾞﾝ額'!AB24</f>
        <v>1.2036754078050795</v>
      </c>
      <c r="AH24" s="786">
        <f>+'8国ﾏｰｼﾞﾝ額'!AG24/'8国ﾏｰｼﾞﾝ額'!AG24</f>
        <v>1</v>
      </c>
      <c r="AI24" s="785">
        <f>+'8国ﾏｰｼﾞﾝ額'!AH24/'8国ﾏｰｼﾞﾝ額'!AG24</f>
        <v>0.15389379160860814</v>
      </c>
      <c r="AJ24" s="785">
        <f>+'8国ﾏｰｼﾞﾝ額'!AI24/'8国ﾏｰｼﾞﾝ額'!AG24</f>
        <v>0</v>
      </c>
      <c r="AK24" s="785">
        <f>+'8国ﾏｰｼﾞﾝ額'!AJ24/'8国ﾏｰｼﾞﾝ額'!AG24</f>
        <v>4.9388450224492952E-2</v>
      </c>
      <c r="AL24" s="787">
        <f>+'8国ﾏｰｼﾞﾝ額'!AK24/'8国ﾏｰｼﾞﾝ額'!AG24</f>
        <v>1.2032822418331011</v>
      </c>
      <c r="AM24" s="785">
        <f>+'8国ﾏｰｼﾞﾝ額'!AL24/'8国ﾏｰｼﾞﾝ額'!AL24</f>
        <v>1</v>
      </c>
      <c r="AN24" s="785">
        <f>+'8国ﾏｰｼﾞﾝ額'!AM24/'8国ﾏｰｼﾞﾝ額'!AL24</f>
        <v>0.14880425155004429</v>
      </c>
      <c r="AO24" s="785">
        <f>+'8国ﾏｰｼﾞﾝ額'!AN24/'8国ﾏｰｼﾞﾝ額'!AL24</f>
        <v>0</v>
      </c>
      <c r="AP24" s="785">
        <f>+'8国ﾏｰｼﾞﾝ額'!AO24/'8国ﾏｰｼﾞﾝ額'!AL24</f>
        <v>5.5801594331266607E-2</v>
      </c>
      <c r="AQ24" s="785">
        <f>+'8国ﾏｰｼﾞﾝ額'!AP24/'8国ﾏｰｼﾞﾝ額'!AL24</f>
        <v>1.2046058458813109</v>
      </c>
      <c r="AR24" s="786">
        <f>+'8国ﾏｰｼﾞﾝ額'!AQ24/'8国ﾏｰｼﾞﾝ額'!AQ24</f>
        <v>1</v>
      </c>
      <c r="AS24" s="785">
        <f>+'8国ﾏｰｼﾞﾝ額'!AR24/'8国ﾏｰｼﾞﾝ額'!AQ24</f>
        <v>0.14919144496609285</v>
      </c>
      <c r="AT24" s="785">
        <f>+'8国ﾏｰｼﾞﾝ額'!AS24/'8国ﾏｰｼﾞﾝ額'!AQ24</f>
        <v>0</v>
      </c>
      <c r="AU24" s="785">
        <f>+'8国ﾏｰｼﾞﾝ額'!AT24/'8国ﾏｰｼﾞﾝ額'!AQ24</f>
        <v>6.4093201182403053E-2</v>
      </c>
      <c r="AV24" s="787">
        <f>+'8国ﾏｰｼﾞﾝ額'!AU24/'8国ﾏｰｼﾞﾝ額'!AQ24</f>
        <v>1.2132846461484958</v>
      </c>
      <c r="AW24" s="785">
        <f>+'8国ﾏｰｼﾞﾝ額'!AV24/'8国ﾏｰｼﾞﾝ額'!AV24</f>
        <v>1</v>
      </c>
      <c r="AX24" s="785">
        <f>+'8国ﾏｰｼﾞﾝ額'!AW24/'8国ﾏｰｼﾞﾝ額'!AV24</f>
        <v>0.14285714285714285</v>
      </c>
      <c r="AY24" s="785">
        <f>+'8国ﾏｰｼﾞﾝ額'!AX24/'8国ﾏｰｼﾞﾝ額'!AV24</f>
        <v>0</v>
      </c>
      <c r="AZ24" s="785">
        <f>+'8国ﾏｰｼﾞﾝ額'!AY24/'8国ﾏｰｼﾞﾝ額'!AV24</f>
        <v>7.1428571428571425E-2</v>
      </c>
      <c r="BA24" s="785">
        <f>+'8国ﾏｰｼﾞﾝ額'!AZ24/'8国ﾏｰｼﾞﾝ額'!AV24</f>
        <v>1.2142857142857142</v>
      </c>
      <c r="BB24" s="786">
        <f>+'8国ﾏｰｼﾞﾝ額'!BA24/'8国ﾏｰｼﾞﾝ額'!BA24</f>
        <v>1</v>
      </c>
      <c r="BC24" s="785">
        <f>+'8国ﾏｰｼﾞﾝ額'!BB24/'8国ﾏｰｼﾞﾝ額'!BA24</f>
        <v>4.704189495821573E-2</v>
      </c>
      <c r="BD24" s="785">
        <f>+'8国ﾏｰｼﾞﾝ額'!BC24/'8国ﾏｰｼﾞﾝ額'!BA24</f>
        <v>0</v>
      </c>
      <c r="BE24" s="785">
        <f>+'8国ﾏｰｼﾞﾝ額'!BD24/'8国ﾏｰｼﾞﾝ額'!BA24</f>
        <v>1.9475344512701311E-2</v>
      </c>
      <c r="BF24" s="787">
        <f>+'8国ﾏｰｼﾞﾝ額'!BE24/'8国ﾏｰｼﾞﾝ額'!BA24</f>
        <v>1.066517239470917</v>
      </c>
      <c r="BG24" s="785">
        <f>+'8国ﾏｰｼﾞﾝ額'!BF24/'8国ﾏｰｼﾞﾝ額'!BF24</f>
        <v>1</v>
      </c>
      <c r="BH24" s="785">
        <f>+'8国ﾏｰｼﾞﾝ額'!BG24/'8国ﾏｰｼﾞﾝ額'!BF24</f>
        <v>0.16649238991518531</v>
      </c>
      <c r="BI24" s="785">
        <f>+'8国ﾏｰｼﾞﾝ額'!BH24/'8国ﾏｰｼﾞﾝ額'!BF24</f>
        <v>0</v>
      </c>
      <c r="BJ24" s="785">
        <f>+'8国ﾏｰｼﾞﾝ額'!BI24/'8国ﾏｰｼﾞﾝ額'!BF24</f>
        <v>4.4266294876263504E-2</v>
      </c>
      <c r="BK24" s="785">
        <f>+'8国ﾏｰｼﾞﾝ額'!BJ24/'8国ﾏｰｼﾞﾝ額'!BF24</f>
        <v>1.2107586847914489</v>
      </c>
      <c r="BL24" s="786">
        <f>+'8国ﾏｰｼﾞﾝ額'!BK24/'8国ﾏｰｼﾞﾝ額'!BK24</f>
        <v>1</v>
      </c>
      <c r="BM24" s="785">
        <f>+'8国ﾏｰｼﾞﾝ額'!BL24/'8国ﾏｰｼﾞﾝ額'!BK24</f>
        <v>-0.30209009476827209</v>
      </c>
      <c r="BN24" s="785">
        <f>+'8国ﾏｰｼﾞﾝ額'!BM24/'8国ﾏｰｼﾞﾝ額'!BK24</f>
        <v>-1.5826301440997015</v>
      </c>
      <c r="BO24" s="785">
        <f>+'8国ﾏｰｼﾞﾝ額'!BN24/'8国ﾏｰｼﾞﾝ額'!BK24</f>
        <v>-5.6471504608594056E-2</v>
      </c>
      <c r="BP24" s="787">
        <f>+'8国ﾏｰｼﾞﾝ額'!BO24/'8国ﾏｰｼﾞﾝ額'!BK24</f>
        <v>-0.94119174347656753</v>
      </c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</row>
    <row r="25" spans="1:83" x14ac:dyDescent="0.2">
      <c r="A25" s="22">
        <v>8612</v>
      </c>
      <c r="B25" s="6"/>
      <c r="C25" s="15" t="s">
        <v>1764</v>
      </c>
      <c r="D25" s="798" t="e">
        <f>+'8国ﾏｰｼﾞﾝ額'!C25/'8国ﾏｰｼﾞﾝ額'!C25</f>
        <v>#DIV/0!</v>
      </c>
      <c r="E25" s="799" t="e">
        <f>+'8国ﾏｰｼﾞﾝ額'!D25/'8国ﾏｰｼﾞﾝ額'!C25</f>
        <v>#DIV/0!</v>
      </c>
      <c r="F25" s="799" t="e">
        <f>+'8国ﾏｰｼﾞﾝ額'!E25/'8国ﾏｰｼﾞﾝ額'!C25</f>
        <v>#DIV/0!</v>
      </c>
      <c r="G25" s="799" t="e">
        <f>+'8国ﾏｰｼﾞﾝ額'!F25/'8国ﾏｰｼﾞﾝ額'!C25</f>
        <v>#DIV/0!</v>
      </c>
      <c r="H25" s="800" t="e">
        <f>+'8国ﾏｰｼﾞﾝ額'!G25/'8国ﾏｰｼﾞﾝ額'!C25</f>
        <v>#DIV/0!</v>
      </c>
      <c r="I25" s="801" t="e">
        <f>+'8国ﾏｰｼﾞﾝ額'!H25/'8国ﾏｰｼﾞﾝ額'!H25</f>
        <v>#DIV/0!</v>
      </c>
      <c r="J25" s="801" t="e">
        <f>+'8国ﾏｰｼﾞﾝ額'!I25/'8国ﾏｰｼﾞﾝ額'!H25</f>
        <v>#DIV/0!</v>
      </c>
      <c r="K25" s="801" t="e">
        <f>+'8国ﾏｰｼﾞﾝ額'!J25/'8国ﾏｰｼﾞﾝ額'!H25</f>
        <v>#DIV/0!</v>
      </c>
      <c r="L25" s="801" t="e">
        <f>+'8国ﾏｰｼﾞﾝ額'!K25/'8国ﾏｰｼﾞﾝ額'!H25</f>
        <v>#DIV/0!</v>
      </c>
      <c r="M25" s="801" t="e">
        <f>+'8国ﾏｰｼﾞﾝ額'!L25/'8国ﾏｰｼﾞﾝ額'!H25</f>
        <v>#DIV/0!</v>
      </c>
      <c r="N25" s="802" t="e">
        <f>+'8国ﾏｰｼﾞﾝ額'!M25/'8国ﾏｰｼﾞﾝ額'!M25</f>
        <v>#DIV/0!</v>
      </c>
      <c r="O25" s="801" t="e">
        <f>+'8国ﾏｰｼﾞﾝ額'!N25/'8国ﾏｰｼﾞﾝ額'!M25</f>
        <v>#DIV/0!</v>
      </c>
      <c r="P25" s="801" t="e">
        <f>+'8国ﾏｰｼﾞﾝ額'!O25/'8国ﾏｰｼﾞﾝ額'!M25</f>
        <v>#DIV/0!</v>
      </c>
      <c r="Q25" s="801" t="e">
        <f>+'8国ﾏｰｼﾞﾝ額'!P25/'8国ﾏｰｼﾞﾝ額'!M25</f>
        <v>#DIV/0!</v>
      </c>
      <c r="R25" s="803" t="e">
        <f>+'8国ﾏｰｼﾞﾝ額'!Q25/'8国ﾏｰｼﾞﾝ額'!M25</f>
        <v>#DIV/0!</v>
      </c>
      <c r="S25" s="801" t="e">
        <f>+'8国ﾏｰｼﾞﾝ額'!R25/'8国ﾏｰｼﾞﾝ額'!R25</f>
        <v>#DIV/0!</v>
      </c>
      <c r="T25" s="801" t="e">
        <f>+'8国ﾏｰｼﾞﾝ額'!S25/'8国ﾏｰｼﾞﾝ額'!R25</f>
        <v>#DIV/0!</v>
      </c>
      <c r="U25" s="801" t="e">
        <f>+'8国ﾏｰｼﾞﾝ額'!T25/'8国ﾏｰｼﾞﾝ額'!R25</f>
        <v>#DIV/0!</v>
      </c>
      <c r="V25" s="801" t="e">
        <f>+'8国ﾏｰｼﾞﾝ額'!U25/'8国ﾏｰｼﾞﾝ額'!R25</f>
        <v>#DIV/0!</v>
      </c>
      <c r="W25" s="801" t="e">
        <f>+'8国ﾏｰｼﾞﾝ額'!V25/'8国ﾏｰｼﾞﾝ額'!R25</f>
        <v>#DIV/0!</v>
      </c>
      <c r="X25" s="802" t="e">
        <f>+'8国ﾏｰｼﾞﾝ額'!W25/'8国ﾏｰｼﾞﾝ額'!W25</f>
        <v>#DIV/0!</v>
      </c>
      <c r="Y25" s="801" t="e">
        <f>+'8国ﾏｰｼﾞﾝ額'!X25/'8国ﾏｰｼﾞﾝ額'!W25</f>
        <v>#DIV/0!</v>
      </c>
      <c r="Z25" s="801" t="e">
        <f>+'8国ﾏｰｼﾞﾝ額'!Y25/'8国ﾏｰｼﾞﾝ額'!W25</f>
        <v>#DIV/0!</v>
      </c>
      <c r="AA25" s="801" t="e">
        <f>+'8国ﾏｰｼﾞﾝ額'!Z25/'8国ﾏｰｼﾞﾝ額'!W25</f>
        <v>#DIV/0!</v>
      </c>
      <c r="AB25" s="803" t="e">
        <f>+'8国ﾏｰｼﾞﾝ額'!AA25/'8国ﾏｰｼﾞﾝ額'!W25</f>
        <v>#DIV/0!</v>
      </c>
      <c r="AC25" s="801" t="e">
        <f>+'8国ﾏｰｼﾞﾝ額'!AB25/'8国ﾏｰｼﾞﾝ額'!AB25</f>
        <v>#DIV/0!</v>
      </c>
      <c r="AD25" s="801" t="e">
        <f>+'8国ﾏｰｼﾞﾝ額'!AC25/'8国ﾏｰｼﾞﾝ額'!AB25</f>
        <v>#DIV/0!</v>
      </c>
      <c r="AE25" s="801" t="e">
        <f>+'8国ﾏｰｼﾞﾝ額'!AD25/'8国ﾏｰｼﾞﾝ額'!AB25</f>
        <v>#DIV/0!</v>
      </c>
      <c r="AF25" s="801" t="e">
        <f>+'8国ﾏｰｼﾞﾝ額'!AE25/'8国ﾏｰｼﾞﾝ額'!AB25</f>
        <v>#DIV/0!</v>
      </c>
      <c r="AG25" s="801" t="e">
        <f>+'8国ﾏｰｼﾞﾝ額'!AF25/'8国ﾏｰｼﾞﾝ額'!AB25</f>
        <v>#DIV/0!</v>
      </c>
      <c r="AH25" s="802" t="e">
        <f>+'8国ﾏｰｼﾞﾝ額'!AG25/'8国ﾏｰｼﾞﾝ額'!AG25</f>
        <v>#DIV/0!</v>
      </c>
      <c r="AI25" s="801" t="e">
        <f>+'8国ﾏｰｼﾞﾝ額'!AH25/'8国ﾏｰｼﾞﾝ額'!AG25</f>
        <v>#DIV/0!</v>
      </c>
      <c r="AJ25" s="801" t="e">
        <f>+'8国ﾏｰｼﾞﾝ額'!AI25/'8国ﾏｰｼﾞﾝ額'!AG25</f>
        <v>#DIV/0!</v>
      </c>
      <c r="AK25" s="801" t="e">
        <f>+'8国ﾏｰｼﾞﾝ額'!AJ25/'8国ﾏｰｼﾞﾝ額'!AG25</f>
        <v>#DIV/0!</v>
      </c>
      <c r="AL25" s="803" t="e">
        <f>+'8国ﾏｰｼﾞﾝ額'!AK25/'8国ﾏｰｼﾞﾝ額'!AG25</f>
        <v>#DIV/0!</v>
      </c>
      <c r="AM25" s="801" t="e">
        <f>+'8国ﾏｰｼﾞﾝ額'!AL25/'8国ﾏｰｼﾞﾝ額'!AL25</f>
        <v>#DIV/0!</v>
      </c>
      <c r="AN25" s="801" t="e">
        <f>+'8国ﾏｰｼﾞﾝ額'!AM25/'8国ﾏｰｼﾞﾝ額'!AL25</f>
        <v>#DIV/0!</v>
      </c>
      <c r="AO25" s="801" t="e">
        <f>+'8国ﾏｰｼﾞﾝ額'!AN25/'8国ﾏｰｼﾞﾝ額'!AL25</f>
        <v>#DIV/0!</v>
      </c>
      <c r="AP25" s="801" t="e">
        <f>+'8国ﾏｰｼﾞﾝ額'!AO25/'8国ﾏｰｼﾞﾝ額'!AL25</f>
        <v>#DIV/0!</v>
      </c>
      <c r="AQ25" s="801" t="e">
        <f>+'8国ﾏｰｼﾞﾝ額'!AP25/'8国ﾏｰｼﾞﾝ額'!AL25</f>
        <v>#DIV/0!</v>
      </c>
      <c r="AR25" s="802" t="e">
        <f>+'8国ﾏｰｼﾞﾝ額'!AQ25/'8国ﾏｰｼﾞﾝ額'!AQ25</f>
        <v>#DIV/0!</v>
      </c>
      <c r="AS25" s="801" t="e">
        <f>+'8国ﾏｰｼﾞﾝ額'!AR25/'8国ﾏｰｼﾞﾝ額'!AQ25</f>
        <v>#DIV/0!</v>
      </c>
      <c r="AT25" s="801" t="e">
        <f>+'8国ﾏｰｼﾞﾝ額'!AS25/'8国ﾏｰｼﾞﾝ額'!AQ25</f>
        <v>#DIV/0!</v>
      </c>
      <c r="AU25" s="801" t="e">
        <f>+'8国ﾏｰｼﾞﾝ額'!AT25/'8国ﾏｰｼﾞﾝ額'!AQ25</f>
        <v>#DIV/0!</v>
      </c>
      <c r="AV25" s="803" t="e">
        <f>+'8国ﾏｰｼﾞﾝ額'!AU25/'8国ﾏｰｼﾞﾝ額'!AQ25</f>
        <v>#DIV/0!</v>
      </c>
      <c r="AW25" s="801" t="e">
        <f>+'8国ﾏｰｼﾞﾝ額'!AV25/'8国ﾏｰｼﾞﾝ額'!AV25</f>
        <v>#DIV/0!</v>
      </c>
      <c r="AX25" s="801" t="e">
        <f>+'8国ﾏｰｼﾞﾝ額'!AW25/'8国ﾏｰｼﾞﾝ額'!AV25</f>
        <v>#DIV/0!</v>
      </c>
      <c r="AY25" s="801" t="e">
        <f>+'8国ﾏｰｼﾞﾝ額'!AX25/'8国ﾏｰｼﾞﾝ額'!AV25</f>
        <v>#DIV/0!</v>
      </c>
      <c r="AZ25" s="801" t="e">
        <f>+'8国ﾏｰｼﾞﾝ額'!AY25/'8国ﾏｰｼﾞﾝ額'!AV25</f>
        <v>#DIV/0!</v>
      </c>
      <c r="BA25" s="801" t="e">
        <f>+'8国ﾏｰｼﾞﾝ額'!AZ25/'8国ﾏｰｼﾞﾝ額'!AV25</f>
        <v>#DIV/0!</v>
      </c>
      <c r="BB25" s="802" t="e">
        <f>+'8国ﾏｰｼﾞﾝ額'!BA25/'8国ﾏｰｼﾞﾝ額'!BA25</f>
        <v>#DIV/0!</v>
      </c>
      <c r="BC25" s="801" t="e">
        <f>+'8国ﾏｰｼﾞﾝ額'!BB25/'8国ﾏｰｼﾞﾝ額'!BA25</f>
        <v>#DIV/0!</v>
      </c>
      <c r="BD25" s="801" t="e">
        <f>+'8国ﾏｰｼﾞﾝ額'!BC25/'8国ﾏｰｼﾞﾝ額'!BA25</f>
        <v>#DIV/0!</v>
      </c>
      <c r="BE25" s="801" t="e">
        <f>+'8国ﾏｰｼﾞﾝ額'!BD25/'8国ﾏｰｼﾞﾝ額'!BA25</f>
        <v>#DIV/0!</v>
      </c>
      <c r="BF25" s="803" t="e">
        <f>+'8国ﾏｰｼﾞﾝ額'!BE25/'8国ﾏｰｼﾞﾝ額'!BA25</f>
        <v>#DIV/0!</v>
      </c>
      <c r="BG25" s="801">
        <f>+'8国ﾏｰｼﾞﾝ額'!BF25/'8国ﾏｰｼﾞﾝ額'!BF25</f>
        <v>1</v>
      </c>
      <c r="BH25" s="801">
        <f>+'8国ﾏｰｼﾞﾝ額'!BG25/'8国ﾏｰｼﾞﾝ額'!BF25</f>
        <v>0</v>
      </c>
      <c r="BI25" s="801">
        <f>+'8国ﾏｰｼﾞﾝ額'!BH25/'8国ﾏｰｼﾞﾝ額'!BF25</f>
        <v>0</v>
      </c>
      <c r="BJ25" s="801">
        <f>+'8国ﾏｰｼﾞﾝ額'!BI25/'8国ﾏｰｼﾞﾝ額'!BF25</f>
        <v>0</v>
      </c>
      <c r="BK25" s="801">
        <f>+'8国ﾏｰｼﾞﾝ額'!BJ25/'8国ﾏｰｼﾞﾝ額'!BF25</f>
        <v>1</v>
      </c>
      <c r="BL25" s="802">
        <f>+'8国ﾏｰｼﾞﾝ額'!BK25/'8国ﾏｰｼﾞﾝ額'!BK25</f>
        <v>1</v>
      </c>
      <c r="BM25" s="801">
        <f>+'8国ﾏｰｼﾞﾝ額'!BL25/'8国ﾏｰｼﾞﾝ額'!BK25</f>
        <v>0</v>
      </c>
      <c r="BN25" s="801">
        <f>+'8国ﾏｰｼﾞﾝ額'!BM25/'8国ﾏｰｼﾞﾝ額'!BK25</f>
        <v>0</v>
      </c>
      <c r="BO25" s="801">
        <f>+'8国ﾏｰｼﾞﾝ額'!BN25/'8国ﾏｰｼﾞﾝ額'!BK25</f>
        <v>0</v>
      </c>
      <c r="BP25" s="803">
        <f>+'8国ﾏｰｼﾞﾝ額'!BO25/'8国ﾏｰｼﾞﾝ額'!BK25</f>
        <v>1</v>
      </c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</row>
    <row r="26" spans="1:83" x14ac:dyDescent="0.2">
      <c r="A26" t="s">
        <v>2189</v>
      </c>
    </row>
  </sheetData>
  <phoneticPr fontId="3"/>
  <pageMargins left="0.75" right="0.75" top="1" bottom="1" header="0.51200000000000001" footer="0.51200000000000001"/>
  <pageSetup paperSize="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HI217"/>
  <sheetViews>
    <sheetView workbookViewId="0">
      <pane xSplit="3" ySplit="5" topLeftCell="D193" activePane="bottomRight" state="frozen"/>
      <selection pane="topRight" activeCell="D1" sqref="D1"/>
      <selection pane="bottomLeft" activeCell="A6" sqref="A6"/>
      <selection pane="bottomRight" activeCell="P221" sqref="P221"/>
    </sheetView>
  </sheetViews>
  <sheetFormatPr defaultColWidth="9" defaultRowHeight="12" x14ac:dyDescent="0.2"/>
  <cols>
    <col min="1" max="1" width="3.6328125" style="55" customWidth="1"/>
    <col min="2" max="2" width="5.7265625" style="83" customWidth="1"/>
    <col min="3" max="3" width="23.7265625" style="55" bestFit="1" customWidth="1"/>
    <col min="4" max="8" width="10.6328125" style="55" customWidth="1"/>
    <col min="9" max="9" width="10.6328125" style="55" hidden="1" customWidth="1"/>
    <col min="10" max="10" width="10.6328125" style="55" customWidth="1"/>
    <col min="11" max="13" width="10.6328125" style="55" hidden="1" customWidth="1"/>
    <col min="14" max="16" width="10.6328125" style="55" customWidth="1"/>
    <col min="17" max="19" width="10.6328125" style="55" hidden="1" customWidth="1"/>
    <col min="20" max="28" width="10.6328125" style="55" customWidth="1"/>
    <col min="29" max="29" width="10.6328125" style="55" hidden="1" customWidth="1"/>
    <col min="30" max="30" width="10.6328125" style="55" customWidth="1"/>
    <col min="31" max="49" width="10.6328125" style="55" hidden="1" customWidth="1"/>
    <col min="50" max="50" width="10.6328125" style="55" customWidth="1"/>
    <col min="51" max="182" width="10.6328125" style="55" hidden="1" customWidth="1"/>
    <col min="183" max="183" width="10.6328125" style="55" customWidth="1"/>
    <col min="184" max="188" width="10.6328125" style="55" hidden="1" customWidth="1"/>
    <col min="189" max="199" width="10.6328125" style="55" customWidth="1"/>
    <col min="200" max="201" width="10.6328125" style="55" hidden="1" customWidth="1"/>
    <col min="202" max="206" width="10.6328125" style="55" customWidth="1"/>
    <col min="207" max="210" width="10.6328125" style="55" hidden="1" customWidth="1"/>
    <col min="211" max="215" width="10.6328125" style="55" customWidth="1"/>
    <col min="216" max="217" width="5.7265625" style="55" customWidth="1"/>
    <col min="218" max="16384" width="9" style="55"/>
  </cols>
  <sheetData>
    <row r="1" spans="1:217" x14ac:dyDescent="0.2">
      <c r="A1" s="423" t="s">
        <v>2152</v>
      </c>
    </row>
    <row r="2" spans="1:217" x14ac:dyDescent="0.2">
      <c r="A2" s="55" t="s">
        <v>889</v>
      </c>
      <c r="HC2" s="55" t="s">
        <v>2153</v>
      </c>
      <c r="HG2" s="84" t="s">
        <v>2154</v>
      </c>
    </row>
    <row r="3" spans="1:217" x14ac:dyDescent="0.2">
      <c r="A3" s="399"/>
      <c r="B3" s="85"/>
      <c r="C3" s="86" t="s">
        <v>890</v>
      </c>
      <c r="D3" s="400" t="s">
        <v>891</v>
      </c>
      <c r="E3" s="400" t="s">
        <v>892</v>
      </c>
      <c r="F3" s="400" t="s">
        <v>893</v>
      </c>
      <c r="G3" s="400" t="s">
        <v>894</v>
      </c>
      <c r="H3" s="400" t="s">
        <v>895</v>
      </c>
      <c r="I3" s="400" t="s">
        <v>896</v>
      </c>
      <c r="J3" s="400" t="s">
        <v>897</v>
      </c>
      <c r="K3" s="400" t="s">
        <v>898</v>
      </c>
      <c r="L3" s="400" t="s">
        <v>899</v>
      </c>
      <c r="M3" s="400" t="s">
        <v>104</v>
      </c>
      <c r="N3" s="400" t="s">
        <v>72</v>
      </c>
      <c r="O3" s="400" t="s">
        <v>39</v>
      </c>
      <c r="P3" s="400" t="s">
        <v>24</v>
      </c>
      <c r="Q3" s="400" t="s">
        <v>14</v>
      </c>
      <c r="R3" s="400" t="s">
        <v>879</v>
      </c>
      <c r="S3" s="400" t="s">
        <v>900</v>
      </c>
      <c r="T3" s="400" t="s">
        <v>901</v>
      </c>
      <c r="U3" s="400" t="s">
        <v>902</v>
      </c>
      <c r="V3" s="400" t="s">
        <v>903</v>
      </c>
      <c r="W3" s="400" t="s">
        <v>904</v>
      </c>
      <c r="X3" s="400" t="s">
        <v>905</v>
      </c>
      <c r="Y3" s="400" t="s">
        <v>906</v>
      </c>
      <c r="Z3" s="400" t="s">
        <v>907</v>
      </c>
      <c r="AA3" s="400" t="s">
        <v>908</v>
      </c>
      <c r="AB3" s="400" t="s">
        <v>909</v>
      </c>
      <c r="AC3" s="400" t="s">
        <v>910</v>
      </c>
      <c r="AD3" s="400" t="s">
        <v>911</v>
      </c>
      <c r="AE3" s="400" t="s">
        <v>912</v>
      </c>
      <c r="AF3" s="400" t="s">
        <v>913</v>
      </c>
      <c r="AG3" s="400" t="s">
        <v>914</v>
      </c>
      <c r="AH3" s="400" t="s">
        <v>915</v>
      </c>
      <c r="AI3" s="400" t="s">
        <v>916</v>
      </c>
      <c r="AJ3" s="400" t="s">
        <v>917</v>
      </c>
      <c r="AK3" s="400" t="s">
        <v>918</v>
      </c>
      <c r="AL3" s="400" t="s">
        <v>714</v>
      </c>
      <c r="AM3" s="400" t="s">
        <v>919</v>
      </c>
      <c r="AN3" s="400" t="s">
        <v>920</v>
      </c>
      <c r="AO3" s="400" t="s">
        <v>921</v>
      </c>
      <c r="AP3" s="400" t="s">
        <v>922</v>
      </c>
      <c r="AQ3" s="400" t="s">
        <v>923</v>
      </c>
      <c r="AR3" s="400" t="s">
        <v>924</v>
      </c>
      <c r="AS3" s="400" t="s">
        <v>925</v>
      </c>
      <c r="AT3" s="400" t="s">
        <v>926</v>
      </c>
      <c r="AU3" s="400" t="s">
        <v>927</v>
      </c>
      <c r="AV3" s="400" t="s">
        <v>928</v>
      </c>
      <c r="AW3" s="400" t="s">
        <v>929</v>
      </c>
      <c r="AX3" s="400" t="s">
        <v>930</v>
      </c>
      <c r="AY3" s="400" t="s">
        <v>931</v>
      </c>
      <c r="AZ3" s="400" t="s">
        <v>932</v>
      </c>
      <c r="BA3" s="400" t="s">
        <v>933</v>
      </c>
      <c r="BB3" s="400" t="s">
        <v>934</v>
      </c>
      <c r="BC3" s="400" t="s">
        <v>935</v>
      </c>
      <c r="BD3" s="400" t="s">
        <v>936</v>
      </c>
      <c r="BE3" s="400" t="s">
        <v>937</v>
      </c>
      <c r="BF3" s="400" t="s">
        <v>938</v>
      </c>
      <c r="BG3" s="400" t="s">
        <v>939</v>
      </c>
      <c r="BH3" s="400" t="s">
        <v>940</v>
      </c>
      <c r="BI3" s="400" t="s">
        <v>941</v>
      </c>
      <c r="BJ3" s="400" t="s">
        <v>942</v>
      </c>
      <c r="BK3" s="400" t="s">
        <v>943</v>
      </c>
      <c r="BL3" s="400" t="s">
        <v>944</v>
      </c>
      <c r="BM3" s="400" t="s">
        <v>945</v>
      </c>
      <c r="BN3" s="400" t="s">
        <v>946</v>
      </c>
      <c r="BO3" s="400" t="s">
        <v>947</v>
      </c>
      <c r="BP3" s="400" t="s">
        <v>948</v>
      </c>
      <c r="BQ3" s="400" t="s">
        <v>949</v>
      </c>
      <c r="BR3" s="400" t="s">
        <v>950</v>
      </c>
      <c r="BS3" s="400" t="s">
        <v>951</v>
      </c>
      <c r="BT3" s="400" t="s">
        <v>952</v>
      </c>
      <c r="BU3" s="400" t="s">
        <v>953</v>
      </c>
      <c r="BV3" s="400" t="s">
        <v>954</v>
      </c>
      <c r="BW3" s="400" t="s">
        <v>955</v>
      </c>
      <c r="BX3" s="400" t="s">
        <v>956</v>
      </c>
      <c r="BY3" s="400" t="s">
        <v>957</v>
      </c>
      <c r="BZ3" s="400" t="s">
        <v>958</v>
      </c>
      <c r="CA3" s="400" t="s">
        <v>959</v>
      </c>
      <c r="CB3" s="400" t="s">
        <v>960</v>
      </c>
      <c r="CC3" s="400" t="s">
        <v>961</v>
      </c>
      <c r="CD3" s="400" t="s">
        <v>962</v>
      </c>
      <c r="CE3" s="400" t="s">
        <v>963</v>
      </c>
      <c r="CF3" s="400" t="s">
        <v>964</v>
      </c>
      <c r="CG3" s="400" t="s">
        <v>965</v>
      </c>
      <c r="CH3" s="400" t="s">
        <v>966</v>
      </c>
      <c r="CI3" s="400" t="s">
        <v>967</v>
      </c>
      <c r="CJ3" s="400" t="s">
        <v>968</v>
      </c>
      <c r="CK3" s="400" t="s">
        <v>969</v>
      </c>
      <c r="CL3" s="400" t="s">
        <v>970</v>
      </c>
      <c r="CM3" s="400" t="s">
        <v>971</v>
      </c>
      <c r="CN3" s="400" t="s">
        <v>972</v>
      </c>
      <c r="CO3" s="400" t="s">
        <v>973</v>
      </c>
      <c r="CP3" s="400" t="s">
        <v>974</v>
      </c>
      <c r="CQ3" s="400" t="s">
        <v>975</v>
      </c>
      <c r="CR3" s="400" t="s">
        <v>976</v>
      </c>
      <c r="CS3" s="400" t="s">
        <v>977</v>
      </c>
      <c r="CT3" s="400" t="s">
        <v>978</v>
      </c>
      <c r="CU3" s="400" t="s">
        <v>979</v>
      </c>
      <c r="CV3" s="400" t="s">
        <v>980</v>
      </c>
      <c r="CW3" s="400" t="s">
        <v>981</v>
      </c>
      <c r="CX3" s="400" t="s">
        <v>982</v>
      </c>
      <c r="CY3" s="400" t="s">
        <v>723</v>
      </c>
      <c r="CZ3" s="400" t="s">
        <v>983</v>
      </c>
      <c r="DA3" s="400" t="s">
        <v>984</v>
      </c>
      <c r="DB3" s="400" t="s">
        <v>985</v>
      </c>
      <c r="DC3" s="400" t="s">
        <v>986</v>
      </c>
      <c r="DD3" s="400" t="s">
        <v>987</v>
      </c>
      <c r="DE3" s="400" t="s">
        <v>988</v>
      </c>
      <c r="DF3" s="400" t="s">
        <v>989</v>
      </c>
      <c r="DG3" s="400" t="s">
        <v>990</v>
      </c>
      <c r="DH3" s="400" t="s">
        <v>991</v>
      </c>
      <c r="DI3" s="400" t="s">
        <v>992</v>
      </c>
      <c r="DJ3" s="400" t="s">
        <v>993</v>
      </c>
      <c r="DK3" s="400" t="s">
        <v>994</v>
      </c>
      <c r="DL3" s="400" t="s">
        <v>995</v>
      </c>
      <c r="DM3" s="400" t="s">
        <v>996</v>
      </c>
      <c r="DN3" s="400" t="s">
        <v>997</v>
      </c>
      <c r="DO3" s="400" t="s">
        <v>998</v>
      </c>
      <c r="DP3" s="400" t="s">
        <v>999</v>
      </c>
      <c r="DQ3" s="400" t="s">
        <v>1000</v>
      </c>
      <c r="DR3" s="400" t="s">
        <v>1001</v>
      </c>
      <c r="DS3" s="400" t="s">
        <v>1002</v>
      </c>
      <c r="DT3" s="400" t="s">
        <v>1003</v>
      </c>
      <c r="DU3" s="400" t="s">
        <v>1004</v>
      </c>
      <c r="DV3" s="400" t="s">
        <v>1005</v>
      </c>
      <c r="DW3" s="400" t="s">
        <v>1006</v>
      </c>
      <c r="DX3" s="400" t="s">
        <v>1007</v>
      </c>
      <c r="DY3" s="400" t="s">
        <v>1008</v>
      </c>
      <c r="DZ3" s="400" t="s">
        <v>1009</v>
      </c>
      <c r="EA3" s="400" t="s">
        <v>1010</v>
      </c>
      <c r="EB3" s="400" t="s">
        <v>1011</v>
      </c>
      <c r="EC3" s="400" t="s">
        <v>1012</v>
      </c>
      <c r="ED3" s="400" t="s">
        <v>1013</v>
      </c>
      <c r="EE3" s="400" t="s">
        <v>1014</v>
      </c>
      <c r="EF3" s="400" t="s">
        <v>1015</v>
      </c>
      <c r="EG3" s="400" t="s">
        <v>1016</v>
      </c>
      <c r="EH3" s="400" t="s">
        <v>1017</v>
      </c>
      <c r="EI3" s="400" t="s">
        <v>1018</v>
      </c>
      <c r="EJ3" s="400" t="s">
        <v>1019</v>
      </c>
      <c r="EK3" s="400" t="s">
        <v>1020</v>
      </c>
      <c r="EL3" s="400" t="s">
        <v>1021</v>
      </c>
      <c r="EM3" s="400" t="s">
        <v>1022</v>
      </c>
      <c r="EN3" s="400" t="s">
        <v>1023</v>
      </c>
      <c r="EO3" s="400" t="s">
        <v>1024</v>
      </c>
      <c r="EP3" s="400" t="s">
        <v>1025</v>
      </c>
      <c r="EQ3" s="400" t="s">
        <v>1026</v>
      </c>
      <c r="ER3" s="400" t="s">
        <v>1027</v>
      </c>
      <c r="ES3" s="400" t="s">
        <v>1028</v>
      </c>
      <c r="ET3" s="400" t="s">
        <v>1029</v>
      </c>
      <c r="EU3" s="400" t="s">
        <v>1030</v>
      </c>
      <c r="EV3" s="400" t="s">
        <v>1031</v>
      </c>
      <c r="EW3" s="400" t="s">
        <v>1032</v>
      </c>
      <c r="EX3" s="400" t="s">
        <v>1033</v>
      </c>
      <c r="EY3" s="400" t="s">
        <v>1034</v>
      </c>
      <c r="EZ3" s="400" t="s">
        <v>1035</v>
      </c>
      <c r="FA3" s="400" t="s">
        <v>1036</v>
      </c>
      <c r="FB3" s="400" t="s">
        <v>1037</v>
      </c>
      <c r="FC3" s="400" t="s">
        <v>1038</v>
      </c>
      <c r="FD3" s="400" t="s">
        <v>1039</v>
      </c>
      <c r="FE3" s="400" t="s">
        <v>1040</v>
      </c>
      <c r="FF3" s="400" t="s">
        <v>1041</v>
      </c>
      <c r="FG3" s="400" t="s">
        <v>1042</v>
      </c>
      <c r="FH3" s="400" t="s">
        <v>1043</v>
      </c>
      <c r="FI3" s="400" t="s">
        <v>1044</v>
      </c>
      <c r="FJ3" s="400" t="s">
        <v>1045</v>
      </c>
      <c r="FK3" s="400" t="s">
        <v>1046</v>
      </c>
      <c r="FL3" s="400" t="s">
        <v>1047</v>
      </c>
      <c r="FM3" s="400" t="s">
        <v>1048</v>
      </c>
      <c r="FN3" s="400" t="s">
        <v>1049</v>
      </c>
      <c r="FO3" s="400" t="s">
        <v>1050</v>
      </c>
      <c r="FP3" s="400" t="s">
        <v>1051</v>
      </c>
      <c r="FQ3" s="400" t="s">
        <v>1052</v>
      </c>
      <c r="FR3" s="400" t="s">
        <v>1053</v>
      </c>
      <c r="FS3" s="400" t="s">
        <v>1054</v>
      </c>
      <c r="FT3" s="400" t="s">
        <v>1055</v>
      </c>
      <c r="FU3" s="400" t="s">
        <v>1056</v>
      </c>
      <c r="FV3" s="400" t="s">
        <v>1057</v>
      </c>
      <c r="FW3" s="400" t="s">
        <v>1058</v>
      </c>
      <c r="FX3" s="400" t="s">
        <v>1059</v>
      </c>
      <c r="FY3" s="400" t="s">
        <v>1060</v>
      </c>
      <c r="FZ3" s="400" t="s">
        <v>1061</v>
      </c>
      <c r="GA3" s="400" t="s">
        <v>1062</v>
      </c>
      <c r="GB3" s="400" t="s">
        <v>1063</v>
      </c>
      <c r="GC3" s="400" t="s">
        <v>1064</v>
      </c>
      <c r="GD3" s="400" t="s">
        <v>1065</v>
      </c>
      <c r="GE3" s="400" t="s">
        <v>1066</v>
      </c>
      <c r="GF3" s="400" t="s">
        <v>1067</v>
      </c>
      <c r="GG3" s="400" t="s">
        <v>1068</v>
      </c>
      <c r="GH3" s="400" t="s">
        <v>1069</v>
      </c>
      <c r="GI3" s="400" t="s">
        <v>1070</v>
      </c>
      <c r="GJ3" s="400" t="s">
        <v>1071</v>
      </c>
      <c r="GK3" s="400" t="s">
        <v>1072</v>
      </c>
      <c r="GL3" s="400" t="s">
        <v>1073</v>
      </c>
      <c r="GM3" s="400" t="s">
        <v>1074</v>
      </c>
      <c r="GN3" s="400" t="s">
        <v>1075</v>
      </c>
      <c r="GO3" s="400" t="s">
        <v>1076</v>
      </c>
      <c r="GP3" s="401" t="s">
        <v>1077</v>
      </c>
      <c r="GQ3" s="401" t="s">
        <v>1078</v>
      </c>
      <c r="GR3" s="400" t="s">
        <v>1079</v>
      </c>
      <c r="GS3" s="400" t="s">
        <v>1080</v>
      </c>
      <c r="GT3" s="400" t="s">
        <v>1081</v>
      </c>
      <c r="GU3" s="400" t="s">
        <v>1082</v>
      </c>
      <c r="GV3" s="400" t="s">
        <v>1083</v>
      </c>
      <c r="GW3" s="401" t="s">
        <v>1084</v>
      </c>
      <c r="GX3" s="401" t="s">
        <v>1085</v>
      </c>
      <c r="GY3" s="400" t="s">
        <v>1086</v>
      </c>
      <c r="GZ3" s="400" t="s">
        <v>1087</v>
      </c>
      <c r="HA3" s="400" t="s">
        <v>1088</v>
      </c>
      <c r="HB3" s="400" t="s">
        <v>1089</v>
      </c>
      <c r="HC3" s="400" t="s">
        <v>1090</v>
      </c>
      <c r="HD3" s="400" t="s">
        <v>1091</v>
      </c>
      <c r="HE3" s="400" t="s">
        <v>1092</v>
      </c>
      <c r="HF3" s="401" t="s">
        <v>1093</v>
      </c>
      <c r="HG3" s="402" t="s">
        <v>1094</v>
      </c>
      <c r="HH3" s="87"/>
      <c r="HI3" s="40"/>
    </row>
    <row r="4" spans="1:217" x14ac:dyDescent="0.2">
      <c r="A4" s="87"/>
      <c r="B4" s="88"/>
      <c r="C4" s="89"/>
      <c r="D4" s="421" t="s">
        <v>508</v>
      </c>
      <c r="E4" s="421" t="s">
        <v>500</v>
      </c>
      <c r="F4" s="421" t="s">
        <v>490</v>
      </c>
      <c r="G4" s="421" t="s">
        <v>489</v>
      </c>
      <c r="H4" s="421" t="s">
        <v>487</v>
      </c>
      <c r="I4" s="40" t="s">
        <v>479</v>
      </c>
      <c r="J4" s="421" t="s">
        <v>472</v>
      </c>
      <c r="K4" s="40" t="s">
        <v>464</v>
      </c>
      <c r="L4" s="40" t="s">
        <v>1095</v>
      </c>
      <c r="M4" s="40" t="s">
        <v>1096</v>
      </c>
      <c r="N4" s="421" t="s">
        <v>1097</v>
      </c>
      <c r="O4" s="421" t="s">
        <v>1098</v>
      </c>
      <c r="P4" s="421" t="s">
        <v>1099</v>
      </c>
      <c r="Q4" s="40" t="s">
        <v>453</v>
      </c>
      <c r="R4" s="40" t="s">
        <v>449</v>
      </c>
      <c r="S4" s="40" t="s">
        <v>1826</v>
      </c>
      <c r="T4" s="421" t="s">
        <v>444</v>
      </c>
      <c r="U4" s="421" t="s">
        <v>440</v>
      </c>
      <c r="V4" s="421" t="s">
        <v>292</v>
      </c>
      <c r="W4" s="421" t="s">
        <v>290</v>
      </c>
      <c r="X4" s="421" t="s">
        <v>287</v>
      </c>
      <c r="Y4" s="421" t="s">
        <v>284</v>
      </c>
      <c r="Z4" s="421" t="s">
        <v>273</v>
      </c>
      <c r="AA4" s="421" t="s">
        <v>267</v>
      </c>
      <c r="AB4" s="421" t="s">
        <v>264</v>
      </c>
      <c r="AC4" s="40" t="s">
        <v>262</v>
      </c>
      <c r="AD4" s="421" t="s">
        <v>260</v>
      </c>
      <c r="AE4" s="40" t="s">
        <v>258</v>
      </c>
      <c r="AF4" s="40" t="s">
        <v>254</v>
      </c>
      <c r="AG4" s="40" t="s">
        <v>251</v>
      </c>
      <c r="AH4" s="40" t="s">
        <v>250</v>
      </c>
      <c r="AI4" s="40" t="s">
        <v>247</v>
      </c>
      <c r="AJ4" s="40" t="s">
        <v>243</v>
      </c>
      <c r="AK4" s="40" t="s">
        <v>240</v>
      </c>
      <c r="AL4" s="40" t="s">
        <v>237</v>
      </c>
      <c r="AM4" s="40" t="s">
        <v>234</v>
      </c>
      <c r="AN4" s="40" t="s">
        <v>230</v>
      </c>
      <c r="AO4" s="40" t="s">
        <v>1100</v>
      </c>
      <c r="AP4" s="40" t="s">
        <v>1101</v>
      </c>
      <c r="AQ4" s="40" t="s">
        <v>1102</v>
      </c>
      <c r="AR4" s="40" t="s">
        <v>1103</v>
      </c>
      <c r="AS4" s="40" t="s">
        <v>1104</v>
      </c>
      <c r="AT4" s="40" t="s">
        <v>1105</v>
      </c>
      <c r="AU4" s="40" t="s">
        <v>206</v>
      </c>
      <c r="AV4" s="40" t="s">
        <v>205</v>
      </c>
      <c r="AW4" s="40" t="s">
        <v>202</v>
      </c>
      <c r="AX4" s="421" t="s">
        <v>195</v>
      </c>
      <c r="AY4" s="40" t="s">
        <v>194</v>
      </c>
      <c r="AZ4" s="40" t="s">
        <v>167</v>
      </c>
      <c r="BA4" s="40" t="s">
        <v>1106</v>
      </c>
      <c r="BB4" s="40" t="s">
        <v>1107</v>
      </c>
      <c r="BC4" s="40" t="s">
        <v>156</v>
      </c>
      <c r="BD4" s="40" t="s">
        <v>154</v>
      </c>
      <c r="BE4" s="40" t="s">
        <v>152</v>
      </c>
      <c r="BF4" s="40" t="s">
        <v>1108</v>
      </c>
      <c r="BG4" s="40" t="s">
        <v>1109</v>
      </c>
      <c r="BH4" s="40" t="s">
        <v>1110</v>
      </c>
      <c r="BI4" s="40" t="s">
        <v>1111</v>
      </c>
      <c r="BJ4" s="40" t="s">
        <v>1112</v>
      </c>
      <c r="BK4" s="40" t="s">
        <v>142</v>
      </c>
      <c r="BL4" s="40" t="s">
        <v>131</v>
      </c>
      <c r="BM4" s="40" t="s">
        <v>126</v>
      </c>
      <c r="BN4" s="40" t="s">
        <v>1113</v>
      </c>
      <c r="BO4" s="40" t="s">
        <v>1114</v>
      </c>
      <c r="BP4" s="40" t="s">
        <v>115</v>
      </c>
      <c r="BQ4" s="40" t="s">
        <v>1115</v>
      </c>
      <c r="BR4" s="40" t="s">
        <v>107</v>
      </c>
      <c r="BS4" s="40" t="s">
        <v>98</v>
      </c>
      <c r="BT4" s="40" t="s">
        <v>94</v>
      </c>
      <c r="BU4" s="40" t="s">
        <v>1116</v>
      </c>
      <c r="BV4" s="40" t="s">
        <v>79</v>
      </c>
      <c r="BW4" s="40" t="s">
        <v>74</v>
      </c>
      <c r="BX4" s="40" t="s">
        <v>70</v>
      </c>
      <c r="BY4" s="40" t="s">
        <v>68</v>
      </c>
      <c r="BZ4" s="40" t="s">
        <v>59</v>
      </c>
      <c r="CA4" s="40" t="s">
        <v>54</v>
      </c>
      <c r="CB4" s="40" t="s">
        <v>50</v>
      </c>
      <c r="CC4" s="40" t="s">
        <v>1117</v>
      </c>
      <c r="CD4" s="40" t="s">
        <v>41</v>
      </c>
      <c r="CE4" s="40" t="s">
        <v>37</v>
      </c>
      <c r="CF4" s="40" t="s">
        <v>35</v>
      </c>
      <c r="CG4" s="40" t="s">
        <v>1118</v>
      </c>
      <c r="CH4" s="40" t="s">
        <v>26</v>
      </c>
      <c r="CI4" s="40" t="s">
        <v>23</v>
      </c>
      <c r="CJ4" s="40" t="s">
        <v>21</v>
      </c>
      <c r="CK4" s="40" t="s">
        <v>20</v>
      </c>
      <c r="CL4" s="40" t="s">
        <v>1119</v>
      </c>
      <c r="CM4" s="40" t="s">
        <v>1120</v>
      </c>
      <c r="CN4" s="40" t="s">
        <v>1121</v>
      </c>
      <c r="CO4" s="40" t="s">
        <v>1122</v>
      </c>
      <c r="CP4" s="40" t="s">
        <v>1123</v>
      </c>
      <c r="CQ4" s="40" t="s">
        <v>15</v>
      </c>
      <c r="CR4" s="40" t="s">
        <v>11</v>
      </c>
      <c r="CS4" s="40" t="s">
        <v>9</v>
      </c>
      <c r="CT4" s="40" t="s">
        <v>1124</v>
      </c>
      <c r="CU4" s="40" t="s">
        <v>1125</v>
      </c>
      <c r="CV4" s="40" t="s">
        <v>1126</v>
      </c>
      <c r="CW4" s="40" t="s">
        <v>1127</v>
      </c>
      <c r="CX4" s="40" t="s">
        <v>7</v>
      </c>
      <c r="CY4" s="40" t="s">
        <v>886</v>
      </c>
      <c r="CZ4" s="40" t="s">
        <v>883</v>
      </c>
      <c r="DA4" s="40" t="s">
        <v>1128</v>
      </c>
      <c r="DB4" s="40" t="s">
        <v>1129</v>
      </c>
      <c r="DC4" s="40" t="s">
        <v>1130</v>
      </c>
      <c r="DD4" s="40" t="s">
        <v>1131</v>
      </c>
      <c r="DE4" s="40" t="s">
        <v>880</v>
      </c>
      <c r="DF4" s="40" t="s">
        <v>1132</v>
      </c>
      <c r="DG4" s="40" t="s">
        <v>878</v>
      </c>
      <c r="DH4" s="40" t="s">
        <v>877</v>
      </c>
      <c r="DI4" s="40" t="s">
        <v>875</v>
      </c>
      <c r="DJ4" s="40" t="s">
        <v>873</v>
      </c>
      <c r="DK4" s="40" t="s">
        <v>1133</v>
      </c>
      <c r="DL4" s="40" t="s">
        <v>870</v>
      </c>
      <c r="DM4" s="40" t="s">
        <v>1134</v>
      </c>
      <c r="DN4" s="40" t="s">
        <v>866</v>
      </c>
      <c r="DO4" s="40" t="s">
        <v>865</v>
      </c>
      <c r="DP4" s="40" t="s">
        <v>863</v>
      </c>
      <c r="DQ4" s="40" t="s">
        <v>1135</v>
      </c>
      <c r="DR4" s="40" t="s">
        <v>861</v>
      </c>
      <c r="DS4" s="40" t="s">
        <v>859</v>
      </c>
      <c r="DT4" s="40" t="s">
        <v>1136</v>
      </c>
      <c r="DU4" s="40" t="s">
        <v>1137</v>
      </c>
      <c r="DV4" s="40" t="s">
        <v>1138</v>
      </c>
      <c r="DW4" s="40" t="s">
        <v>839</v>
      </c>
      <c r="DX4" s="40" t="s">
        <v>837</v>
      </c>
      <c r="DY4" s="40" t="s">
        <v>1139</v>
      </c>
      <c r="DZ4" s="40" t="s">
        <v>829</v>
      </c>
      <c r="EA4" s="40" t="s">
        <v>828</v>
      </c>
      <c r="EB4" s="40" t="s">
        <v>827</v>
      </c>
      <c r="EC4" s="40" t="s">
        <v>824</v>
      </c>
      <c r="ED4" s="40" t="s">
        <v>1140</v>
      </c>
      <c r="EE4" s="40" t="s">
        <v>1141</v>
      </c>
      <c r="EF4" s="40" t="s">
        <v>1142</v>
      </c>
      <c r="EG4" s="40" t="s">
        <v>1143</v>
      </c>
      <c r="EH4" s="40" t="s">
        <v>1144</v>
      </c>
      <c r="EI4" s="40" t="s">
        <v>1145</v>
      </c>
      <c r="EJ4" s="40" t="s">
        <v>815</v>
      </c>
      <c r="EK4" s="40" t="s">
        <v>1146</v>
      </c>
      <c r="EL4" s="40" t="s">
        <v>1147</v>
      </c>
      <c r="EM4" s="40" t="s">
        <v>1148</v>
      </c>
      <c r="EN4" s="40" t="s">
        <v>1149</v>
      </c>
      <c r="EO4" s="40" t="s">
        <v>1150</v>
      </c>
      <c r="EP4" s="40" t="s">
        <v>1151</v>
      </c>
      <c r="EQ4" s="40" t="s">
        <v>1152</v>
      </c>
      <c r="ER4" s="40" t="s">
        <v>1153</v>
      </c>
      <c r="ES4" s="40" t="s">
        <v>1154</v>
      </c>
      <c r="ET4" s="40" t="s">
        <v>1251</v>
      </c>
      <c r="EU4" s="40" t="s">
        <v>1156</v>
      </c>
      <c r="EV4" s="40" t="s">
        <v>1157</v>
      </c>
      <c r="EW4" s="40" t="s">
        <v>1158</v>
      </c>
      <c r="EX4" s="40" t="s">
        <v>1159</v>
      </c>
      <c r="EY4" s="40" t="s">
        <v>1160</v>
      </c>
      <c r="EZ4" s="40" t="s">
        <v>1161</v>
      </c>
      <c r="FA4" s="40" t="s">
        <v>1162</v>
      </c>
      <c r="FB4" s="40" t="s">
        <v>1163</v>
      </c>
      <c r="FC4" s="40" t="s">
        <v>1164</v>
      </c>
      <c r="FD4" s="40" t="s">
        <v>1165</v>
      </c>
      <c r="FE4" s="40" t="s">
        <v>1166</v>
      </c>
      <c r="FF4" s="40" t="s">
        <v>1167</v>
      </c>
      <c r="FG4" s="40" t="s">
        <v>1168</v>
      </c>
      <c r="FH4" s="40" t="s">
        <v>1169</v>
      </c>
      <c r="FI4" s="40" t="s">
        <v>803</v>
      </c>
      <c r="FJ4" s="40" t="s">
        <v>801</v>
      </c>
      <c r="FK4" s="40" t="s">
        <v>1170</v>
      </c>
      <c r="FL4" s="40" t="s">
        <v>1171</v>
      </c>
      <c r="FM4" s="40" t="s">
        <v>1172</v>
      </c>
      <c r="FN4" s="40" t="s">
        <v>1173</v>
      </c>
      <c r="FO4" s="40" t="s">
        <v>793</v>
      </c>
      <c r="FP4" s="40" t="s">
        <v>790</v>
      </c>
      <c r="FQ4" s="40" t="s">
        <v>1174</v>
      </c>
      <c r="FR4" s="40" t="s">
        <v>1175</v>
      </c>
      <c r="FS4" s="40" t="s">
        <v>1176</v>
      </c>
      <c r="FT4" s="40" t="s">
        <v>1177</v>
      </c>
      <c r="FU4" s="40" t="s">
        <v>1178</v>
      </c>
      <c r="FV4" s="40" t="s">
        <v>1179</v>
      </c>
      <c r="FW4" s="40" t="s">
        <v>1180</v>
      </c>
      <c r="FX4" s="40" t="s">
        <v>1181</v>
      </c>
      <c r="FY4" s="40" t="s">
        <v>1182</v>
      </c>
      <c r="FZ4" s="40" t="s">
        <v>1183</v>
      </c>
      <c r="GA4" s="421" t="s">
        <v>1184</v>
      </c>
      <c r="GB4" s="40" t="s">
        <v>1185</v>
      </c>
      <c r="GC4" s="40" t="s">
        <v>1186</v>
      </c>
      <c r="GD4" s="40" t="s">
        <v>1187</v>
      </c>
      <c r="GE4" s="40" t="s">
        <v>1188</v>
      </c>
      <c r="GF4" s="40" t="s">
        <v>1189</v>
      </c>
      <c r="GG4" s="90" t="s">
        <v>1190</v>
      </c>
      <c r="GH4" s="40" t="s">
        <v>788</v>
      </c>
      <c r="GI4" s="40" t="s">
        <v>1191</v>
      </c>
      <c r="GJ4" s="40" t="s">
        <v>1192</v>
      </c>
      <c r="GK4" s="40" t="s">
        <v>769</v>
      </c>
      <c r="GL4" s="40" t="s">
        <v>767</v>
      </c>
      <c r="GM4" s="40" t="s">
        <v>1193</v>
      </c>
      <c r="GN4" s="40" t="s">
        <v>1194</v>
      </c>
      <c r="GO4" s="40" t="s">
        <v>1195</v>
      </c>
      <c r="GP4" s="422" t="s">
        <v>1196</v>
      </c>
      <c r="GQ4" s="422" t="s">
        <v>1197</v>
      </c>
      <c r="GR4" s="40" t="s">
        <v>1198</v>
      </c>
      <c r="GS4" s="40" t="s">
        <v>1199</v>
      </c>
      <c r="GT4" s="40" t="s">
        <v>1200</v>
      </c>
      <c r="GU4" s="40">
        <v>9800</v>
      </c>
      <c r="GV4" s="40">
        <v>9900</v>
      </c>
      <c r="GW4" s="90" t="s">
        <v>1201</v>
      </c>
      <c r="GX4" s="422" t="s">
        <v>1202</v>
      </c>
      <c r="GY4" s="40" t="s">
        <v>743</v>
      </c>
      <c r="GZ4" s="40" t="s">
        <v>1203</v>
      </c>
      <c r="HA4" s="40" t="s">
        <v>742</v>
      </c>
      <c r="HB4" s="40" t="s">
        <v>727</v>
      </c>
      <c r="HC4" s="40" t="s">
        <v>1204</v>
      </c>
      <c r="HD4" s="40" t="s">
        <v>1205</v>
      </c>
      <c r="HE4" s="421" t="s">
        <v>1206</v>
      </c>
      <c r="HF4" s="90" t="s">
        <v>1207</v>
      </c>
      <c r="HG4" s="213" t="s">
        <v>691</v>
      </c>
      <c r="HH4" s="87"/>
      <c r="HI4" s="40"/>
    </row>
    <row r="5" spans="1:217" ht="48" x14ac:dyDescent="0.2">
      <c r="A5" s="403" t="s">
        <v>890</v>
      </c>
      <c r="B5" s="404" t="s">
        <v>890</v>
      </c>
      <c r="C5" s="405" t="s">
        <v>2155</v>
      </c>
      <c r="D5" s="214" t="s">
        <v>525</v>
      </c>
      <c r="E5" s="214" t="s">
        <v>526</v>
      </c>
      <c r="F5" s="214" t="s">
        <v>527</v>
      </c>
      <c r="G5" s="214" t="s">
        <v>528</v>
      </c>
      <c r="H5" s="214" t="s">
        <v>529</v>
      </c>
      <c r="I5" s="39" t="s">
        <v>478</v>
      </c>
      <c r="J5" s="214" t="s">
        <v>530</v>
      </c>
      <c r="K5" s="39" t="s">
        <v>463</v>
      </c>
      <c r="L5" s="39" t="s">
        <v>462</v>
      </c>
      <c r="M5" s="39" t="s">
        <v>459</v>
      </c>
      <c r="N5" s="214" t="s">
        <v>531</v>
      </c>
      <c r="O5" s="214" t="s">
        <v>532</v>
      </c>
      <c r="P5" s="214" t="s">
        <v>533</v>
      </c>
      <c r="Q5" s="39" t="s">
        <v>1208</v>
      </c>
      <c r="R5" s="39" t="s">
        <v>447</v>
      </c>
      <c r="S5" s="39" t="s">
        <v>1209</v>
      </c>
      <c r="T5" s="214" t="s">
        <v>534</v>
      </c>
      <c r="U5" s="214" t="s">
        <v>535</v>
      </c>
      <c r="V5" s="214" t="s">
        <v>536</v>
      </c>
      <c r="W5" s="214" t="s">
        <v>537</v>
      </c>
      <c r="X5" s="214" t="s">
        <v>538</v>
      </c>
      <c r="Y5" s="214" t="s">
        <v>539</v>
      </c>
      <c r="Z5" s="214" t="s">
        <v>540</v>
      </c>
      <c r="AA5" s="214" t="s">
        <v>541</v>
      </c>
      <c r="AB5" s="214" t="s">
        <v>542</v>
      </c>
      <c r="AC5" s="39" t="s">
        <v>1210</v>
      </c>
      <c r="AD5" s="214" t="s">
        <v>543</v>
      </c>
      <c r="AE5" s="39" t="s">
        <v>2156</v>
      </c>
      <c r="AF5" s="39" t="s">
        <v>253</v>
      </c>
      <c r="AG5" s="39" t="s">
        <v>252</v>
      </c>
      <c r="AH5" s="39" t="s">
        <v>249</v>
      </c>
      <c r="AI5" s="39" t="s">
        <v>245</v>
      </c>
      <c r="AJ5" s="39" t="s">
        <v>2157</v>
      </c>
      <c r="AK5" s="39" t="s">
        <v>239</v>
      </c>
      <c r="AL5" s="39" t="s">
        <v>236</v>
      </c>
      <c r="AM5" s="39" t="s">
        <v>1211</v>
      </c>
      <c r="AN5" s="39" t="s">
        <v>229</v>
      </c>
      <c r="AO5" s="39" t="s">
        <v>226</v>
      </c>
      <c r="AP5" s="39" t="s">
        <v>224</v>
      </c>
      <c r="AQ5" s="39" t="s">
        <v>343</v>
      </c>
      <c r="AR5" s="39" t="s">
        <v>344</v>
      </c>
      <c r="AS5" s="39" t="s">
        <v>216</v>
      </c>
      <c r="AT5" s="39" t="s">
        <v>211</v>
      </c>
      <c r="AU5" s="39" t="s">
        <v>613</v>
      </c>
      <c r="AV5" s="39" t="s">
        <v>203</v>
      </c>
      <c r="AW5" s="39" t="s">
        <v>201</v>
      </c>
      <c r="AX5" s="214" t="s">
        <v>569</v>
      </c>
      <c r="AY5" s="39" t="s">
        <v>2158</v>
      </c>
      <c r="AZ5" s="39" t="s">
        <v>2159</v>
      </c>
      <c r="BA5" s="39" t="s">
        <v>172</v>
      </c>
      <c r="BB5" s="39" t="s">
        <v>169</v>
      </c>
      <c r="BC5" s="39" t="s">
        <v>165</v>
      </c>
      <c r="BD5" s="39" t="s">
        <v>155</v>
      </c>
      <c r="BE5" s="39" t="s">
        <v>153</v>
      </c>
      <c r="BF5" s="39" t="s">
        <v>2160</v>
      </c>
      <c r="BG5" s="39" t="s">
        <v>150</v>
      </c>
      <c r="BH5" s="39" t="s">
        <v>148</v>
      </c>
      <c r="BI5" s="39" t="s">
        <v>146</v>
      </c>
      <c r="BJ5" s="39" t="s">
        <v>144</v>
      </c>
      <c r="BK5" s="39" t="s">
        <v>140</v>
      </c>
      <c r="BL5" s="39" t="s">
        <v>130</v>
      </c>
      <c r="BM5" s="39" t="s">
        <v>124</v>
      </c>
      <c r="BN5" s="39" t="s">
        <v>114</v>
      </c>
      <c r="BO5" s="39" t="s">
        <v>111</v>
      </c>
      <c r="BP5" s="39" t="s">
        <v>110</v>
      </c>
      <c r="BQ5" s="39" t="s">
        <v>2161</v>
      </c>
      <c r="BR5" s="39" t="s">
        <v>105</v>
      </c>
      <c r="BS5" s="39" t="s">
        <v>349</v>
      </c>
      <c r="BT5" s="39" t="s">
        <v>84</v>
      </c>
      <c r="BU5" s="39" t="s">
        <v>1212</v>
      </c>
      <c r="BV5" s="39" t="s">
        <v>76</v>
      </c>
      <c r="BW5" s="39" t="s">
        <v>73</v>
      </c>
      <c r="BX5" s="39" t="s">
        <v>69</v>
      </c>
      <c r="BY5" s="39" t="s">
        <v>67</v>
      </c>
      <c r="BZ5" s="39" t="s">
        <v>58</v>
      </c>
      <c r="CA5" s="39" t="s">
        <v>53</v>
      </c>
      <c r="CB5" s="39" t="s">
        <v>2162</v>
      </c>
      <c r="CC5" s="39" t="s">
        <v>43</v>
      </c>
      <c r="CD5" s="39" t="s">
        <v>40</v>
      </c>
      <c r="CE5" s="39" t="s">
        <v>36</v>
      </c>
      <c r="CF5" s="39" t="s">
        <v>34</v>
      </c>
      <c r="CG5" s="39" t="s">
        <v>27</v>
      </c>
      <c r="CH5" s="39" t="s">
        <v>25</v>
      </c>
      <c r="CI5" s="39" t="s">
        <v>22</v>
      </c>
      <c r="CJ5" s="39" t="s">
        <v>2163</v>
      </c>
      <c r="CK5" s="39" t="s">
        <v>19</v>
      </c>
      <c r="CL5" s="39" t="s">
        <v>1213</v>
      </c>
      <c r="CM5" s="39" t="s">
        <v>1214</v>
      </c>
      <c r="CN5" s="39" t="s">
        <v>10</v>
      </c>
      <c r="CO5" s="39" t="s">
        <v>8</v>
      </c>
      <c r="CP5" s="39" t="s">
        <v>1215</v>
      </c>
      <c r="CQ5" s="39" t="s">
        <v>518</v>
      </c>
      <c r="CR5" s="39" t="s">
        <v>517</v>
      </c>
      <c r="CS5" s="39" t="s">
        <v>2</v>
      </c>
      <c r="CT5" s="39" t="s">
        <v>1216</v>
      </c>
      <c r="CU5" s="39" t="s">
        <v>1217</v>
      </c>
      <c r="CV5" s="39" t="s">
        <v>3</v>
      </c>
      <c r="CW5" s="39" t="s">
        <v>1</v>
      </c>
      <c r="CX5" s="39" t="s">
        <v>1218</v>
      </c>
      <c r="CY5" s="39" t="s">
        <v>885</v>
      </c>
      <c r="CZ5" s="39" t="s">
        <v>2164</v>
      </c>
      <c r="DA5" s="39" t="s">
        <v>1219</v>
      </c>
      <c r="DB5" s="39" t="s">
        <v>840</v>
      </c>
      <c r="DC5" s="39" t="s">
        <v>1220</v>
      </c>
      <c r="DD5" s="39" t="s">
        <v>832</v>
      </c>
      <c r="DE5" s="39" t="s">
        <v>1221</v>
      </c>
      <c r="DF5" s="39" t="s">
        <v>629</v>
      </c>
      <c r="DG5" s="39" t="s">
        <v>1222</v>
      </c>
      <c r="DH5" s="39" t="s">
        <v>1223</v>
      </c>
      <c r="DI5" s="39" t="s">
        <v>874</v>
      </c>
      <c r="DJ5" s="39" t="s">
        <v>872</v>
      </c>
      <c r="DK5" s="39" t="s">
        <v>1224</v>
      </c>
      <c r="DL5" s="39" t="s">
        <v>2165</v>
      </c>
      <c r="DM5" s="39" t="s">
        <v>2166</v>
      </c>
      <c r="DN5" s="39" t="s">
        <v>1225</v>
      </c>
      <c r="DO5" s="39" t="s">
        <v>864</v>
      </c>
      <c r="DP5" s="39" t="s">
        <v>862</v>
      </c>
      <c r="DQ5" s="39" t="s">
        <v>860</v>
      </c>
      <c r="DR5" s="39" t="s">
        <v>1226</v>
      </c>
      <c r="DS5" s="39" t="s">
        <v>856</v>
      </c>
      <c r="DT5" s="39" t="s">
        <v>851</v>
      </c>
      <c r="DU5" s="39" t="s">
        <v>847</v>
      </c>
      <c r="DV5" s="39" t="s">
        <v>844</v>
      </c>
      <c r="DW5" s="39" t="s">
        <v>178</v>
      </c>
      <c r="DX5" s="39" t="s">
        <v>831</v>
      </c>
      <c r="DY5" s="39" t="s">
        <v>830</v>
      </c>
      <c r="DZ5" s="39" t="s">
        <v>355</v>
      </c>
      <c r="EA5" s="39" t="s">
        <v>357</v>
      </c>
      <c r="EB5" s="39" t="s">
        <v>826</v>
      </c>
      <c r="EC5" s="39" t="s">
        <v>823</v>
      </c>
      <c r="ED5" s="39" t="s">
        <v>817</v>
      </c>
      <c r="EE5" s="39" t="s">
        <v>814</v>
      </c>
      <c r="EF5" s="39" t="s">
        <v>811</v>
      </c>
      <c r="EG5" s="39" t="s">
        <v>809</v>
      </c>
      <c r="EH5" s="39" t="s">
        <v>807</v>
      </c>
      <c r="EI5" s="39" t="s">
        <v>804</v>
      </c>
      <c r="EJ5" s="39" t="s">
        <v>802</v>
      </c>
      <c r="EK5" s="39" t="s">
        <v>800</v>
      </c>
      <c r="EL5" s="39" t="s">
        <v>799</v>
      </c>
      <c r="EM5" s="39" t="s">
        <v>796</v>
      </c>
      <c r="EN5" s="39" t="s">
        <v>792</v>
      </c>
      <c r="EO5" s="39" t="s">
        <v>789</v>
      </c>
      <c r="EP5" s="39" t="s">
        <v>510</v>
      </c>
      <c r="EQ5" s="39" t="s">
        <v>787</v>
      </c>
      <c r="ER5" s="39" t="s">
        <v>785</v>
      </c>
      <c r="ES5" s="39" t="s">
        <v>783</v>
      </c>
      <c r="ET5" s="39" t="s">
        <v>1252</v>
      </c>
      <c r="EU5" s="39" t="s">
        <v>781</v>
      </c>
      <c r="EV5" s="39" t="s">
        <v>779</v>
      </c>
      <c r="EW5" s="39" t="s">
        <v>776</v>
      </c>
      <c r="EX5" s="39" t="s">
        <v>775</v>
      </c>
      <c r="EY5" s="39" t="s">
        <v>1228</v>
      </c>
      <c r="EZ5" s="39" t="s">
        <v>772</v>
      </c>
      <c r="FA5" s="39" t="s">
        <v>771</v>
      </c>
      <c r="FB5" s="39" t="s">
        <v>1229</v>
      </c>
      <c r="FC5" s="39" t="s">
        <v>1230</v>
      </c>
      <c r="FD5" s="39" t="s">
        <v>2167</v>
      </c>
      <c r="FE5" s="39" t="s">
        <v>766</v>
      </c>
      <c r="FF5" s="39" t="s">
        <v>1231</v>
      </c>
      <c r="FG5" s="39" t="s">
        <v>1232</v>
      </c>
      <c r="FH5" s="39" t="s">
        <v>1233</v>
      </c>
      <c r="FI5" s="39" t="s">
        <v>761</v>
      </c>
      <c r="FJ5" s="39" t="s">
        <v>758</v>
      </c>
      <c r="FK5" s="39" t="s">
        <v>757</v>
      </c>
      <c r="FL5" s="39" t="s">
        <v>755</v>
      </c>
      <c r="FM5" s="39" t="s">
        <v>753</v>
      </c>
      <c r="FN5" s="39" t="s">
        <v>750</v>
      </c>
      <c r="FO5" s="39" t="s">
        <v>749</v>
      </c>
      <c r="FP5" s="39" t="s">
        <v>1234</v>
      </c>
      <c r="FQ5" s="39" t="s">
        <v>1235</v>
      </c>
      <c r="FR5" s="39" t="s">
        <v>745</v>
      </c>
      <c r="FS5" s="39" t="s">
        <v>2168</v>
      </c>
      <c r="FT5" s="39" t="s">
        <v>1236</v>
      </c>
      <c r="FU5" s="39" t="s">
        <v>734</v>
      </c>
      <c r="FV5" s="39" t="s">
        <v>741</v>
      </c>
      <c r="FW5" s="39" t="s">
        <v>1237</v>
      </c>
      <c r="FX5" s="39" t="s">
        <v>733</v>
      </c>
      <c r="FY5" s="39" t="s">
        <v>728</v>
      </c>
      <c r="FZ5" s="39" t="s">
        <v>1238</v>
      </c>
      <c r="GA5" s="214" t="s">
        <v>1239</v>
      </c>
      <c r="GB5" s="39" t="s">
        <v>1240</v>
      </c>
      <c r="GC5" s="39" t="s">
        <v>612</v>
      </c>
      <c r="GD5" s="39" t="s">
        <v>717</v>
      </c>
      <c r="GE5" s="39" t="s">
        <v>716</v>
      </c>
      <c r="GF5" s="39" t="s">
        <v>715</v>
      </c>
      <c r="GG5" s="91" t="s">
        <v>713</v>
      </c>
      <c r="GH5" s="39" t="s">
        <v>712</v>
      </c>
      <c r="GI5" s="39" t="s">
        <v>711</v>
      </c>
      <c r="GJ5" s="39" t="s">
        <v>710</v>
      </c>
      <c r="GK5" s="39" t="s">
        <v>709</v>
      </c>
      <c r="GL5" s="39" t="s">
        <v>1241</v>
      </c>
      <c r="GM5" s="39" t="s">
        <v>1242</v>
      </c>
      <c r="GN5" s="39" t="s">
        <v>1243</v>
      </c>
      <c r="GO5" s="39" t="s">
        <v>708</v>
      </c>
      <c r="GP5" s="215" t="s">
        <v>1244</v>
      </c>
      <c r="GQ5" s="215" t="s">
        <v>1245</v>
      </c>
      <c r="GR5" s="39" t="s">
        <v>707</v>
      </c>
      <c r="GS5" s="39" t="s">
        <v>706</v>
      </c>
      <c r="GT5" s="39" t="s">
        <v>705</v>
      </c>
      <c r="GU5" s="39" t="s">
        <v>1246</v>
      </c>
      <c r="GV5" s="39" t="s">
        <v>1247</v>
      </c>
      <c r="GW5" s="91" t="s">
        <v>572</v>
      </c>
      <c r="GX5" s="215" t="s">
        <v>546</v>
      </c>
      <c r="GY5" s="39" t="s">
        <v>704</v>
      </c>
      <c r="GZ5" s="39" t="s">
        <v>703</v>
      </c>
      <c r="HA5" s="39" t="s">
        <v>702</v>
      </c>
      <c r="HB5" s="39" t="s">
        <v>701</v>
      </c>
      <c r="HC5" s="39" t="s">
        <v>700</v>
      </c>
      <c r="HD5" s="39" t="s">
        <v>1248</v>
      </c>
      <c r="HE5" s="214" t="s">
        <v>1249</v>
      </c>
      <c r="HF5" s="91" t="s">
        <v>699</v>
      </c>
      <c r="HG5" s="216" t="s">
        <v>1250</v>
      </c>
      <c r="HH5" s="87"/>
      <c r="HI5" s="39"/>
    </row>
    <row r="6" spans="1:217" x14ac:dyDescent="0.2">
      <c r="A6" s="87" t="s">
        <v>891</v>
      </c>
      <c r="B6" s="212" t="s">
        <v>508</v>
      </c>
      <c r="C6" s="89" t="s">
        <v>525</v>
      </c>
      <c r="D6" s="406">
        <v>572</v>
      </c>
      <c r="E6" s="93">
        <v>12</v>
      </c>
      <c r="F6" s="93">
        <v>112</v>
      </c>
      <c r="G6" s="93">
        <v>15</v>
      </c>
      <c r="H6" s="93">
        <v>1</v>
      </c>
      <c r="I6" s="93">
        <v>79</v>
      </c>
      <c r="J6" s="93">
        <v>479</v>
      </c>
      <c r="K6" s="93">
        <v>94</v>
      </c>
      <c r="L6" s="93">
        <v>0</v>
      </c>
      <c r="M6" s="93">
        <v>0</v>
      </c>
      <c r="N6" s="93">
        <v>11</v>
      </c>
      <c r="O6" s="93">
        <v>0</v>
      </c>
      <c r="P6" s="93">
        <v>0</v>
      </c>
      <c r="Q6" s="93">
        <v>0</v>
      </c>
      <c r="R6" s="93">
        <v>0</v>
      </c>
      <c r="S6" s="93">
        <v>0</v>
      </c>
      <c r="T6" s="93">
        <v>0</v>
      </c>
      <c r="U6" s="93">
        <v>0</v>
      </c>
      <c r="V6" s="93">
        <v>71561</v>
      </c>
      <c r="W6" s="93">
        <v>0</v>
      </c>
      <c r="X6" s="93">
        <v>0</v>
      </c>
      <c r="Y6" s="93">
        <v>334</v>
      </c>
      <c r="Z6" s="93">
        <v>215</v>
      </c>
      <c r="AA6" s="93">
        <v>196</v>
      </c>
      <c r="AB6" s="93">
        <v>28</v>
      </c>
      <c r="AC6" s="93">
        <v>1775</v>
      </c>
      <c r="AD6" s="93">
        <v>0</v>
      </c>
      <c r="AE6" s="93">
        <v>0</v>
      </c>
      <c r="AF6" s="93">
        <v>0</v>
      </c>
      <c r="AG6" s="93">
        <v>0</v>
      </c>
      <c r="AH6" s="93">
        <v>0</v>
      </c>
      <c r="AI6" s="93">
        <v>0</v>
      </c>
      <c r="AJ6" s="93">
        <v>0</v>
      </c>
      <c r="AK6" s="93">
        <v>0</v>
      </c>
      <c r="AL6" s="93">
        <v>0</v>
      </c>
      <c r="AM6" s="93">
        <v>0</v>
      </c>
      <c r="AN6" s="93">
        <v>0</v>
      </c>
      <c r="AO6" s="93">
        <v>0</v>
      </c>
      <c r="AP6" s="93">
        <v>0</v>
      </c>
      <c r="AQ6" s="93">
        <v>0</v>
      </c>
      <c r="AR6" s="93">
        <v>0</v>
      </c>
      <c r="AS6" s="93">
        <v>0</v>
      </c>
      <c r="AT6" s="93">
        <v>0</v>
      </c>
      <c r="AU6" s="93">
        <v>0</v>
      </c>
      <c r="AV6" s="93">
        <v>0</v>
      </c>
      <c r="AW6" s="93">
        <v>0</v>
      </c>
      <c r="AX6" s="93">
        <v>0</v>
      </c>
      <c r="AY6" s="93">
        <v>0</v>
      </c>
      <c r="AZ6" s="93">
        <v>0</v>
      </c>
      <c r="BA6" s="93">
        <v>0</v>
      </c>
      <c r="BB6" s="93">
        <v>0</v>
      </c>
      <c r="BC6" s="93">
        <v>0</v>
      </c>
      <c r="BD6" s="93">
        <v>0</v>
      </c>
      <c r="BE6" s="93">
        <v>0</v>
      </c>
      <c r="BF6" s="93">
        <v>0</v>
      </c>
      <c r="BG6" s="93">
        <v>0</v>
      </c>
      <c r="BH6" s="93">
        <v>0</v>
      </c>
      <c r="BI6" s="93">
        <v>0</v>
      </c>
      <c r="BJ6" s="93">
        <v>0</v>
      </c>
      <c r="BK6" s="93">
        <v>0</v>
      </c>
      <c r="BL6" s="93">
        <v>0</v>
      </c>
      <c r="BM6" s="93">
        <v>0</v>
      </c>
      <c r="BN6" s="93">
        <v>0</v>
      </c>
      <c r="BO6" s="93">
        <v>0</v>
      </c>
      <c r="BP6" s="93">
        <v>0</v>
      </c>
      <c r="BQ6" s="93">
        <v>0</v>
      </c>
      <c r="BR6" s="93">
        <v>0</v>
      </c>
      <c r="BS6" s="93">
        <v>0</v>
      </c>
      <c r="BT6" s="93">
        <v>0</v>
      </c>
      <c r="BU6" s="93">
        <v>0</v>
      </c>
      <c r="BV6" s="93">
        <v>0</v>
      </c>
      <c r="BW6" s="93">
        <v>0</v>
      </c>
      <c r="BX6" s="93">
        <v>0</v>
      </c>
      <c r="BY6" s="93">
        <v>0</v>
      </c>
      <c r="BZ6" s="93">
        <v>0</v>
      </c>
      <c r="CA6" s="93">
        <v>0</v>
      </c>
      <c r="CB6" s="93">
        <v>0</v>
      </c>
      <c r="CC6" s="93">
        <v>0</v>
      </c>
      <c r="CD6" s="93">
        <v>0</v>
      </c>
      <c r="CE6" s="93">
        <v>0</v>
      </c>
      <c r="CF6" s="93">
        <v>0</v>
      </c>
      <c r="CG6" s="93">
        <v>0</v>
      </c>
      <c r="CH6" s="93">
        <v>0</v>
      </c>
      <c r="CI6" s="93">
        <v>0</v>
      </c>
      <c r="CJ6" s="93">
        <v>0</v>
      </c>
      <c r="CK6" s="93">
        <v>0</v>
      </c>
      <c r="CL6" s="93">
        <v>0</v>
      </c>
      <c r="CM6" s="93">
        <v>0</v>
      </c>
      <c r="CN6" s="93">
        <v>0</v>
      </c>
      <c r="CO6" s="93">
        <v>0</v>
      </c>
      <c r="CP6" s="93">
        <v>0</v>
      </c>
      <c r="CQ6" s="93">
        <v>0</v>
      </c>
      <c r="CR6" s="93">
        <v>0</v>
      </c>
      <c r="CS6" s="93">
        <v>0</v>
      </c>
      <c r="CT6" s="93">
        <v>0</v>
      </c>
      <c r="CU6" s="93">
        <v>0</v>
      </c>
      <c r="CV6" s="93">
        <v>0</v>
      </c>
      <c r="CW6" s="93">
        <v>0</v>
      </c>
      <c r="CX6" s="93">
        <v>0</v>
      </c>
      <c r="CY6" s="93">
        <v>0</v>
      </c>
      <c r="CZ6" s="93">
        <v>0</v>
      </c>
      <c r="DA6" s="93">
        <v>0</v>
      </c>
      <c r="DB6" s="93">
        <v>0</v>
      </c>
      <c r="DC6" s="93">
        <v>0</v>
      </c>
      <c r="DD6" s="93">
        <v>0</v>
      </c>
      <c r="DE6" s="93">
        <v>0</v>
      </c>
      <c r="DF6" s="93">
        <v>0</v>
      </c>
      <c r="DG6" s="93">
        <v>0</v>
      </c>
      <c r="DH6" s="93">
        <v>0</v>
      </c>
      <c r="DI6" s="93">
        <v>0</v>
      </c>
      <c r="DJ6" s="93">
        <v>0</v>
      </c>
      <c r="DK6" s="93">
        <v>0</v>
      </c>
      <c r="DL6" s="93">
        <v>0</v>
      </c>
      <c r="DM6" s="93">
        <v>0</v>
      </c>
      <c r="DN6" s="93">
        <v>0</v>
      </c>
      <c r="DO6" s="93">
        <v>0</v>
      </c>
      <c r="DP6" s="93">
        <v>0</v>
      </c>
      <c r="DQ6" s="93">
        <v>0</v>
      </c>
      <c r="DR6" s="93">
        <v>0</v>
      </c>
      <c r="DS6" s="93">
        <v>0</v>
      </c>
      <c r="DT6" s="93">
        <v>0</v>
      </c>
      <c r="DU6" s="93">
        <v>0</v>
      </c>
      <c r="DV6" s="93">
        <v>0</v>
      </c>
      <c r="DW6" s="93">
        <v>0</v>
      </c>
      <c r="DX6" s="93">
        <v>644</v>
      </c>
      <c r="DY6" s="93">
        <v>0</v>
      </c>
      <c r="DZ6" s="93">
        <v>0</v>
      </c>
      <c r="EA6" s="93">
        <v>0</v>
      </c>
      <c r="EB6" s="93">
        <v>2</v>
      </c>
      <c r="EC6" s="93">
        <v>0</v>
      </c>
      <c r="ED6" s="93">
        <v>0</v>
      </c>
      <c r="EE6" s="93">
        <v>0</v>
      </c>
      <c r="EF6" s="93">
        <v>0</v>
      </c>
      <c r="EG6" s="93">
        <v>0</v>
      </c>
      <c r="EH6" s="93">
        <v>0</v>
      </c>
      <c r="EI6" s="93">
        <v>0</v>
      </c>
      <c r="EJ6" s="93">
        <v>0</v>
      </c>
      <c r="EK6" s="93">
        <v>0</v>
      </c>
      <c r="EL6" s="93">
        <v>0</v>
      </c>
      <c r="EM6" s="93">
        <v>0</v>
      </c>
      <c r="EN6" s="93">
        <v>0</v>
      </c>
      <c r="EO6" s="93">
        <v>0</v>
      </c>
      <c r="EP6" s="93">
        <v>0</v>
      </c>
      <c r="EQ6" s="93">
        <v>0</v>
      </c>
      <c r="ER6" s="93">
        <v>0</v>
      </c>
      <c r="ES6" s="93">
        <v>0</v>
      </c>
      <c r="ET6" s="93">
        <v>0</v>
      </c>
      <c r="EU6" s="93">
        <v>0</v>
      </c>
      <c r="EV6" s="93">
        <v>0</v>
      </c>
      <c r="EW6" s="93">
        <v>0</v>
      </c>
      <c r="EX6" s="93">
        <v>0</v>
      </c>
      <c r="EY6" s="93">
        <v>0</v>
      </c>
      <c r="EZ6" s="93">
        <v>0</v>
      </c>
      <c r="FA6" s="93">
        <v>0</v>
      </c>
      <c r="FB6" s="93">
        <v>0</v>
      </c>
      <c r="FC6" s="93">
        <v>0</v>
      </c>
      <c r="FD6" s="93">
        <v>0</v>
      </c>
      <c r="FE6" s="93">
        <v>0</v>
      </c>
      <c r="FF6" s="93">
        <v>0</v>
      </c>
      <c r="FG6" s="93">
        <v>0</v>
      </c>
      <c r="FH6" s="93">
        <v>0</v>
      </c>
      <c r="FI6" s="93">
        <v>0</v>
      </c>
      <c r="FJ6" s="93">
        <v>0</v>
      </c>
      <c r="FK6" s="93">
        <v>0</v>
      </c>
      <c r="FL6" s="93">
        <v>9</v>
      </c>
      <c r="FM6" s="93">
        <v>0</v>
      </c>
      <c r="FN6" s="93">
        <v>0</v>
      </c>
      <c r="FO6" s="93">
        <v>0</v>
      </c>
      <c r="FP6" s="93">
        <v>0</v>
      </c>
      <c r="FQ6" s="93">
        <v>0</v>
      </c>
      <c r="FR6" s="93">
        <v>0</v>
      </c>
      <c r="FS6" s="93">
        <v>0</v>
      </c>
      <c r="FT6" s="93">
        <v>0</v>
      </c>
      <c r="FU6" s="93">
        <v>0</v>
      </c>
      <c r="FV6" s="93">
        <v>0</v>
      </c>
      <c r="FW6" s="93">
        <v>0</v>
      </c>
      <c r="FX6" s="93">
        <v>0</v>
      </c>
      <c r="FY6" s="93">
        <v>0</v>
      </c>
      <c r="FZ6" s="93">
        <v>0</v>
      </c>
      <c r="GA6" s="93">
        <v>0</v>
      </c>
      <c r="GB6" s="93">
        <v>0</v>
      </c>
      <c r="GC6" s="93">
        <v>18</v>
      </c>
      <c r="GD6" s="93">
        <v>0</v>
      </c>
      <c r="GE6" s="93">
        <v>0</v>
      </c>
      <c r="GF6" s="93">
        <v>0</v>
      </c>
      <c r="GG6" s="407">
        <v>76157</v>
      </c>
      <c r="GH6" s="93">
        <v>0</v>
      </c>
      <c r="GI6" s="93">
        <v>0</v>
      </c>
      <c r="GJ6" s="93">
        <v>0</v>
      </c>
      <c r="GK6" s="93">
        <v>0</v>
      </c>
      <c r="GL6" s="93">
        <v>0</v>
      </c>
      <c r="GM6" s="93">
        <v>0</v>
      </c>
      <c r="GN6" s="93">
        <v>0</v>
      </c>
      <c r="GO6" s="93">
        <v>-236</v>
      </c>
      <c r="GP6" s="407">
        <v>-236</v>
      </c>
      <c r="GQ6" s="407">
        <v>75921</v>
      </c>
      <c r="GR6" s="93">
        <v>14</v>
      </c>
      <c r="GS6" s="93">
        <v>0</v>
      </c>
      <c r="GT6" s="93">
        <v>14</v>
      </c>
      <c r="GU6" s="93">
        <v>23723</v>
      </c>
      <c r="GV6" s="93">
        <v>23737</v>
      </c>
      <c r="GW6" s="407">
        <v>23501</v>
      </c>
      <c r="GX6" s="407">
        <v>99658</v>
      </c>
      <c r="GY6" s="93">
        <v>-24731</v>
      </c>
      <c r="GZ6" s="93">
        <v>0</v>
      </c>
      <c r="HA6" s="93">
        <v>0</v>
      </c>
      <c r="HB6" s="93">
        <v>-1978</v>
      </c>
      <c r="HC6" s="93">
        <v>-26709</v>
      </c>
      <c r="HD6" s="93">
        <v>-28137</v>
      </c>
      <c r="HE6" s="93">
        <v>-54846</v>
      </c>
      <c r="HF6" s="407">
        <v>-31345</v>
      </c>
      <c r="HG6" s="94">
        <v>44812</v>
      </c>
      <c r="HH6" s="87"/>
      <c r="HI6" s="40"/>
    </row>
    <row r="7" spans="1:217" x14ac:dyDescent="0.2">
      <c r="A7" s="87" t="s">
        <v>892</v>
      </c>
      <c r="B7" s="212" t="s">
        <v>500</v>
      </c>
      <c r="C7" s="89" t="s">
        <v>526</v>
      </c>
      <c r="D7" s="95">
        <v>0</v>
      </c>
      <c r="E7" s="95">
        <v>272</v>
      </c>
      <c r="F7" s="95">
        <v>176</v>
      </c>
      <c r="G7" s="95">
        <v>0</v>
      </c>
      <c r="H7" s="95">
        <v>0</v>
      </c>
      <c r="I7" s="95">
        <v>0</v>
      </c>
      <c r="J7" s="95">
        <v>19</v>
      </c>
      <c r="K7" s="95">
        <v>0</v>
      </c>
      <c r="L7" s="95">
        <v>0</v>
      </c>
      <c r="M7" s="95">
        <v>0</v>
      </c>
      <c r="N7" s="95">
        <v>0</v>
      </c>
      <c r="O7" s="95">
        <v>0</v>
      </c>
      <c r="P7" s="95">
        <v>0</v>
      </c>
      <c r="Q7" s="95">
        <v>0</v>
      </c>
      <c r="R7" s="95">
        <v>0</v>
      </c>
      <c r="S7" s="95">
        <v>0</v>
      </c>
      <c r="T7" s="95">
        <v>0</v>
      </c>
      <c r="U7" s="95">
        <v>0</v>
      </c>
      <c r="V7" s="95">
        <v>164</v>
      </c>
      <c r="W7" s="95">
        <v>1934</v>
      </c>
      <c r="X7" s="95">
        <v>139</v>
      </c>
      <c r="Y7" s="95">
        <v>24015</v>
      </c>
      <c r="Z7" s="95">
        <v>6631</v>
      </c>
      <c r="AA7" s="95">
        <v>353</v>
      </c>
      <c r="AB7" s="95">
        <v>122</v>
      </c>
      <c r="AC7" s="95">
        <v>232</v>
      </c>
      <c r="AD7" s="95">
        <v>0</v>
      </c>
      <c r="AE7" s="95">
        <v>0</v>
      </c>
      <c r="AF7" s="95">
        <v>0</v>
      </c>
      <c r="AG7" s="95">
        <v>0</v>
      </c>
      <c r="AH7" s="95">
        <v>0</v>
      </c>
      <c r="AI7" s="95">
        <v>0</v>
      </c>
      <c r="AJ7" s="95">
        <v>0</v>
      </c>
      <c r="AK7" s="95">
        <v>0</v>
      </c>
      <c r="AL7" s="95">
        <v>0</v>
      </c>
      <c r="AM7" s="95">
        <v>0</v>
      </c>
      <c r="AN7" s="95">
        <v>0</v>
      </c>
      <c r="AO7" s="95">
        <v>0</v>
      </c>
      <c r="AP7" s="95">
        <v>0</v>
      </c>
      <c r="AQ7" s="95">
        <v>0</v>
      </c>
      <c r="AR7" s="95">
        <v>0</v>
      </c>
      <c r="AS7" s="95">
        <v>0</v>
      </c>
      <c r="AT7" s="95">
        <v>0</v>
      </c>
      <c r="AU7" s="95">
        <v>0</v>
      </c>
      <c r="AV7" s="95">
        <v>0</v>
      </c>
      <c r="AW7" s="95">
        <v>0</v>
      </c>
      <c r="AX7" s="95">
        <v>0</v>
      </c>
      <c r="AY7" s="95">
        <v>0</v>
      </c>
      <c r="AZ7" s="95">
        <v>0</v>
      </c>
      <c r="BA7" s="95">
        <v>0</v>
      </c>
      <c r="BB7" s="95">
        <v>0</v>
      </c>
      <c r="BC7" s="95">
        <v>0</v>
      </c>
      <c r="BD7" s="95">
        <v>0</v>
      </c>
      <c r="BE7" s="95">
        <v>0</v>
      </c>
      <c r="BF7" s="95">
        <v>0</v>
      </c>
      <c r="BG7" s="95">
        <v>0</v>
      </c>
      <c r="BH7" s="95">
        <v>0</v>
      </c>
      <c r="BI7" s="95">
        <v>0</v>
      </c>
      <c r="BJ7" s="95">
        <v>6</v>
      </c>
      <c r="BK7" s="95">
        <v>0</v>
      </c>
      <c r="BL7" s="95">
        <v>0</v>
      </c>
      <c r="BM7" s="95">
        <v>0</v>
      </c>
      <c r="BN7" s="95">
        <v>0</v>
      </c>
      <c r="BO7" s="95">
        <v>0</v>
      </c>
      <c r="BP7" s="95">
        <v>0</v>
      </c>
      <c r="BQ7" s="95">
        <v>0</v>
      </c>
      <c r="BR7" s="95">
        <v>0</v>
      </c>
      <c r="BS7" s="95">
        <v>0</v>
      </c>
      <c r="BT7" s="95">
        <v>0</v>
      </c>
      <c r="BU7" s="95">
        <v>0</v>
      </c>
      <c r="BV7" s="95">
        <v>0</v>
      </c>
      <c r="BW7" s="95">
        <v>0</v>
      </c>
      <c r="BX7" s="95">
        <v>0</v>
      </c>
      <c r="BY7" s="95">
        <v>0</v>
      </c>
      <c r="BZ7" s="95">
        <v>0</v>
      </c>
      <c r="CA7" s="95">
        <v>0</v>
      </c>
      <c r="CB7" s="95">
        <v>0</v>
      </c>
      <c r="CC7" s="95">
        <v>0</v>
      </c>
      <c r="CD7" s="95">
        <v>0</v>
      </c>
      <c r="CE7" s="95">
        <v>0</v>
      </c>
      <c r="CF7" s="95">
        <v>0</v>
      </c>
      <c r="CG7" s="95">
        <v>0</v>
      </c>
      <c r="CH7" s="95">
        <v>0</v>
      </c>
      <c r="CI7" s="95">
        <v>0</v>
      </c>
      <c r="CJ7" s="95">
        <v>0</v>
      </c>
      <c r="CK7" s="95">
        <v>0</v>
      </c>
      <c r="CL7" s="95">
        <v>0</v>
      </c>
      <c r="CM7" s="95">
        <v>0</v>
      </c>
      <c r="CN7" s="95">
        <v>0</v>
      </c>
      <c r="CO7" s="95">
        <v>0</v>
      </c>
      <c r="CP7" s="95">
        <v>0</v>
      </c>
      <c r="CQ7" s="95">
        <v>0</v>
      </c>
      <c r="CR7" s="95">
        <v>0</v>
      </c>
      <c r="CS7" s="95">
        <v>0</v>
      </c>
      <c r="CT7" s="95">
        <v>0</v>
      </c>
      <c r="CU7" s="95">
        <v>0</v>
      </c>
      <c r="CV7" s="95">
        <v>0</v>
      </c>
      <c r="CW7" s="95">
        <v>0</v>
      </c>
      <c r="CX7" s="95">
        <v>0</v>
      </c>
      <c r="CY7" s="95">
        <v>0</v>
      </c>
      <c r="CZ7" s="95">
        <v>0</v>
      </c>
      <c r="DA7" s="95">
        <v>0</v>
      </c>
      <c r="DB7" s="95">
        <v>0</v>
      </c>
      <c r="DC7" s="95">
        <v>0</v>
      </c>
      <c r="DD7" s="95">
        <v>0</v>
      </c>
      <c r="DE7" s="95">
        <v>0</v>
      </c>
      <c r="DF7" s="95">
        <v>0</v>
      </c>
      <c r="DG7" s="95">
        <v>0</v>
      </c>
      <c r="DH7" s="95">
        <v>0</v>
      </c>
      <c r="DI7" s="95">
        <v>0</v>
      </c>
      <c r="DJ7" s="95">
        <v>0</v>
      </c>
      <c r="DK7" s="95">
        <v>0</v>
      </c>
      <c r="DL7" s="95">
        <v>0</v>
      </c>
      <c r="DM7" s="95">
        <v>0</v>
      </c>
      <c r="DN7" s="95">
        <v>0</v>
      </c>
      <c r="DO7" s="95">
        <v>0</v>
      </c>
      <c r="DP7" s="95">
        <v>0</v>
      </c>
      <c r="DQ7" s="95">
        <v>0</v>
      </c>
      <c r="DR7" s="95">
        <v>0</v>
      </c>
      <c r="DS7" s="95">
        <v>0</v>
      </c>
      <c r="DT7" s="95">
        <v>0</v>
      </c>
      <c r="DU7" s="95">
        <v>0</v>
      </c>
      <c r="DV7" s="95">
        <v>0</v>
      </c>
      <c r="DW7" s="95">
        <v>0</v>
      </c>
      <c r="DX7" s="95">
        <v>0</v>
      </c>
      <c r="DY7" s="95">
        <v>0</v>
      </c>
      <c r="DZ7" s="95">
        <v>0</v>
      </c>
      <c r="EA7" s="95">
        <v>0</v>
      </c>
      <c r="EB7" s="95">
        <v>0</v>
      </c>
      <c r="EC7" s="95">
        <v>0</v>
      </c>
      <c r="ED7" s="95">
        <v>0</v>
      </c>
      <c r="EE7" s="95">
        <v>0</v>
      </c>
      <c r="EF7" s="95">
        <v>0</v>
      </c>
      <c r="EG7" s="95">
        <v>0</v>
      </c>
      <c r="EH7" s="95">
        <v>0</v>
      </c>
      <c r="EI7" s="95">
        <v>0</v>
      </c>
      <c r="EJ7" s="95">
        <v>0</v>
      </c>
      <c r="EK7" s="95">
        <v>0</v>
      </c>
      <c r="EL7" s="95">
        <v>0</v>
      </c>
      <c r="EM7" s="95">
        <v>0</v>
      </c>
      <c r="EN7" s="95">
        <v>0</v>
      </c>
      <c r="EO7" s="95">
        <v>0</v>
      </c>
      <c r="EP7" s="95">
        <v>0</v>
      </c>
      <c r="EQ7" s="95">
        <v>0</v>
      </c>
      <c r="ER7" s="95">
        <v>0</v>
      </c>
      <c r="ES7" s="95">
        <v>0</v>
      </c>
      <c r="ET7" s="95">
        <v>0</v>
      </c>
      <c r="EU7" s="95">
        <v>0</v>
      </c>
      <c r="EV7" s="95">
        <v>0</v>
      </c>
      <c r="EW7" s="95">
        <v>0</v>
      </c>
      <c r="EX7" s="95">
        <v>0</v>
      </c>
      <c r="EY7" s="95">
        <v>0</v>
      </c>
      <c r="EZ7" s="95">
        <v>0</v>
      </c>
      <c r="FA7" s="95">
        <v>0</v>
      </c>
      <c r="FB7" s="95">
        <v>0</v>
      </c>
      <c r="FC7" s="95">
        <v>0</v>
      </c>
      <c r="FD7" s="95">
        <v>0</v>
      </c>
      <c r="FE7" s="95">
        <v>0</v>
      </c>
      <c r="FF7" s="95">
        <v>0</v>
      </c>
      <c r="FG7" s="95">
        <v>0</v>
      </c>
      <c r="FH7" s="95">
        <v>0</v>
      </c>
      <c r="FI7" s="95">
        <v>0</v>
      </c>
      <c r="FJ7" s="95">
        <v>0</v>
      </c>
      <c r="FK7" s="95">
        <v>87</v>
      </c>
      <c r="FL7" s="95">
        <v>0</v>
      </c>
      <c r="FM7" s="95">
        <v>0</v>
      </c>
      <c r="FN7" s="95">
        <v>0</v>
      </c>
      <c r="FO7" s="95">
        <v>55</v>
      </c>
      <c r="FP7" s="95">
        <v>0</v>
      </c>
      <c r="FQ7" s="95">
        <v>66</v>
      </c>
      <c r="FR7" s="95">
        <v>142</v>
      </c>
      <c r="FS7" s="95">
        <v>0</v>
      </c>
      <c r="FT7" s="95">
        <v>0</v>
      </c>
      <c r="FU7" s="95">
        <v>0</v>
      </c>
      <c r="FV7" s="95">
        <v>0</v>
      </c>
      <c r="FW7" s="95">
        <v>0</v>
      </c>
      <c r="FX7" s="95">
        <v>0</v>
      </c>
      <c r="FY7" s="95">
        <v>0</v>
      </c>
      <c r="FZ7" s="95">
        <v>223</v>
      </c>
      <c r="GA7" s="95">
        <v>2025</v>
      </c>
      <c r="GB7" s="95">
        <v>0</v>
      </c>
      <c r="GC7" s="95">
        <v>0</v>
      </c>
      <c r="GD7" s="95">
        <v>16</v>
      </c>
      <c r="GE7" s="95">
        <v>0</v>
      </c>
      <c r="GF7" s="95">
        <v>0</v>
      </c>
      <c r="GG7" s="96">
        <v>36677</v>
      </c>
      <c r="GH7" s="95">
        <v>0</v>
      </c>
      <c r="GI7" s="95">
        <v>4508</v>
      </c>
      <c r="GJ7" s="95">
        <v>0</v>
      </c>
      <c r="GK7" s="95">
        <v>0</v>
      </c>
      <c r="GL7" s="95">
        <v>0</v>
      </c>
      <c r="GM7" s="95">
        <v>0</v>
      </c>
      <c r="GN7" s="95">
        <v>0</v>
      </c>
      <c r="GO7" s="95">
        <v>963</v>
      </c>
      <c r="GP7" s="96">
        <v>5471</v>
      </c>
      <c r="GQ7" s="96">
        <v>42148</v>
      </c>
      <c r="GR7" s="95">
        <v>2</v>
      </c>
      <c r="GS7" s="95">
        <v>1</v>
      </c>
      <c r="GT7" s="95">
        <v>3</v>
      </c>
      <c r="GU7" s="95">
        <v>2200</v>
      </c>
      <c r="GV7" s="95">
        <v>2203</v>
      </c>
      <c r="GW7" s="96">
        <v>7674</v>
      </c>
      <c r="GX7" s="96">
        <v>44351</v>
      </c>
      <c r="GY7" s="95">
        <v>-23856</v>
      </c>
      <c r="GZ7" s="95">
        <v>-4</v>
      </c>
      <c r="HA7" s="95">
        <v>-76</v>
      </c>
      <c r="HB7" s="95">
        <v>-1915</v>
      </c>
      <c r="HC7" s="95">
        <v>-25851</v>
      </c>
      <c r="HD7" s="95">
        <v>-14993</v>
      </c>
      <c r="HE7" s="95">
        <v>-40844</v>
      </c>
      <c r="HF7" s="96">
        <v>-33170</v>
      </c>
      <c r="HG7" s="97">
        <v>3507</v>
      </c>
      <c r="HH7" s="87"/>
      <c r="HI7" s="40"/>
    </row>
    <row r="8" spans="1:217" x14ac:dyDescent="0.2">
      <c r="A8" s="87" t="s">
        <v>893</v>
      </c>
      <c r="B8" s="212" t="s">
        <v>490</v>
      </c>
      <c r="C8" s="89" t="s">
        <v>527</v>
      </c>
      <c r="D8" s="95">
        <v>0</v>
      </c>
      <c r="E8" s="95">
        <v>0</v>
      </c>
      <c r="F8" s="95">
        <v>21</v>
      </c>
      <c r="G8" s="95">
        <v>0</v>
      </c>
      <c r="H8" s="95">
        <v>0</v>
      </c>
      <c r="I8" s="95">
        <v>0</v>
      </c>
      <c r="J8" s="95">
        <v>0</v>
      </c>
      <c r="K8" s="95">
        <v>0</v>
      </c>
      <c r="L8" s="95">
        <v>0</v>
      </c>
      <c r="M8" s="95">
        <v>0</v>
      </c>
      <c r="N8" s="95">
        <v>0</v>
      </c>
      <c r="O8" s="95">
        <v>0</v>
      </c>
      <c r="P8" s="95">
        <v>0</v>
      </c>
      <c r="Q8" s="95">
        <v>0</v>
      </c>
      <c r="R8" s="95">
        <v>0</v>
      </c>
      <c r="S8" s="95">
        <v>0</v>
      </c>
      <c r="T8" s="95">
        <v>257</v>
      </c>
      <c r="U8" s="95">
        <v>361</v>
      </c>
      <c r="V8" s="95">
        <v>0</v>
      </c>
      <c r="W8" s="95">
        <v>1007</v>
      </c>
      <c r="X8" s="95">
        <v>5558</v>
      </c>
      <c r="Y8" s="95">
        <v>1670</v>
      </c>
      <c r="Z8" s="95">
        <v>9393</v>
      </c>
      <c r="AA8" s="95">
        <v>0</v>
      </c>
      <c r="AB8" s="95">
        <v>121</v>
      </c>
      <c r="AC8" s="95">
        <v>0</v>
      </c>
      <c r="AD8" s="95">
        <v>0</v>
      </c>
      <c r="AE8" s="95">
        <v>0</v>
      </c>
      <c r="AF8" s="95">
        <v>0</v>
      </c>
      <c r="AG8" s="95">
        <v>0</v>
      </c>
      <c r="AH8" s="95">
        <v>0</v>
      </c>
      <c r="AI8" s="95">
        <v>0</v>
      </c>
      <c r="AJ8" s="95">
        <v>0</v>
      </c>
      <c r="AK8" s="95">
        <v>0</v>
      </c>
      <c r="AL8" s="95">
        <v>0</v>
      </c>
      <c r="AM8" s="95">
        <v>0</v>
      </c>
      <c r="AN8" s="95">
        <v>0</v>
      </c>
      <c r="AO8" s="95">
        <v>0</v>
      </c>
      <c r="AP8" s="95">
        <v>0</v>
      </c>
      <c r="AQ8" s="95">
        <v>0</v>
      </c>
      <c r="AR8" s="95">
        <v>0</v>
      </c>
      <c r="AS8" s="95">
        <v>0</v>
      </c>
      <c r="AT8" s="95">
        <v>0</v>
      </c>
      <c r="AU8" s="95">
        <v>0</v>
      </c>
      <c r="AV8" s="95">
        <v>0</v>
      </c>
      <c r="AW8" s="95">
        <v>0</v>
      </c>
      <c r="AX8" s="95">
        <v>0</v>
      </c>
      <c r="AY8" s="95">
        <v>0</v>
      </c>
      <c r="AZ8" s="95">
        <v>0</v>
      </c>
      <c r="BA8" s="95">
        <v>0</v>
      </c>
      <c r="BB8" s="95">
        <v>0</v>
      </c>
      <c r="BC8" s="95">
        <v>0</v>
      </c>
      <c r="BD8" s="95">
        <v>0</v>
      </c>
      <c r="BE8" s="95">
        <v>0</v>
      </c>
      <c r="BF8" s="95">
        <v>0</v>
      </c>
      <c r="BG8" s="95">
        <v>0</v>
      </c>
      <c r="BH8" s="95">
        <v>0</v>
      </c>
      <c r="BI8" s="95">
        <v>0</v>
      </c>
      <c r="BJ8" s="95">
        <v>0</v>
      </c>
      <c r="BK8" s="95">
        <v>0</v>
      </c>
      <c r="BL8" s="95">
        <v>0</v>
      </c>
      <c r="BM8" s="95">
        <v>0</v>
      </c>
      <c r="BN8" s="95">
        <v>0</v>
      </c>
      <c r="BO8" s="95">
        <v>0</v>
      </c>
      <c r="BP8" s="95">
        <v>0</v>
      </c>
      <c r="BQ8" s="95">
        <v>0</v>
      </c>
      <c r="BR8" s="95">
        <v>0</v>
      </c>
      <c r="BS8" s="95">
        <v>0</v>
      </c>
      <c r="BT8" s="95">
        <v>0</v>
      </c>
      <c r="BU8" s="95">
        <v>0</v>
      </c>
      <c r="BV8" s="95">
        <v>0</v>
      </c>
      <c r="BW8" s="95">
        <v>0</v>
      </c>
      <c r="BX8" s="95">
        <v>0</v>
      </c>
      <c r="BY8" s="95">
        <v>0</v>
      </c>
      <c r="BZ8" s="95">
        <v>0</v>
      </c>
      <c r="CA8" s="95">
        <v>0</v>
      </c>
      <c r="CB8" s="95">
        <v>0</v>
      </c>
      <c r="CC8" s="95">
        <v>0</v>
      </c>
      <c r="CD8" s="95">
        <v>0</v>
      </c>
      <c r="CE8" s="95">
        <v>0</v>
      </c>
      <c r="CF8" s="95">
        <v>0</v>
      </c>
      <c r="CG8" s="95">
        <v>0</v>
      </c>
      <c r="CH8" s="95">
        <v>0</v>
      </c>
      <c r="CI8" s="95">
        <v>0</v>
      </c>
      <c r="CJ8" s="95">
        <v>0</v>
      </c>
      <c r="CK8" s="95">
        <v>0</v>
      </c>
      <c r="CL8" s="95">
        <v>0</v>
      </c>
      <c r="CM8" s="95">
        <v>0</v>
      </c>
      <c r="CN8" s="95">
        <v>0</v>
      </c>
      <c r="CO8" s="95">
        <v>0</v>
      </c>
      <c r="CP8" s="95">
        <v>0</v>
      </c>
      <c r="CQ8" s="95">
        <v>0</v>
      </c>
      <c r="CR8" s="95">
        <v>0</v>
      </c>
      <c r="CS8" s="95">
        <v>0</v>
      </c>
      <c r="CT8" s="95">
        <v>0</v>
      </c>
      <c r="CU8" s="95">
        <v>0</v>
      </c>
      <c r="CV8" s="95">
        <v>0</v>
      </c>
      <c r="CW8" s="95">
        <v>0</v>
      </c>
      <c r="CX8" s="95">
        <v>0</v>
      </c>
      <c r="CY8" s="95">
        <v>0</v>
      </c>
      <c r="CZ8" s="95">
        <v>0</v>
      </c>
      <c r="DA8" s="95">
        <v>0</v>
      </c>
      <c r="DB8" s="95">
        <v>0</v>
      </c>
      <c r="DC8" s="95">
        <v>0</v>
      </c>
      <c r="DD8" s="95">
        <v>0</v>
      </c>
      <c r="DE8" s="95">
        <v>0</v>
      </c>
      <c r="DF8" s="95">
        <v>0</v>
      </c>
      <c r="DG8" s="95">
        <v>0</v>
      </c>
      <c r="DH8" s="95">
        <v>0</v>
      </c>
      <c r="DI8" s="95">
        <v>0</v>
      </c>
      <c r="DJ8" s="95">
        <v>0</v>
      </c>
      <c r="DK8" s="95">
        <v>0</v>
      </c>
      <c r="DL8" s="95">
        <v>0</v>
      </c>
      <c r="DM8" s="95">
        <v>0</v>
      </c>
      <c r="DN8" s="95">
        <v>0</v>
      </c>
      <c r="DO8" s="95">
        <v>0</v>
      </c>
      <c r="DP8" s="95">
        <v>0</v>
      </c>
      <c r="DQ8" s="95">
        <v>0</v>
      </c>
      <c r="DR8" s="95">
        <v>0</v>
      </c>
      <c r="DS8" s="95">
        <v>0</v>
      </c>
      <c r="DT8" s="95">
        <v>0</v>
      </c>
      <c r="DU8" s="95">
        <v>0</v>
      </c>
      <c r="DV8" s="95">
        <v>0</v>
      </c>
      <c r="DW8" s="95">
        <v>0</v>
      </c>
      <c r="DX8" s="95">
        <v>0</v>
      </c>
      <c r="DY8" s="95">
        <v>0</v>
      </c>
      <c r="DZ8" s="95">
        <v>0</v>
      </c>
      <c r="EA8" s="95">
        <v>0</v>
      </c>
      <c r="EB8" s="95">
        <v>0</v>
      </c>
      <c r="EC8" s="95">
        <v>0</v>
      </c>
      <c r="ED8" s="95">
        <v>0</v>
      </c>
      <c r="EE8" s="95">
        <v>0</v>
      </c>
      <c r="EF8" s="95">
        <v>0</v>
      </c>
      <c r="EG8" s="95">
        <v>0</v>
      </c>
      <c r="EH8" s="95">
        <v>0</v>
      </c>
      <c r="EI8" s="95">
        <v>0</v>
      </c>
      <c r="EJ8" s="95">
        <v>0</v>
      </c>
      <c r="EK8" s="95">
        <v>0</v>
      </c>
      <c r="EL8" s="95">
        <v>0</v>
      </c>
      <c r="EM8" s="95">
        <v>0</v>
      </c>
      <c r="EN8" s="95">
        <v>0</v>
      </c>
      <c r="EO8" s="95">
        <v>0</v>
      </c>
      <c r="EP8" s="95">
        <v>0</v>
      </c>
      <c r="EQ8" s="95">
        <v>0</v>
      </c>
      <c r="ER8" s="95">
        <v>0</v>
      </c>
      <c r="ES8" s="95">
        <v>0</v>
      </c>
      <c r="ET8" s="95">
        <v>0</v>
      </c>
      <c r="EU8" s="95">
        <v>0</v>
      </c>
      <c r="EV8" s="95">
        <v>0</v>
      </c>
      <c r="EW8" s="95">
        <v>0</v>
      </c>
      <c r="EX8" s="95">
        <v>0</v>
      </c>
      <c r="EY8" s="95">
        <v>0</v>
      </c>
      <c r="EZ8" s="95">
        <v>0</v>
      </c>
      <c r="FA8" s="95">
        <v>0</v>
      </c>
      <c r="FB8" s="95">
        <v>20</v>
      </c>
      <c r="FC8" s="95">
        <v>0</v>
      </c>
      <c r="FD8" s="95">
        <v>0</v>
      </c>
      <c r="FE8" s="95">
        <v>0</v>
      </c>
      <c r="FF8" s="95">
        <v>0</v>
      </c>
      <c r="FG8" s="95">
        <v>0</v>
      </c>
      <c r="FH8" s="95">
        <v>0</v>
      </c>
      <c r="FI8" s="95">
        <v>23</v>
      </c>
      <c r="FJ8" s="95">
        <v>0</v>
      </c>
      <c r="FK8" s="95">
        <v>1150</v>
      </c>
      <c r="FL8" s="95">
        <v>0</v>
      </c>
      <c r="FM8" s="95">
        <v>0</v>
      </c>
      <c r="FN8" s="95">
        <v>0</v>
      </c>
      <c r="FO8" s="95">
        <v>1478</v>
      </c>
      <c r="FP8" s="95">
        <v>0</v>
      </c>
      <c r="FQ8" s="95">
        <v>685</v>
      </c>
      <c r="FR8" s="95">
        <v>1357</v>
      </c>
      <c r="FS8" s="95">
        <v>69</v>
      </c>
      <c r="FT8" s="95">
        <v>0</v>
      </c>
      <c r="FU8" s="95">
        <v>0</v>
      </c>
      <c r="FV8" s="95">
        <v>0</v>
      </c>
      <c r="FW8" s="95">
        <v>0</v>
      </c>
      <c r="FX8" s="95">
        <v>0</v>
      </c>
      <c r="FY8" s="95">
        <v>0</v>
      </c>
      <c r="FZ8" s="95">
        <v>1543</v>
      </c>
      <c r="GA8" s="95">
        <v>17382</v>
      </c>
      <c r="GB8" s="95">
        <v>0</v>
      </c>
      <c r="GC8" s="95">
        <v>45</v>
      </c>
      <c r="GD8" s="95">
        <v>227</v>
      </c>
      <c r="GE8" s="95">
        <v>0</v>
      </c>
      <c r="GF8" s="95">
        <v>0</v>
      </c>
      <c r="GG8" s="96">
        <v>42367</v>
      </c>
      <c r="GH8" s="95">
        <v>559</v>
      </c>
      <c r="GI8" s="95">
        <v>65099</v>
      </c>
      <c r="GJ8" s="95">
        <v>0</v>
      </c>
      <c r="GK8" s="95">
        <v>0</v>
      </c>
      <c r="GL8" s="95">
        <v>0</v>
      </c>
      <c r="GM8" s="95">
        <v>0</v>
      </c>
      <c r="GN8" s="95">
        <v>0</v>
      </c>
      <c r="GO8" s="95">
        <v>0</v>
      </c>
      <c r="GP8" s="96">
        <v>65658</v>
      </c>
      <c r="GQ8" s="96">
        <v>108025</v>
      </c>
      <c r="GR8" s="95">
        <v>66</v>
      </c>
      <c r="GS8" s="95">
        <v>7</v>
      </c>
      <c r="GT8" s="95">
        <v>73</v>
      </c>
      <c r="GU8" s="95">
        <v>26473</v>
      </c>
      <c r="GV8" s="95">
        <v>26546</v>
      </c>
      <c r="GW8" s="96">
        <v>92204</v>
      </c>
      <c r="GX8" s="96">
        <v>134571</v>
      </c>
      <c r="GY8" s="95">
        <v>-4343</v>
      </c>
      <c r="GZ8" s="95">
        <v>-22</v>
      </c>
      <c r="HA8" s="95">
        <v>-142</v>
      </c>
      <c r="HB8" s="95">
        <v>-358</v>
      </c>
      <c r="HC8" s="95">
        <v>-4865</v>
      </c>
      <c r="HD8" s="95">
        <v>-87277</v>
      </c>
      <c r="HE8" s="95">
        <v>-92142</v>
      </c>
      <c r="HF8" s="96">
        <v>62</v>
      </c>
      <c r="HG8" s="97">
        <v>42429</v>
      </c>
      <c r="HH8" s="87"/>
      <c r="HI8" s="40"/>
    </row>
    <row r="9" spans="1:217" x14ac:dyDescent="0.2">
      <c r="A9" s="87" t="s">
        <v>894</v>
      </c>
      <c r="B9" s="212" t="s">
        <v>489</v>
      </c>
      <c r="C9" s="89" t="s">
        <v>528</v>
      </c>
      <c r="D9" s="95">
        <v>0</v>
      </c>
      <c r="E9" s="95">
        <v>0</v>
      </c>
      <c r="F9" s="95">
        <v>0</v>
      </c>
      <c r="G9" s="95">
        <v>0</v>
      </c>
      <c r="H9" s="95">
        <v>0</v>
      </c>
      <c r="I9" s="95">
        <v>0</v>
      </c>
      <c r="J9" s="95">
        <v>0</v>
      </c>
      <c r="K9" s="95">
        <v>0</v>
      </c>
      <c r="L9" s="95">
        <v>0</v>
      </c>
      <c r="M9" s="95">
        <v>0</v>
      </c>
      <c r="N9" s="95">
        <v>0</v>
      </c>
      <c r="O9" s="95">
        <v>0</v>
      </c>
      <c r="P9" s="95">
        <v>0</v>
      </c>
      <c r="Q9" s="95">
        <v>0</v>
      </c>
      <c r="R9" s="95">
        <v>0</v>
      </c>
      <c r="S9" s="95">
        <v>0</v>
      </c>
      <c r="T9" s="95">
        <v>1</v>
      </c>
      <c r="U9" s="95">
        <v>51</v>
      </c>
      <c r="V9" s="95">
        <v>0</v>
      </c>
      <c r="W9" s="95">
        <v>800</v>
      </c>
      <c r="X9" s="95">
        <v>1193</v>
      </c>
      <c r="Y9" s="95">
        <v>67</v>
      </c>
      <c r="Z9" s="95">
        <v>4347</v>
      </c>
      <c r="AA9" s="95">
        <v>155</v>
      </c>
      <c r="AB9" s="95">
        <v>579</v>
      </c>
      <c r="AC9" s="95">
        <v>0</v>
      </c>
      <c r="AD9" s="95">
        <v>0</v>
      </c>
      <c r="AE9" s="95">
        <v>0</v>
      </c>
      <c r="AF9" s="95">
        <v>0</v>
      </c>
      <c r="AG9" s="95">
        <v>0</v>
      </c>
      <c r="AH9" s="95">
        <v>0</v>
      </c>
      <c r="AI9" s="95">
        <v>0</v>
      </c>
      <c r="AJ9" s="95">
        <v>0</v>
      </c>
      <c r="AK9" s="95">
        <v>0</v>
      </c>
      <c r="AL9" s="95">
        <v>0</v>
      </c>
      <c r="AM9" s="95">
        <v>0</v>
      </c>
      <c r="AN9" s="95">
        <v>0</v>
      </c>
      <c r="AO9" s="95">
        <v>0</v>
      </c>
      <c r="AP9" s="95">
        <v>0</v>
      </c>
      <c r="AQ9" s="95">
        <v>0</v>
      </c>
      <c r="AR9" s="95">
        <v>0</v>
      </c>
      <c r="AS9" s="95">
        <v>0</v>
      </c>
      <c r="AT9" s="95">
        <v>0</v>
      </c>
      <c r="AU9" s="95">
        <v>0</v>
      </c>
      <c r="AV9" s="95">
        <v>0</v>
      </c>
      <c r="AW9" s="95">
        <v>0</v>
      </c>
      <c r="AX9" s="95">
        <v>0</v>
      </c>
      <c r="AY9" s="95">
        <v>0</v>
      </c>
      <c r="AZ9" s="95">
        <v>0</v>
      </c>
      <c r="BA9" s="95">
        <v>0</v>
      </c>
      <c r="BB9" s="95">
        <v>0</v>
      </c>
      <c r="BC9" s="95">
        <v>0</v>
      </c>
      <c r="BD9" s="95">
        <v>0</v>
      </c>
      <c r="BE9" s="95">
        <v>0</v>
      </c>
      <c r="BF9" s="95">
        <v>0</v>
      </c>
      <c r="BG9" s="95">
        <v>0</v>
      </c>
      <c r="BH9" s="95">
        <v>0</v>
      </c>
      <c r="BI9" s="95">
        <v>0</v>
      </c>
      <c r="BJ9" s="95">
        <v>0</v>
      </c>
      <c r="BK9" s="95">
        <v>0</v>
      </c>
      <c r="BL9" s="95">
        <v>0</v>
      </c>
      <c r="BM9" s="95">
        <v>0</v>
      </c>
      <c r="BN9" s="95">
        <v>0</v>
      </c>
      <c r="BO9" s="95">
        <v>0</v>
      </c>
      <c r="BP9" s="95">
        <v>0</v>
      </c>
      <c r="BQ9" s="95">
        <v>0</v>
      </c>
      <c r="BR9" s="95">
        <v>0</v>
      </c>
      <c r="BS9" s="95">
        <v>0</v>
      </c>
      <c r="BT9" s="95">
        <v>0</v>
      </c>
      <c r="BU9" s="95">
        <v>0</v>
      </c>
      <c r="BV9" s="95">
        <v>0</v>
      </c>
      <c r="BW9" s="95">
        <v>0</v>
      </c>
      <c r="BX9" s="95">
        <v>0</v>
      </c>
      <c r="BY9" s="95">
        <v>0</v>
      </c>
      <c r="BZ9" s="95">
        <v>0</v>
      </c>
      <c r="CA9" s="95">
        <v>0</v>
      </c>
      <c r="CB9" s="95">
        <v>0</v>
      </c>
      <c r="CC9" s="95">
        <v>0</v>
      </c>
      <c r="CD9" s="95">
        <v>0</v>
      </c>
      <c r="CE9" s="95">
        <v>0</v>
      </c>
      <c r="CF9" s="95">
        <v>0</v>
      </c>
      <c r="CG9" s="95">
        <v>0</v>
      </c>
      <c r="CH9" s="95">
        <v>0</v>
      </c>
      <c r="CI9" s="95">
        <v>0</v>
      </c>
      <c r="CJ9" s="95">
        <v>0</v>
      </c>
      <c r="CK9" s="95">
        <v>0</v>
      </c>
      <c r="CL9" s="95">
        <v>0</v>
      </c>
      <c r="CM9" s="95">
        <v>0</v>
      </c>
      <c r="CN9" s="95">
        <v>0</v>
      </c>
      <c r="CO9" s="95">
        <v>0</v>
      </c>
      <c r="CP9" s="95">
        <v>0</v>
      </c>
      <c r="CQ9" s="95">
        <v>0</v>
      </c>
      <c r="CR9" s="95">
        <v>0</v>
      </c>
      <c r="CS9" s="95">
        <v>0</v>
      </c>
      <c r="CT9" s="95">
        <v>0</v>
      </c>
      <c r="CU9" s="95">
        <v>0</v>
      </c>
      <c r="CV9" s="95">
        <v>0</v>
      </c>
      <c r="CW9" s="95">
        <v>0</v>
      </c>
      <c r="CX9" s="95">
        <v>0</v>
      </c>
      <c r="CY9" s="95">
        <v>0</v>
      </c>
      <c r="CZ9" s="95">
        <v>0</v>
      </c>
      <c r="DA9" s="95">
        <v>0</v>
      </c>
      <c r="DB9" s="95">
        <v>0</v>
      </c>
      <c r="DC9" s="95">
        <v>0</v>
      </c>
      <c r="DD9" s="95">
        <v>0</v>
      </c>
      <c r="DE9" s="95">
        <v>0</v>
      </c>
      <c r="DF9" s="95">
        <v>0</v>
      </c>
      <c r="DG9" s="95">
        <v>0</v>
      </c>
      <c r="DH9" s="95">
        <v>0</v>
      </c>
      <c r="DI9" s="95">
        <v>0</v>
      </c>
      <c r="DJ9" s="95">
        <v>0</v>
      </c>
      <c r="DK9" s="95">
        <v>0</v>
      </c>
      <c r="DL9" s="95">
        <v>0</v>
      </c>
      <c r="DM9" s="95">
        <v>0</v>
      </c>
      <c r="DN9" s="95">
        <v>0</v>
      </c>
      <c r="DO9" s="95">
        <v>0</v>
      </c>
      <c r="DP9" s="95">
        <v>0</v>
      </c>
      <c r="DQ9" s="95">
        <v>0</v>
      </c>
      <c r="DR9" s="95">
        <v>0</v>
      </c>
      <c r="DS9" s="95">
        <v>0</v>
      </c>
      <c r="DT9" s="95">
        <v>0</v>
      </c>
      <c r="DU9" s="95">
        <v>0</v>
      </c>
      <c r="DV9" s="95">
        <v>0</v>
      </c>
      <c r="DW9" s="95">
        <v>0</v>
      </c>
      <c r="DX9" s="95">
        <v>0</v>
      </c>
      <c r="DY9" s="95">
        <v>0</v>
      </c>
      <c r="DZ9" s="95">
        <v>0</v>
      </c>
      <c r="EA9" s="95">
        <v>0</v>
      </c>
      <c r="EB9" s="95">
        <v>0</v>
      </c>
      <c r="EC9" s="95">
        <v>0</v>
      </c>
      <c r="ED9" s="95">
        <v>0</v>
      </c>
      <c r="EE9" s="95">
        <v>0</v>
      </c>
      <c r="EF9" s="95">
        <v>0</v>
      </c>
      <c r="EG9" s="95">
        <v>0</v>
      </c>
      <c r="EH9" s="95">
        <v>0</v>
      </c>
      <c r="EI9" s="95">
        <v>0</v>
      </c>
      <c r="EJ9" s="95">
        <v>0</v>
      </c>
      <c r="EK9" s="95">
        <v>0</v>
      </c>
      <c r="EL9" s="95">
        <v>0</v>
      </c>
      <c r="EM9" s="95">
        <v>0</v>
      </c>
      <c r="EN9" s="95">
        <v>0</v>
      </c>
      <c r="EO9" s="95">
        <v>0</v>
      </c>
      <c r="EP9" s="95">
        <v>0</v>
      </c>
      <c r="EQ9" s="95">
        <v>0</v>
      </c>
      <c r="ER9" s="95">
        <v>0</v>
      </c>
      <c r="ES9" s="95">
        <v>0</v>
      </c>
      <c r="ET9" s="95">
        <v>0</v>
      </c>
      <c r="EU9" s="95">
        <v>0</v>
      </c>
      <c r="EV9" s="95">
        <v>0</v>
      </c>
      <c r="EW9" s="95">
        <v>0</v>
      </c>
      <c r="EX9" s="95">
        <v>0</v>
      </c>
      <c r="EY9" s="95">
        <v>0</v>
      </c>
      <c r="EZ9" s="95">
        <v>0</v>
      </c>
      <c r="FA9" s="95">
        <v>0</v>
      </c>
      <c r="FB9" s="95">
        <v>12</v>
      </c>
      <c r="FC9" s="95">
        <v>0</v>
      </c>
      <c r="FD9" s="95">
        <v>0</v>
      </c>
      <c r="FE9" s="95">
        <v>0</v>
      </c>
      <c r="FF9" s="95">
        <v>0</v>
      </c>
      <c r="FG9" s="95">
        <v>0</v>
      </c>
      <c r="FH9" s="95">
        <v>0</v>
      </c>
      <c r="FI9" s="95">
        <v>6</v>
      </c>
      <c r="FJ9" s="95">
        <v>0</v>
      </c>
      <c r="FK9" s="95">
        <v>464</v>
      </c>
      <c r="FL9" s="95">
        <v>0</v>
      </c>
      <c r="FM9" s="95">
        <v>0</v>
      </c>
      <c r="FN9" s="95">
        <v>0</v>
      </c>
      <c r="FO9" s="95">
        <v>559</v>
      </c>
      <c r="FP9" s="95">
        <v>0</v>
      </c>
      <c r="FQ9" s="95">
        <v>344</v>
      </c>
      <c r="FR9" s="95">
        <v>687</v>
      </c>
      <c r="FS9" s="95">
        <v>140</v>
      </c>
      <c r="FT9" s="95">
        <v>0</v>
      </c>
      <c r="FU9" s="95">
        <v>0</v>
      </c>
      <c r="FV9" s="95">
        <v>0</v>
      </c>
      <c r="FW9" s="95">
        <v>0</v>
      </c>
      <c r="FX9" s="95">
        <v>0</v>
      </c>
      <c r="FY9" s="95">
        <v>0</v>
      </c>
      <c r="FZ9" s="95">
        <v>728</v>
      </c>
      <c r="GA9" s="95">
        <v>8494</v>
      </c>
      <c r="GB9" s="95">
        <v>0</v>
      </c>
      <c r="GC9" s="95">
        <v>0</v>
      </c>
      <c r="GD9" s="95">
        <v>101</v>
      </c>
      <c r="GE9" s="95">
        <v>0</v>
      </c>
      <c r="GF9" s="95">
        <v>0</v>
      </c>
      <c r="GG9" s="96">
        <v>18728</v>
      </c>
      <c r="GH9" s="95">
        <v>509</v>
      </c>
      <c r="GI9" s="95">
        <v>25959</v>
      </c>
      <c r="GJ9" s="95">
        <v>0</v>
      </c>
      <c r="GK9" s="95">
        <v>0</v>
      </c>
      <c r="GL9" s="95">
        <v>0</v>
      </c>
      <c r="GM9" s="95">
        <v>0</v>
      </c>
      <c r="GN9" s="95">
        <v>216</v>
      </c>
      <c r="GO9" s="95">
        <v>0</v>
      </c>
      <c r="GP9" s="96">
        <v>26684</v>
      </c>
      <c r="GQ9" s="96">
        <v>45412</v>
      </c>
      <c r="GR9" s="95">
        <v>46</v>
      </c>
      <c r="GS9" s="95">
        <v>1</v>
      </c>
      <c r="GT9" s="95">
        <v>47</v>
      </c>
      <c r="GU9" s="95">
        <v>2231</v>
      </c>
      <c r="GV9" s="95">
        <v>2278</v>
      </c>
      <c r="GW9" s="96">
        <v>28962</v>
      </c>
      <c r="GX9" s="96">
        <v>47690</v>
      </c>
      <c r="GY9" s="95">
        <v>-11981</v>
      </c>
      <c r="GZ9" s="95">
        <v>-8</v>
      </c>
      <c r="HA9" s="95">
        <v>-1034</v>
      </c>
      <c r="HB9" s="95">
        <v>-1041</v>
      </c>
      <c r="HC9" s="95">
        <v>-14064</v>
      </c>
      <c r="HD9" s="95">
        <v>-30050</v>
      </c>
      <c r="HE9" s="95">
        <v>-44114</v>
      </c>
      <c r="HF9" s="96">
        <v>-15152</v>
      </c>
      <c r="HG9" s="97">
        <v>3576</v>
      </c>
      <c r="HH9" s="87"/>
      <c r="HI9" s="40"/>
    </row>
    <row r="10" spans="1:217" x14ac:dyDescent="0.2">
      <c r="A10" s="87" t="s">
        <v>895</v>
      </c>
      <c r="B10" s="212" t="s">
        <v>487</v>
      </c>
      <c r="C10" s="89" t="s">
        <v>529</v>
      </c>
      <c r="D10" s="95">
        <v>0</v>
      </c>
      <c r="E10" s="95">
        <v>0</v>
      </c>
      <c r="F10" s="95">
        <v>0</v>
      </c>
      <c r="G10" s="95">
        <v>0</v>
      </c>
      <c r="H10" s="95">
        <v>0</v>
      </c>
      <c r="I10" s="95">
        <v>4</v>
      </c>
      <c r="J10" s="95">
        <v>128</v>
      </c>
      <c r="K10" s="95">
        <v>0</v>
      </c>
      <c r="L10" s="95">
        <v>0</v>
      </c>
      <c r="M10" s="95">
        <v>0</v>
      </c>
      <c r="N10" s="95">
        <v>0</v>
      </c>
      <c r="O10" s="95">
        <v>0</v>
      </c>
      <c r="P10" s="95">
        <v>0</v>
      </c>
      <c r="Q10" s="95">
        <v>0</v>
      </c>
      <c r="R10" s="95">
        <v>0</v>
      </c>
      <c r="S10" s="95">
        <v>0</v>
      </c>
      <c r="T10" s="95">
        <v>0</v>
      </c>
      <c r="U10" s="95">
        <v>2</v>
      </c>
      <c r="V10" s="95">
        <v>3745</v>
      </c>
      <c r="W10" s="95">
        <v>1232</v>
      </c>
      <c r="X10" s="95">
        <v>6</v>
      </c>
      <c r="Y10" s="95">
        <v>38262</v>
      </c>
      <c r="Z10" s="95">
        <v>1644</v>
      </c>
      <c r="AA10" s="95">
        <v>217</v>
      </c>
      <c r="AB10" s="95">
        <v>15072</v>
      </c>
      <c r="AC10" s="95">
        <v>13474</v>
      </c>
      <c r="AD10" s="95">
        <v>0</v>
      </c>
      <c r="AE10" s="95">
        <v>0</v>
      </c>
      <c r="AF10" s="95">
        <v>0</v>
      </c>
      <c r="AG10" s="95">
        <v>0</v>
      </c>
      <c r="AH10" s="95">
        <v>0</v>
      </c>
      <c r="AI10" s="95">
        <v>0</v>
      </c>
      <c r="AJ10" s="95">
        <v>0</v>
      </c>
      <c r="AK10" s="95">
        <v>0</v>
      </c>
      <c r="AL10" s="95">
        <v>0</v>
      </c>
      <c r="AM10" s="95">
        <v>0</v>
      </c>
      <c r="AN10" s="95">
        <v>0</v>
      </c>
      <c r="AO10" s="95">
        <v>0</v>
      </c>
      <c r="AP10" s="95">
        <v>0</v>
      </c>
      <c r="AQ10" s="95">
        <v>0</v>
      </c>
      <c r="AR10" s="95">
        <v>0</v>
      </c>
      <c r="AS10" s="95">
        <v>0</v>
      </c>
      <c r="AT10" s="95">
        <v>0</v>
      </c>
      <c r="AU10" s="95">
        <v>0</v>
      </c>
      <c r="AV10" s="95">
        <v>0</v>
      </c>
      <c r="AW10" s="95">
        <v>0</v>
      </c>
      <c r="AX10" s="95">
        <v>0</v>
      </c>
      <c r="AY10" s="95">
        <v>0</v>
      </c>
      <c r="AZ10" s="95">
        <v>0</v>
      </c>
      <c r="BA10" s="95">
        <v>0</v>
      </c>
      <c r="BB10" s="95">
        <v>9</v>
      </c>
      <c r="BC10" s="95">
        <v>0</v>
      </c>
      <c r="BD10" s="95">
        <v>0</v>
      </c>
      <c r="BE10" s="95">
        <v>0</v>
      </c>
      <c r="BF10" s="95">
        <v>0</v>
      </c>
      <c r="BG10" s="95">
        <v>0</v>
      </c>
      <c r="BH10" s="95">
        <v>0</v>
      </c>
      <c r="BI10" s="95">
        <v>0</v>
      </c>
      <c r="BJ10" s="95">
        <v>0</v>
      </c>
      <c r="BK10" s="95">
        <v>0</v>
      </c>
      <c r="BL10" s="95">
        <v>0</v>
      </c>
      <c r="BM10" s="95">
        <v>0</v>
      </c>
      <c r="BN10" s="95">
        <v>0</v>
      </c>
      <c r="BO10" s="95">
        <v>0</v>
      </c>
      <c r="BP10" s="95">
        <v>0</v>
      </c>
      <c r="BQ10" s="95">
        <v>0</v>
      </c>
      <c r="BR10" s="95">
        <v>0</v>
      </c>
      <c r="BS10" s="95">
        <v>0</v>
      </c>
      <c r="BT10" s="95">
        <v>0</v>
      </c>
      <c r="BU10" s="95">
        <v>0</v>
      </c>
      <c r="BV10" s="95">
        <v>0</v>
      </c>
      <c r="BW10" s="95">
        <v>0</v>
      </c>
      <c r="BX10" s="95">
        <v>0</v>
      </c>
      <c r="BY10" s="95">
        <v>0</v>
      </c>
      <c r="BZ10" s="95">
        <v>0</v>
      </c>
      <c r="CA10" s="95">
        <v>0</v>
      </c>
      <c r="CB10" s="95">
        <v>0</v>
      </c>
      <c r="CC10" s="95">
        <v>0</v>
      </c>
      <c r="CD10" s="95">
        <v>0</v>
      </c>
      <c r="CE10" s="95">
        <v>0</v>
      </c>
      <c r="CF10" s="95">
        <v>0</v>
      </c>
      <c r="CG10" s="95">
        <v>0</v>
      </c>
      <c r="CH10" s="95">
        <v>0</v>
      </c>
      <c r="CI10" s="95">
        <v>0</v>
      </c>
      <c r="CJ10" s="95">
        <v>0</v>
      </c>
      <c r="CK10" s="95">
        <v>0</v>
      </c>
      <c r="CL10" s="95">
        <v>0</v>
      </c>
      <c r="CM10" s="95">
        <v>0</v>
      </c>
      <c r="CN10" s="95">
        <v>0</v>
      </c>
      <c r="CO10" s="95">
        <v>0</v>
      </c>
      <c r="CP10" s="95">
        <v>0</v>
      </c>
      <c r="CQ10" s="95">
        <v>0</v>
      </c>
      <c r="CR10" s="95">
        <v>0</v>
      </c>
      <c r="CS10" s="95">
        <v>0</v>
      </c>
      <c r="CT10" s="95">
        <v>0</v>
      </c>
      <c r="CU10" s="95">
        <v>0</v>
      </c>
      <c r="CV10" s="95">
        <v>0</v>
      </c>
      <c r="CW10" s="95">
        <v>0</v>
      </c>
      <c r="CX10" s="95">
        <v>0</v>
      </c>
      <c r="CY10" s="95">
        <v>0</v>
      </c>
      <c r="CZ10" s="95">
        <v>0</v>
      </c>
      <c r="DA10" s="95">
        <v>0</v>
      </c>
      <c r="DB10" s="95">
        <v>0</v>
      </c>
      <c r="DC10" s="95">
        <v>0</v>
      </c>
      <c r="DD10" s="95">
        <v>0</v>
      </c>
      <c r="DE10" s="95">
        <v>0</v>
      </c>
      <c r="DF10" s="95">
        <v>0</v>
      </c>
      <c r="DG10" s="95">
        <v>0</v>
      </c>
      <c r="DH10" s="95">
        <v>0</v>
      </c>
      <c r="DI10" s="95">
        <v>0</v>
      </c>
      <c r="DJ10" s="95">
        <v>0</v>
      </c>
      <c r="DK10" s="95">
        <v>0</v>
      </c>
      <c r="DL10" s="95">
        <v>0</v>
      </c>
      <c r="DM10" s="95">
        <v>0</v>
      </c>
      <c r="DN10" s="95">
        <v>0</v>
      </c>
      <c r="DO10" s="95">
        <v>0</v>
      </c>
      <c r="DP10" s="95">
        <v>0</v>
      </c>
      <c r="DQ10" s="95">
        <v>0</v>
      </c>
      <c r="DR10" s="95">
        <v>0</v>
      </c>
      <c r="DS10" s="95">
        <v>0</v>
      </c>
      <c r="DT10" s="95">
        <v>0</v>
      </c>
      <c r="DU10" s="95">
        <v>0</v>
      </c>
      <c r="DV10" s="95">
        <v>0</v>
      </c>
      <c r="DW10" s="95">
        <v>0</v>
      </c>
      <c r="DX10" s="95">
        <v>0</v>
      </c>
      <c r="DY10" s="95">
        <v>0</v>
      </c>
      <c r="DZ10" s="95">
        <v>0</v>
      </c>
      <c r="EA10" s="95">
        <v>0</v>
      </c>
      <c r="EB10" s="95">
        <v>0</v>
      </c>
      <c r="EC10" s="95">
        <v>0</v>
      </c>
      <c r="ED10" s="95">
        <v>0</v>
      </c>
      <c r="EE10" s="95">
        <v>0</v>
      </c>
      <c r="EF10" s="95">
        <v>0</v>
      </c>
      <c r="EG10" s="95">
        <v>0</v>
      </c>
      <c r="EH10" s="95">
        <v>0</v>
      </c>
      <c r="EI10" s="95">
        <v>0</v>
      </c>
      <c r="EJ10" s="95">
        <v>0</v>
      </c>
      <c r="EK10" s="95">
        <v>0</v>
      </c>
      <c r="EL10" s="95">
        <v>0</v>
      </c>
      <c r="EM10" s="95">
        <v>0</v>
      </c>
      <c r="EN10" s="95">
        <v>0</v>
      </c>
      <c r="EO10" s="95">
        <v>0</v>
      </c>
      <c r="EP10" s="95">
        <v>0</v>
      </c>
      <c r="EQ10" s="95">
        <v>0</v>
      </c>
      <c r="ER10" s="95">
        <v>0</v>
      </c>
      <c r="ES10" s="95">
        <v>0</v>
      </c>
      <c r="ET10" s="95">
        <v>0</v>
      </c>
      <c r="EU10" s="95">
        <v>0</v>
      </c>
      <c r="EV10" s="95">
        <v>0</v>
      </c>
      <c r="EW10" s="95">
        <v>0</v>
      </c>
      <c r="EX10" s="95">
        <v>0</v>
      </c>
      <c r="EY10" s="95">
        <v>0</v>
      </c>
      <c r="EZ10" s="95">
        <v>0</v>
      </c>
      <c r="FA10" s="95">
        <v>0</v>
      </c>
      <c r="FB10" s="95">
        <v>0</v>
      </c>
      <c r="FC10" s="95">
        <v>0</v>
      </c>
      <c r="FD10" s="95">
        <v>0</v>
      </c>
      <c r="FE10" s="95">
        <v>0</v>
      </c>
      <c r="FF10" s="95">
        <v>0</v>
      </c>
      <c r="FG10" s="95">
        <v>0</v>
      </c>
      <c r="FH10" s="95">
        <v>0</v>
      </c>
      <c r="FI10" s="95">
        <v>0</v>
      </c>
      <c r="FJ10" s="95">
        <v>0</v>
      </c>
      <c r="FK10" s="95">
        <v>1</v>
      </c>
      <c r="FL10" s="95">
        <v>0</v>
      </c>
      <c r="FM10" s="95">
        <v>0</v>
      </c>
      <c r="FN10" s="95">
        <v>0</v>
      </c>
      <c r="FO10" s="95">
        <v>1</v>
      </c>
      <c r="FP10" s="95">
        <v>0</v>
      </c>
      <c r="FQ10" s="95">
        <v>0</v>
      </c>
      <c r="FR10" s="95">
        <v>0</v>
      </c>
      <c r="FS10" s="95">
        <v>0</v>
      </c>
      <c r="FT10" s="95">
        <v>0</v>
      </c>
      <c r="FU10" s="95">
        <v>0</v>
      </c>
      <c r="FV10" s="95">
        <v>0</v>
      </c>
      <c r="FW10" s="95">
        <v>0</v>
      </c>
      <c r="FX10" s="95">
        <v>0</v>
      </c>
      <c r="FY10" s="95">
        <v>0</v>
      </c>
      <c r="FZ10" s="95">
        <v>1</v>
      </c>
      <c r="GA10" s="95">
        <v>54</v>
      </c>
      <c r="GB10" s="95">
        <v>0</v>
      </c>
      <c r="GC10" s="95">
        <v>0</v>
      </c>
      <c r="GD10" s="95">
        <v>0</v>
      </c>
      <c r="GE10" s="95">
        <v>0</v>
      </c>
      <c r="GF10" s="95">
        <v>0</v>
      </c>
      <c r="GG10" s="96">
        <v>73852</v>
      </c>
      <c r="GH10" s="95">
        <v>0</v>
      </c>
      <c r="GI10" s="95">
        <v>101</v>
      </c>
      <c r="GJ10" s="95">
        <v>0</v>
      </c>
      <c r="GK10" s="95">
        <v>0</v>
      </c>
      <c r="GL10" s="95">
        <v>0</v>
      </c>
      <c r="GM10" s="95">
        <v>0</v>
      </c>
      <c r="GN10" s="95">
        <v>93</v>
      </c>
      <c r="GO10" s="95">
        <v>-427</v>
      </c>
      <c r="GP10" s="96">
        <v>-233</v>
      </c>
      <c r="GQ10" s="96">
        <v>73619</v>
      </c>
      <c r="GR10" s="95">
        <v>1</v>
      </c>
      <c r="GS10" s="95">
        <v>0</v>
      </c>
      <c r="GT10" s="95">
        <v>1</v>
      </c>
      <c r="GU10" s="95">
        <v>76</v>
      </c>
      <c r="GV10" s="95">
        <v>77</v>
      </c>
      <c r="GW10" s="96">
        <v>-156</v>
      </c>
      <c r="GX10" s="96">
        <v>73696</v>
      </c>
      <c r="GY10" s="95">
        <v>-56773</v>
      </c>
      <c r="GZ10" s="95">
        <v>0</v>
      </c>
      <c r="HA10" s="95">
        <v>-45</v>
      </c>
      <c r="HB10" s="95">
        <v>-4546</v>
      </c>
      <c r="HC10" s="95">
        <v>-61364</v>
      </c>
      <c r="HD10" s="95">
        <v>-12220</v>
      </c>
      <c r="HE10" s="95">
        <v>-73584</v>
      </c>
      <c r="HF10" s="96">
        <v>-73740</v>
      </c>
      <c r="HG10" s="97">
        <v>112</v>
      </c>
      <c r="HH10" s="87"/>
      <c r="HI10" s="40"/>
    </row>
    <row r="11" spans="1:217" x14ac:dyDescent="0.2">
      <c r="A11" s="87" t="s">
        <v>896</v>
      </c>
      <c r="B11" s="92" t="s">
        <v>479</v>
      </c>
      <c r="C11" s="89" t="s">
        <v>478</v>
      </c>
      <c r="D11" s="95">
        <v>0</v>
      </c>
      <c r="E11" s="95">
        <v>34</v>
      </c>
      <c r="F11" s="95">
        <v>1087</v>
      </c>
      <c r="G11" s="95">
        <v>11</v>
      </c>
      <c r="H11" s="95">
        <v>1</v>
      </c>
      <c r="I11" s="95">
        <v>509</v>
      </c>
      <c r="J11" s="95">
        <v>3583</v>
      </c>
      <c r="K11" s="95">
        <v>76</v>
      </c>
      <c r="L11" s="95">
        <v>0</v>
      </c>
      <c r="M11" s="95">
        <v>0</v>
      </c>
      <c r="N11" s="95">
        <v>0</v>
      </c>
      <c r="O11" s="95">
        <v>0</v>
      </c>
      <c r="P11" s="95">
        <v>0</v>
      </c>
      <c r="Q11" s="95">
        <v>0</v>
      </c>
      <c r="R11" s="95">
        <v>0</v>
      </c>
      <c r="S11" s="95">
        <v>0</v>
      </c>
      <c r="T11" s="95">
        <v>0</v>
      </c>
      <c r="U11" s="95">
        <v>0</v>
      </c>
      <c r="V11" s="95">
        <v>0</v>
      </c>
      <c r="W11" s="95">
        <v>44</v>
      </c>
      <c r="X11" s="95">
        <v>0</v>
      </c>
      <c r="Y11" s="95">
        <v>0</v>
      </c>
      <c r="Z11" s="95">
        <v>0</v>
      </c>
      <c r="AA11" s="95">
        <v>0</v>
      </c>
      <c r="AB11" s="95">
        <v>0</v>
      </c>
      <c r="AC11" s="95">
        <v>827</v>
      </c>
      <c r="AD11" s="95">
        <v>0</v>
      </c>
      <c r="AE11" s="95">
        <v>263</v>
      </c>
      <c r="AF11" s="95">
        <v>55</v>
      </c>
      <c r="AG11" s="95">
        <v>0</v>
      </c>
      <c r="AH11" s="95">
        <v>6</v>
      </c>
      <c r="AI11" s="95">
        <v>176</v>
      </c>
      <c r="AJ11" s="95">
        <v>0</v>
      </c>
      <c r="AK11" s="95">
        <v>1</v>
      </c>
      <c r="AL11" s="95">
        <v>72</v>
      </c>
      <c r="AM11" s="95">
        <v>0</v>
      </c>
      <c r="AN11" s="95">
        <v>2</v>
      </c>
      <c r="AO11" s="95">
        <v>0</v>
      </c>
      <c r="AP11" s="95">
        <v>69</v>
      </c>
      <c r="AQ11" s="95">
        <v>0</v>
      </c>
      <c r="AR11" s="95">
        <v>0</v>
      </c>
      <c r="AS11" s="95">
        <v>0</v>
      </c>
      <c r="AT11" s="95">
        <v>1</v>
      </c>
      <c r="AU11" s="95">
        <v>0</v>
      </c>
      <c r="AV11" s="95">
        <v>0</v>
      </c>
      <c r="AW11" s="95">
        <v>0</v>
      </c>
      <c r="AX11" s="95">
        <v>0</v>
      </c>
      <c r="AY11" s="95">
        <v>0</v>
      </c>
      <c r="AZ11" s="95">
        <v>5</v>
      </c>
      <c r="BA11" s="95">
        <v>0</v>
      </c>
      <c r="BB11" s="95">
        <v>21</v>
      </c>
      <c r="BC11" s="95">
        <v>0</v>
      </c>
      <c r="BD11" s="95">
        <v>132</v>
      </c>
      <c r="BE11" s="95">
        <v>1187</v>
      </c>
      <c r="BF11" s="95">
        <v>0</v>
      </c>
      <c r="BG11" s="95">
        <v>0</v>
      </c>
      <c r="BH11" s="95">
        <v>0</v>
      </c>
      <c r="BI11" s="95">
        <v>0</v>
      </c>
      <c r="BJ11" s="95">
        <v>394</v>
      </c>
      <c r="BK11" s="95">
        <v>0</v>
      </c>
      <c r="BL11" s="95">
        <v>0</v>
      </c>
      <c r="BM11" s="95">
        <v>0</v>
      </c>
      <c r="BN11" s="95">
        <v>2213</v>
      </c>
      <c r="BO11" s="95">
        <v>749</v>
      </c>
      <c r="BP11" s="95">
        <v>0</v>
      </c>
      <c r="BQ11" s="95">
        <v>0</v>
      </c>
      <c r="BR11" s="95">
        <v>0</v>
      </c>
      <c r="BS11" s="95">
        <v>0</v>
      </c>
      <c r="BT11" s="95">
        <v>0</v>
      </c>
      <c r="BU11" s="95">
        <v>0</v>
      </c>
      <c r="BV11" s="95">
        <v>11</v>
      </c>
      <c r="BW11" s="95">
        <v>0</v>
      </c>
      <c r="BX11" s="95">
        <v>0</v>
      </c>
      <c r="BY11" s="95">
        <v>0</v>
      </c>
      <c r="BZ11" s="95">
        <v>0</v>
      </c>
      <c r="CA11" s="95">
        <v>0</v>
      </c>
      <c r="CB11" s="95">
        <v>0</v>
      </c>
      <c r="CC11" s="95">
        <v>0</v>
      </c>
      <c r="CD11" s="95">
        <v>0</v>
      </c>
      <c r="CE11" s="95">
        <v>0</v>
      </c>
      <c r="CF11" s="95">
        <v>1</v>
      </c>
      <c r="CG11" s="95">
        <v>0</v>
      </c>
      <c r="CH11" s="95">
        <v>0</v>
      </c>
      <c r="CI11" s="95">
        <v>0</v>
      </c>
      <c r="CJ11" s="95">
        <v>0</v>
      </c>
      <c r="CK11" s="95">
        <v>0</v>
      </c>
      <c r="CL11" s="95">
        <v>0</v>
      </c>
      <c r="CM11" s="95">
        <v>0</v>
      </c>
      <c r="CN11" s="95">
        <v>0</v>
      </c>
      <c r="CO11" s="95">
        <v>0</v>
      </c>
      <c r="CP11" s="95">
        <v>0</v>
      </c>
      <c r="CQ11" s="95">
        <v>0</v>
      </c>
      <c r="CR11" s="95">
        <v>0</v>
      </c>
      <c r="CS11" s="95">
        <v>0</v>
      </c>
      <c r="CT11" s="95">
        <v>0</v>
      </c>
      <c r="CU11" s="95">
        <v>0</v>
      </c>
      <c r="CV11" s="95">
        <v>0</v>
      </c>
      <c r="CW11" s="95">
        <v>0</v>
      </c>
      <c r="CX11" s="95">
        <v>0</v>
      </c>
      <c r="CY11" s="95">
        <v>0</v>
      </c>
      <c r="CZ11" s="95">
        <v>0</v>
      </c>
      <c r="DA11" s="95">
        <v>0</v>
      </c>
      <c r="DB11" s="95">
        <v>0</v>
      </c>
      <c r="DC11" s="95">
        <v>0</v>
      </c>
      <c r="DD11" s="95">
        <v>0</v>
      </c>
      <c r="DE11" s="95">
        <v>0</v>
      </c>
      <c r="DF11" s="95">
        <v>0</v>
      </c>
      <c r="DG11" s="95">
        <v>0</v>
      </c>
      <c r="DH11" s="95">
        <v>0</v>
      </c>
      <c r="DI11" s="95">
        <v>0</v>
      </c>
      <c r="DJ11" s="95">
        <v>0</v>
      </c>
      <c r="DK11" s="95">
        <v>0</v>
      </c>
      <c r="DL11" s="95">
        <v>0</v>
      </c>
      <c r="DM11" s="95">
        <v>0</v>
      </c>
      <c r="DN11" s="95">
        <v>0</v>
      </c>
      <c r="DO11" s="95">
        <v>0</v>
      </c>
      <c r="DP11" s="95">
        <v>0</v>
      </c>
      <c r="DQ11" s="95">
        <v>0</v>
      </c>
      <c r="DR11" s="95">
        <v>0</v>
      </c>
      <c r="DS11" s="95">
        <v>0</v>
      </c>
      <c r="DT11" s="95">
        <v>0</v>
      </c>
      <c r="DU11" s="95">
        <v>0</v>
      </c>
      <c r="DV11" s="95">
        <v>0</v>
      </c>
      <c r="DW11" s="95">
        <v>26</v>
      </c>
      <c r="DX11" s="95">
        <v>366</v>
      </c>
      <c r="DY11" s="95">
        <v>0</v>
      </c>
      <c r="DZ11" s="95">
        <v>346</v>
      </c>
      <c r="EA11" s="95">
        <v>402</v>
      </c>
      <c r="EB11" s="95">
        <v>0</v>
      </c>
      <c r="EC11" s="95">
        <v>762</v>
      </c>
      <c r="ED11" s="95">
        <v>349</v>
      </c>
      <c r="EE11" s="95">
        <v>0</v>
      </c>
      <c r="EF11" s="95">
        <v>0</v>
      </c>
      <c r="EG11" s="95">
        <v>0</v>
      </c>
      <c r="EH11" s="95">
        <v>0</v>
      </c>
      <c r="EI11" s="95">
        <v>0</v>
      </c>
      <c r="EJ11" s="95">
        <v>0</v>
      </c>
      <c r="EK11" s="95">
        <v>446</v>
      </c>
      <c r="EL11" s="95">
        <v>0</v>
      </c>
      <c r="EM11" s="95">
        <v>0</v>
      </c>
      <c r="EN11" s="95">
        <v>0</v>
      </c>
      <c r="EO11" s="95">
        <v>0</v>
      </c>
      <c r="EP11" s="95">
        <v>7</v>
      </c>
      <c r="EQ11" s="95">
        <v>0</v>
      </c>
      <c r="ER11" s="95">
        <v>0</v>
      </c>
      <c r="ES11" s="95">
        <v>0</v>
      </c>
      <c r="ET11" s="95">
        <v>0</v>
      </c>
      <c r="EU11" s="95">
        <v>0</v>
      </c>
      <c r="EV11" s="95">
        <v>0</v>
      </c>
      <c r="EW11" s="95">
        <v>0</v>
      </c>
      <c r="EX11" s="95">
        <v>0</v>
      </c>
      <c r="EY11" s="95">
        <v>0</v>
      </c>
      <c r="EZ11" s="95">
        <v>0</v>
      </c>
      <c r="FA11" s="95">
        <v>0</v>
      </c>
      <c r="FB11" s="95">
        <v>0</v>
      </c>
      <c r="FC11" s="95">
        <v>0</v>
      </c>
      <c r="FD11" s="95">
        <v>0</v>
      </c>
      <c r="FE11" s="95">
        <v>0</v>
      </c>
      <c r="FF11" s="95">
        <v>0</v>
      </c>
      <c r="FG11" s="95">
        <v>0</v>
      </c>
      <c r="FH11" s="95">
        <v>0</v>
      </c>
      <c r="FI11" s="95">
        <v>1</v>
      </c>
      <c r="FJ11" s="95">
        <v>0</v>
      </c>
      <c r="FK11" s="95">
        <v>0</v>
      </c>
      <c r="FL11" s="95">
        <v>61</v>
      </c>
      <c r="FM11" s="95">
        <v>0</v>
      </c>
      <c r="FN11" s="95">
        <v>0</v>
      </c>
      <c r="FO11" s="95">
        <v>88</v>
      </c>
      <c r="FP11" s="95">
        <v>0</v>
      </c>
      <c r="FQ11" s="95">
        <v>50</v>
      </c>
      <c r="FR11" s="95">
        <v>14</v>
      </c>
      <c r="FS11" s="95">
        <v>188</v>
      </c>
      <c r="FT11" s="95">
        <v>18</v>
      </c>
      <c r="FU11" s="95">
        <v>0</v>
      </c>
      <c r="FV11" s="95">
        <v>0</v>
      </c>
      <c r="FW11" s="95">
        <v>0</v>
      </c>
      <c r="FX11" s="95">
        <v>0</v>
      </c>
      <c r="FY11" s="95">
        <v>1</v>
      </c>
      <c r="FZ11" s="95">
        <v>57</v>
      </c>
      <c r="GA11" s="95">
        <v>440</v>
      </c>
      <c r="GB11" s="95">
        <v>18</v>
      </c>
      <c r="GC11" s="95">
        <v>1530</v>
      </c>
      <c r="GD11" s="95">
        <v>1271</v>
      </c>
      <c r="GE11" s="95">
        <v>0</v>
      </c>
      <c r="GF11" s="95">
        <v>0</v>
      </c>
      <c r="GG11" s="96">
        <v>17971</v>
      </c>
      <c r="GH11" s="95">
        <v>775</v>
      </c>
      <c r="GI11" s="95">
        <v>9749</v>
      </c>
      <c r="GJ11" s="95">
        <v>0</v>
      </c>
      <c r="GK11" s="95">
        <v>0</v>
      </c>
      <c r="GL11" s="95">
        <v>0</v>
      </c>
      <c r="GM11" s="95">
        <v>0</v>
      </c>
      <c r="GN11" s="95">
        <v>0</v>
      </c>
      <c r="GO11" s="95">
        <v>-276</v>
      </c>
      <c r="GP11" s="96">
        <v>10248</v>
      </c>
      <c r="GQ11" s="96">
        <v>28219</v>
      </c>
      <c r="GR11" s="95">
        <v>159</v>
      </c>
      <c r="GS11" s="95">
        <v>1</v>
      </c>
      <c r="GT11" s="95">
        <v>160</v>
      </c>
      <c r="GU11" s="95">
        <v>4341</v>
      </c>
      <c r="GV11" s="95">
        <v>4501</v>
      </c>
      <c r="GW11" s="96">
        <v>14749</v>
      </c>
      <c r="GX11" s="96">
        <v>32720</v>
      </c>
      <c r="GY11" s="95">
        <v>-8988</v>
      </c>
      <c r="GZ11" s="95">
        <v>-3</v>
      </c>
      <c r="HA11" s="95">
        <v>-17</v>
      </c>
      <c r="HB11" s="95">
        <v>-721</v>
      </c>
      <c r="HC11" s="95">
        <v>-9729</v>
      </c>
      <c r="HD11" s="95">
        <v>-16852</v>
      </c>
      <c r="HE11" s="95">
        <v>-26581</v>
      </c>
      <c r="HF11" s="96">
        <v>-11832</v>
      </c>
      <c r="HG11" s="97">
        <v>6139</v>
      </c>
      <c r="HH11" s="87"/>
      <c r="HI11" s="40"/>
    </row>
    <row r="12" spans="1:217" x14ac:dyDescent="0.2">
      <c r="A12" s="87" t="s">
        <v>897</v>
      </c>
      <c r="B12" s="212" t="s">
        <v>472</v>
      </c>
      <c r="C12" s="89" t="s">
        <v>530</v>
      </c>
      <c r="D12" s="95">
        <v>274</v>
      </c>
      <c r="E12" s="95">
        <v>35</v>
      </c>
      <c r="F12" s="95">
        <v>194</v>
      </c>
      <c r="G12" s="95">
        <v>8</v>
      </c>
      <c r="H12" s="95">
        <v>2</v>
      </c>
      <c r="I12" s="95">
        <v>44</v>
      </c>
      <c r="J12" s="95">
        <v>6132</v>
      </c>
      <c r="K12" s="95">
        <v>349</v>
      </c>
      <c r="L12" s="95">
        <v>0</v>
      </c>
      <c r="M12" s="95">
        <v>0</v>
      </c>
      <c r="N12" s="95">
        <v>0</v>
      </c>
      <c r="O12" s="95">
        <v>0</v>
      </c>
      <c r="P12" s="95">
        <v>0</v>
      </c>
      <c r="Q12" s="95">
        <v>0</v>
      </c>
      <c r="R12" s="95">
        <v>0</v>
      </c>
      <c r="S12" s="95">
        <v>0</v>
      </c>
      <c r="T12" s="95">
        <v>108392</v>
      </c>
      <c r="U12" s="95">
        <v>215</v>
      </c>
      <c r="V12" s="95">
        <v>0</v>
      </c>
      <c r="W12" s="95">
        <v>1113</v>
      </c>
      <c r="X12" s="95">
        <v>0</v>
      </c>
      <c r="Y12" s="95">
        <v>942</v>
      </c>
      <c r="Z12" s="95">
        <v>3945</v>
      </c>
      <c r="AA12" s="95">
        <v>0</v>
      </c>
      <c r="AB12" s="95">
        <v>0</v>
      </c>
      <c r="AC12" s="95">
        <v>49</v>
      </c>
      <c r="AD12" s="95">
        <v>0</v>
      </c>
      <c r="AE12" s="95">
        <v>18</v>
      </c>
      <c r="AF12" s="95">
        <v>28</v>
      </c>
      <c r="AG12" s="95">
        <v>0</v>
      </c>
      <c r="AH12" s="95">
        <v>0</v>
      </c>
      <c r="AI12" s="95">
        <v>18</v>
      </c>
      <c r="AJ12" s="95">
        <v>0</v>
      </c>
      <c r="AK12" s="95">
        <v>0</v>
      </c>
      <c r="AL12" s="95">
        <v>48</v>
      </c>
      <c r="AM12" s="95">
        <v>0</v>
      </c>
      <c r="AN12" s="95">
        <v>0</v>
      </c>
      <c r="AO12" s="95">
        <v>0</v>
      </c>
      <c r="AP12" s="95">
        <v>0</v>
      </c>
      <c r="AQ12" s="95">
        <v>0</v>
      </c>
      <c r="AR12" s="95">
        <v>0</v>
      </c>
      <c r="AS12" s="95">
        <v>0</v>
      </c>
      <c r="AT12" s="95">
        <v>0</v>
      </c>
      <c r="AU12" s="95">
        <v>0</v>
      </c>
      <c r="AV12" s="95">
        <v>11</v>
      </c>
      <c r="AW12" s="95">
        <v>0</v>
      </c>
      <c r="AX12" s="95">
        <v>0</v>
      </c>
      <c r="AY12" s="95">
        <v>0</v>
      </c>
      <c r="AZ12" s="95">
        <v>0</v>
      </c>
      <c r="BA12" s="95">
        <v>0</v>
      </c>
      <c r="BB12" s="95">
        <v>0</v>
      </c>
      <c r="BC12" s="95">
        <v>0</v>
      </c>
      <c r="BD12" s="95">
        <v>0</v>
      </c>
      <c r="BE12" s="95">
        <v>5</v>
      </c>
      <c r="BF12" s="95">
        <v>0</v>
      </c>
      <c r="BG12" s="95">
        <v>0</v>
      </c>
      <c r="BH12" s="95">
        <v>0</v>
      </c>
      <c r="BI12" s="95">
        <v>0</v>
      </c>
      <c r="BJ12" s="95">
        <v>0</v>
      </c>
      <c r="BK12" s="95">
        <v>0</v>
      </c>
      <c r="BL12" s="95">
        <v>0</v>
      </c>
      <c r="BM12" s="95">
        <v>0</v>
      </c>
      <c r="BN12" s="95">
        <v>0</v>
      </c>
      <c r="BO12" s="95">
        <v>0</v>
      </c>
      <c r="BP12" s="95">
        <v>0</v>
      </c>
      <c r="BQ12" s="95">
        <v>991</v>
      </c>
      <c r="BR12" s="95">
        <v>0</v>
      </c>
      <c r="BS12" s="95">
        <v>0</v>
      </c>
      <c r="BT12" s="95">
        <v>0</v>
      </c>
      <c r="BU12" s="95">
        <v>0</v>
      </c>
      <c r="BV12" s="95">
        <v>0</v>
      </c>
      <c r="BW12" s="95">
        <v>0</v>
      </c>
      <c r="BX12" s="95">
        <v>0</v>
      </c>
      <c r="BY12" s="95">
        <v>0</v>
      </c>
      <c r="BZ12" s="95">
        <v>0</v>
      </c>
      <c r="CA12" s="95">
        <v>0</v>
      </c>
      <c r="CB12" s="95">
        <v>0</v>
      </c>
      <c r="CC12" s="95">
        <v>0</v>
      </c>
      <c r="CD12" s="95">
        <v>0</v>
      </c>
      <c r="CE12" s="95">
        <v>0</v>
      </c>
      <c r="CF12" s="95">
        <v>0</v>
      </c>
      <c r="CG12" s="95">
        <v>0</v>
      </c>
      <c r="CH12" s="95">
        <v>0</v>
      </c>
      <c r="CI12" s="95">
        <v>0</v>
      </c>
      <c r="CJ12" s="95">
        <v>0</v>
      </c>
      <c r="CK12" s="95">
        <v>0</v>
      </c>
      <c r="CL12" s="95">
        <v>0</v>
      </c>
      <c r="CM12" s="95">
        <v>0</v>
      </c>
      <c r="CN12" s="95">
        <v>0</v>
      </c>
      <c r="CO12" s="95">
        <v>0</v>
      </c>
      <c r="CP12" s="95">
        <v>0</v>
      </c>
      <c r="CQ12" s="95">
        <v>0</v>
      </c>
      <c r="CR12" s="95">
        <v>0</v>
      </c>
      <c r="CS12" s="95">
        <v>0</v>
      </c>
      <c r="CT12" s="95">
        <v>0</v>
      </c>
      <c r="CU12" s="95">
        <v>0</v>
      </c>
      <c r="CV12" s="95">
        <v>0</v>
      </c>
      <c r="CW12" s="95">
        <v>0</v>
      </c>
      <c r="CX12" s="95">
        <v>0</v>
      </c>
      <c r="CY12" s="95">
        <v>0</v>
      </c>
      <c r="CZ12" s="95">
        <v>0</v>
      </c>
      <c r="DA12" s="95">
        <v>0</v>
      </c>
      <c r="DB12" s="95">
        <v>0</v>
      </c>
      <c r="DC12" s="95">
        <v>0</v>
      </c>
      <c r="DD12" s="95">
        <v>0</v>
      </c>
      <c r="DE12" s="95">
        <v>0</v>
      </c>
      <c r="DF12" s="95">
        <v>0</v>
      </c>
      <c r="DG12" s="95">
        <v>0</v>
      </c>
      <c r="DH12" s="95">
        <v>0</v>
      </c>
      <c r="DI12" s="95">
        <v>0</v>
      </c>
      <c r="DJ12" s="95">
        <v>0</v>
      </c>
      <c r="DK12" s="95">
        <v>0</v>
      </c>
      <c r="DL12" s="95">
        <v>0</v>
      </c>
      <c r="DM12" s="95">
        <v>0</v>
      </c>
      <c r="DN12" s="95">
        <v>0</v>
      </c>
      <c r="DO12" s="95">
        <v>0</v>
      </c>
      <c r="DP12" s="95">
        <v>0</v>
      </c>
      <c r="DQ12" s="95">
        <v>0</v>
      </c>
      <c r="DR12" s="95">
        <v>0</v>
      </c>
      <c r="DS12" s="95">
        <v>0</v>
      </c>
      <c r="DT12" s="95">
        <v>0</v>
      </c>
      <c r="DU12" s="95">
        <v>0</v>
      </c>
      <c r="DV12" s="95">
        <v>0</v>
      </c>
      <c r="DW12" s="95">
        <v>0</v>
      </c>
      <c r="DX12" s="95">
        <v>48</v>
      </c>
      <c r="DY12" s="95">
        <v>0</v>
      </c>
      <c r="DZ12" s="95">
        <v>0</v>
      </c>
      <c r="EA12" s="95">
        <v>0</v>
      </c>
      <c r="EB12" s="95">
        <v>0</v>
      </c>
      <c r="EC12" s="95">
        <v>0</v>
      </c>
      <c r="ED12" s="95">
        <v>0</v>
      </c>
      <c r="EE12" s="95">
        <v>0</v>
      </c>
      <c r="EF12" s="95">
        <v>0</v>
      </c>
      <c r="EG12" s="95">
        <v>0</v>
      </c>
      <c r="EH12" s="95">
        <v>0</v>
      </c>
      <c r="EI12" s="95">
        <v>0</v>
      </c>
      <c r="EJ12" s="95">
        <v>0</v>
      </c>
      <c r="EK12" s="95">
        <v>0</v>
      </c>
      <c r="EL12" s="95">
        <v>0</v>
      </c>
      <c r="EM12" s="95">
        <v>0</v>
      </c>
      <c r="EN12" s="95">
        <v>0</v>
      </c>
      <c r="EO12" s="95">
        <v>0</v>
      </c>
      <c r="EP12" s="95">
        <v>0</v>
      </c>
      <c r="EQ12" s="95">
        <v>0</v>
      </c>
      <c r="ER12" s="95">
        <v>0</v>
      </c>
      <c r="ES12" s="95">
        <v>0</v>
      </c>
      <c r="ET12" s="95">
        <v>0</v>
      </c>
      <c r="EU12" s="95">
        <v>0</v>
      </c>
      <c r="EV12" s="95">
        <v>0</v>
      </c>
      <c r="EW12" s="95">
        <v>0</v>
      </c>
      <c r="EX12" s="95">
        <v>0</v>
      </c>
      <c r="EY12" s="95">
        <v>0</v>
      </c>
      <c r="EZ12" s="95">
        <v>0</v>
      </c>
      <c r="FA12" s="95">
        <v>0</v>
      </c>
      <c r="FB12" s="95">
        <v>4</v>
      </c>
      <c r="FC12" s="95">
        <v>0</v>
      </c>
      <c r="FD12" s="95">
        <v>0</v>
      </c>
      <c r="FE12" s="95">
        <v>0</v>
      </c>
      <c r="FF12" s="95">
        <v>0</v>
      </c>
      <c r="FG12" s="95">
        <v>0</v>
      </c>
      <c r="FH12" s="95">
        <v>0</v>
      </c>
      <c r="FI12" s="95">
        <v>3</v>
      </c>
      <c r="FJ12" s="95">
        <v>0</v>
      </c>
      <c r="FK12" s="95">
        <v>216</v>
      </c>
      <c r="FL12" s="95">
        <v>2</v>
      </c>
      <c r="FM12" s="95">
        <v>191</v>
      </c>
      <c r="FN12" s="95">
        <v>940</v>
      </c>
      <c r="FO12" s="95">
        <v>292</v>
      </c>
      <c r="FP12" s="95">
        <v>0</v>
      </c>
      <c r="FQ12" s="95">
        <v>172</v>
      </c>
      <c r="FR12" s="95">
        <v>396</v>
      </c>
      <c r="FS12" s="95">
        <v>0</v>
      </c>
      <c r="FT12" s="95">
        <v>0</v>
      </c>
      <c r="FU12" s="95">
        <v>0</v>
      </c>
      <c r="FV12" s="95">
        <v>0</v>
      </c>
      <c r="FW12" s="95">
        <v>0</v>
      </c>
      <c r="FX12" s="95">
        <v>0</v>
      </c>
      <c r="FY12" s="95">
        <v>0</v>
      </c>
      <c r="FZ12" s="95">
        <v>421</v>
      </c>
      <c r="GA12" s="95">
        <v>7291</v>
      </c>
      <c r="GB12" s="95">
        <v>0</v>
      </c>
      <c r="GC12" s="95">
        <v>1</v>
      </c>
      <c r="GD12" s="95">
        <v>59</v>
      </c>
      <c r="GE12" s="95">
        <v>0</v>
      </c>
      <c r="GF12" s="95">
        <v>0</v>
      </c>
      <c r="GG12" s="96">
        <v>132849</v>
      </c>
      <c r="GH12" s="95">
        <v>0</v>
      </c>
      <c r="GI12" s="95">
        <v>9726</v>
      </c>
      <c r="GJ12" s="95">
        <v>0</v>
      </c>
      <c r="GK12" s="95">
        <v>0</v>
      </c>
      <c r="GL12" s="95">
        <v>0</v>
      </c>
      <c r="GM12" s="95">
        <v>0</v>
      </c>
      <c r="GN12" s="95">
        <v>7684</v>
      </c>
      <c r="GO12" s="95">
        <v>-28</v>
      </c>
      <c r="GP12" s="96">
        <v>17382</v>
      </c>
      <c r="GQ12" s="96">
        <v>150231</v>
      </c>
      <c r="GR12" s="95">
        <v>34</v>
      </c>
      <c r="GS12" s="95">
        <v>3</v>
      </c>
      <c r="GT12" s="95">
        <v>37</v>
      </c>
      <c r="GU12" s="95">
        <v>37707</v>
      </c>
      <c r="GV12" s="95">
        <v>37744</v>
      </c>
      <c r="GW12" s="96">
        <v>55126</v>
      </c>
      <c r="GX12" s="96">
        <v>187975</v>
      </c>
      <c r="GY12" s="95">
        <v>-2710</v>
      </c>
      <c r="GZ12" s="95">
        <v>-6</v>
      </c>
      <c r="HA12" s="95">
        <v>-243</v>
      </c>
      <c r="HB12" s="95">
        <v>-237</v>
      </c>
      <c r="HC12" s="95">
        <v>-3196</v>
      </c>
      <c r="HD12" s="95">
        <v>-122690</v>
      </c>
      <c r="HE12" s="95">
        <v>-125886</v>
      </c>
      <c r="HF12" s="96">
        <v>-70760</v>
      </c>
      <c r="HG12" s="97">
        <v>62089</v>
      </c>
      <c r="HH12" s="87"/>
      <c r="HI12" s="40"/>
    </row>
    <row r="13" spans="1:217" x14ac:dyDescent="0.2">
      <c r="A13" s="87" t="s">
        <v>898</v>
      </c>
      <c r="B13" s="92" t="s">
        <v>464</v>
      </c>
      <c r="C13" s="89" t="s">
        <v>463</v>
      </c>
      <c r="D13" s="95">
        <v>4696</v>
      </c>
      <c r="E13" s="95">
        <v>480</v>
      </c>
      <c r="F13" s="95">
        <v>1302</v>
      </c>
      <c r="G13" s="95">
        <v>175</v>
      </c>
      <c r="H13" s="95">
        <v>3</v>
      </c>
      <c r="I13" s="95">
        <v>67</v>
      </c>
      <c r="J13" s="95">
        <v>3100</v>
      </c>
      <c r="K13" s="95">
        <v>0</v>
      </c>
      <c r="L13" s="95">
        <v>0</v>
      </c>
      <c r="M13" s="95">
        <v>0</v>
      </c>
      <c r="N13" s="95">
        <v>0</v>
      </c>
      <c r="O13" s="95">
        <v>0</v>
      </c>
      <c r="P13" s="95">
        <v>0</v>
      </c>
      <c r="Q13" s="95">
        <v>0</v>
      </c>
      <c r="R13" s="95">
        <v>0</v>
      </c>
      <c r="S13" s="95">
        <v>0</v>
      </c>
      <c r="T13" s="95">
        <v>0</v>
      </c>
      <c r="U13" s="95">
        <v>0</v>
      </c>
      <c r="V13" s="95">
        <v>0</v>
      </c>
      <c r="W13" s="95">
        <v>0</v>
      </c>
      <c r="X13" s="95">
        <v>0</v>
      </c>
      <c r="Y13" s="95">
        <v>0</v>
      </c>
      <c r="Z13" s="95">
        <v>0</v>
      </c>
      <c r="AA13" s="95">
        <v>0</v>
      </c>
      <c r="AB13" s="95">
        <v>0</v>
      </c>
      <c r="AC13" s="95">
        <v>0</v>
      </c>
      <c r="AD13" s="95">
        <v>0</v>
      </c>
      <c r="AE13" s="95">
        <v>0</v>
      </c>
      <c r="AF13" s="95">
        <v>0</v>
      </c>
      <c r="AG13" s="95">
        <v>0</v>
      </c>
      <c r="AH13" s="95">
        <v>0</v>
      </c>
      <c r="AI13" s="95">
        <v>0</v>
      </c>
      <c r="AJ13" s="95">
        <v>0</v>
      </c>
      <c r="AK13" s="95">
        <v>0</v>
      </c>
      <c r="AL13" s="95">
        <v>0</v>
      </c>
      <c r="AM13" s="95">
        <v>0</v>
      </c>
      <c r="AN13" s="95">
        <v>0</v>
      </c>
      <c r="AO13" s="95">
        <v>0</v>
      </c>
      <c r="AP13" s="95">
        <v>0</v>
      </c>
      <c r="AQ13" s="95">
        <v>0</v>
      </c>
      <c r="AR13" s="95">
        <v>0</v>
      </c>
      <c r="AS13" s="95">
        <v>0</v>
      </c>
      <c r="AT13" s="95">
        <v>0</v>
      </c>
      <c r="AU13" s="95">
        <v>0</v>
      </c>
      <c r="AV13" s="95">
        <v>0</v>
      </c>
      <c r="AW13" s="95">
        <v>0</v>
      </c>
      <c r="AX13" s="95">
        <v>0</v>
      </c>
      <c r="AY13" s="95">
        <v>0</v>
      </c>
      <c r="AZ13" s="95">
        <v>0</v>
      </c>
      <c r="BA13" s="95">
        <v>0</v>
      </c>
      <c r="BB13" s="95">
        <v>0</v>
      </c>
      <c r="BC13" s="95">
        <v>0</v>
      </c>
      <c r="BD13" s="95">
        <v>0</v>
      </c>
      <c r="BE13" s="95">
        <v>0</v>
      </c>
      <c r="BF13" s="95">
        <v>0</v>
      </c>
      <c r="BG13" s="95">
        <v>0</v>
      </c>
      <c r="BH13" s="95">
        <v>0</v>
      </c>
      <c r="BI13" s="95">
        <v>0</v>
      </c>
      <c r="BJ13" s="95">
        <v>0</v>
      </c>
      <c r="BK13" s="95">
        <v>0</v>
      </c>
      <c r="BL13" s="95">
        <v>0</v>
      </c>
      <c r="BM13" s="95">
        <v>0</v>
      </c>
      <c r="BN13" s="95">
        <v>0</v>
      </c>
      <c r="BO13" s="95">
        <v>0</v>
      </c>
      <c r="BP13" s="95">
        <v>0</v>
      </c>
      <c r="BQ13" s="95">
        <v>0</v>
      </c>
      <c r="BR13" s="95">
        <v>0</v>
      </c>
      <c r="BS13" s="95">
        <v>0</v>
      </c>
      <c r="BT13" s="95">
        <v>0</v>
      </c>
      <c r="BU13" s="95">
        <v>0</v>
      </c>
      <c r="BV13" s="95">
        <v>0</v>
      </c>
      <c r="BW13" s="95">
        <v>0</v>
      </c>
      <c r="BX13" s="95">
        <v>0</v>
      </c>
      <c r="BY13" s="95">
        <v>0</v>
      </c>
      <c r="BZ13" s="95">
        <v>0</v>
      </c>
      <c r="CA13" s="95">
        <v>0</v>
      </c>
      <c r="CB13" s="95">
        <v>0</v>
      </c>
      <c r="CC13" s="95">
        <v>0</v>
      </c>
      <c r="CD13" s="95">
        <v>0</v>
      </c>
      <c r="CE13" s="95">
        <v>0</v>
      </c>
      <c r="CF13" s="95">
        <v>0</v>
      </c>
      <c r="CG13" s="95">
        <v>0</v>
      </c>
      <c r="CH13" s="95">
        <v>0</v>
      </c>
      <c r="CI13" s="95">
        <v>0</v>
      </c>
      <c r="CJ13" s="95">
        <v>0</v>
      </c>
      <c r="CK13" s="95">
        <v>0</v>
      </c>
      <c r="CL13" s="95">
        <v>0</v>
      </c>
      <c r="CM13" s="95">
        <v>0</v>
      </c>
      <c r="CN13" s="95">
        <v>0</v>
      </c>
      <c r="CO13" s="95">
        <v>0</v>
      </c>
      <c r="CP13" s="95">
        <v>0</v>
      </c>
      <c r="CQ13" s="95">
        <v>0</v>
      </c>
      <c r="CR13" s="95">
        <v>0</v>
      </c>
      <c r="CS13" s="95">
        <v>0</v>
      </c>
      <c r="CT13" s="95">
        <v>0</v>
      </c>
      <c r="CU13" s="95">
        <v>0</v>
      </c>
      <c r="CV13" s="95">
        <v>0</v>
      </c>
      <c r="CW13" s="95">
        <v>0</v>
      </c>
      <c r="CX13" s="95">
        <v>0</v>
      </c>
      <c r="CY13" s="95">
        <v>0</v>
      </c>
      <c r="CZ13" s="95">
        <v>0</v>
      </c>
      <c r="DA13" s="95">
        <v>0</v>
      </c>
      <c r="DB13" s="95">
        <v>0</v>
      </c>
      <c r="DC13" s="95">
        <v>0</v>
      </c>
      <c r="DD13" s="95">
        <v>0</v>
      </c>
      <c r="DE13" s="95">
        <v>0</v>
      </c>
      <c r="DF13" s="95">
        <v>0</v>
      </c>
      <c r="DG13" s="95">
        <v>0</v>
      </c>
      <c r="DH13" s="95">
        <v>0</v>
      </c>
      <c r="DI13" s="95">
        <v>0</v>
      </c>
      <c r="DJ13" s="95">
        <v>0</v>
      </c>
      <c r="DK13" s="95">
        <v>0</v>
      </c>
      <c r="DL13" s="95">
        <v>0</v>
      </c>
      <c r="DM13" s="95">
        <v>0</v>
      </c>
      <c r="DN13" s="95">
        <v>0</v>
      </c>
      <c r="DO13" s="95">
        <v>0</v>
      </c>
      <c r="DP13" s="95">
        <v>0</v>
      </c>
      <c r="DQ13" s="95">
        <v>0</v>
      </c>
      <c r="DR13" s="95">
        <v>0</v>
      </c>
      <c r="DS13" s="95">
        <v>0</v>
      </c>
      <c r="DT13" s="95">
        <v>0</v>
      </c>
      <c r="DU13" s="95">
        <v>0</v>
      </c>
      <c r="DV13" s="95">
        <v>0</v>
      </c>
      <c r="DW13" s="95">
        <v>0</v>
      </c>
      <c r="DX13" s="95">
        <v>0</v>
      </c>
      <c r="DY13" s="95">
        <v>0</v>
      </c>
      <c r="DZ13" s="95">
        <v>0</v>
      </c>
      <c r="EA13" s="95">
        <v>0</v>
      </c>
      <c r="EB13" s="95">
        <v>0</v>
      </c>
      <c r="EC13" s="95">
        <v>0</v>
      </c>
      <c r="ED13" s="95">
        <v>0</v>
      </c>
      <c r="EE13" s="95">
        <v>0</v>
      </c>
      <c r="EF13" s="95">
        <v>0</v>
      </c>
      <c r="EG13" s="95">
        <v>0</v>
      </c>
      <c r="EH13" s="95">
        <v>0</v>
      </c>
      <c r="EI13" s="95">
        <v>0</v>
      </c>
      <c r="EJ13" s="95">
        <v>0</v>
      </c>
      <c r="EK13" s="95">
        <v>0</v>
      </c>
      <c r="EL13" s="95">
        <v>0</v>
      </c>
      <c r="EM13" s="95">
        <v>0</v>
      </c>
      <c r="EN13" s="95">
        <v>0</v>
      </c>
      <c r="EO13" s="95">
        <v>0</v>
      </c>
      <c r="EP13" s="95">
        <v>0</v>
      </c>
      <c r="EQ13" s="95">
        <v>0</v>
      </c>
      <c r="ER13" s="95">
        <v>0</v>
      </c>
      <c r="ES13" s="95">
        <v>0</v>
      </c>
      <c r="ET13" s="95">
        <v>0</v>
      </c>
      <c r="EU13" s="95">
        <v>0</v>
      </c>
      <c r="EV13" s="95">
        <v>0</v>
      </c>
      <c r="EW13" s="95">
        <v>0</v>
      </c>
      <c r="EX13" s="95">
        <v>0</v>
      </c>
      <c r="EY13" s="95">
        <v>0</v>
      </c>
      <c r="EZ13" s="95">
        <v>0</v>
      </c>
      <c r="FA13" s="95">
        <v>0</v>
      </c>
      <c r="FB13" s="95">
        <v>0</v>
      </c>
      <c r="FC13" s="95">
        <v>0</v>
      </c>
      <c r="FD13" s="95">
        <v>0</v>
      </c>
      <c r="FE13" s="95">
        <v>0</v>
      </c>
      <c r="FF13" s="95">
        <v>0</v>
      </c>
      <c r="FG13" s="95">
        <v>0</v>
      </c>
      <c r="FH13" s="95">
        <v>0</v>
      </c>
      <c r="FI13" s="95">
        <v>0</v>
      </c>
      <c r="FJ13" s="95">
        <v>0</v>
      </c>
      <c r="FK13" s="95">
        <v>0</v>
      </c>
      <c r="FL13" s="95">
        <v>236</v>
      </c>
      <c r="FM13" s="95">
        <v>0</v>
      </c>
      <c r="FN13" s="95">
        <v>0</v>
      </c>
      <c r="FO13" s="95">
        <v>0</v>
      </c>
      <c r="FP13" s="95">
        <v>0</v>
      </c>
      <c r="FQ13" s="95">
        <v>0</v>
      </c>
      <c r="FR13" s="95">
        <v>0</v>
      </c>
      <c r="FS13" s="95">
        <v>0</v>
      </c>
      <c r="FT13" s="95">
        <v>0</v>
      </c>
      <c r="FU13" s="95">
        <v>0</v>
      </c>
      <c r="FV13" s="95">
        <v>0</v>
      </c>
      <c r="FW13" s="95">
        <v>0</v>
      </c>
      <c r="FX13" s="95">
        <v>0</v>
      </c>
      <c r="FY13" s="95">
        <v>0</v>
      </c>
      <c r="FZ13" s="95">
        <v>0</v>
      </c>
      <c r="GA13" s="95">
        <v>0</v>
      </c>
      <c r="GB13" s="95">
        <v>0</v>
      </c>
      <c r="GC13" s="95">
        <v>579</v>
      </c>
      <c r="GD13" s="95">
        <v>0</v>
      </c>
      <c r="GE13" s="95">
        <v>0</v>
      </c>
      <c r="GF13" s="95">
        <v>0</v>
      </c>
      <c r="GG13" s="96">
        <v>10638</v>
      </c>
      <c r="GH13" s="95">
        <v>0</v>
      </c>
      <c r="GI13" s="95">
        <v>17513</v>
      </c>
      <c r="GJ13" s="95">
        <v>0</v>
      </c>
      <c r="GK13" s="95">
        <v>0</v>
      </c>
      <c r="GL13" s="95">
        <v>0</v>
      </c>
      <c r="GM13" s="95">
        <v>0</v>
      </c>
      <c r="GN13" s="95">
        <v>0</v>
      </c>
      <c r="GO13" s="95">
        <v>0</v>
      </c>
      <c r="GP13" s="96">
        <v>17513</v>
      </c>
      <c r="GQ13" s="96">
        <v>28151</v>
      </c>
      <c r="GR13" s="95">
        <v>0</v>
      </c>
      <c r="GS13" s="95">
        <v>0</v>
      </c>
      <c r="GT13" s="95">
        <v>0</v>
      </c>
      <c r="GU13" s="95">
        <v>0</v>
      </c>
      <c r="GV13" s="95">
        <v>0</v>
      </c>
      <c r="GW13" s="96">
        <v>17513</v>
      </c>
      <c r="GX13" s="96">
        <v>28151</v>
      </c>
      <c r="GY13" s="95">
        <v>0</v>
      </c>
      <c r="GZ13" s="95">
        <v>0</v>
      </c>
      <c r="HA13" s="95">
        <v>0</v>
      </c>
      <c r="HB13" s="95">
        <v>0</v>
      </c>
      <c r="HC13" s="95">
        <v>0</v>
      </c>
      <c r="HD13" s="95">
        <v>0</v>
      </c>
      <c r="HE13" s="95">
        <v>0</v>
      </c>
      <c r="HF13" s="96">
        <v>17513</v>
      </c>
      <c r="HG13" s="97">
        <v>28151</v>
      </c>
      <c r="HH13" s="87"/>
      <c r="HI13" s="40"/>
    </row>
    <row r="14" spans="1:217" x14ac:dyDescent="0.2">
      <c r="A14" s="87" t="s">
        <v>899</v>
      </c>
      <c r="B14" s="92" t="s">
        <v>1095</v>
      </c>
      <c r="C14" s="89" t="s">
        <v>462</v>
      </c>
      <c r="D14" s="95">
        <v>0</v>
      </c>
      <c r="E14" s="95">
        <v>0</v>
      </c>
      <c r="F14" s="95">
        <v>0</v>
      </c>
      <c r="G14" s="95">
        <v>0</v>
      </c>
      <c r="H14" s="95">
        <v>0</v>
      </c>
      <c r="I14" s="95">
        <v>0</v>
      </c>
      <c r="J14" s="95">
        <v>0</v>
      </c>
      <c r="K14" s="95">
        <v>0</v>
      </c>
      <c r="L14" s="95">
        <v>141</v>
      </c>
      <c r="M14" s="95">
        <v>837</v>
      </c>
      <c r="N14" s="95">
        <v>0</v>
      </c>
      <c r="O14" s="95">
        <v>0</v>
      </c>
      <c r="P14" s="95">
        <v>0</v>
      </c>
      <c r="Q14" s="95">
        <v>0</v>
      </c>
      <c r="R14" s="95">
        <v>0</v>
      </c>
      <c r="S14" s="95">
        <v>0</v>
      </c>
      <c r="T14" s="95">
        <v>0</v>
      </c>
      <c r="U14" s="95">
        <v>0</v>
      </c>
      <c r="V14" s="95">
        <v>0</v>
      </c>
      <c r="W14" s="95">
        <v>0</v>
      </c>
      <c r="X14" s="95">
        <v>0</v>
      </c>
      <c r="Y14" s="95">
        <v>0</v>
      </c>
      <c r="Z14" s="95">
        <v>0</v>
      </c>
      <c r="AA14" s="95">
        <v>0</v>
      </c>
      <c r="AB14" s="95">
        <v>0</v>
      </c>
      <c r="AC14" s="95">
        <v>0</v>
      </c>
      <c r="AD14" s="95">
        <v>0</v>
      </c>
      <c r="AE14" s="95">
        <v>0</v>
      </c>
      <c r="AF14" s="95">
        <v>0</v>
      </c>
      <c r="AG14" s="95">
        <v>0</v>
      </c>
      <c r="AH14" s="95">
        <v>0</v>
      </c>
      <c r="AI14" s="95">
        <v>0</v>
      </c>
      <c r="AJ14" s="95">
        <v>0</v>
      </c>
      <c r="AK14" s="95">
        <v>0</v>
      </c>
      <c r="AL14" s="95">
        <v>0</v>
      </c>
      <c r="AM14" s="95">
        <v>0</v>
      </c>
      <c r="AN14" s="95">
        <v>0</v>
      </c>
      <c r="AO14" s="95">
        <v>0</v>
      </c>
      <c r="AP14" s="95">
        <v>0</v>
      </c>
      <c r="AQ14" s="95">
        <v>0</v>
      </c>
      <c r="AR14" s="95">
        <v>0</v>
      </c>
      <c r="AS14" s="95">
        <v>0</v>
      </c>
      <c r="AT14" s="95">
        <v>0</v>
      </c>
      <c r="AU14" s="95">
        <v>0</v>
      </c>
      <c r="AV14" s="95">
        <v>0</v>
      </c>
      <c r="AW14" s="95">
        <v>0</v>
      </c>
      <c r="AX14" s="95">
        <v>0</v>
      </c>
      <c r="AY14" s="95">
        <v>0</v>
      </c>
      <c r="AZ14" s="95">
        <v>0</v>
      </c>
      <c r="BA14" s="95">
        <v>0</v>
      </c>
      <c r="BB14" s="95">
        <v>0</v>
      </c>
      <c r="BC14" s="95">
        <v>0</v>
      </c>
      <c r="BD14" s="95">
        <v>0</v>
      </c>
      <c r="BE14" s="95">
        <v>0</v>
      </c>
      <c r="BF14" s="95">
        <v>0</v>
      </c>
      <c r="BG14" s="95">
        <v>0</v>
      </c>
      <c r="BH14" s="95">
        <v>0</v>
      </c>
      <c r="BI14" s="95">
        <v>0</v>
      </c>
      <c r="BJ14" s="95">
        <v>0</v>
      </c>
      <c r="BK14" s="95">
        <v>0</v>
      </c>
      <c r="BL14" s="95">
        <v>0</v>
      </c>
      <c r="BM14" s="95">
        <v>0</v>
      </c>
      <c r="BN14" s="95">
        <v>0</v>
      </c>
      <c r="BO14" s="95">
        <v>0</v>
      </c>
      <c r="BP14" s="95">
        <v>0</v>
      </c>
      <c r="BQ14" s="95">
        <v>0</v>
      </c>
      <c r="BR14" s="95">
        <v>0</v>
      </c>
      <c r="BS14" s="95">
        <v>0</v>
      </c>
      <c r="BT14" s="95">
        <v>0</v>
      </c>
      <c r="BU14" s="95">
        <v>0</v>
      </c>
      <c r="BV14" s="95">
        <v>0</v>
      </c>
      <c r="BW14" s="95">
        <v>0</v>
      </c>
      <c r="BX14" s="95">
        <v>0</v>
      </c>
      <c r="BY14" s="95">
        <v>0</v>
      </c>
      <c r="BZ14" s="95">
        <v>0</v>
      </c>
      <c r="CA14" s="95">
        <v>0</v>
      </c>
      <c r="CB14" s="95">
        <v>0</v>
      </c>
      <c r="CC14" s="95">
        <v>0</v>
      </c>
      <c r="CD14" s="95">
        <v>0</v>
      </c>
      <c r="CE14" s="95">
        <v>0</v>
      </c>
      <c r="CF14" s="95">
        <v>0</v>
      </c>
      <c r="CG14" s="95">
        <v>0</v>
      </c>
      <c r="CH14" s="95">
        <v>0</v>
      </c>
      <c r="CI14" s="95">
        <v>0</v>
      </c>
      <c r="CJ14" s="95">
        <v>0</v>
      </c>
      <c r="CK14" s="95">
        <v>0</v>
      </c>
      <c r="CL14" s="95">
        <v>0</v>
      </c>
      <c r="CM14" s="95">
        <v>0</v>
      </c>
      <c r="CN14" s="95">
        <v>0</v>
      </c>
      <c r="CO14" s="95">
        <v>0</v>
      </c>
      <c r="CP14" s="95">
        <v>0</v>
      </c>
      <c r="CQ14" s="95">
        <v>0</v>
      </c>
      <c r="CR14" s="95">
        <v>0</v>
      </c>
      <c r="CS14" s="95">
        <v>0</v>
      </c>
      <c r="CT14" s="95">
        <v>0</v>
      </c>
      <c r="CU14" s="95">
        <v>0</v>
      </c>
      <c r="CV14" s="95">
        <v>0</v>
      </c>
      <c r="CW14" s="95">
        <v>0</v>
      </c>
      <c r="CX14" s="95">
        <v>0</v>
      </c>
      <c r="CY14" s="95">
        <v>0</v>
      </c>
      <c r="CZ14" s="95">
        <v>0</v>
      </c>
      <c r="DA14" s="95">
        <v>0</v>
      </c>
      <c r="DB14" s="95">
        <v>0</v>
      </c>
      <c r="DC14" s="95">
        <v>0</v>
      </c>
      <c r="DD14" s="95">
        <v>0</v>
      </c>
      <c r="DE14" s="95">
        <v>0</v>
      </c>
      <c r="DF14" s="95">
        <v>0</v>
      </c>
      <c r="DG14" s="95">
        <v>0</v>
      </c>
      <c r="DH14" s="95">
        <v>0</v>
      </c>
      <c r="DI14" s="95">
        <v>0</v>
      </c>
      <c r="DJ14" s="95">
        <v>0</v>
      </c>
      <c r="DK14" s="95">
        <v>0</v>
      </c>
      <c r="DL14" s="95">
        <v>0</v>
      </c>
      <c r="DM14" s="95">
        <v>0</v>
      </c>
      <c r="DN14" s="95">
        <v>0</v>
      </c>
      <c r="DO14" s="95">
        <v>0</v>
      </c>
      <c r="DP14" s="95">
        <v>0</v>
      </c>
      <c r="DQ14" s="95">
        <v>0</v>
      </c>
      <c r="DR14" s="95">
        <v>0</v>
      </c>
      <c r="DS14" s="95">
        <v>0</v>
      </c>
      <c r="DT14" s="95">
        <v>0</v>
      </c>
      <c r="DU14" s="95">
        <v>0</v>
      </c>
      <c r="DV14" s="95">
        <v>0</v>
      </c>
      <c r="DW14" s="95">
        <v>0</v>
      </c>
      <c r="DX14" s="95">
        <v>0</v>
      </c>
      <c r="DY14" s="95">
        <v>0</v>
      </c>
      <c r="DZ14" s="95">
        <v>0</v>
      </c>
      <c r="EA14" s="95">
        <v>0</v>
      </c>
      <c r="EB14" s="95">
        <v>0</v>
      </c>
      <c r="EC14" s="95">
        <v>1</v>
      </c>
      <c r="ED14" s="95">
        <v>0</v>
      </c>
      <c r="EE14" s="95">
        <v>0</v>
      </c>
      <c r="EF14" s="95">
        <v>0</v>
      </c>
      <c r="EG14" s="95">
        <v>0</v>
      </c>
      <c r="EH14" s="95">
        <v>0</v>
      </c>
      <c r="EI14" s="95">
        <v>0</v>
      </c>
      <c r="EJ14" s="95">
        <v>0</v>
      </c>
      <c r="EK14" s="95">
        <v>0</v>
      </c>
      <c r="EL14" s="95">
        <v>0</v>
      </c>
      <c r="EM14" s="95">
        <v>0</v>
      </c>
      <c r="EN14" s="95">
        <v>0</v>
      </c>
      <c r="EO14" s="95">
        <v>0</v>
      </c>
      <c r="EP14" s="95">
        <v>0</v>
      </c>
      <c r="EQ14" s="95">
        <v>0</v>
      </c>
      <c r="ER14" s="95">
        <v>0</v>
      </c>
      <c r="ES14" s="95">
        <v>0</v>
      </c>
      <c r="ET14" s="95">
        <v>0</v>
      </c>
      <c r="EU14" s="95">
        <v>0</v>
      </c>
      <c r="EV14" s="95">
        <v>0</v>
      </c>
      <c r="EW14" s="95">
        <v>0</v>
      </c>
      <c r="EX14" s="95">
        <v>0</v>
      </c>
      <c r="EY14" s="95">
        <v>0</v>
      </c>
      <c r="EZ14" s="95">
        <v>0</v>
      </c>
      <c r="FA14" s="95">
        <v>0</v>
      </c>
      <c r="FB14" s="95">
        <v>0</v>
      </c>
      <c r="FC14" s="95">
        <v>0</v>
      </c>
      <c r="FD14" s="95">
        <v>0</v>
      </c>
      <c r="FE14" s="95">
        <v>0</v>
      </c>
      <c r="FF14" s="95">
        <v>0</v>
      </c>
      <c r="FG14" s="95">
        <v>0</v>
      </c>
      <c r="FH14" s="95">
        <v>0</v>
      </c>
      <c r="FI14" s="95">
        <v>0</v>
      </c>
      <c r="FJ14" s="95">
        <v>0</v>
      </c>
      <c r="FK14" s="95">
        <v>0</v>
      </c>
      <c r="FL14" s="95">
        <v>0</v>
      </c>
      <c r="FM14" s="95">
        <v>0</v>
      </c>
      <c r="FN14" s="95">
        <v>0</v>
      </c>
      <c r="FO14" s="95">
        <v>0</v>
      </c>
      <c r="FP14" s="95">
        <v>0</v>
      </c>
      <c r="FQ14" s="95">
        <v>0</v>
      </c>
      <c r="FR14" s="95">
        <v>0</v>
      </c>
      <c r="FS14" s="95">
        <v>0</v>
      </c>
      <c r="FT14" s="95">
        <v>0</v>
      </c>
      <c r="FU14" s="95">
        <v>0</v>
      </c>
      <c r="FV14" s="95">
        <v>0</v>
      </c>
      <c r="FW14" s="95">
        <v>0</v>
      </c>
      <c r="FX14" s="95">
        <v>0</v>
      </c>
      <c r="FY14" s="95">
        <v>0</v>
      </c>
      <c r="FZ14" s="95">
        <v>0</v>
      </c>
      <c r="GA14" s="95">
        <v>0</v>
      </c>
      <c r="GB14" s="95">
        <v>0</v>
      </c>
      <c r="GC14" s="95">
        <v>0</v>
      </c>
      <c r="GD14" s="95">
        <v>0</v>
      </c>
      <c r="GE14" s="95">
        <v>0</v>
      </c>
      <c r="GF14" s="95">
        <v>0</v>
      </c>
      <c r="GG14" s="96">
        <v>979</v>
      </c>
      <c r="GH14" s="95">
        <v>0</v>
      </c>
      <c r="GI14" s="95">
        <v>0</v>
      </c>
      <c r="GJ14" s="95">
        <v>0</v>
      </c>
      <c r="GK14" s="95">
        <v>0</v>
      </c>
      <c r="GL14" s="95">
        <v>0</v>
      </c>
      <c r="GM14" s="95">
        <v>0</v>
      </c>
      <c r="GN14" s="95">
        <v>0</v>
      </c>
      <c r="GO14" s="95">
        <v>5661</v>
      </c>
      <c r="GP14" s="96">
        <v>5661</v>
      </c>
      <c r="GQ14" s="96">
        <v>6640</v>
      </c>
      <c r="GR14" s="95">
        <v>0</v>
      </c>
      <c r="GS14" s="95">
        <v>0</v>
      </c>
      <c r="GT14" s="95">
        <v>0</v>
      </c>
      <c r="GU14" s="95">
        <v>0</v>
      </c>
      <c r="GV14" s="95">
        <v>0</v>
      </c>
      <c r="GW14" s="96">
        <v>5661</v>
      </c>
      <c r="GX14" s="96">
        <v>6640</v>
      </c>
      <c r="GY14" s="95">
        <v>0</v>
      </c>
      <c r="GZ14" s="95">
        <v>0</v>
      </c>
      <c r="HA14" s="95">
        <v>0</v>
      </c>
      <c r="HB14" s="95">
        <v>0</v>
      </c>
      <c r="HC14" s="95">
        <v>0</v>
      </c>
      <c r="HD14" s="95">
        <v>0</v>
      </c>
      <c r="HE14" s="95">
        <v>0</v>
      </c>
      <c r="HF14" s="96">
        <v>5661</v>
      </c>
      <c r="HG14" s="97">
        <v>6640</v>
      </c>
      <c r="HH14" s="87"/>
      <c r="HI14" s="40"/>
    </row>
    <row r="15" spans="1:217" x14ac:dyDescent="0.2">
      <c r="A15" s="87" t="s">
        <v>104</v>
      </c>
      <c r="B15" s="92" t="s">
        <v>1096</v>
      </c>
      <c r="C15" s="89" t="s">
        <v>459</v>
      </c>
      <c r="D15" s="95">
        <v>0</v>
      </c>
      <c r="E15" s="95">
        <v>0</v>
      </c>
      <c r="F15" s="95">
        <v>0</v>
      </c>
      <c r="G15" s="95">
        <v>1</v>
      </c>
      <c r="H15" s="95">
        <v>0</v>
      </c>
      <c r="I15" s="95">
        <v>0</v>
      </c>
      <c r="J15" s="95">
        <v>0</v>
      </c>
      <c r="K15" s="95">
        <v>0</v>
      </c>
      <c r="L15" s="95">
        <v>0</v>
      </c>
      <c r="M15" s="95">
        <v>0</v>
      </c>
      <c r="N15" s="95">
        <v>120</v>
      </c>
      <c r="O15" s="95">
        <v>0</v>
      </c>
      <c r="P15" s="95">
        <v>0</v>
      </c>
      <c r="Q15" s="95">
        <v>0</v>
      </c>
      <c r="R15" s="95">
        <v>0</v>
      </c>
      <c r="S15" s="95">
        <v>0</v>
      </c>
      <c r="T15" s="95">
        <v>0</v>
      </c>
      <c r="U15" s="95">
        <v>0</v>
      </c>
      <c r="V15" s="95">
        <v>0</v>
      </c>
      <c r="W15" s="95">
        <v>0</v>
      </c>
      <c r="X15" s="95">
        <v>0</v>
      </c>
      <c r="Y15" s="95">
        <v>0</v>
      </c>
      <c r="Z15" s="95">
        <v>0</v>
      </c>
      <c r="AA15" s="95">
        <v>0</v>
      </c>
      <c r="AB15" s="95">
        <v>0</v>
      </c>
      <c r="AC15" s="95">
        <v>7</v>
      </c>
      <c r="AD15" s="95">
        <v>0</v>
      </c>
      <c r="AE15" s="95">
        <v>0</v>
      </c>
      <c r="AF15" s="95">
        <v>0</v>
      </c>
      <c r="AG15" s="95">
        <v>0</v>
      </c>
      <c r="AH15" s="95">
        <v>0</v>
      </c>
      <c r="AI15" s="95">
        <v>0</v>
      </c>
      <c r="AJ15" s="95">
        <v>0</v>
      </c>
      <c r="AK15" s="95">
        <v>0</v>
      </c>
      <c r="AL15" s="95">
        <v>0</v>
      </c>
      <c r="AM15" s="95">
        <v>5756</v>
      </c>
      <c r="AN15" s="95">
        <v>20</v>
      </c>
      <c r="AO15" s="95">
        <v>0</v>
      </c>
      <c r="AP15" s="95">
        <v>33</v>
      </c>
      <c r="AQ15" s="95">
        <v>0</v>
      </c>
      <c r="AR15" s="95">
        <v>0</v>
      </c>
      <c r="AS15" s="95">
        <v>0</v>
      </c>
      <c r="AT15" s="95">
        <v>0</v>
      </c>
      <c r="AU15" s="95">
        <v>0</v>
      </c>
      <c r="AV15" s="95">
        <v>0</v>
      </c>
      <c r="AW15" s="95">
        <v>0</v>
      </c>
      <c r="AX15" s="95">
        <v>0</v>
      </c>
      <c r="AY15" s="95">
        <v>0</v>
      </c>
      <c r="AZ15" s="95">
        <v>0</v>
      </c>
      <c r="BA15" s="95">
        <v>0</v>
      </c>
      <c r="BB15" s="95">
        <v>0</v>
      </c>
      <c r="BC15" s="95">
        <v>0</v>
      </c>
      <c r="BD15" s="95">
        <v>0</v>
      </c>
      <c r="BE15" s="95">
        <v>0</v>
      </c>
      <c r="BF15" s="95">
        <v>0</v>
      </c>
      <c r="BG15" s="95">
        <v>0</v>
      </c>
      <c r="BH15" s="95">
        <v>0</v>
      </c>
      <c r="BI15" s="95">
        <v>0</v>
      </c>
      <c r="BJ15" s="95">
        <v>0</v>
      </c>
      <c r="BK15" s="95">
        <v>0</v>
      </c>
      <c r="BL15" s="95">
        <v>0</v>
      </c>
      <c r="BM15" s="95">
        <v>0</v>
      </c>
      <c r="BN15" s="95">
        <v>0</v>
      </c>
      <c r="BO15" s="95">
        <v>0</v>
      </c>
      <c r="BP15" s="95">
        <v>0</v>
      </c>
      <c r="BQ15" s="95">
        <v>0</v>
      </c>
      <c r="BR15" s="95">
        <v>0</v>
      </c>
      <c r="BS15" s="95">
        <v>0</v>
      </c>
      <c r="BT15" s="95">
        <v>0</v>
      </c>
      <c r="BU15" s="95">
        <v>0</v>
      </c>
      <c r="BV15" s="95">
        <v>0</v>
      </c>
      <c r="BW15" s="95">
        <v>0</v>
      </c>
      <c r="BX15" s="95">
        <v>0</v>
      </c>
      <c r="BY15" s="95">
        <v>0</v>
      </c>
      <c r="BZ15" s="95">
        <v>0</v>
      </c>
      <c r="CA15" s="95">
        <v>0</v>
      </c>
      <c r="CB15" s="95">
        <v>0</v>
      </c>
      <c r="CC15" s="95">
        <v>0</v>
      </c>
      <c r="CD15" s="95">
        <v>0</v>
      </c>
      <c r="CE15" s="95">
        <v>0</v>
      </c>
      <c r="CF15" s="95">
        <v>0</v>
      </c>
      <c r="CG15" s="95">
        <v>0</v>
      </c>
      <c r="CH15" s="95">
        <v>0</v>
      </c>
      <c r="CI15" s="95">
        <v>0</v>
      </c>
      <c r="CJ15" s="95">
        <v>0</v>
      </c>
      <c r="CK15" s="95">
        <v>0</v>
      </c>
      <c r="CL15" s="95">
        <v>0</v>
      </c>
      <c r="CM15" s="95">
        <v>0</v>
      </c>
      <c r="CN15" s="95">
        <v>0</v>
      </c>
      <c r="CO15" s="95">
        <v>0</v>
      </c>
      <c r="CP15" s="95">
        <v>0</v>
      </c>
      <c r="CQ15" s="95">
        <v>0</v>
      </c>
      <c r="CR15" s="95">
        <v>0</v>
      </c>
      <c r="CS15" s="95">
        <v>0</v>
      </c>
      <c r="CT15" s="95">
        <v>0</v>
      </c>
      <c r="CU15" s="95">
        <v>0</v>
      </c>
      <c r="CV15" s="95">
        <v>0</v>
      </c>
      <c r="CW15" s="95">
        <v>0</v>
      </c>
      <c r="CX15" s="95">
        <v>0</v>
      </c>
      <c r="CY15" s="95">
        <v>0</v>
      </c>
      <c r="CZ15" s="95">
        <v>0</v>
      </c>
      <c r="DA15" s="95">
        <v>0</v>
      </c>
      <c r="DB15" s="95">
        <v>0</v>
      </c>
      <c r="DC15" s="95">
        <v>0</v>
      </c>
      <c r="DD15" s="95">
        <v>0</v>
      </c>
      <c r="DE15" s="95">
        <v>0</v>
      </c>
      <c r="DF15" s="95">
        <v>0</v>
      </c>
      <c r="DG15" s="95">
        <v>0</v>
      </c>
      <c r="DH15" s="95">
        <v>0</v>
      </c>
      <c r="DI15" s="95">
        <v>0</v>
      </c>
      <c r="DJ15" s="95">
        <v>0</v>
      </c>
      <c r="DK15" s="95">
        <v>0</v>
      </c>
      <c r="DL15" s="95">
        <v>0</v>
      </c>
      <c r="DM15" s="95">
        <v>0</v>
      </c>
      <c r="DN15" s="95">
        <v>0</v>
      </c>
      <c r="DO15" s="95">
        <v>0</v>
      </c>
      <c r="DP15" s="95">
        <v>0</v>
      </c>
      <c r="DQ15" s="95">
        <v>0</v>
      </c>
      <c r="DR15" s="95">
        <v>0</v>
      </c>
      <c r="DS15" s="95">
        <v>3</v>
      </c>
      <c r="DT15" s="95">
        <v>0</v>
      </c>
      <c r="DU15" s="95">
        <v>0</v>
      </c>
      <c r="DV15" s="95">
        <v>0</v>
      </c>
      <c r="DW15" s="95">
        <v>16</v>
      </c>
      <c r="DX15" s="95">
        <v>23</v>
      </c>
      <c r="DY15" s="95">
        <v>0</v>
      </c>
      <c r="DZ15" s="95">
        <v>4</v>
      </c>
      <c r="EA15" s="95">
        <v>0</v>
      </c>
      <c r="EB15" s="95">
        <v>0</v>
      </c>
      <c r="EC15" s="95">
        <v>15</v>
      </c>
      <c r="ED15" s="95">
        <v>5</v>
      </c>
      <c r="EE15" s="95">
        <v>0</v>
      </c>
      <c r="EF15" s="95">
        <v>0</v>
      </c>
      <c r="EG15" s="95">
        <v>0</v>
      </c>
      <c r="EH15" s="95">
        <v>0</v>
      </c>
      <c r="EI15" s="95">
        <v>0</v>
      </c>
      <c r="EJ15" s="95">
        <v>0</v>
      </c>
      <c r="EK15" s="95">
        <v>0</v>
      </c>
      <c r="EL15" s="95">
        <v>0</v>
      </c>
      <c r="EM15" s="95">
        <v>0</v>
      </c>
      <c r="EN15" s="95">
        <v>0</v>
      </c>
      <c r="EO15" s="95">
        <v>0</v>
      </c>
      <c r="EP15" s="95">
        <v>0</v>
      </c>
      <c r="EQ15" s="95">
        <v>0</v>
      </c>
      <c r="ER15" s="95">
        <v>0</v>
      </c>
      <c r="ES15" s="95">
        <v>0</v>
      </c>
      <c r="ET15" s="95">
        <v>0</v>
      </c>
      <c r="EU15" s="95">
        <v>0</v>
      </c>
      <c r="EV15" s="95">
        <v>0</v>
      </c>
      <c r="EW15" s="95">
        <v>0</v>
      </c>
      <c r="EX15" s="95">
        <v>0</v>
      </c>
      <c r="EY15" s="95">
        <v>0</v>
      </c>
      <c r="EZ15" s="95">
        <v>0</v>
      </c>
      <c r="FA15" s="95">
        <v>0</v>
      </c>
      <c r="FB15" s="95">
        <v>0</v>
      </c>
      <c r="FC15" s="95">
        <v>0</v>
      </c>
      <c r="FD15" s="95">
        <v>0</v>
      </c>
      <c r="FE15" s="95">
        <v>0</v>
      </c>
      <c r="FF15" s="95">
        <v>0</v>
      </c>
      <c r="FG15" s="95">
        <v>0</v>
      </c>
      <c r="FH15" s="95">
        <v>0</v>
      </c>
      <c r="FI15" s="95">
        <v>0</v>
      </c>
      <c r="FJ15" s="95">
        <v>0</v>
      </c>
      <c r="FK15" s="95">
        <v>0</v>
      </c>
      <c r="FL15" s="95">
        <v>0</v>
      </c>
      <c r="FM15" s="95">
        <v>0</v>
      </c>
      <c r="FN15" s="95">
        <v>0</v>
      </c>
      <c r="FO15" s="95">
        <v>0</v>
      </c>
      <c r="FP15" s="95">
        <v>0</v>
      </c>
      <c r="FQ15" s="95">
        <v>0</v>
      </c>
      <c r="FR15" s="95">
        <v>0</v>
      </c>
      <c r="FS15" s="95">
        <v>0</v>
      </c>
      <c r="FT15" s="95">
        <v>0</v>
      </c>
      <c r="FU15" s="95">
        <v>0</v>
      </c>
      <c r="FV15" s="95">
        <v>0</v>
      </c>
      <c r="FW15" s="95">
        <v>0</v>
      </c>
      <c r="FX15" s="95">
        <v>0</v>
      </c>
      <c r="FY15" s="95">
        <v>0</v>
      </c>
      <c r="FZ15" s="95">
        <v>0</v>
      </c>
      <c r="GA15" s="95">
        <v>0</v>
      </c>
      <c r="GB15" s="95">
        <v>0</v>
      </c>
      <c r="GC15" s="95">
        <v>0</v>
      </c>
      <c r="GD15" s="95">
        <v>0</v>
      </c>
      <c r="GE15" s="95">
        <v>0</v>
      </c>
      <c r="GF15" s="95">
        <v>0</v>
      </c>
      <c r="GG15" s="96">
        <v>6003</v>
      </c>
      <c r="GH15" s="95">
        <v>0</v>
      </c>
      <c r="GI15" s="95">
        <v>0</v>
      </c>
      <c r="GJ15" s="95">
        <v>0</v>
      </c>
      <c r="GK15" s="95">
        <v>0</v>
      </c>
      <c r="GL15" s="95">
        <v>0</v>
      </c>
      <c r="GM15" s="95">
        <v>0</v>
      </c>
      <c r="GN15" s="95">
        <v>0</v>
      </c>
      <c r="GO15" s="95">
        <v>-508</v>
      </c>
      <c r="GP15" s="96">
        <v>-508</v>
      </c>
      <c r="GQ15" s="96">
        <v>5495</v>
      </c>
      <c r="GR15" s="95">
        <v>91</v>
      </c>
      <c r="GS15" s="95">
        <v>0</v>
      </c>
      <c r="GT15" s="95">
        <v>91</v>
      </c>
      <c r="GU15" s="95">
        <v>875</v>
      </c>
      <c r="GV15" s="95">
        <v>966</v>
      </c>
      <c r="GW15" s="96">
        <v>458</v>
      </c>
      <c r="GX15" s="96">
        <v>6461</v>
      </c>
      <c r="GY15" s="95">
        <v>-1532</v>
      </c>
      <c r="GZ15" s="95">
        <v>0</v>
      </c>
      <c r="HA15" s="95">
        <v>0</v>
      </c>
      <c r="HB15" s="95">
        <v>-123</v>
      </c>
      <c r="HC15" s="95">
        <v>-1655</v>
      </c>
      <c r="HD15" s="95">
        <v>-2055</v>
      </c>
      <c r="HE15" s="95">
        <v>-3710</v>
      </c>
      <c r="HF15" s="96">
        <v>-3252</v>
      </c>
      <c r="HG15" s="97">
        <v>2751</v>
      </c>
      <c r="HH15" s="87"/>
      <c r="HI15" s="40"/>
    </row>
    <row r="16" spans="1:217" x14ac:dyDescent="0.2">
      <c r="A16" s="87" t="s">
        <v>72</v>
      </c>
      <c r="B16" s="212" t="s">
        <v>1097</v>
      </c>
      <c r="C16" s="89" t="s">
        <v>531</v>
      </c>
      <c r="D16" s="95">
        <v>0</v>
      </c>
      <c r="E16" s="95">
        <v>0</v>
      </c>
      <c r="F16" s="95">
        <v>27</v>
      </c>
      <c r="G16" s="95">
        <v>0</v>
      </c>
      <c r="H16" s="95">
        <v>0</v>
      </c>
      <c r="I16" s="95">
        <v>1</v>
      </c>
      <c r="J16" s="95">
        <v>0</v>
      </c>
      <c r="K16" s="95">
        <v>0</v>
      </c>
      <c r="L16" s="95">
        <v>0</v>
      </c>
      <c r="M16" s="95">
        <v>0</v>
      </c>
      <c r="N16" s="95">
        <v>0</v>
      </c>
      <c r="O16" s="95">
        <v>9</v>
      </c>
      <c r="P16" s="95">
        <v>0</v>
      </c>
      <c r="Q16" s="95">
        <v>0</v>
      </c>
      <c r="R16" s="95">
        <v>0</v>
      </c>
      <c r="S16" s="95">
        <v>0</v>
      </c>
      <c r="T16" s="95">
        <v>0</v>
      </c>
      <c r="U16" s="95">
        <v>18</v>
      </c>
      <c r="V16" s="95">
        <v>0</v>
      </c>
      <c r="W16" s="95">
        <v>63</v>
      </c>
      <c r="X16" s="95">
        <v>29</v>
      </c>
      <c r="Y16" s="95">
        <v>0</v>
      </c>
      <c r="Z16" s="95">
        <v>745</v>
      </c>
      <c r="AA16" s="95">
        <v>0</v>
      </c>
      <c r="AB16" s="95">
        <v>0</v>
      </c>
      <c r="AC16" s="95">
        <v>0</v>
      </c>
      <c r="AD16" s="95">
        <v>0</v>
      </c>
      <c r="AE16" s="95">
        <v>0</v>
      </c>
      <c r="AF16" s="95">
        <v>0</v>
      </c>
      <c r="AG16" s="95">
        <v>0</v>
      </c>
      <c r="AH16" s="95">
        <v>0</v>
      </c>
      <c r="AI16" s="95">
        <v>0</v>
      </c>
      <c r="AJ16" s="95">
        <v>0</v>
      </c>
      <c r="AK16" s="95">
        <v>0</v>
      </c>
      <c r="AL16" s="95">
        <v>0</v>
      </c>
      <c r="AM16" s="95">
        <v>0</v>
      </c>
      <c r="AN16" s="95">
        <v>45</v>
      </c>
      <c r="AO16" s="95">
        <v>0</v>
      </c>
      <c r="AP16" s="95">
        <v>0</v>
      </c>
      <c r="AQ16" s="95">
        <v>0</v>
      </c>
      <c r="AR16" s="95">
        <v>0</v>
      </c>
      <c r="AS16" s="95">
        <v>0</v>
      </c>
      <c r="AT16" s="95">
        <v>0</v>
      </c>
      <c r="AU16" s="95">
        <v>0</v>
      </c>
      <c r="AV16" s="95">
        <v>0</v>
      </c>
      <c r="AW16" s="95">
        <v>0</v>
      </c>
      <c r="AX16" s="95">
        <v>33</v>
      </c>
      <c r="AY16" s="95">
        <v>0</v>
      </c>
      <c r="AZ16" s="95">
        <v>0</v>
      </c>
      <c r="BA16" s="95">
        <v>0</v>
      </c>
      <c r="BB16" s="95">
        <v>0</v>
      </c>
      <c r="BC16" s="95">
        <v>0</v>
      </c>
      <c r="BD16" s="95">
        <v>0</v>
      </c>
      <c r="BE16" s="95">
        <v>0</v>
      </c>
      <c r="BF16" s="95">
        <v>0</v>
      </c>
      <c r="BG16" s="95">
        <v>0</v>
      </c>
      <c r="BH16" s="95">
        <v>24</v>
      </c>
      <c r="BI16" s="95">
        <v>0</v>
      </c>
      <c r="BJ16" s="95">
        <v>276</v>
      </c>
      <c r="BK16" s="95">
        <v>0</v>
      </c>
      <c r="BL16" s="95">
        <v>0</v>
      </c>
      <c r="BM16" s="95">
        <v>0</v>
      </c>
      <c r="BN16" s="95">
        <v>0</v>
      </c>
      <c r="BO16" s="95">
        <v>0</v>
      </c>
      <c r="BP16" s="95">
        <v>0</v>
      </c>
      <c r="BQ16" s="95">
        <v>232</v>
      </c>
      <c r="BR16" s="95">
        <v>0</v>
      </c>
      <c r="BS16" s="95">
        <v>0</v>
      </c>
      <c r="BT16" s="95">
        <v>0</v>
      </c>
      <c r="BU16" s="95">
        <v>0</v>
      </c>
      <c r="BV16" s="95">
        <v>0</v>
      </c>
      <c r="BW16" s="95">
        <v>0</v>
      </c>
      <c r="BX16" s="95">
        <v>0</v>
      </c>
      <c r="BY16" s="95">
        <v>0</v>
      </c>
      <c r="BZ16" s="95">
        <v>0</v>
      </c>
      <c r="CA16" s="95">
        <v>0</v>
      </c>
      <c r="CB16" s="95">
        <v>0</v>
      </c>
      <c r="CC16" s="95">
        <v>0</v>
      </c>
      <c r="CD16" s="95">
        <v>0</v>
      </c>
      <c r="CE16" s="95">
        <v>0</v>
      </c>
      <c r="CF16" s="95">
        <v>0</v>
      </c>
      <c r="CG16" s="95">
        <v>0</v>
      </c>
      <c r="CH16" s="95">
        <v>0</v>
      </c>
      <c r="CI16" s="95">
        <v>0</v>
      </c>
      <c r="CJ16" s="95">
        <v>0</v>
      </c>
      <c r="CK16" s="95">
        <v>0</v>
      </c>
      <c r="CL16" s="95">
        <v>0</v>
      </c>
      <c r="CM16" s="95">
        <v>0</v>
      </c>
      <c r="CN16" s="95">
        <v>0</v>
      </c>
      <c r="CO16" s="95">
        <v>0</v>
      </c>
      <c r="CP16" s="95">
        <v>0</v>
      </c>
      <c r="CQ16" s="95">
        <v>0</v>
      </c>
      <c r="CR16" s="95">
        <v>0</v>
      </c>
      <c r="CS16" s="95">
        <v>0</v>
      </c>
      <c r="CT16" s="95">
        <v>0</v>
      </c>
      <c r="CU16" s="95">
        <v>0</v>
      </c>
      <c r="CV16" s="95">
        <v>0</v>
      </c>
      <c r="CW16" s="95">
        <v>0</v>
      </c>
      <c r="CX16" s="95">
        <v>0</v>
      </c>
      <c r="CY16" s="95">
        <v>0</v>
      </c>
      <c r="CZ16" s="95">
        <v>0</v>
      </c>
      <c r="DA16" s="95">
        <v>0</v>
      </c>
      <c r="DB16" s="95">
        <v>0</v>
      </c>
      <c r="DC16" s="95">
        <v>0</v>
      </c>
      <c r="DD16" s="95">
        <v>0</v>
      </c>
      <c r="DE16" s="95">
        <v>0</v>
      </c>
      <c r="DF16" s="95">
        <v>0</v>
      </c>
      <c r="DG16" s="95">
        <v>0</v>
      </c>
      <c r="DH16" s="95">
        <v>0</v>
      </c>
      <c r="DI16" s="95">
        <v>0</v>
      </c>
      <c r="DJ16" s="95">
        <v>0</v>
      </c>
      <c r="DK16" s="95">
        <v>0</v>
      </c>
      <c r="DL16" s="95">
        <v>0</v>
      </c>
      <c r="DM16" s="95">
        <v>0</v>
      </c>
      <c r="DN16" s="95">
        <v>0</v>
      </c>
      <c r="DO16" s="95">
        <v>0</v>
      </c>
      <c r="DP16" s="95">
        <v>0</v>
      </c>
      <c r="DQ16" s="95">
        <v>0</v>
      </c>
      <c r="DR16" s="95">
        <v>0</v>
      </c>
      <c r="DS16" s="95">
        <v>0</v>
      </c>
      <c r="DT16" s="95">
        <v>0</v>
      </c>
      <c r="DU16" s="95">
        <v>0</v>
      </c>
      <c r="DV16" s="95">
        <v>0</v>
      </c>
      <c r="DW16" s="95">
        <v>52</v>
      </c>
      <c r="DX16" s="95">
        <v>44</v>
      </c>
      <c r="DY16" s="95">
        <v>0</v>
      </c>
      <c r="DZ16" s="95">
        <v>2</v>
      </c>
      <c r="EA16" s="95">
        <v>5</v>
      </c>
      <c r="EB16" s="95">
        <v>11</v>
      </c>
      <c r="EC16" s="95">
        <v>10</v>
      </c>
      <c r="ED16" s="95">
        <v>2</v>
      </c>
      <c r="EE16" s="95">
        <v>0</v>
      </c>
      <c r="EF16" s="95">
        <v>0</v>
      </c>
      <c r="EG16" s="95">
        <v>0</v>
      </c>
      <c r="EH16" s="95">
        <v>0</v>
      </c>
      <c r="EI16" s="95">
        <v>0</v>
      </c>
      <c r="EJ16" s="95">
        <v>0</v>
      </c>
      <c r="EK16" s="95">
        <v>0</v>
      </c>
      <c r="EL16" s="95">
        <v>0</v>
      </c>
      <c r="EM16" s="95">
        <v>0</v>
      </c>
      <c r="EN16" s="95">
        <v>0</v>
      </c>
      <c r="EO16" s="95">
        <v>0</v>
      </c>
      <c r="EP16" s="95">
        <v>0</v>
      </c>
      <c r="EQ16" s="95">
        <v>0</v>
      </c>
      <c r="ER16" s="95">
        <v>0</v>
      </c>
      <c r="ES16" s="95">
        <v>0</v>
      </c>
      <c r="ET16" s="95">
        <v>0</v>
      </c>
      <c r="EU16" s="95">
        <v>0</v>
      </c>
      <c r="EV16" s="95">
        <v>0</v>
      </c>
      <c r="EW16" s="95">
        <v>0</v>
      </c>
      <c r="EX16" s="95">
        <v>0</v>
      </c>
      <c r="EY16" s="95">
        <v>0</v>
      </c>
      <c r="EZ16" s="95">
        <v>0</v>
      </c>
      <c r="FA16" s="95">
        <v>0</v>
      </c>
      <c r="FB16" s="95">
        <v>0</v>
      </c>
      <c r="FC16" s="95">
        <v>0</v>
      </c>
      <c r="FD16" s="95">
        <v>0</v>
      </c>
      <c r="FE16" s="95">
        <v>0</v>
      </c>
      <c r="FF16" s="95">
        <v>0</v>
      </c>
      <c r="FG16" s="95">
        <v>0</v>
      </c>
      <c r="FH16" s="95">
        <v>0</v>
      </c>
      <c r="FI16" s="95">
        <v>4</v>
      </c>
      <c r="FJ16" s="95">
        <v>0</v>
      </c>
      <c r="FK16" s="95">
        <v>78</v>
      </c>
      <c r="FL16" s="95">
        <v>0</v>
      </c>
      <c r="FM16" s="95">
        <v>0</v>
      </c>
      <c r="FN16" s="95">
        <v>0</v>
      </c>
      <c r="FO16" s="95">
        <v>22</v>
      </c>
      <c r="FP16" s="95">
        <v>0</v>
      </c>
      <c r="FQ16" s="95">
        <v>45</v>
      </c>
      <c r="FR16" s="95">
        <v>101</v>
      </c>
      <c r="FS16" s="95">
        <v>0</v>
      </c>
      <c r="FT16" s="95">
        <v>0</v>
      </c>
      <c r="FU16" s="95">
        <v>0</v>
      </c>
      <c r="FV16" s="95">
        <v>0</v>
      </c>
      <c r="FW16" s="95">
        <v>0</v>
      </c>
      <c r="FX16" s="95">
        <v>0</v>
      </c>
      <c r="FY16" s="95">
        <v>0</v>
      </c>
      <c r="FZ16" s="95">
        <v>239</v>
      </c>
      <c r="GA16" s="95">
        <v>2307</v>
      </c>
      <c r="GB16" s="95">
        <v>0</v>
      </c>
      <c r="GC16" s="95">
        <v>0</v>
      </c>
      <c r="GD16" s="95">
        <v>34</v>
      </c>
      <c r="GE16" s="95">
        <v>0</v>
      </c>
      <c r="GF16" s="95">
        <v>0</v>
      </c>
      <c r="GG16" s="96">
        <v>4458</v>
      </c>
      <c r="GH16" s="95">
        <v>114</v>
      </c>
      <c r="GI16" s="95">
        <v>6841</v>
      </c>
      <c r="GJ16" s="95">
        <v>0</v>
      </c>
      <c r="GK16" s="95">
        <v>0</v>
      </c>
      <c r="GL16" s="95">
        <v>0</v>
      </c>
      <c r="GM16" s="95">
        <v>0</v>
      </c>
      <c r="GN16" s="95">
        <v>0</v>
      </c>
      <c r="GO16" s="95">
        <v>2</v>
      </c>
      <c r="GP16" s="96">
        <v>6957</v>
      </c>
      <c r="GQ16" s="96">
        <v>11415</v>
      </c>
      <c r="GR16" s="95">
        <v>10</v>
      </c>
      <c r="GS16" s="95">
        <v>0</v>
      </c>
      <c r="GT16" s="95">
        <v>10</v>
      </c>
      <c r="GU16" s="95">
        <v>170</v>
      </c>
      <c r="GV16" s="95">
        <v>180</v>
      </c>
      <c r="GW16" s="96">
        <v>7137</v>
      </c>
      <c r="GX16" s="96">
        <v>11595</v>
      </c>
      <c r="GY16" s="95">
        <v>-1725</v>
      </c>
      <c r="GZ16" s="95">
        <v>-1</v>
      </c>
      <c r="HA16" s="95">
        <v>-66</v>
      </c>
      <c r="HB16" s="95">
        <v>-143</v>
      </c>
      <c r="HC16" s="95">
        <v>-1935</v>
      </c>
      <c r="HD16" s="95">
        <v>-8255</v>
      </c>
      <c r="HE16" s="95">
        <v>-10190</v>
      </c>
      <c r="HF16" s="96">
        <v>-3053</v>
      </c>
      <c r="HG16" s="97">
        <v>1405</v>
      </c>
      <c r="HH16" s="87"/>
      <c r="HI16" s="40"/>
    </row>
    <row r="17" spans="1:217" x14ac:dyDescent="0.2">
      <c r="A17" s="87" t="s">
        <v>39</v>
      </c>
      <c r="B17" s="212" t="s">
        <v>1098</v>
      </c>
      <c r="C17" s="89" t="s">
        <v>532</v>
      </c>
      <c r="D17" s="95">
        <v>0</v>
      </c>
      <c r="E17" s="95">
        <v>0</v>
      </c>
      <c r="F17" s="95">
        <v>0</v>
      </c>
      <c r="G17" s="95">
        <v>0</v>
      </c>
      <c r="H17" s="95">
        <v>0</v>
      </c>
      <c r="I17" s="95">
        <v>0</v>
      </c>
      <c r="J17" s="95">
        <v>0</v>
      </c>
      <c r="K17" s="95">
        <v>0</v>
      </c>
      <c r="L17" s="95">
        <v>0</v>
      </c>
      <c r="M17" s="95">
        <v>0</v>
      </c>
      <c r="N17" s="95">
        <v>0</v>
      </c>
      <c r="O17" s="95">
        <v>1693</v>
      </c>
      <c r="P17" s="95">
        <v>0</v>
      </c>
      <c r="Q17" s="95">
        <v>0</v>
      </c>
      <c r="R17" s="95">
        <v>0</v>
      </c>
      <c r="S17" s="95">
        <v>0</v>
      </c>
      <c r="T17" s="95">
        <v>54</v>
      </c>
      <c r="U17" s="95">
        <v>18979</v>
      </c>
      <c r="V17" s="95">
        <v>0</v>
      </c>
      <c r="W17" s="95">
        <v>46</v>
      </c>
      <c r="X17" s="95">
        <v>0</v>
      </c>
      <c r="Y17" s="95">
        <v>74</v>
      </c>
      <c r="Z17" s="95">
        <v>2736</v>
      </c>
      <c r="AA17" s="95">
        <v>0</v>
      </c>
      <c r="AB17" s="95">
        <v>0</v>
      </c>
      <c r="AC17" s="95">
        <v>106</v>
      </c>
      <c r="AD17" s="95">
        <v>0</v>
      </c>
      <c r="AE17" s="95">
        <v>0</v>
      </c>
      <c r="AF17" s="95">
        <v>0</v>
      </c>
      <c r="AG17" s="95">
        <v>0</v>
      </c>
      <c r="AH17" s="95">
        <v>0</v>
      </c>
      <c r="AI17" s="95">
        <v>0</v>
      </c>
      <c r="AJ17" s="95">
        <v>0</v>
      </c>
      <c r="AK17" s="95">
        <v>0</v>
      </c>
      <c r="AL17" s="95">
        <v>0</v>
      </c>
      <c r="AM17" s="95">
        <v>0</v>
      </c>
      <c r="AN17" s="95">
        <v>0</v>
      </c>
      <c r="AO17" s="95">
        <v>0</v>
      </c>
      <c r="AP17" s="95">
        <v>0</v>
      </c>
      <c r="AQ17" s="95">
        <v>0</v>
      </c>
      <c r="AR17" s="95">
        <v>0</v>
      </c>
      <c r="AS17" s="95">
        <v>0</v>
      </c>
      <c r="AT17" s="95">
        <v>0</v>
      </c>
      <c r="AU17" s="95">
        <v>0</v>
      </c>
      <c r="AV17" s="95">
        <v>0</v>
      </c>
      <c r="AW17" s="95">
        <v>0</v>
      </c>
      <c r="AX17" s="95">
        <v>0</v>
      </c>
      <c r="AY17" s="95">
        <v>0</v>
      </c>
      <c r="AZ17" s="95">
        <v>0</v>
      </c>
      <c r="BA17" s="95">
        <v>0</v>
      </c>
      <c r="BB17" s="95">
        <v>0</v>
      </c>
      <c r="BC17" s="95">
        <v>0</v>
      </c>
      <c r="BD17" s="95">
        <v>0</v>
      </c>
      <c r="BE17" s="95">
        <v>41</v>
      </c>
      <c r="BF17" s="95">
        <v>0</v>
      </c>
      <c r="BG17" s="95">
        <v>0</v>
      </c>
      <c r="BH17" s="95">
        <v>0</v>
      </c>
      <c r="BI17" s="95">
        <v>0</v>
      </c>
      <c r="BJ17" s="95">
        <v>0</v>
      </c>
      <c r="BK17" s="95">
        <v>0</v>
      </c>
      <c r="BL17" s="95">
        <v>0</v>
      </c>
      <c r="BM17" s="95">
        <v>0</v>
      </c>
      <c r="BN17" s="95">
        <v>0</v>
      </c>
      <c r="BO17" s="95">
        <v>0</v>
      </c>
      <c r="BP17" s="95">
        <v>0</v>
      </c>
      <c r="BQ17" s="95">
        <v>0</v>
      </c>
      <c r="BR17" s="95">
        <v>0</v>
      </c>
      <c r="BS17" s="95">
        <v>0</v>
      </c>
      <c r="BT17" s="95">
        <v>0</v>
      </c>
      <c r="BU17" s="95">
        <v>0</v>
      </c>
      <c r="BV17" s="95">
        <v>0</v>
      </c>
      <c r="BW17" s="95">
        <v>0</v>
      </c>
      <c r="BX17" s="95">
        <v>0</v>
      </c>
      <c r="BY17" s="95">
        <v>0</v>
      </c>
      <c r="BZ17" s="95">
        <v>0</v>
      </c>
      <c r="CA17" s="95">
        <v>0</v>
      </c>
      <c r="CB17" s="95">
        <v>0</v>
      </c>
      <c r="CC17" s="95">
        <v>0</v>
      </c>
      <c r="CD17" s="95">
        <v>0</v>
      </c>
      <c r="CE17" s="95">
        <v>0</v>
      </c>
      <c r="CF17" s="95">
        <v>0</v>
      </c>
      <c r="CG17" s="95">
        <v>0</v>
      </c>
      <c r="CH17" s="95">
        <v>0</v>
      </c>
      <c r="CI17" s="95">
        <v>0</v>
      </c>
      <c r="CJ17" s="95">
        <v>0</v>
      </c>
      <c r="CK17" s="95">
        <v>0</v>
      </c>
      <c r="CL17" s="95">
        <v>0</v>
      </c>
      <c r="CM17" s="95">
        <v>0</v>
      </c>
      <c r="CN17" s="95">
        <v>0</v>
      </c>
      <c r="CO17" s="95">
        <v>0</v>
      </c>
      <c r="CP17" s="95">
        <v>0</v>
      </c>
      <c r="CQ17" s="95">
        <v>0</v>
      </c>
      <c r="CR17" s="95">
        <v>0</v>
      </c>
      <c r="CS17" s="95">
        <v>0</v>
      </c>
      <c r="CT17" s="95">
        <v>0</v>
      </c>
      <c r="CU17" s="95">
        <v>0</v>
      </c>
      <c r="CV17" s="95">
        <v>0</v>
      </c>
      <c r="CW17" s="95">
        <v>0</v>
      </c>
      <c r="CX17" s="95">
        <v>0</v>
      </c>
      <c r="CY17" s="95">
        <v>0</v>
      </c>
      <c r="CZ17" s="95">
        <v>0</v>
      </c>
      <c r="DA17" s="95">
        <v>0</v>
      </c>
      <c r="DB17" s="95">
        <v>0</v>
      </c>
      <c r="DC17" s="95">
        <v>0</v>
      </c>
      <c r="DD17" s="95">
        <v>0</v>
      </c>
      <c r="DE17" s="95">
        <v>0</v>
      </c>
      <c r="DF17" s="95">
        <v>0</v>
      </c>
      <c r="DG17" s="95">
        <v>0</v>
      </c>
      <c r="DH17" s="95">
        <v>0</v>
      </c>
      <c r="DI17" s="95">
        <v>0</v>
      </c>
      <c r="DJ17" s="95">
        <v>0</v>
      </c>
      <c r="DK17" s="95">
        <v>0</v>
      </c>
      <c r="DL17" s="95">
        <v>0</v>
      </c>
      <c r="DM17" s="95">
        <v>0</v>
      </c>
      <c r="DN17" s="95">
        <v>0</v>
      </c>
      <c r="DO17" s="95">
        <v>0</v>
      </c>
      <c r="DP17" s="95">
        <v>0</v>
      </c>
      <c r="DQ17" s="95">
        <v>0</v>
      </c>
      <c r="DR17" s="95">
        <v>0</v>
      </c>
      <c r="DS17" s="95">
        <v>0</v>
      </c>
      <c r="DT17" s="95">
        <v>0</v>
      </c>
      <c r="DU17" s="95">
        <v>0</v>
      </c>
      <c r="DV17" s="95">
        <v>0</v>
      </c>
      <c r="DW17" s="95">
        <v>0</v>
      </c>
      <c r="DX17" s="95">
        <v>3896</v>
      </c>
      <c r="DY17" s="95">
        <v>0</v>
      </c>
      <c r="DZ17" s="95">
        <v>0</v>
      </c>
      <c r="EA17" s="95">
        <v>0</v>
      </c>
      <c r="EB17" s="95">
        <v>0</v>
      </c>
      <c r="EC17" s="95">
        <v>0</v>
      </c>
      <c r="ED17" s="95">
        <v>0</v>
      </c>
      <c r="EE17" s="95">
        <v>0</v>
      </c>
      <c r="EF17" s="95">
        <v>0</v>
      </c>
      <c r="EG17" s="95">
        <v>0</v>
      </c>
      <c r="EH17" s="95">
        <v>0</v>
      </c>
      <c r="EI17" s="95">
        <v>0</v>
      </c>
      <c r="EJ17" s="95">
        <v>0</v>
      </c>
      <c r="EK17" s="95">
        <v>0</v>
      </c>
      <c r="EL17" s="95">
        <v>0</v>
      </c>
      <c r="EM17" s="95">
        <v>0</v>
      </c>
      <c r="EN17" s="95">
        <v>0</v>
      </c>
      <c r="EO17" s="95">
        <v>0</v>
      </c>
      <c r="EP17" s="95">
        <v>0</v>
      </c>
      <c r="EQ17" s="95">
        <v>0</v>
      </c>
      <c r="ER17" s="95">
        <v>0</v>
      </c>
      <c r="ES17" s="95">
        <v>0</v>
      </c>
      <c r="ET17" s="95">
        <v>0</v>
      </c>
      <c r="EU17" s="95">
        <v>0</v>
      </c>
      <c r="EV17" s="95">
        <v>0</v>
      </c>
      <c r="EW17" s="95">
        <v>0</v>
      </c>
      <c r="EX17" s="95">
        <v>0</v>
      </c>
      <c r="EY17" s="95">
        <v>0</v>
      </c>
      <c r="EZ17" s="95">
        <v>0</v>
      </c>
      <c r="FA17" s="95">
        <v>0</v>
      </c>
      <c r="FB17" s="95">
        <v>3</v>
      </c>
      <c r="FC17" s="95">
        <v>0</v>
      </c>
      <c r="FD17" s="95">
        <v>0</v>
      </c>
      <c r="FE17" s="95">
        <v>0</v>
      </c>
      <c r="FF17" s="95">
        <v>0</v>
      </c>
      <c r="FG17" s="95">
        <v>0</v>
      </c>
      <c r="FH17" s="95">
        <v>0</v>
      </c>
      <c r="FI17" s="95">
        <v>5</v>
      </c>
      <c r="FJ17" s="95">
        <v>0</v>
      </c>
      <c r="FK17" s="95">
        <v>84</v>
      </c>
      <c r="FL17" s="95">
        <v>0</v>
      </c>
      <c r="FM17" s="95">
        <v>0</v>
      </c>
      <c r="FN17" s="95">
        <v>0</v>
      </c>
      <c r="FO17" s="95">
        <v>438</v>
      </c>
      <c r="FP17" s="95">
        <v>0</v>
      </c>
      <c r="FQ17" s="95">
        <v>240</v>
      </c>
      <c r="FR17" s="95">
        <v>638</v>
      </c>
      <c r="FS17" s="95">
        <v>0</v>
      </c>
      <c r="FT17" s="95">
        <v>0</v>
      </c>
      <c r="FU17" s="95">
        <v>0</v>
      </c>
      <c r="FV17" s="95">
        <v>0</v>
      </c>
      <c r="FW17" s="95">
        <v>0</v>
      </c>
      <c r="FX17" s="95">
        <v>0</v>
      </c>
      <c r="FY17" s="95">
        <v>0</v>
      </c>
      <c r="FZ17" s="95">
        <v>708</v>
      </c>
      <c r="GA17" s="95">
        <v>5240</v>
      </c>
      <c r="GB17" s="95">
        <v>0</v>
      </c>
      <c r="GC17" s="95">
        <v>2</v>
      </c>
      <c r="GD17" s="95">
        <v>94</v>
      </c>
      <c r="GE17" s="95">
        <v>0</v>
      </c>
      <c r="GF17" s="95">
        <v>0</v>
      </c>
      <c r="GG17" s="96">
        <v>35077</v>
      </c>
      <c r="GH17" s="95">
        <v>595</v>
      </c>
      <c r="GI17" s="95">
        <v>14838</v>
      </c>
      <c r="GJ17" s="95">
        <v>0</v>
      </c>
      <c r="GK17" s="95">
        <v>0</v>
      </c>
      <c r="GL17" s="95">
        <v>0</v>
      </c>
      <c r="GM17" s="95">
        <v>0</v>
      </c>
      <c r="GN17" s="95">
        <v>0</v>
      </c>
      <c r="GO17" s="95">
        <v>267</v>
      </c>
      <c r="GP17" s="96">
        <v>15700</v>
      </c>
      <c r="GQ17" s="96">
        <v>50777</v>
      </c>
      <c r="GR17" s="95">
        <v>2101</v>
      </c>
      <c r="GS17" s="95">
        <v>6</v>
      </c>
      <c r="GT17" s="95">
        <v>2107</v>
      </c>
      <c r="GU17" s="95">
        <v>5611</v>
      </c>
      <c r="GV17" s="95">
        <v>7718</v>
      </c>
      <c r="GW17" s="96">
        <v>23418</v>
      </c>
      <c r="GX17" s="96">
        <v>58495</v>
      </c>
      <c r="GY17" s="95">
        <v>-4919</v>
      </c>
      <c r="GZ17" s="95">
        <v>-28</v>
      </c>
      <c r="HA17" s="95">
        <v>-115</v>
      </c>
      <c r="HB17" s="95">
        <v>-403</v>
      </c>
      <c r="HC17" s="95">
        <v>-5465</v>
      </c>
      <c r="HD17" s="95">
        <v>-7362</v>
      </c>
      <c r="HE17" s="95">
        <v>-12827</v>
      </c>
      <c r="HF17" s="96">
        <v>10591</v>
      </c>
      <c r="HG17" s="97">
        <v>45668</v>
      </c>
      <c r="HH17" s="87"/>
      <c r="HI17" s="40"/>
    </row>
    <row r="18" spans="1:217" x14ac:dyDescent="0.2">
      <c r="A18" s="87" t="s">
        <v>24</v>
      </c>
      <c r="B18" s="212" t="s">
        <v>1099</v>
      </c>
      <c r="C18" s="89" t="s">
        <v>533</v>
      </c>
      <c r="D18" s="95">
        <v>0</v>
      </c>
      <c r="E18" s="95">
        <v>0</v>
      </c>
      <c r="F18" s="95">
        <v>0</v>
      </c>
      <c r="G18" s="95">
        <v>0</v>
      </c>
      <c r="H18" s="95">
        <v>0</v>
      </c>
      <c r="I18" s="95">
        <v>0</v>
      </c>
      <c r="J18" s="95">
        <v>0</v>
      </c>
      <c r="K18" s="95">
        <v>0</v>
      </c>
      <c r="L18" s="95">
        <v>0</v>
      </c>
      <c r="M18" s="95">
        <v>0</v>
      </c>
      <c r="N18" s="95">
        <v>0</v>
      </c>
      <c r="O18" s="95">
        <v>0</v>
      </c>
      <c r="P18" s="95">
        <v>27</v>
      </c>
      <c r="Q18" s="95">
        <v>0</v>
      </c>
      <c r="R18" s="95">
        <v>0</v>
      </c>
      <c r="S18" s="95">
        <v>0</v>
      </c>
      <c r="T18" s="95">
        <v>0</v>
      </c>
      <c r="U18" s="95">
        <v>574</v>
      </c>
      <c r="V18" s="95">
        <v>0</v>
      </c>
      <c r="W18" s="95">
        <v>0</v>
      </c>
      <c r="X18" s="95">
        <v>0</v>
      </c>
      <c r="Y18" s="95">
        <v>0</v>
      </c>
      <c r="Z18" s="95">
        <v>557</v>
      </c>
      <c r="AA18" s="95">
        <v>0</v>
      </c>
      <c r="AB18" s="95">
        <v>0</v>
      </c>
      <c r="AC18" s="95">
        <v>0</v>
      </c>
      <c r="AD18" s="95">
        <v>0</v>
      </c>
      <c r="AE18" s="95">
        <v>0</v>
      </c>
      <c r="AF18" s="95">
        <v>0</v>
      </c>
      <c r="AG18" s="95">
        <v>0</v>
      </c>
      <c r="AH18" s="95">
        <v>0</v>
      </c>
      <c r="AI18" s="95">
        <v>0</v>
      </c>
      <c r="AJ18" s="95">
        <v>0</v>
      </c>
      <c r="AK18" s="95">
        <v>0</v>
      </c>
      <c r="AL18" s="95">
        <v>0</v>
      </c>
      <c r="AM18" s="95">
        <v>0</v>
      </c>
      <c r="AN18" s="95">
        <v>0</v>
      </c>
      <c r="AO18" s="95">
        <v>0</v>
      </c>
      <c r="AP18" s="95">
        <v>0</v>
      </c>
      <c r="AQ18" s="95">
        <v>0</v>
      </c>
      <c r="AR18" s="95">
        <v>0</v>
      </c>
      <c r="AS18" s="95">
        <v>0</v>
      </c>
      <c r="AT18" s="95">
        <v>0</v>
      </c>
      <c r="AU18" s="95">
        <v>0</v>
      </c>
      <c r="AV18" s="95">
        <v>1</v>
      </c>
      <c r="AW18" s="95">
        <v>0</v>
      </c>
      <c r="AX18" s="95">
        <v>0</v>
      </c>
      <c r="AY18" s="95">
        <v>0</v>
      </c>
      <c r="AZ18" s="95">
        <v>0</v>
      </c>
      <c r="BA18" s="95">
        <v>0</v>
      </c>
      <c r="BB18" s="95">
        <v>0</v>
      </c>
      <c r="BC18" s="95">
        <v>0</v>
      </c>
      <c r="BD18" s="95">
        <v>0</v>
      </c>
      <c r="BE18" s="95">
        <v>0</v>
      </c>
      <c r="BF18" s="95">
        <v>0</v>
      </c>
      <c r="BG18" s="95">
        <v>0</v>
      </c>
      <c r="BH18" s="95">
        <v>0</v>
      </c>
      <c r="BI18" s="95">
        <v>0</v>
      </c>
      <c r="BJ18" s="95">
        <v>0</v>
      </c>
      <c r="BK18" s="95">
        <v>0</v>
      </c>
      <c r="BL18" s="95">
        <v>0</v>
      </c>
      <c r="BM18" s="95">
        <v>0</v>
      </c>
      <c r="BN18" s="95">
        <v>0</v>
      </c>
      <c r="BO18" s="95">
        <v>0</v>
      </c>
      <c r="BP18" s="95">
        <v>0</v>
      </c>
      <c r="BQ18" s="95">
        <v>0</v>
      </c>
      <c r="BR18" s="95">
        <v>0</v>
      </c>
      <c r="BS18" s="95">
        <v>0</v>
      </c>
      <c r="BT18" s="95">
        <v>0</v>
      </c>
      <c r="BU18" s="95">
        <v>0</v>
      </c>
      <c r="BV18" s="95">
        <v>0</v>
      </c>
      <c r="BW18" s="95">
        <v>0</v>
      </c>
      <c r="BX18" s="95">
        <v>0</v>
      </c>
      <c r="BY18" s="95">
        <v>0</v>
      </c>
      <c r="BZ18" s="95">
        <v>0</v>
      </c>
      <c r="CA18" s="95">
        <v>0</v>
      </c>
      <c r="CB18" s="95">
        <v>0</v>
      </c>
      <c r="CC18" s="95">
        <v>0</v>
      </c>
      <c r="CD18" s="95">
        <v>0</v>
      </c>
      <c r="CE18" s="95">
        <v>0</v>
      </c>
      <c r="CF18" s="95">
        <v>0</v>
      </c>
      <c r="CG18" s="95">
        <v>0</v>
      </c>
      <c r="CH18" s="95">
        <v>0</v>
      </c>
      <c r="CI18" s="95">
        <v>0</v>
      </c>
      <c r="CJ18" s="95">
        <v>0</v>
      </c>
      <c r="CK18" s="95">
        <v>0</v>
      </c>
      <c r="CL18" s="95">
        <v>0</v>
      </c>
      <c r="CM18" s="95">
        <v>0</v>
      </c>
      <c r="CN18" s="95">
        <v>0</v>
      </c>
      <c r="CO18" s="95">
        <v>0</v>
      </c>
      <c r="CP18" s="95">
        <v>0</v>
      </c>
      <c r="CQ18" s="95">
        <v>0</v>
      </c>
      <c r="CR18" s="95">
        <v>0</v>
      </c>
      <c r="CS18" s="95">
        <v>0</v>
      </c>
      <c r="CT18" s="95">
        <v>0</v>
      </c>
      <c r="CU18" s="95">
        <v>0</v>
      </c>
      <c r="CV18" s="95">
        <v>0</v>
      </c>
      <c r="CW18" s="95">
        <v>0</v>
      </c>
      <c r="CX18" s="95">
        <v>0</v>
      </c>
      <c r="CY18" s="95">
        <v>0</v>
      </c>
      <c r="CZ18" s="95">
        <v>0</v>
      </c>
      <c r="DA18" s="95">
        <v>0</v>
      </c>
      <c r="DB18" s="95">
        <v>0</v>
      </c>
      <c r="DC18" s="95">
        <v>0</v>
      </c>
      <c r="DD18" s="95">
        <v>0</v>
      </c>
      <c r="DE18" s="95">
        <v>0</v>
      </c>
      <c r="DF18" s="95">
        <v>0</v>
      </c>
      <c r="DG18" s="95">
        <v>0</v>
      </c>
      <c r="DH18" s="95">
        <v>0</v>
      </c>
      <c r="DI18" s="95">
        <v>0</v>
      </c>
      <c r="DJ18" s="95">
        <v>0</v>
      </c>
      <c r="DK18" s="95">
        <v>0</v>
      </c>
      <c r="DL18" s="95">
        <v>0</v>
      </c>
      <c r="DM18" s="95">
        <v>0</v>
      </c>
      <c r="DN18" s="95">
        <v>0</v>
      </c>
      <c r="DO18" s="95">
        <v>0</v>
      </c>
      <c r="DP18" s="95">
        <v>0</v>
      </c>
      <c r="DQ18" s="95">
        <v>0</v>
      </c>
      <c r="DR18" s="95">
        <v>0</v>
      </c>
      <c r="DS18" s="95">
        <v>0</v>
      </c>
      <c r="DT18" s="95">
        <v>0</v>
      </c>
      <c r="DU18" s="95">
        <v>0</v>
      </c>
      <c r="DV18" s="95">
        <v>0</v>
      </c>
      <c r="DW18" s="95">
        <v>0</v>
      </c>
      <c r="DX18" s="95">
        <v>21</v>
      </c>
      <c r="DY18" s="95">
        <v>0</v>
      </c>
      <c r="DZ18" s="95">
        <v>0</v>
      </c>
      <c r="EA18" s="95">
        <v>0</v>
      </c>
      <c r="EB18" s="95">
        <v>0</v>
      </c>
      <c r="EC18" s="95">
        <v>0</v>
      </c>
      <c r="ED18" s="95">
        <v>0</v>
      </c>
      <c r="EE18" s="95">
        <v>0</v>
      </c>
      <c r="EF18" s="95">
        <v>0</v>
      </c>
      <c r="EG18" s="95">
        <v>0</v>
      </c>
      <c r="EH18" s="95">
        <v>0</v>
      </c>
      <c r="EI18" s="95">
        <v>0</v>
      </c>
      <c r="EJ18" s="95">
        <v>0</v>
      </c>
      <c r="EK18" s="95">
        <v>0</v>
      </c>
      <c r="EL18" s="95">
        <v>0</v>
      </c>
      <c r="EM18" s="95">
        <v>0</v>
      </c>
      <c r="EN18" s="95">
        <v>0</v>
      </c>
      <c r="EO18" s="95">
        <v>0</v>
      </c>
      <c r="EP18" s="95">
        <v>0</v>
      </c>
      <c r="EQ18" s="95">
        <v>0</v>
      </c>
      <c r="ER18" s="95">
        <v>0</v>
      </c>
      <c r="ES18" s="95">
        <v>0</v>
      </c>
      <c r="ET18" s="95">
        <v>0</v>
      </c>
      <c r="EU18" s="95">
        <v>0</v>
      </c>
      <c r="EV18" s="95">
        <v>0</v>
      </c>
      <c r="EW18" s="95">
        <v>0</v>
      </c>
      <c r="EX18" s="95">
        <v>0</v>
      </c>
      <c r="EY18" s="95">
        <v>0</v>
      </c>
      <c r="EZ18" s="95">
        <v>0</v>
      </c>
      <c r="FA18" s="95">
        <v>0</v>
      </c>
      <c r="FB18" s="95">
        <v>0</v>
      </c>
      <c r="FC18" s="95">
        <v>0</v>
      </c>
      <c r="FD18" s="95">
        <v>0</v>
      </c>
      <c r="FE18" s="95">
        <v>0</v>
      </c>
      <c r="FF18" s="95">
        <v>0</v>
      </c>
      <c r="FG18" s="95">
        <v>0</v>
      </c>
      <c r="FH18" s="95">
        <v>0</v>
      </c>
      <c r="FI18" s="95">
        <v>1</v>
      </c>
      <c r="FJ18" s="95">
        <v>0</v>
      </c>
      <c r="FK18" s="95">
        <v>0</v>
      </c>
      <c r="FL18" s="95">
        <v>0</v>
      </c>
      <c r="FM18" s="95">
        <v>0</v>
      </c>
      <c r="FN18" s="95">
        <v>0</v>
      </c>
      <c r="FO18" s="95">
        <v>84</v>
      </c>
      <c r="FP18" s="95">
        <v>0</v>
      </c>
      <c r="FQ18" s="95">
        <v>37</v>
      </c>
      <c r="FR18" s="95">
        <v>83</v>
      </c>
      <c r="FS18" s="95">
        <v>0</v>
      </c>
      <c r="FT18" s="95">
        <v>0</v>
      </c>
      <c r="FU18" s="95">
        <v>0</v>
      </c>
      <c r="FV18" s="95">
        <v>0</v>
      </c>
      <c r="FW18" s="95">
        <v>0</v>
      </c>
      <c r="FX18" s="95">
        <v>0</v>
      </c>
      <c r="FY18" s="95">
        <v>0</v>
      </c>
      <c r="FZ18" s="95">
        <v>187</v>
      </c>
      <c r="GA18" s="95">
        <v>2915</v>
      </c>
      <c r="GB18" s="95">
        <v>0</v>
      </c>
      <c r="GC18" s="95">
        <v>8</v>
      </c>
      <c r="GD18" s="95">
        <v>28</v>
      </c>
      <c r="GE18" s="95">
        <v>0</v>
      </c>
      <c r="GF18" s="95">
        <v>0</v>
      </c>
      <c r="GG18" s="96">
        <v>4523</v>
      </c>
      <c r="GH18" s="95">
        <v>0</v>
      </c>
      <c r="GI18" s="95">
        <v>718</v>
      </c>
      <c r="GJ18" s="95">
        <v>0</v>
      </c>
      <c r="GK18" s="95">
        <v>0</v>
      </c>
      <c r="GL18" s="95">
        <v>0</v>
      </c>
      <c r="GM18" s="95">
        <v>0</v>
      </c>
      <c r="GN18" s="95">
        <v>0</v>
      </c>
      <c r="GO18" s="95">
        <v>8</v>
      </c>
      <c r="GP18" s="96">
        <v>726</v>
      </c>
      <c r="GQ18" s="96">
        <v>5249</v>
      </c>
      <c r="GR18" s="95">
        <v>8</v>
      </c>
      <c r="GS18" s="95">
        <v>1</v>
      </c>
      <c r="GT18" s="95">
        <v>9</v>
      </c>
      <c r="GU18" s="95">
        <v>20</v>
      </c>
      <c r="GV18" s="95">
        <v>29</v>
      </c>
      <c r="GW18" s="96">
        <v>755</v>
      </c>
      <c r="GX18" s="96">
        <v>5278</v>
      </c>
      <c r="GY18" s="95">
        <v>-1111</v>
      </c>
      <c r="GZ18" s="95">
        <v>-7</v>
      </c>
      <c r="HA18" s="95">
        <v>-28</v>
      </c>
      <c r="HB18" s="95">
        <v>-91</v>
      </c>
      <c r="HC18" s="95">
        <v>-1237</v>
      </c>
      <c r="HD18" s="95">
        <v>-3860</v>
      </c>
      <c r="HE18" s="95">
        <v>-5097</v>
      </c>
      <c r="HF18" s="96">
        <v>-4342</v>
      </c>
      <c r="HG18" s="97">
        <v>181</v>
      </c>
      <c r="HH18" s="87"/>
      <c r="HI18" s="40"/>
    </row>
    <row r="19" spans="1:217" x14ac:dyDescent="0.2">
      <c r="A19" s="87" t="s">
        <v>14</v>
      </c>
      <c r="B19" s="92" t="s">
        <v>453</v>
      </c>
      <c r="C19" s="89" t="s">
        <v>1208</v>
      </c>
      <c r="D19" s="95">
        <v>0</v>
      </c>
      <c r="E19" s="95">
        <v>0</v>
      </c>
      <c r="F19" s="95">
        <v>0</v>
      </c>
      <c r="G19" s="95">
        <v>0</v>
      </c>
      <c r="H19" s="95">
        <v>0</v>
      </c>
      <c r="I19" s="95">
        <v>0</v>
      </c>
      <c r="J19" s="95">
        <v>1</v>
      </c>
      <c r="K19" s="95">
        <v>0</v>
      </c>
      <c r="L19" s="95">
        <v>0</v>
      </c>
      <c r="M19" s="95">
        <v>0</v>
      </c>
      <c r="N19" s="95">
        <v>0</v>
      </c>
      <c r="O19" s="95">
        <v>0</v>
      </c>
      <c r="P19" s="95">
        <v>0</v>
      </c>
      <c r="Q19" s="95">
        <v>0</v>
      </c>
      <c r="R19" s="95">
        <v>0</v>
      </c>
      <c r="S19" s="95">
        <v>0</v>
      </c>
      <c r="T19" s="95">
        <v>76</v>
      </c>
      <c r="U19" s="95">
        <v>5</v>
      </c>
      <c r="V19" s="95">
        <v>3</v>
      </c>
      <c r="W19" s="95">
        <v>193</v>
      </c>
      <c r="X19" s="95">
        <v>1</v>
      </c>
      <c r="Y19" s="95">
        <v>156</v>
      </c>
      <c r="Z19" s="95">
        <v>69</v>
      </c>
      <c r="AA19" s="95">
        <v>36</v>
      </c>
      <c r="AB19" s="95">
        <v>23</v>
      </c>
      <c r="AC19" s="95">
        <v>29</v>
      </c>
      <c r="AD19" s="95">
        <v>0</v>
      </c>
      <c r="AE19" s="95">
        <v>0</v>
      </c>
      <c r="AF19" s="95">
        <v>0</v>
      </c>
      <c r="AG19" s="95">
        <v>0</v>
      </c>
      <c r="AH19" s="95">
        <v>7</v>
      </c>
      <c r="AI19" s="95">
        <v>7</v>
      </c>
      <c r="AJ19" s="95">
        <v>0</v>
      </c>
      <c r="AK19" s="95">
        <v>5</v>
      </c>
      <c r="AL19" s="95">
        <v>2</v>
      </c>
      <c r="AM19" s="95">
        <v>0</v>
      </c>
      <c r="AN19" s="95">
        <v>0</v>
      </c>
      <c r="AO19" s="95">
        <v>0</v>
      </c>
      <c r="AP19" s="95">
        <v>276</v>
      </c>
      <c r="AQ19" s="95">
        <v>469</v>
      </c>
      <c r="AR19" s="95">
        <v>13</v>
      </c>
      <c r="AS19" s="95">
        <v>3</v>
      </c>
      <c r="AT19" s="95">
        <v>24</v>
      </c>
      <c r="AU19" s="95">
        <v>0</v>
      </c>
      <c r="AV19" s="95">
        <v>1439</v>
      </c>
      <c r="AW19" s="95">
        <v>3</v>
      </c>
      <c r="AX19" s="95">
        <v>586</v>
      </c>
      <c r="AY19" s="95">
        <v>3</v>
      </c>
      <c r="AZ19" s="95">
        <v>1276</v>
      </c>
      <c r="BA19" s="95">
        <v>66</v>
      </c>
      <c r="BB19" s="95">
        <v>406</v>
      </c>
      <c r="BC19" s="95">
        <v>101</v>
      </c>
      <c r="BD19" s="95">
        <v>1161</v>
      </c>
      <c r="BE19" s="95">
        <v>53</v>
      </c>
      <c r="BF19" s="95">
        <v>98</v>
      </c>
      <c r="BG19" s="95">
        <v>2</v>
      </c>
      <c r="BH19" s="95">
        <v>15</v>
      </c>
      <c r="BI19" s="95">
        <v>0</v>
      </c>
      <c r="BJ19" s="95">
        <v>79</v>
      </c>
      <c r="BK19" s="95">
        <v>21397</v>
      </c>
      <c r="BL19" s="95">
        <v>50683</v>
      </c>
      <c r="BM19" s="95">
        <v>13</v>
      </c>
      <c r="BN19" s="95">
        <v>8</v>
      </c>
      <c r="BO19" s="95">
        <v>14</v>
      </c>
      <c r="BP19" s="95">
        <v>4</v>
      </c>
      <c r="BQ19" s="95">
        <v>0</v>
      </c>
      <c r="BR19" s="95">
        <v>410</v>
      </c>
      <c r="BS19" s="95">
        <v>2301</v>
      </c>
      <c r="BT19" s="95">
        <v>72</v>
      </c>
      <c r="BU19" s="95">
        <v>223</v>
      </c>
      <c r="BV19" s="95">
        <v>190</v>
      </c>
      <c r="BW19" s="95">
        <v>4514</v>
      </c>
      <c r="BX19" s="95">
        <v>0</v>
      </c>
      <c r="BY19" s="95">
        <v>4685</v>
      </c>
      <c r="BZ19" s="95">
        <v>5</v>
      </c>
      <c r="CA19" s="95">
        <v>66</v>
      </c>
      <c r="CB19" s="95">
        <v>347</v>
      </c>
      <c r="CC19" s="95">
        <v>6</v>
      </c>
      <c r="CD19" s="95">
        <v>162</v>
      </c>
      <c r="CE19" s="95">
        <v>0</v>
      </c>
      <c r="CF19" s="95">
        <v>2</v>
      </c>
      <c r="CG19" s="95">
        <v>31</v>
      </c>
      <c r="CH19" s="95">
        <v>13</v>
      </c>
      <c r="CI19" s="95">
        <v>0</v>
      </c>
      <c r="CJ19" s="95">
        <v>22</v>
      </c>
      <c r="CK19" s="95">
        <v>118</v>
      </c>
      <c r="CL19" s="95">
        <v>6</v>
      </c>
      <c r="CM19" s="95">
        <v>43</v>
      </c>
      <c r="CN19" s="95">
        <v>0</v>
      </c>
      <c r="CO19" s="95">
        <v>0</v>
      </c>
      <c r="CP19" s="95">
        <v>5</v>
      </c>
      <c r="CQ19" s="95">
        <v>7</v>
      </c>
      <c r="CR19" s="95">
        <v>0</v>
      </c>
      <c r="CS19" s="95">
        <v>0</v>
      </c>
      <c r="CT19" s="95">
        <v>1</v>
      </c>
      <c r="CU19" s="95">
        <v>0</v>
      </c>
      <c r="CV19" s="95">
        <v>0</v>
      </c>
      <c r="CW19" s="95">
        <v>0</v>
      </c>
      <c r="CX19" s="95">
        <v>1</v>
      </c>
      <c r="CY19" s="95">
        <v>0</v>
      </c>
      <c r="CZ19" s="95">
        <v>0</v>
      </c>
      <c r="DA19" s="95">
        <v>0</v>
      </c>
      <c r="DB19" s="95">
        <v>0</v>
      </c>
      <c r="DC19" s="95">
        <v>0</v>
      </c>
      <c r="DD19" s="95">
        <v>0</v>
      </c>
      <c r="DE19" s="95">
        <v>17</v>
      </c>
      <c r="DF19" s="95">
        <v>26</v>
      </c>
      <c r="DG19" s="95">
        <v>37</v>
      </c>
      <c r="DH19" s="95">
        <v>0</v>
      </c>
      <c r="DI19" s="95">
        <v>0</v>
      </c>
      <c r="DJ19" s="95">
        <v>0</v>
      </c>
      <c r="DK19" s="95">
        <v>9</v>
      </c>
      <c r="DL19" s="95">
        <v>0</v>
      </c>
      <c r="DM19" s="95">
        <v>0</v>
      </c>
      <c r="DN19" s="95">
        <v>5</v>
      </c>
      <c r="DO19" s="95">
        <v>0</v>
      </c>
      <c r="DP19" s="95">
        <v>0</v>
      </c>
      <c r="DQ19" s="95">
        <v>0</v>
      </c>
      <c r="DR19" s="95">
        <v>52</v>
      </c>
      <c r="DS19" s="95">
        <v>0</v>
      </c>
      <c r="DT19" s="95">
        <v>0</v>
      </c>
      <c r="DU19" s="95">
        <v>12</v>
      </c>
      <c r="DV19" s="95">
        <v>0</v>
      </c>
      <c r="DW19" s="95">
        <v>4</v>
      </c>
      <c r="DX19" s="95">
        <v>3</v>
      </c>
      <c r="DY19" s="95">
        <v>15</v>
      </c>
      <c r="DZ19" s="95">
        <v>0</v>
      </c>
      <c r="EA19" s="95">
        <v>0</v>
      </c>
      <c r="EB19" s="95">
        <v>0</v>
      </c>
      <c r="EC19" s="95">
        <v>4</v>
      </c>
      <c r="ED19" s="95">
        <v>2</v>
      </c>
      <c r="EE19" s="95">
        <v>236766</v>
      </c>
      <c r="EF19" s="95">
        <v>136826</v>
      </c>
      <c r="EG19" s="95">
        <v>14</v>
      </c>
      <c r="EH19" s="95">
        <v>0</v>
      </c>
      <c r="EI19" s="95">
        <v>0</v>
      </c>
      <c r="EJ19" s="95">
        <v>2</v>
      </c>
      <c r="EK19" s="95">
        <v>7</v>
      </c>
      <c r="EL19" s="95">
        <v>1</v>
      </c>
      <c r="EM19" s="95">
        <v>0</v>
      </c>
      <c r="EN19" s="95">
        <v>3</v>
      </c>
      <c r="EO19" s="95">
        <v>0</v>
      </c>
      <c r="EP19" s="95">
        <v>0</v>
      </c>
      <c r="EQ19" s="95">
        <v>7</v>
      </c>
      <c r="ER19" s="95">
        <v>0</v>
      </c>
      <c r="ES19" s="95">
        <v>0</v>
      </c>
      <c r="ET19" s="95">
        <v>0</v>
      </c>
      <c r="EU19" s="95">
        <v>0</v>
      </c>
      <c r="EV19" s="95">
        <v>0</v>
      </c>
      <c r="EW19" s="95">
        <v>0</v>
      </c>
      <c r="EX19" s="95">
        <v>0</v>
      </c>
      <c r="EY19" s="95">
        <v>6</v>
      </c>
      <c r="EZ19" s="95">
        <v>1</v>
      </c>
      <c r="FA19" s="95">
        <v>2</v>
      </c>
      <c r="FB19" s="95">
        <v>4</v>
      </c>
      <c r="FC19" s="95">
        <v>0</v>
      </c>
      <c r="FD19" s="95">
        <v>0</v>
      </c>
      <c r="FE19" s="95">
        <v>0</v>
      </c>
      <c r="FF19" s="95">
        <v>0</v>
      </c>
      <c r="FG19" s="95">
        <v>0</v>
      </c>
      <c r="FH19" s="95">
        <v>0</v>
      </c>
      <c r="FI19" s="95">
        <v>0</v>
      </c>
      <c r="FJ19" s="95">
        <v>0</v>
      </c>
      <c r="FK19" s="95">
        <v>5</v>
      </c>
      <c r="FL19" s="95">
        <v>0</v>
      </c>
      <c r="FM19" s="95">
        <v>1</v>
      </c>
      <c r="FN19" s="95">
        <v>69</v>
      </c>
      <c r="FO19" s="95">
        <v>18</v>
      </c>
      <c r="FP19" s="95">
        <v>0</v>
      </c>
      <c r="FQ19" s="95">
        <v>2</v>
      </c>
      <c r="FR19" s="95">
        <v>6</v>
      </c>
      <c r="FS19" s="95">
        <v>9</v>
      </c>
      <c r="FT19" s="95">
        <v>14</v>
      </c>
      <c r="FU19" s="95">
        <v>0</v>
      </c>
      <c r="FV19" s="95">
        <v>0</v>
      </c>
      <c r="FW19" s="95">
        <v>0</v>
      </c>
      <c r="FX19" s="95">
        <v>0</v>
      </c>
      <c r="FY19" s="95">
        <v>1</v>
      </c>
      <c r="FZ19" s="95">
        <v>20</v>
      </c>
      <c r="GA19" s="95">
        <v>1</v>
      </c>
      <c r="GB19" s="95">
        <v>21</v>
      </c>
      <c r="GC19" s="95">
        <v>6</v>
      </c>
      <c r="GD19" s="95">
        <v>0</v>
      </c>
      <c r="GE19" s="95">
        <v>0</v>
      </c>
      <c r="GF19" s="95">
        <v>0</v>
      </c>
      <c r="GG19" s="96">
        <v>466033</v>
      </c>
      <c r="GH19" s="95">
        <v>0</v>
      </c>
      <c r="GI19" s="95">
        <v>1</v>
      </c>
      <c r="GJ19" s="95">
        <v>0</v>
      </c>
      <c r="GK19" s="95">
        <v>0</v>
      </c>
      <c r="GL19" s="95">
        <v>0</v>
      </c>
      <c r="GM19" s="95">
        <v>0</v>
      </c>
      <c r="GN19" s="95">
        <v>0</v>
      </c>
      <c r="GO19" s="95">
        <v>391</v>
      </c>
      <c r="GP19" s="96">
        <v>392</v>
      </c>
      <c r="GQ19" s="96">
        <v>466425</v>
      </c>
      <c r="GR19" s="95">
        <v>0</v>
      </c>
      <c r="GS19" s="95">
        <v>0</v>
      </c>
      <c r="GT19" s="95">
        <v>0</v>
      </c>
      <c r="GU19" s="95">
        <v>0</v>
      </c>
      <c r="GV19" s="95">
        <v>0</v>
      </c>
      <c r="GW19" s="96">
        <v>392</v>
      </c>
      <c r="GX19" s="96">
        <v>466425</v>
      </c>
      <c r="GY19" s="95">
        <v>-416428</v>
      </c>
      <c r="GZ19" s="95">
        <v>0</v>
      </c>
      <c r="HA19" s="95">
        <v>0</v>
      </c>
      <c r="HB19" s="95">
        <v>-48891</v>
      </c>
      <c r="HC19" s="95">
        <v>-465319</v>
      </c>
      <c r="HD19" s="95">
        <v>-1106</v>
      </c>
      <c r="HE19" s="95">
        <v>-466425</v>
      </c>
      <c r="HF19" s="96">
        <v>-466033</v>
      </c>
      <c r="HG19" s="97">
        <v>0</v>
      </c>
      <c r="HH19" s="87"/>
      <c r="HI19" s="40"/>
    </row>
    <row r="20" spans="1:217" x14ac:dyDescent="0.2">
      <c r="A20" s="87" t="s">
        <v>879</v>
      </c>
      <c r="B20" s="92" t="s">
        <v>449</v>
      </c>
      <c r="C20" s="89" t="s">
        <v>447</v>
      </c>
      <c r="D20" s="95">
        <v>0</v>
      </c>
      <c r="E20" s="95">
        <v>0</v>
      </c>
      <c r="F20" s="95">
        <v>0</v>
      </c>
      <c r="G20" s="95">
        <v>0</v>
      </c>
      <c r="H20" s="95">
        <v>0</v>
      </c>
      <c r="I20" s="95">
        <v>0</v>
      </c>
      <c r="J20" s="95">
        <v>0</v>
      </c>
      <c r="K20" s="95">
        <v>0</v>
      </c>
      <c r="L20" s="95">
        <v>5</v>
      </c>
      <c r="M20" s="95">
        <v>0</v>
      </c>
      <c r="N20" s="95">
        <v>0</v>
      </c>
      <c r="O20" s="95">
        <v>0</v>
      </c>
      <c r="P20" s="95">
        <v>0</v>
      </c>
      <c r="Q20" s="95">
        <v>0</v>
      </c>
      <c r="R20" s="95">
        <v>0</v>
      </c>
      <c r="S20" s="95">
        <v>0</v>
      </c>
      <c r="T20" s="95">
        <v>0</v>
      </c>
      <c r="U20" s="95">
        <v>0</v>
      </c>
      <c r="V20" s="95">
        <v>0</v>
      </c>
      <c r="W20" s="95">
        <v>0</v>
      </c>
      <c r="X20" s="95">
        <v>0</v>
      </c>
      <c r="Y20" s="95">
        <v>0</v>
      </c>
      <c r="Z20" s="95">
        <v>0</v>
      </c>
      <c r="AA20" s="95">
        <v>0</v>
      </c>
      <c r="AB20" s="95">
        <v>0</v>
      </c>
      <c r="AC20" s="95">
        <v>0</v>
      </c>
      <c r="AD20" s="95">
        <v>0</v>
      </c>
      <c r="AE20" s="95">
        <v>0</v>
      </c>
      <c r="AF20" s="95">
        <v>0</v>
      </c>
      <c r="AG20" s="95">
        <v>0</v>
      </c>
      <c r="AH20" s="95">
        <v>0</v>
      </c>
      <c r="AI20" s="95">
        <v>0</v>
      </c>
      <c r="AJ20" s="95">
        <v>0</v>
      </c>
      <c r="AK20" s="95">
        <v>0</v>
      </c>
      <c r="AL20" s="95">
        <v>0</v>
      </c>
      <c r="AM20" s="95">
        <v>0</v>
      </c>
      <c r="AN20" s="95">
        <v>0</v>
      </c>
      <c r="AO20" s="95">
        <v>0</v>
      </c>
      <c r="AP20" s="95">
        <v>0</v>
      </c>
      <c r="AQ20" s="95">
        <v>0</v>
      </c>
      <c r="AR20" s="95">
        <v>0</v>
      </c>
      <c r="AS20" s="95">
        <v>0</v>
      </c>
      <c r="AT20" s="95">
        <v>0</v>
      </c>
      <c r="AU20" s="95">
        <v>0</v>
      </c>
      <c r="AV20" s="95">
        <v>0</v>
      </c>
      <c r="AW20" s="95">
        <v>0</v>
      </c>
      <c r="AX20" s="95">
        <v>0</v>
      </c>
      <c r="AY20" s="95">
        <v>0</v>
      </c>
      <c r="AZ20" s="95">
        <v>0</v>
      </c>
      <c r="BA20" s="95">
        <v>0</v>
      </c>
      <c r="BB20" s="95">
        <v>0</v>
      </c>
      <c r="BC20" s="95">
        <v>0</v>
      </c>
      <c r="BD20" s="95">
        <v>0</v>
      </c>
      <c r="BE20" s="95">
        <v>0</v>
      </c>
      <c r="BF20" s="95">
        <v>0</v>
      </c>
      <c r="BG20" s="95">
        <v>0</v>
      </c>
      <c r="BH20" s="95">
        <v>0</v>
      </c>
      <c r="BI20" s="95">
        <v>0</v>
      </c>
      <c r="BJ20" s="95">
        <v>0</v>
      </c>
      <c r="BK20" s="95">
        <v>0</v>
      </c>
      <c r="BL20" s="95">
        <v>806</v>
      </c>
      <c r="BM20" s="95">
        <v>0</v>
      </c>
      <c r="BN20" s="95">
        <v>0</v>
      </c>
      <c r="BO20" s="95">
        <v>0</v>
      </c>
      <c r="BP20" s="95">
        <v>0</v>
      </c>
      <c r="BQ20" s="95">
        <v>0</v>
      </c>
      <c r="BR20" s="95">
        <v>0</v>
      </c>
      <c r="BS20" s="95">
        <v>4769</v>
      </c>
      <c r="BT20" s="95">
        <v>0</v>
      </c>
      <c r="BU20" s="95">
        <v>0</v>
      </c>
      <c r="BV20" s="95">
        <v>551</v>
      </c>
      <c r="BW20" s="95">
        <v>-3922</v>
      </c>
      <c r="BX20" s="95">
        <v>0</v>
      </c>
      <c r="BY20" s="95">
        <v>0</v>
      </c>
      <c r="BZ20" s="95">
        <v>0</v>
      </c>
      <c r="CA20" s="95">
        <v>0</v>
      </c>
      <c r="CB20" s="95">
        <v>26</v>
      </c>
      <c r="CC20" s="95">
        <v>0</v>
      </c>
      <c r="CD20" s="95">
        <v>0</v>
      </c>
      <c r="CE20" s="95">
        <v>0</v>
      </c>
      <c r="CF20" s="95">
        <v>0</v>
      </c>
      <c r="CG20" s="95">
        <v>0</v>
      </c>
      <c r="CH20" s="95">
        <v>0</v>
      </c>
      <c r="CI20" s="95">
        <v>0</v>
      </c>
      <c r="CJ20" s="95">
        <v>0</v>
      </c>
      <c r="CK20" s="95">
        <v>0</v>
      </c>
      <c r="CL20" s="95">
        <v>0</v>
      </c>
      <c r="CM20" s="95">
        <v>0</v>
      </c>
      <c r="CN20" s="95">
        <v>0</v>
      </c>
      <c r="CO20" s="95">
        <v>0</v>
      </c>
      <c r="CP20" s="95">
        <v>0</v>
      </c>
      <c r="CQ20" s="95">
        <v>0</v>
      </c>
      <c r="CR20" s="95">
        <v>0</v>
      </c>
      <c r="CS20" s="95">
        <v>0</v>
      </c>
      <c r="CT20" s="95">
        <v>0</v>
      </c>
      <c r="CU20" s="95">
        <v>0</v>
      </c>
      <c r="CV20" s="95">
        <v>0</v>
      </c>
      <c r="CW20" s="95">
        <v>0</v>
      </c>
      <c r="CX20" s="95">
        <v>0</v>
      </c>
      <c r="CY20" s="95">
        <v>0</v>
      </c>
      <c r="CZ20" s="95">
        <v>0</v>
      </c>
      <c r="DA20" s="95">
        <v>0</v>
      </c>
      <c r="DB20" s="95">
        <v>0</v>
      </c>
      <c r="DC20" s="95">
        <v>0</v>
      </c>
      <c r="DD20" s="95">
        <v>0</v>
      </c>
      <c r="DE20" s="95">
        <v>0</v>
      </c>
      <c r="DF20" s="95">
        <v>0</v>
      </c>
      <c r="DG20" s="95">
        <v>0</v>
      </c>
      <c r="DH20" s="95">
        <v>0</v>
      </c>
      <c r="DI20" s="95">
        <v>0</v>
      </c>
      <c r="DJ20" s="95">
        <v>0</v>
      </c>
      <c r="DK20" s="95">
        <v>0</v>
      </c>
      <c r="DL20" s="95">
        <v>0</v>
      </c>
      <c r="DM20" s="95">
        <v>0</v>
      </c>
      <c r="DN20" s="95">
        <v>0</v>
      </c>
      <c r="DO20" s="95">
        <v>0</v>
      </c>
      <c r="DP20" s="95">
        <v>0</v>
      </c>
      <c r="DQ20" s="95">
        <v>0</v>
      </c>
      <c r="DR20" s="95">
        <v>0</v>
      </c>
      <c r="DS20" s="95">
        <v>0</v>
      </c>
      <c r="DT20" s="95">
        <v>0</v>
      </c>
      <c r="DU20" s="95">
        <v>0</v>
      </c>
      <c r="DV20" s="95">
        <v>0</v>
      </c>
      <c r="DW20" s="95">
        <v>0</v>
      </c>
      <c r="DX20" s="95">
        <v>0</v>
      </c>
      <c r="DY20" s="95">
        <v>0</v>
      </c>
      <c r="DZ20" s="95">
        <v>1230</v>
      </c>
      <c r="EA20" s="95">
        <v>1272</v>
      </c>
      <c r="EB20" s="95">
        <v>74</v>
      </c>
      <c r="EC20" s="95">
        <v>5619</v>
      </c>
      <c r="ED20" s="95">
        <v>3891</v>
      </c>
      <c r="EE20" s="95">
        <v>0</v>
      </c>
      <c r="EF20" s="95">
        <v>0</v>
      </c>
      <c r="EG20" s="95">
        <v>0</v>
      </c>
      <c r="EH20" s="95">
        <v>0</v>
      </c>
      <c r="EI20" s="95">
        <v>0</v>
      </c>
      <c r="EJ20" s="95">
        <v>0</v>
      </c>
      <c r="EK20" s="95">
        <v>0</v>
      </c>
      <c r="EL20" s="95">
        <v>0</v>
      </c>
      <c r="EM20" s="95">
        <v>0</v>
      </c>
      <c r="EN20" s="95">
        <v>0</v>
      </c>
      <c r="EO20" s="95">
        <v>0</v>
      </c>
      <c r="EP20" s="95">
        <v>0</v>
      </c>
      <c r="EQ20" s="95">
        <v>0</v>
      </c>
      <c r="ER20" s="95">
        <v>0</v>
      </c>
      <c r="ES20" s="95">
        <v>0</v>
      </c>
      <c r="ET20" s="95">
        <v>0</v>
      </c>
      <c r="EU20" s="95">
        <v>0</v>
      </c>
      <c r="EV20" s="95">
        <v>0</v>
      </c>
      <c r="EW20" s="95">
        <v>0</v>
      </c>
      <c r="EX20" s="95">
        <v>0</v>
      </c>
      <c r="EY20" s="95">
        <v>0</v>
      </c>
      <c r="EZ20" s="95">
        <v>0</v>
      </c>
      <c r="FA20" s="95">
        <v>0</v>
      </c>
      <c r="FB20" s="95">
        <v>0</v>
      </c>
      <c r="FC20" s="95">
        <v>0</v>
      </c>
      <c r="FD20" s="95">
        <v>0</v>
      </c>
      <c r="FE20" s="95">
        <v>0</v>
      </c>
      <c r="FF20" s="95">
        <v>0</v>
      </c>
      <c r="FG20" s="95">
        <v>0</v>
      </c>
      <c r="FH20" s="95">
        <v>0</v>
      </c>
      <c r="FI20" s="95">
        <v>11</v>
      </c>
      <c r="FJ20" s="95">
        <v>0</v>
      </c>
      <c r="FK20" s="95">
        <v>0</v>
      </c>
      <c r="FL20" s="95">
        <v>0</v>
      </c>
      <c r="FM20" s="95">
        <v>0</v>
      </c>
      <c r="FN20" s="95">
        <v>0</v>
      </c>
      <c r="FO20" s="95">
        <v>0</v>
      </c>
      <c r="FP20" s="95">
        <v>0</v>
      </c>
      <c r="FQ20" s="95">
        <v>0</v>
      </c>
      <c r="FR20" s="95">
        <v>0</v>
      </c>
      <c r="FS20" s="95">
        <v>0</v>
      </c>
      <c r="FT20" s="95">
        <v>0</v>
      </c>
      <c r="FU20" s="95">
        <v>0</v>
      </c>
      <c r="FV20" s="95">
        <v>0</v>
      </c>
      <c r="FW20" s="95">
        <v>0</v>
      </c>
      <c r="FX20" s="95">
        <v>0</v>
      </c>
      <c r="FY20" s="95">
        <v>0</v>
      </c>
      <c r="FZ20" s="95">
        <v>0</v>
      </c>
      <c r="GA20" s="95">
        <v>0</v>
      </c>
      <c r="GB20" s="95">
        <v>0</v>
      </c>
      <c r="GC20" s="95">
        <v>0</v>
      </c>
      <c r="GD20" s="95">
        <v>0</v>
      </c>
      <c r="GE20" s="95">
        <v>0</v>
      </c>
      <c r="GF20" s="95">
        <v>1</v>
      </c>
      <c r="GG20" s="96">
        <v>14333</v>
      </c>
      <c r="GH20" s="95">
        <v>0</v>
      </c>
      <c r="GI20" s="95">
        <v>1</v>
      </c>
      <c r="GJ20" s="95">
        <v>0</v>
      </c>
      <c r="GK20" s="95">
        <v>0</v>
      </c>
      <c r="GL20" s="95">
        <v>0</v>
      </c>
      <c r="GM20" s="95">
        <v>0</v>
      </c>
      <c r="GN20" s="95">
        <v>0</v>
      </c>
      <c r="GO20" s="95">
        <v>-72</v>
      </c>
      <c r="GP20" s="96">
        <v>-71</v>
      </c>
      <c r="GQ20" s="96">
        <v>14262</v>
      </c>
      <c r="GR20" s="95">
        <v>294</v>
      </c>
      <c r="GS20" s="95">
        <v>0</v>
      </c>
      <c r="GT20" s="95">
        <v>294</v>
      </c>
      <c r="GU20" s="95">
        <v>5076</v>
      </c>
      <c r="GV20" s="95">
        <v>5370</v>
      </c>
      <c r="GW20" s="96">
        <v>5299</v>
      </c>
      <c r="GX20" s="96">
        <v>19632</v>
      </c>
      <c r="GY20" s="95">
        <v>-372</v>
      </c>
      <c r="GZ20" s="95">
        <v>0</v>
      </c>
      <c r="HA20" s="95">
        <v>0</v>
      </c>
      <c r="HB20" s="95">
        <v>-29</v>
      </c>
      <c r="HC20" s="95">
        <v>-401</v>
      </c>
      <c r="HD20" s="95">
        <v>-1540</v>
      </c>
      <c r="HE20" s="95">
        <v>-1941</v>
      </c>
      <c r="HF20" s="96">
        <v>3358</v>
      </c>
      <c r="HG20" s="97">
        <v>17691</v>
      </c>
      <c r="HH20" s="87"/>
      <c r="HI20" s="40"/>
    </row>
    <row r="21" spans="1:217" x14ac:dyDescent="0.2">
      <c r="A21" s="87" t="s">
        <v>900</v>
      </c>
      <c r="B21" s="92" t="s">
        <v>1826</v>
      </c>
      <c r="C21" s="89" t="s">
        <v>1209</v>
      </c>
      <c r="D21" s="95">
        <v>0</v>
      </c>
      <c r="E21" s="95">
        <v>0</v>
      </c>
      <c r="F21" s="95">
        <v>0</v>
      </c>
      <c r="G21" s="95">
        <v>0</v>
      </c>
      <c r="H21" s="95">
        <v>0</v>
      </c>
      <c r="I21" s="95">
        <v>0</v>
      </c>
      <c r="J21" s="95">
        <v>0</v>
      </c>
      <c r="K21" s="95">
        <v>0</v>
      </c>
      <c r="L21" s="95">
        <v>0</v>
      </c>
      <c r="M21" s="95">
        <v>0</v>
      </c>
      <c r="N21" s="95">
        <v>0</v>
      </c>
      <c r="O21" s="95">
        <v>0</v>
      </c>
      <c r="P21" s="95">
        <v>0</v>
      </c>
      <c r="Q21" s="95">
        <v>0</v>
      </c>
      <c r="R21" s="95">
        <v>0</v>
      </c>
      <c r="S21" s="95">
        <v>8</v>
      </c>
      <c r="T21" s="95">
        <v>0</v>
      </c>
      <c r="U21" s="95">
        <v>0</v>
      </c>
      <c r="V21" s="95">
        <v>0</v>
      </c>
      <c r="W21" s="95">
        <v>0</v>
      </c>
      <c r="X21" s="95">
        <v>0</v>
      </c>
      <c r="Y21" s="95">
        <v>8</v>
      </c>
      <c r="Z21" s="95">
        <v>0</v>
      </c>
      <c r="AA21" s="95">
        <v>0</v>
      </c>
      <c r="AB21" s="95">
        <v>0</v>
      </c>
      <c r="AC21" s="95">
        <v>6</v>
      </c>
      <c r="AD21" s="95">
        <v>0</v>
      </c>
      <c r="AE21" s="95">
        <v>0</v>
      </c>
      <c r="AF21" s="95">
        <v>0</v>
      </c>
      <c r="AG21" s="95">
        <v>0</v>
      </c>
      <c r="AH21" s="95">
        <v>0</v>
      </c>
      <c r="AI21" s="95">
        <v>0</v>
      </c>
      <c r="AJ21" s="95">
        <v>0</v>
      </c>
      <c r="AK21" s="95">
        <v>0</v>
      </c>
      <c r="AL21" s="95">
        <v>0</v>
      </c>
      <c r="AM21" s="95">
        <v>0</v>
      </c>
      <c r="AN21" s="95">
        <v>0</v>
      </c>
      <c r="AO21" s="95">
        <v>0</v>
      </c>
      <c r="AP21" s="95">
        <v>5</v>
      </c>
      <c r="AQ21" s="95">
        <v>90</v>
      </c>
      <c r="AR21" s="95">
        <v>75</v>
      </c>
      <c r="AS21" s="95">
        <v>0</v>
      </c>
      <c r="AT21" s="95">
        <v>1</v>
      </c>
      <c r="AU21" s="95">
        <v>0</v>
      </c>
      <c r="AV21" s="95">
        <v>34</v>
      </c>
      <c r="AW21" s="95">
        <v>85</v>
      </c>
      <c r="AX21" s="95">
        <v>2445</v>
      </c>
      <c r="AY21" s="95">
        <v>0</v>
      </c>
      <c r="AZ21" s="95">
        <v>0</v>
      </c>
      <c r="BA21" s="95">
        <v>0</v>
      </c>
      <c r="BB21" s="95">
        <v>29</v>
      </c>
      <c r="BC21" s="95">
        <v>17</v>
      </c>
      <c r="BD21" s="95">
        <v>0</v>
      </c>
      <c r="BE21" s="95">
        <v>17</v>
      </c>
      <c r="BF21" s="95">
        <v>1</v>
      </c>
      <c r="BG21" s="95">
        <v>1</v>
      </c>
      <c r="BH21" s="95">
        <v>15</v>
      </c>
      <c r="BI21" s="95">
        <v>23</v>
      </c>
      <c r="BJ21" s="95">
        <v>11</v>
      </c>
      <c r="BK21" s="95">
        <v>-29</v>
      </c>
      <c r="BL21" s="95">
        <v>7</v>
      </c>
      <c r="BM21" s="95">
        <v>0</v>
      </c>
      <c r="BN21" s="95">
        <v>4</v>
      </c>
      <c r="BO21" s="95">
        <v>16</v>
      </c>
      <c r="BP21" s="95">
        <v>0</v>
      </c>
      <c r="BQ21" s="95">
        <v>3</v>
      </c>
      <c r="BR21" s="95">
        <v>4665</v>
      </c>
      <c r="BS21" s="95">
        <v>1904</v>
      </c>
      <c r="BT21" s="95">
        <v>226</v>
      </c>
      <c r="BU21" s="95">
        <v>1761</v>
      </c>
      <c r="BV21" s="95">
        <v>985</v>
      </c>
      <c r="BW21" s="95">
        <v>85752</v>
      </c>
      <c r="BX21" s="95">
        <v>0</v>
      </c>
      <c r="BY21" s="95">
        <v>0</v>
      </c>
      <c r="BZ21" s="95">
        <v>0</v>
      </c>
      <c r="CA21" s="95">
        <v>0</v>
      </c>
      <c r="CB21" s="95">
        <v>24</v>
      </c>
      <c r="CC21" s="95">
        <v>0</v>
      </c>
      <c r="CD21" s="95">
        <v>30526</v>
      </c>
      <c r="CE21" s="95">
        <v>0</v>
      </c>
      <c r="CF21" s="95">
        <v>0</v>
      </c>
      <c r="CG21" s="95">
        <v>10</v>
      </c>
      <c r="CH21" s="95">
        <v>2</v>
      </c>
      <c r="CI21" s="95">
        <v>6</v>
      </c>
      <c r="CJ21" s="95">
        <v>0</v>
      </c>
      <c r="CK21" s="95">
        <v>3</v>
      </c>
      <c r="CL21" s="95">
        <v>0</v>
      </c>
      <c r="CM21" s="95">
        <v>0</v>
      </c>
      <c r="CN21" s="95">
        <v>0</v>
      </c>
      <c r="CO21" s="95">
        <v>0</v>
      </c>
      <c r="CP21" s="95">
        <v>3</v>
      </c>
      <c r="CQ21" s="95">
        <v>0</v>
      </c>
      <c r="CR21" s="95">
        <v>0</v>
      </c>
      <c r="CS21" s="95">
        <v>0</v>
      </c>
      <c r="CT21" s="95">
        <v>0</v>
      </c>
      <c r="CU21" s="95">
        <v>0</v>
      </c>
      <c r="CV21" s="95">
        <v>0</v>
      </c>
      <c r="CW21" s="95">
        <v>0</v>
      </c>
      <c r="CX21" s="95">
        <v>9</v>
      </c>
      <c r="CY21" s="95">
        <v>0</v>
      </c>
      <c r="CZ21" s="95">
        <v>0</v>
      </c>
      <c r="DA21" s="95">
        <v>0</v>
      </c>
      <c r="DB21" s="95">
        <v>6</v>
      </c>
      <c r="DC21" s="95">
        <v>0</v>
      </c>
      <c r="DD21" s="95">
        <v>0</v>
      </c>
      <c r="DE21" s="95">
        <v>0</v>
      </c>
      <c r="DF21" s="95">
        <v>0</v>
      </c>
      <c r="DG21" s="95">
        <v>0</v>
      </c>
      <c r="DH21" s="95">
        <v>0</v>
      </c>
      <c r="DI21" s="95">
        <v>0</v>
      </c>
      <c r="DJ21" s="95">
        <v>0</v>
      </c>
      <c r="DK21" s="95">
        <v>0</v>
      </c>
      <c r="DL21" s="95">
        <v>0</v>
      </c>
      <c r="DM21" s="95">
        <v>0</v>
      </c>
      <c r="DN21" s="95">
        <v>0</v>
      </c>
      <c r="DO21" s="95">
        <v>0</v>
      </c>
      <c r="DP21" s="95">
        <v>0</v>
      </c>
      <c r="DQ21" s="95">
        <v>0</v>
      </c>
      <c r="DR21" s="95">
        <v>0</v>
      </c>
      <c r="DS21" s="95">
        <v>0</v>
      </c>
      <c r="DT21" s="95">
        <v>0</v>
      </c>
      <c r="DU21" s="95">
        <v>0</v>
      </c>
      <c r="DV21" s="95">
        <v>0</v>
      </c>
      <c r="DW21" s="95">
        <v>0</v>
      </c>
      <c r="DX21" s="95">
        <v>180</v>
      </c>
      <c r="DY21" s="95">
        <v>0</v>
      </c>
      <c r="DZ21" s="95">
        <v>0</v>
      </c>
      <c r="EA21" s="95">
        <v>0</v>
      </c>
      <c r="EB21" s="95">
        <v>0</v>
      </c>
      <c r="EC21" s="95">
        <v>44</v>
      </c>
      <c r="ED21" s="95">
        <v>0</v>
      </c>
      <c r="EE21" s="95">
        <v>-9</v>
      </c>
      <c r="EF21" s="95">
        <v>0</v>
      </c>
      <c r="EG21" s="95">
        <v>0</v>
      </c>
      <c r="EH21" s="95">
        <v>0</v>
      </c>
      <c r="EI21" s="95">
        <v>0</v>
      </c>
      <c r="EJ21" s="95">
        <v>0</v>
      </c>
      <c r="EK21" s="95">
        <v>0</v>
      </c>
      <c r="EL21" s="95">
        <v>0</v>
      </c>
      <c r="EM21" s="95">
        <v>0</v>
      </c>
      <c r="EN21" s="95">
        <v>0</v>
      </c>
      <c r="EO21" s="95">
        <v>0</v>
      </c>
      <c r="EP21" s="95">
        <v>0</v>
      </c>
      <c r="EQ21" s="95">
        <v>0</v>
      </c>
      <c r="ER21" s="95">
        <v>0</v>
      </c>
      <c r="ES21" s="95">
        <v>0</v>
      </c>
      <c r="ET21" s="95">
        <v>0</v>
      </c>
      <c r="EU21" s="95">
        <v>0</v>
      </c>
      <c r="EV21" s="95">
        <v>0</v>
      </c>
      <c r="EW21" s="95">
        <v>0</v>
      </c>
      <c r="EX21" s="95">
        <v>0</v>
      </c>
      <c r="EY21" s="95">
        <v>0</v>
      </c>
      <c r="EZ21" s="95">
        <v>0</v>
      </c>
      <c r="FA21" s="95">
        <v>0</v>
      </c>
      <c r="FB21" s="95">
        <v>0</v>
      </c>
      <c r="FC21" s="95">
        <v>0</v>
      </c>
      <c r="FD21" s="95">
        <v>0</v>
      </c>
      <c r="FE21" s="95">
        <v>0</v>
      </c>
      <c r="FF21" s="95">
        <v>0</v>
      </c>
      <c r="FG21" s="95">
        <v>0</v>
      </c>
      <c r="FH21" s="95">
        <v>0</v>
      </c>
      <c r="FI21" s="95">
        <v>1</v>
      </c>
      <c r="FJ21" s="95">
        <v>0</v>
      </c>
      <c r="FK21" s="95">
        <v>0</v>
      </c>
      <c r="FL21" s="95">
        <v>0</v>
      </c>
      <c r="FM21" s="95">
        <v>0</v>
      </c>
      <c r="FN21" s="95">
        <v>0</v>
      </c>
      <c r="FO21" s="95">
        <v>0</v>
      </c>
      <c r="FP21" s="95">
        <v>0</v>
      </c>
      <c r="FQ21" s="95">
        <v>0</v>
      </c>
      <c r="FR21" s="95">
        <v>0</v>
      </c>
      <c r="FS21" s="95">
        <v>0</v>
      </c>
      <c r="FT21" s="95">
        <v>0</v>
      </c>
      <c r="FU21" s="95">
        <v>0</v>
      </c>
      <c r="FV21" s="95">
        <v>0</v>
      </c>
      <c r="FW21" s="95">
        <v>0</v>
      </c>
      <c r="FX21" s="95">
        <v>0</v>
      </c>
      <c r="FY21" s="95">
        <v>0</v>
      </c>
      <c r="FZ21" s="95">
        <v>-11</v>
      </c>
      <c r="GA21" s="95">
        <v>-36</v>
      </c>
      <c r="GB21" s="95">
        <v>0</v>
      </c>
      <c r="GC21" s="95">
        <v>11</v>
      </c>
      <c r="GD21" s="95">
        <v>23</v>
      </c>
      <c r="GE21" s="95">
        <v>0</v>
      </c>
      <c r="GF21" s="95">
        <v>41</v>
      </c>
      <c r="GG21" s="96">
        <v>128998</v>
      </c>
      <c r="GH21" s="95">
        <v>-196</v>
      </c>
      <c r="GI21" s="95">
        <v>-270</v>
      </c>
      <c r="GJ21" s="95">
        <v>0</v>
      </c>
      <c r="GK21" s="95">
        <v>0</v>
      </c>
      <c r="GL21" s="95">
        <v>0</v>
      </c>
      <c r="GM21" s="95">
        <v>0</v>
      </c>
      <c r="GN21" s="95">
        <v>-202</v>
      </c>
      <c r="GO21" s="95">
        <v>-946</v>
      </c>
      <c r="GP21" s="96">
        <v>-1614</v>
      </c>
      <c r="GQ21" s="96">
        <v>127384</v>
      </c>
      <c r="GR21" s="95">
        <v>503</v>
      </c>
      <c r="GS21" s="95">
        <v>0</v>
      </c>
      <c r="GT21" s="95">
        <v>503</v>
      </c>
      <c r="GU21" s="95">
        <v>30</v>
      </c>
      <c r="GV21" s="95">
        <v>533</v>
      </c>
      <c r="GW21" s="96">
        <v>-1081</v>
      </c>
      <c r="GX21" s="96">
        <v>127917</v>
      </c>
      <c r="GY21" s="95">
        <v>-111883</v>
      </c>
      <c r="GZ21" s="95">
        <v>0</v>
      </c>
      <c r="HA21" s="95">
        <v>0</v>
      </c>
      <c r="HB21" s="95">
        <v>-8951</v>
      </c>
      <c r="HC21" s="95">
        <v>-120834</v>
      </c>
      <c r="HD21" s="95">
        <v>-6012</v>
      </c>
      <c r="HE21" s="95">
        <v>-126846</v>
      </c>
      <c r="HF21" s="96">
        <v>-127927</v>
      </c>
      <c r="HG21" s="97">
        <v>1071</v>
      </c>
      <c r="HH21" s="87"/>
      <c r="HI21" s="40"/>
    </row>
    <row r="22" spans="1:217" x14ac:dyDescent="0.2">
      <c r="A22" s="87" t="s">
        <v>901</v>
      </c>
      <c r="B22" s="212" t="s">
        <v>444</v>
      </c>
      <c r="C22" s="89" t="s">
        <v>534</v>
      </c>
      <c r="D22" s="95">
        <v>0</v>
      </c>
      <c r="E22" s="95">
        <v>0</v>
      </c>
      <c r="F22" s="95">
        <v>0</v>
      </c>
      <c r="G22" s="95">
        <v>0</v>
      </c>
      <c r="H22" s="95">
        <v>0</v>
      </c>
      <c r="I22" s="95">
        <v>0</v>
      </c>
      <c r="J22" s="95">
        <v>16</v>
      </c>
      <c r="K22" s="95">
        <v>0</v>
      </c>
      <c r="L22" s="95">
        <v>0</v>
      </c>
      <c r="M22" s="95">
        <v>0</v>
      </c>
      <c r="N22" s="95">
        <v>0</v>
      </c>
      <c r="O22" s="95">
        <v>0</v>
      </c>
      <c r="P22" s="95">
        <v>0</v>
      </c>
      <c r="Q22" s="95">
        <v>0</v>
      </c>
      <c r="R22" s="95">
        <v>0</v>
      </c>
      <c r="S22" s="95">
        <v>0</v>
      </c>
      <c r="T22" s="95">
        <v>54835</v>
      </c>
      <c r="U22" s="95">
        <v>490</v>
      </c>
      <c r="V22" s="95">
        <v>0</v>
      </c>
      <c r="W22" s="95">
        <v>13826</v>
      </c>
      <c r="X22" s="95">
        <v>0</v>
      </c>
      <c r="Y22" s="95">
        <v>5608</v>
      </c>
      <c r="Z22" s="95">
        <v>29417</v>
      </c>
      <c r="AA22" s="95">
        <v>37</v>
      </c>
      <c r="AB22" s="95">
        <v>4356</v>
      </c>
      <c r="AC22" s="95">
        <v>1223</v>
      </c>
      <c r="AD22" s="95">
        <v>0</v>
      </c>
      <c r="AE22" s="95">
        <v>0</v>
      </c>
      <c r="AF22" s="95">
        <v>0</v>
      </c>
      <c r="AG22" s="95">
        <v>0</v>
      </c>
      <c r="AH22" s="95">
        <v>0</v>
      </c>
      <c r="AI22" s="95">
        <v>0</v>
      </c>
      <c r="AJ22" s="95">
        <v>0</v>
      </c>
      <c r="AK22" s="95">
        <v>7</v>
      </c>
      <c r="AL22" s="95">
        <v>382</v>
      </c>
      <c r="AM22" s="95">
        <v>0</v>
      </c>
      <c r="AN22" s="95">
        <v>0</v>
      </c>
      <c r="AO22" s="95">
        <v>0</v>
      </c>
      <c r="AP22" s="95">
        <v>0</v>
      </c>
      <c r="AQ22" s="95">
        <v>39</v>
      </c>
      <c r="AR22" s="95">
        <v>0</v>
      </c>
      <c r="AS22" s="95">
        <v>0</v>
      </c>
      <c r="AT22" s="95">
        <v>0</v>
      </c>
      <c r="AU22" s="95">
        <v>0</v>
      </c>
      <c r="AV22" s="95">
        <v>0</v>
      </c>
      <c r="AW22" s="95">
        <v>0</v>
      </c>
      <c r="AX22" s="95">
        <v>0</v>
      </c>
      <c r="AY22" s="95">
        <v>0</v>
      </c>
      <c r="AZ22" s="95">
        <v>0</v>
      </c>
      <c r="BA22" s="95">
        <v>0</v>
      </c>
      <c r="BB22" s="95">
        <v>0</v>
      </c>
      <c r="BC22" s="95">
        <v>0</v>
      </c>
      <c r="BD22" s="95">
        <v>0</v>
      </c>
      <c r="BE22" s="95">
        <v>908</v>
      </c>
      <c r="BF22" s="95">
        <v>0</v>
      </c>
      <c r="BG22" s="95">
        <v>0</v>
      </c>
      <c r="BH22" s="95">
        <v>147</v>
      </c>
      <c r="BI22" s="95">
        <v>0</v>
      </c>
      <c r="BJ22" s="95">
        <v>1312</v>
      </c>
      <c r="BK22" s="95">
        <v>0</v>
      </c>
      <c r="BL22" s="95">
        <v>0</v>
      </c>
      <c r="BM22" s="95">
        <v>0</v>
      </c>
      <c r="BN22" s="95">
        <v>0</v>
      </c>
      <c r="BO22" s="95">
        <v>0</v>
      </c>
      <c r="BP22" s="95">
        <v>0</v>
      </c>
      <c r="BQ22" s="95">
        <v>3290</v>
      </c>
      <c r="BR22" s="95">
        <v>0</v>
      </c>
      <c r="BS22" s="95">
        <v>0</v>
      </c>
      <c r="BT22" s="95">
        <v>0</v>
      </c>
      <c r="BU22" s="95">
        <v>0</v>
      </c>
      <c r="BV22" s="95">
        <v>0</v>
      </c>
      <c r="BW22" s="95">
        <v>0</v>
      </c>
      <c r="BX22" s="95">
        <v>0</v>
      </c>
      <c r="BY22" s="95">
        <v>0</v>
      </c>
      <c r="BZ22" s="95">
        <v>0</v>
      </c>
      <c r="CA22" s="95">
        <v>0</v>
      </c>
      <c r="CB22" s="95">
        <v>0</v>
      </c>
      <c r="CC22" s="95">
        <v>0</v>
      </c>
      <c r="CD22" s="95">
        <v>0</v>
      </c>
      <c r="CE22" s="95">
        <v>0</v>
      </c>
      <c r="CF22" s="95">
        <v>0</v>
      </c>
      <c r="CG22" s="95">
        <v>0</v>
      </c>
      <c r="CH22" s="95">
        <v>0</v>
      </c>
      <c r="CI22" s="95">
        <v>0</v>
      </c>
      <c r="CJ22" s="95">
        <v>0</v>
      </c>
      <c r="CK22" s="95">
        <v>0</v>
      </c>
      <c r="CL22" s="95">
        <v>0</v>
      </c>
      <c r="CM22" s="95">
        <v>0</v>
      </c>
      <c r="CN22" s="95">
        <v>0</v>
      </c>
      <c r="CO22" s="95">
        <v>0</v>
      </c>
      <c r="CP22" s="95">
        <v>0</v>
      </c>
      <c r="CQ22" s="95">
        <v>0</v>
      </c>
      <c r="CR22" s="95">
        <v>0</v>
      </c>
      <c r="CS22" s="95">
        <v>0</v>
      </c>
      <c r="CT22" s="95">
        <v>0</v>
      </c>
      <c r="CU22" s="95">
        <v>0</v>
      </c>
      <c r="CV22" s="95">
        <v>0</v>
      </c>
      <c r="CW22" s="95">
        <v>0</v>
      </c>
      <c r="CX22" s="95">
        <v>0</v>
      </c>
      <c r="CY22" s="95">
        <v>0</v>
      </c>
      <c r="CZ22" s="95">
        <v>0</v>
      </c>
      <c r="DA22" s="95">
        <v>0</v>
      </c>
      <c r="DB22" s="95">
        <v>0</v>
      </c>
      <c r="DC22" s="95">
        <v>0</v>
      </c>
      <c r="DD22" s="95">
        <v>0</v>
      </c>
      <c r="DE22" s="95">
        <v>0</v>
      </c>
      <c r="DF22" s="95">
        <v>0</v>
      </c>
      <c r="DG22" s="95">
        <v>0</v>
      </c>
      <c r="DH22" s="95">
        <v>0</v>
      </c>
      <c r="DI22" s="95">
        <v>0</v>
      </c>
      <c r="DJ22" s="95">
        <v>0</v>
      </c>
      <c r="DK22" s="95">
        <v>0</v>
      </c>
      <c r="DL22" s="95">
        <v>0</v>
      </c>
      <c r="DM22" s="95">
        <v>0</v>
      </c>
      <c r="DN22" s="95">
        <v>0</v>
      </c>
      <c r="DO22" s="95">
        <v>0</v>
      </c>
      <c r="DP22" s="95">
        <v>0</v>
      </c>
      <c r="DQ22" s="95">
        <v>0</v>
      </c>
      <c r="DR22" s="95">
        <v>0</v>
      </c>
      <c r="DS22" s="95">
        <v>0</v>
      </c>
      <c r="DT22" s="95">
        <v>0</v>
      </c>
      <c r="DU22" s="95">
        <v>0</v>
      </c>
      <c r="DV22" s="95">
        <v>0</v>
      </c>
      <c r="DW22" s="95">
        <v>0</v>
      </c>
      <c r="DX22" s="95">
        <v>598</v>
      </c>
      <c r="DY22" s="95">
        <v>0</v>
      </c>
      <c r="DZ22" s="95">
        <v>0</v>
      </c>
      <c r="EA22" s="95">
        <v>0</v>
      </c>
      <c r="EB22" s="95">
        <v>0</v>
      </c>
      <c r="EC22" s="95">
        <v>0</v>
      </c>
      <c r="ED22" s="95">
        <v>0</v>
      </c>
      <c r="EE22" s="95">
        <v>0</v>
      </c>
      <c r="EF22" s="95">
        <v>0</v>
      </c>
      <c r="EG22" s="95">
        <v>0</v>
      </c>
      <c r="EH22" s="95">
        <v>0</v>
      </c>
      <c r="EI22" s="95">
        <v>0</v>
      </c>
      <c r="EJ22" s="95">
        <v>0</v>
      </c>
      <c r="EK22" s="95">
        <v>0</v>
      </c>
      <c r="EL22" s="95">
        <v>0</v>
      </c>
      <c r="EM22" s="95">
        <v>0</v>
      </c>
      <c r="EN22" s="95">
        <v>0</v>
      </c>
      <c r="EO22" s="95">
        <v>0</v>
      </c>
      <c r="EP22" s="95">
        <v>0</v>
      </c>
      <c r="EQ22" s="95">
        <v>0</v>
      </c>
      <c r="ER22" s="95">
        <v>0</v>
      </c>
      <c r="ES22" s="95">
        <v>0</v>
      </c>
      <c r="ET22" s="95">
        <v>0</v>
      </c>
      <c r="EU22" s="95">
        <v>0</v>
      </c>
      <c r="EV22" s="95">
        <v>0</v>
      </c>
      <c r="EW22" s="95">
        <v>0</v>
      </c>
      <c r="EX22" s="95">
        <v>0</v>
      </c>
      <c r="EY22" s="95">
        <v>0</v>
      </c>
      <c r="EZ22" s="95">
        <v>0</v>
      </c>
      <c r="FA22" s="95">
        <v>0</v>
      </c>
      <c r="FB22" s="95">
        <v>24</v>
      </c>
      <c r="FC22" s="95">
        <v>0</v>
      </c>
      <c r="FD22" s="95">
        <v>0</v>
      </c>
      <c r="FE22" s="95">
        <v>0</v>
      </c>
      <c r="FF22" s="95">
        <v>0</v>
      </c>
      <c r="FG22" s="95">
        <v>0</v>
      </c>
      <c r="FH22" s="95">
        <v>0</v>
      </c>
      <c r="FI22" s="95">
        <v>52</v>
      </c>
      <c r="FJ22" s="95">
        <v>13</v>
      </c>
      <c r="FK22" s="95">
        <v>3428</v>
      </c>
      <c r="FL22" s="95">
        <v>13</v>
      </c>
      <c r="FM22" s="95">
        <v>0</v>
      </c>
      <c r="FN22" s="95">
        <v>0</v>
      </c>
      <c r="FO22" s="95">
        <v>1977</v>
      </c>
      <c r="FP22" s="95">
        <v>0</v>
      </c>
      <c r="FQ22" s="95">
        <v>1023</v>
      </c>
      <c r="FR22" s="95">
        <v>2142</v>
      </c>
      <c r="FS22" s="95">
        <v>0</v>
      </c>
      <c r="FT22" s="95">
        <v>0</v>
      </c>
      <c r="FU22" s="95">
        <v>0</v>
      </c>
      <c r="FV22" s="95">
        <v>0</v>
      </c>
      <c r="FW22" s="95">
        <v>0</v>
      </c>
      <c r="FX22" s="95">
        <v>0</v>
      </c>
      <c r="FY22" s="95">
        <v>0</v>
      </c>
      <c r="FZ22" s="95">
        <v>3662</v>
      </c>
      <c r="GA22" s="95">
        <v>71193</v>
      </c>
      <c r="GB22" s="95">
        <v>0</v>
      </c>
      <c r="GC22" s="95">
        <v>12</v>
      </c>
      <c r="GD22" s="95">
        <v>569</v>
      </c>
      <c r="GE22" s="95">
        <v>0</v>
      </c>
      <c r="GF22" s="95">
        <v>0</v>
      </c>
      <c r="GG22" s="96">
        <v>200599</v>
      </c>
      <c r="GH22" s="95">
        <v>2228</v>
      </c>
      <c r="GI22" s="95">
        <v>175573</v>
      </c>
      <c r="GJ22" s="95">
        <v>0</v>
      </c>
      <c r="GK22" s="95">
        <v>0</v>
      </c>
      <c r="GL22" s="95">
        <v>0</v>
      </c>
      <c r="GM22" s="95">
        <v>0</v>
      </c>
      <c r="GN22" s="95">
        <v>0</v>
      </c>
      <c r="GO22" s="95">
        <v>-485</v>
      </c>
      <c r="GP22" s="96">
        <v>177316</v>
      </c>
      <c r="GQ22" s="96">
        <v>377915</v>
      </c>
      <c r="GR22" s="95">
        <v>187</v>
      </c>
      <c r="GS22" s="95">
        <v>78</v>
      </c>
      <c r="GT22" s="95">
        <v>265</v>
      </c>
      <c r="GU22" s="95">
        <v>171763</v>
      </c>
      <c r="GV22" s="95">
        <v>172028</v>
      </c>
      <c r="GW22" s="96">
        <v>349344</v>
      </c>
      <c r="GX22" s="96">
        <v>549943</v>
      </c>
      <c r="GY22" s="95">
        <v>-75674</v>
      </c>
      <c r="GZ22" s="95">
        <v>-123</v>
      </c>
      <c r="HA22" s="95">
        <v>-8768</v>
      </c>
      <c r="HB22" s="95">
        <v>-6747</v>
      </c>
      <c r="HC22" s="95">
        <v>-91312</v>
      </c>
      <c r="HD22" s="95">
        <v>-153788</v>
      </c>
      <c r="HE22" s="95">
        <v>-245100</v>
      </c>
      <c r="HF22" s="96">
        <v>104244</v>
      </c>
      <c r="HG22" s="97">
        <v>304843</v>
      </c>
      <c r="HH22" s="87"/>
      <c r="HI22" s="40"/>
    </row>
    <row r="23" spans="1:217" x14ac:dyDescent="0.2">
      <c r="A23" s="87" t="s">
        <v>902</v>
      </c>
      <c r="B23" s="212" t="s">
        <v>440</v>
      </c>
      <c r="C23" s="89" t="s">
        <v>535</v>
      </c>
      <c r="D23" s="95">
        <v>0</v>
      </c>
      <c r="E23" s="95">
        <v>0</v>
      </c>
      <c r="F23" s="95">
        <v>0</v>
      </c>
      <c r="G23" s="95">
        <v>0</v>
      </c>
      <c r="H23" s="95">
        <v>0</v>
      </c>
      <c r="I23" s="95">
        <v>0</v>
      </c>
      <c r="J23" s="95">
        <v>0</v>
      </c>
      <c r="K23" s="95">
        <v>0</v>
      </c>
      <c r="L23" s="95">
        <v>0</v>
      </c>
      <c r="M23" s="95">
        <v>0</v>
      </c>
      <c r="N23" s="95">
        <v>0</v>
      </c>
      <c r="O23" s="95">
        <v>1756</v>
      </c>
      <c r="P23" s="95">
        <v>1</v>
      </c>
      <c r="Q23" s="95">
        <v>0</v>
      </c>
      <c r="R23" s="95">
        <v>0</v>
      </c>
      <c r="S23" s="95">
        <v>0</v>
      </c>
      <c r="T23" s="95">
        <v>132</v>
      </c>
      <c r="U23" s="95">
        <v>12979</v>
      </c>
      <c r="V23" s="95">
        <v>0</v>
      </c>
      <c r="W23" s="95">
        <v>1258</v>
      </c>
      <c r="X23" s="95">
        <v>121</v>
      </c>
      <c r="Y23" s="95">
        <v>1332</v>
      </c>
      <c r="Z23" s="95">
        <v>8353</v>
      </c>
      <c r="AA23" s="95">
        <v>0</v>
      </c>
      <c r="AB23" s="95">
        <v>0</v>
      </c>
      <c r="AC23" s="95">
        <v>292</v>
      </c>
      <c r="AD23" s="95">
        <v>0</v>
      </c>
      <c r="AE23" s="95">
        <v>0</v>
      </c>
      <c r="AF23" s="95">
        <v>0</v>
      </c>
      <c r="AG23" s="95">
        <v>0</v>
      </c>
      <c r="AH23" s="95">
        <v>0</v>
      </c>
      <c r="AI23" s="95">
        <v>0</v>
      </c>
      <c r="AJ23" s="95">
        <v>0</v>
      </c>
      <c r="AK23" s="95">
        <v>0</v>
      </c>
      <c r="AL23" s="95">
        <v>0</v>
      </c>
      <c r="AM23" s="95">
        <v>0</v>
      </c>
      <c r="AN23" s="95">
        <v>0</v>
      </c>
      <c r="AO23" s="95">
        <v>0</v>
      </c>
      <c r="AP23" s="95">
        <v>0</v>
      </c>
      <c r="AQ23" s="95">
        <v>0</v>
      </c>
      <c r="AR23" s="95">
        <v>0</v>
      </c>
      <c r="AS23" s="95">
        <v>0</v>
      </c>
      <c r="AT23" s="95">
        <v>0</v>
      </c>
      <c r="AU23" s="95">
        <v>0</v>
      </c>
      <c r="AV23" s="95">
        <v>0</v>
      </c>
      <c r="AW23" s="95">
        <v>0</v>
      </c>
      <c r="AX23" s="95">
        <v>0</v>
      </c>
      <c r="AY23" s="95">
        <v>0</v>
      </c>
      <c r="AZ23" s="95">
        <v>0</v>
      </c>
      <c r="BA23" s="95">
        <v>0</v>
      </c>
      <c r="BB23" s="95">
        <v>0</v>
      </c>
      <c r="BC23" s="95">
        <v>0</v>
      </c>
      <c r="BD23" s="95">
        <v>0</v>
      </c>
      <c r="BE23" s="95">
        <v>7</v>
      </c>
      <c r="BF23" s="95">
        <v>0</v>
      </c>
      <c r="BG23" s="95">
        <v>0</v>
      </c>
      <c r="BH23" s="95">
        <v>0</v>
      </c>
      <c r="BI23" s="95">
        <v>0</v>
      </c>
      <c r="BJ23" s="95">
        <v>0</v>
      </c>
      <c r="BK23" s="95">
        <v>0</v>
      </c>
      <c r="BL23" s="95">
        <v>0</v>
      </c>
      <c r="BM23" s="95">
        <v>0</v>
      </c>
      <c r="BN23" s="95">
        <v>0</v>
      </c>
      <c r="BO23" s="95">
        <v>0</v>
      </c>
      <c r="BP23" s="95">
        <v>0</v>
      </c>
      <c r="BQ23" s="95">
        <v>0</v>
      </c>
      <c r="BR23" s="95">
        <v>0</v>
      </c>
      <c r="BS23" s="95">
        <v>0</v>
      </c>
      <c r="BT23" s="95">
        <v>0</v>
      </c>
      <c r="BU23" s="95">
        <v>0</v>
      </c>
      <c r="BV23" s="95">
        <v>0</v>
      </c>
      <c r="BW23" s="95">
        <v>0</v>
      </c>
      <c r="BX23" s="95">
        <v>0</v>
      </c>
      <c r="BY23" s="95">
        <v>0</v>
      </c>
      <c r="BZ23" s="95">
        <v>0</v>
      </c>
      <c r="CA23" s="95">
        <v>0</v>
      </c>
      <c r="CB23" s="95">
        <v>0</v>
      </c>
      <c r="CC23" s="95">
        <v>0</v>
      </c>
      <c r="CD23" s="95">
        <v>0</v>
      </c>
      <c r="CE23" s="95">
        <v>0</v>
      </c>
      <c r="CF23" s="95">
        <v>0</v>
      </c>
      <c r="CG23" s="95">
        <v>0</v>
      </c>
      <c r="CH23" s="95">
        <v>0</v>
      </c>
      <c r="CI23" s="95">
        <v>0</v>
      </c>
      <c r="CJ23" s="95">
        <v>0</v>
      </c>
      <c r="CK23" s="95">
        <v>0</v>
      </c>
      <c r="CL23" s="95">
        <v>0</v>
      </c>
      <c r="CM23" s="95">
        <v>0</v>
      </c>
      <c r="CN23" s="95">
        <v>0</v>
      </c>
      <c r="CO23" s="95">
        <v>0</v>
      </c>
      <c r="CP23" s="95">
        <v>0</v>
      </c>
      <c r="CQ23" s="95">
        <v>0</v>
      </c>
      <c r="CR23" s="95">
        <v>0</v>
      </c>
      <c r="CS23" s="95">
        <v>0</v>
      </c>
      <c r="CT23" s="95">
        <v>0</v>
      </c>
      <c r="CU23" s="95">
        <v>0</v>
      </c>
      <c r="CV23" s="95">
        <v>0</v>
      </c>
      <c r="CW23" s="95">
        <v>0</v>
      </c>
      <c r="CX23" s="95">
        <v>0</v>
      </c>
      <c r="CY23" s="95">
        <v>0</v>
      </c>
      <c r="CZ23" s="95">
        <v>0</v>
      </c>
      <c r="DA23" s="95">
        <v>0</v>
      </c>
      <c r="DB23" s="95">
        <v>0</v>
      </c>
      <c r="DC23" s="95">
        <v>0</v>
      </c>
      <c r="DD23" s="95">
        <v>0</v>
      </c>
      <c r="DE23" s="95">
        <v>0</v>
      </c>
      <c r="DF23" s="95">
        <v>0</v>
      </c>
      <c r="DG23" s="95">
        <v>0</v>
      </c>
      <c r="DH23" s="95">
        <v>0</v>
      </c>
      <c r="DI23" s="95">
        <v>0</v>
      </c>
      <c r="DJ23" s="95">
        <v>0</v>
      </c>
      <c r="DK23" s="95">
        <v>0</v>
      </c>
      <c r="DL23" s="95">
        <v>0</v>
      </c>
      <c r="DM23" s="95">
        <v>0</v>
      </c>
      <c r="DN23" s="95">
        <v>0</v>
      </c>
      <c r="DO23" s="95">
        <v>0</v>
      </c>
      <c r="DP23" s="95">
        <v>0</v>
      </c>
      <c r="DQ23" s="95">
        <v>0</v>
      </c>
      <c r="DR23" s="95">
        <v>0</v>
      </c>
      <c r="DS23" s="95">
        <v>0</v>
      </c>
      <c r="DT23" s="95">
        <v>0</v>
      </c>
      <c r="DU23" s="95">
        <v>0</v>
      </c>
      <c r="DV23" s="95">
        <v>0</v>
      </c>
      <c r="DW23" s="95">
        <v>0</v>
      </c>
      <c r="DX23" s="95">
        <v>0</v>
      </c>
      <c r="DY23" s="95">
        <v>0</v>
      </c>
      <c r="DZ23" s="95">
        <v>0</v>
      </c>
      <c r="EA23" s="95">
        <v>0</v>
      </c>
      <c r="EB23" s="95">
        <v>0</v>
      </c>
      <c r="EC23" s="95">
        <v>0</v>
      </c>
      <c r="ED23" s="95">
        <v>0</v>
      </c>
      <c r="EE23" s="95">
        <v>0</v>
      </c>
      <c r="EF23" s="95">
        <v>0</v>
      </c>
      <c r="EG23" s="95">
        <v>0</v>
      </c>
      <c r="EH23" s="95">
        <v>0</v>
      </c>
      <c r="EI23" s="95">
        <v>0</v>
      </c>
      <c r="EJ23" s="95">
        <v>0</v>
      </c>
      <c r="EK23" s="95">
        <v>0</v>
      </c>
      <c r="EL23" s="95">
        <v>0</v>
      </c>
      <c r="EM23" s="95">
        <v>0</v>
      </c>
      <c r="EN23" s="95">
        <v>0</v>
      </c>
      <c r="EO23" s="95">
        <v>0</v>
      </c>
      <c r="EP23" s="95">
        <v>0</v>
      </c>
      <c r="EQ23" s="95">
        <v>0</v>
      </c>
      <c r="ER23" s="95">
        <v>0</v>
      </c>
      <c r="ES23" s="95">
        <v>0</v>
      </c>
      <c r="ET23" s="95">
        <v>0</v>
      </c>
      <c r="EU23" s="95">
        <v>0</v>
      </c>
      <c r="EV23" s="95">
        <v>0</v>
      </c>
      <c r="EW23" s="95">
        <v>0</v>
      </c>
      <c r="EX23" s="95">
        <v>0</v>
      </c>
      <c r="EY23" s="95">
        <v>0</v>
      </c>
      <c r="EZ23" s="95">
        <v>0</v>
      </c>
      <c r="FA23" s="95">
        <v>0</v>
      </c>
      <c r="FB23" s="95">
        <v>6</v>
      </c>
      <c r="FC23" s="95">
        <v>0</v>
      </c>
      <c r="FD23" s="95">
        <v>0</v>
      </c>
      <c r="FE23" s="95">
        <v>0</v>
      </c>
      <c r="FF23" s="95">
        <v>0</v>
      </c>
      <c r="FG23" s="95">
        <v>0</v>
      </c>
      <c r="FH23" s="95">
        <v>0</v>
      </c>
      <c r="FI23" s="95">
        <v>43</v>
      </c>
      <c r="FJ23" s="95">
        <v>3</v>
      </c>
      <c r="FK23" s="95">
        <v>599</v>
      </c>
      <c r="FL23" s="95">
        <v>3</v>
      </c>
      <c r="FM23" s="95">
        <v>0</v>
      </c>
      <c r="FN23" s="95">
        <v>0</v>
      </c>
      <c r="FO23" s="95">
        <v>1215</v>
      </c>
      <c r="FP23" s="95">
        <v>0</v>
      </c>
      <c r="FQ23" s="95">
        <v>908</v>
      </c>
      <c r="FR23" s="95">
        <v>1933</v>
      </c>
      <c r="FS23" s="95">
        <v>0</v>
      </c>
      <c r="FT23" s="95">
        <v>0</v>
      </c>
      <c r="FU23" s="95">
        <v>0</v>
      </c>
      <c r="FV23" s="95">
        <v>0</v>
      </c>
      <c r="FW23" s="95">
        <v>0</v>
      </c>
      <c r="FX23" s="95">
        <v>0</v>
      </c>
      <c r="FY23" s="95">
        <v>0</v>
      </c>
      <c r="FZ23" s="95">
        <v>1956</v>
      </c>
      <c r="GA23" s="95">
        <v>31863</v>
      </c>
      <c r="GB23" s="95">
        <v>0</v>
      </c>
      <c r="GC23" s="95">
        <v>5</v>
      </c>
      <c r="GD23" s="95">
        <v>250</v>
      </c>
      <c r="GE23" s="95">
        <v>0</v>
      </c>
      <c r="GF23" s="95">
        <v>0</v>
      </c>
      <c r="GG23" s="96">
        <v>65015</v>
      </c>
      <c r="GH23" s="95">
        <v>2227</v>
      </c>
      <c r="GI23" s="95">
        <v>111532</v>
      </c>
      <c r="GJ23" s="95">
        <v>0</v>
      </c>
      <c r="GK23" s="95">
        <v>0</v>
      </c>
      <c r="GL23" s="95">
        <v>0</v>
      </c>
      <c r="GM23" s="95">
        <v>0</v>
      </c>
      <c r="GN23" s="95">
        <v>0</v>
      </c>
      <c r="GO23" s="95">
        <v>542</v>
      </c>
      <c r="GP23" s="96">
        <v>114301</v>
      </c>
      <c r="GQ23" s="96">
        <v>179316</v>
      </c>
      <c r="GR23" s="95">
        <v>174</v>
      </c>
      <c r="GS23" s="95">
        <v>42</v>
      </c>
      <c r="GT23" s="95">
        <v>216</v>
      </c>
      <c r="GU23" s="95">
        <v>81165</v>
      </c>
      <c r="GV23" s="95">
        <v>81381</v>
      </c>
      <c r="GW23" s="96">
        <v>195682</v>
      </c>
      <c r="GX23" s="96">
        <v>260697</v>
      </c>
      <c r="GY23" s="95">
        <v>-58397</v>
      </c>
      <c r="GZ23" s="95">
        <v>-35</v>
      </c>
      <c r="HA23" s="95">
        <v>-2211</v>
      </c>
      <c r="HB23" s="95">
        <v>-4845</v>
      </c>
      <c r="HC23" s="95">
        <v>-65488</v>
      </c>
      <c r="HD23" s="95">
        <v>-90645</v>
      </c>
      <c r="HE23" s="95">
        <v>-156133</v>
      </c>
      <c r="HF23" s="96">
        <v>39549</v>
      </c>
      <c r="HG23" s="97">
        <v>104564</v>
      </c>
      <c r="HH23" s="87"/>
      <c r="HI23" s="40"/>
    </row>
    <row r="24" spans="1:217" x14ac:dyDescent="0.2">
      <c r="A24" s="87" t="s">
        <v>903</v>
      </c>
      <c r="B24" s="212" t="s">
        <v>292</v>
      </c>
      <c r="C24" s="89" t="s">
        <v>536</v>
      </c>
      <c r="D24" s="95">
        <v>0</v>
      </c>
      <c r="E24" s="95">
        <v>0</v>
      </c>
      <c r="F24" s="95">
        <v>0</v>
      </c>
      <c r="G24" s="95">
        <v>0</v>
      </c>
      <c r="H24" s="95">
        <v>0</v>
      </c>
      <c r="I24" s="95">
        <v>0</v>
      </c>
      <c r="J24" s="95">
        <v>87</v>
      </c>
      <c r="K24" s="95">
        <v>0</v>
      </c>
      <c r="L24" s="95">
        <v>0</v>
      </c>
      <c r="M24" s="95">
        <v>0</v>
      </c>
      <c r="N24" s="95">
        <v>27</v>
      </c>
      <c r="O24" s="95">
        <v>0</v>
      </c>
      <c r="P24" s="95">
        <v>0</v>
      </c>
      <c r="Q24" s="95">
        <v>0</v>
      </c>
      <c r="R24" s="95">
        <v>0</v>
      </c>
      <c r="S24" s="95">
        <v>0</v>
      </c>
      <c r="T24" s="95">
        <v>0</v>
      </c>
      <c r="U24" s="95">
        <v>37</v>
      </c>
      <c r="V24" s="95">
        <v>3699</v>
      </c>
      <c r="W24" s="95">
        <v>29580</v>
      </c>
      <c r="X24" s="95">
        <v>9</v>
      </c>
      <c r="Y24" s="95">
        <v>1719</v>
      </c>
      <c r="Z24" s="95">
        <v>20609</v>
      </c>
      <c r="AA24" s="95">
        <v>9479</v>
      </c>
      <c r="AB24" s="95">
        <v>0</v>
      </c>
      <c r="AC24" s="95">
        <v>2328</v>
      </c>
      <c r="AD24" s="95">
        <v>0</v>
      </c>
      <c r="AE24" s="95">
        <v>0</v>
      </c>
      <c r="AF24" s="95">
        <v>0</v>
      </c>
      <c r="AG24" s="95">
        <v>0</v>
      </c>
      <c r="AH24" s="95">
        <v>0</v>
      </c>
      <c r="AI24" s="95">
        <v>0</v>
      </c>
      <c r="AJ24" s="95">
        <v>0</v>
      </c>
      <c r="AK24" s="95">
        <v>0</v>
      </c>
      <c r="AL24" s="95">
        <v>0</v>
      </c>
      <c r="AM24" s="95">
        <v>32</v>
      </c>
      <c r="AN24" s="95">
        <v>2</v>
      </c>
      <c r="AO24" s="95">
        <v>0</v>
      </c>
      <c r="AP24" s="95">
        <v>0</v>
      </c>
      <c r="AQ24" s="95">
        <v>0</v>
      </c>
      <c r="AR24" s="95">
        <v>0</v>
      </c>
      <c r="AS24" s="95">
        <v>0</v>
      </c>
      <c r="AT24" s="95">
        <v>0</v>
      </c>
      <c r="AU24" s="95">
        <v>0</v>
      </c>
      <c r="AV24" s="95">
        <v>0</v>
      </c>
      <c r="AW24" s="95">
        <v>0</v>
      </c>
      <c r="AX24" s="95">
        <v>0</v>
      </c>
      <c r="AY24" s="95">
        <v>0</v>
      </c>
      <c r="AZ24" s="95">
        <v>0</v>
      </c>
      <c r="BA24" s="95">
        <v>0</v>
      </c>
      <c r="BB24" s="95">
        <v>6</v>
      </c>
      <c r="BC24" s="95">
        <v>0</v>
      </c>
      <c r="BD24" s="95">
        <v>0</v>
      </c>
      <c r="BE24" s="95">
        <v>0</v>
      </c>
      <c r="BF24" s="95">
        <v>0</v>
      </c>
      <c r="BG24" s="95">
        <v>0</v>
      </c>
      <c r="BH24" s="95">
        <v>0</v>
      </c>
      <c r="BI24" s="95">
        <v>0</v>
      </c>
      <c r="BJ24" s="95">
        <v>17</v>
      </c>
      <c r="BK24" s="95">
        <v>0</v>
      </c>
      <c r="BL24" s="95">
        <v>0</v>
      </c>
      <c r="BM24" s="95">
        <v>0</v>
      </c>
      <c r="BN24" s="95">
        <v>0</v>
      </c>
      <c r="BO24" s="95">
        <v>0</v>
      </c>
      <c r="BP24" s="95">
        <v>0</v>
      </c>
      <c r="BQ24" s="95">
        <v>0</v>
      </c>
      <c r="BR24" s="95">
        <v>0</v>
      </c>
      <c r="BS24" s="95">
        <v>0</v>
      </c>
      <c r="BT24" s="95">
        <v>0</v>
      </c>
      <c r="BU24" s="95">
        <v>0</v>
      </c>
      <c r="BV24" s="95">
        <v>0</v>
      </c>
      <c r="BW24" s="95">
        <v>0</v>
      </c>
      <c r="BX24" s="95">
        <v>0</v>
      </c>
      <c r="BY24" s="95">
        <v>0</v>
      </c>
      <c r="BZ24" s="95">
        <v>0</v>
      </c>
      <c r="CA24" s="95">
        <v>0</v>
      </c>
      <c r="CB24" s="95">
        <v>0</v>
      </c>
      <c r="CC24" s="95">
        <v>0</v>
      </c>
      <c r="CD24" s="95">
        <v>0</v>
      </c>
      <c r="CE24" s="95">
        <v>0</v>
      </c>
      <c r="CF24" s="95">
        <v>0</v>
      </c>
      <c r="CG24" s="95">
        <v>0</v>
      </c>
      <c r="CH24" s="95">
        <v>0</v>
      </c>
      <c r="CI24" s="95">
        <v>0</v>
      </c>
      <c r="CJ24" s="95">
        <v>0</v>
      </c>
      <c r="CK24" s="95">
        <v>0</v>
      </c>
      <c r="CL24" s="95">
        <v>0</v>
      </c>
      <c r="CM24" s="95">
        <v>0</v>
      </c>
      <c r="CN24" s="95">
        <v>0</v>
      </c>
      <c r="CO24" s="95">
        <v>0</v>
      </c>
      <c r="CP24" s="95">
        <v>0</v>
      </c>
      <c r="CQ24" s="95">
        <v>0</v>
      </c>
      <c r="CR24" s="95">
        <v>0</v>
      </c>
      <c r="CS24" s="95">
        <v>0</v>
      </c>
      <c r="CT24" s="95">
        <v>0</v>
      </c>
      <c r="CU24" s="95">
        <v>0</v>
      </c>
      <c r="CV24" s="95">
        <v>0</v>
      </c>
      <c r="CW24" s="95">
        <v>0</v>
      </c>
      <c r="CX24" s="95">
        <v>0</v>
      </c>
      <c r="CY24" s="95">
        <v>0</v>
      </c>
      <c r="CZ24" s="95">
        <v>0</v>
      </c>
      <c r="DA24" s="95">
        <v>0</v>
      </c>
      <c r="DB24" s="95">
        <v>0</v>
      </c>
      <c r="DC24" s="95">
        <v>0</v>
      </c>
      <c r="DD24" s="95">
        <v>0</v>
      </c>
      <c r="DE24" s="95">
        <v>0</v>
      </c>
      <c r="DF24" s="95">
        <v>0</v>
      </c>
      <c r="DG24" s="95">
        <v>0</v>
      </c>
      <c r="DH24" s="95">
        <v>0</v>
      </c>
      <c r="DI24" s="95">
        <v>0</v>
      </c>
      <c r="DJ24" s="95">
        <v>0</v>
      </c>
      <c r="DK24" s="95">
        <v>0</v>
      </c>
      <c r="DL24" s="95">
        <v>0</v>
      </c>
      <c r="DM24" s="95">
        <v>0</v>
      </c>
      <c r="DN24" s="95">
        <v>0</v>
      </c>
      <c r="DO24" s="95">
        <v>0</v>
      </c>
      <c r="DP24" s="95">
        <v>0</v>
      </c>
      <c r="DQ24" s="95">
        <v>0</v>
      </c>
      <c r="DR24" s="95">
        <v>0</v>
      </c>
      <c r="DS24" s="95">
        <v>0</v>
      </c>
      <c r="DT24" s="95">
        <v>0</v>
      </c>
      <c r="DU24" s="95">
        <v>0</v>
      </c>
      <c r="DV24" s="95">
        <v>0</v>
      </c>
      <c r="DW24" s="95">
        <v>0</v>
      </c>
      <c r="DX24" s="95">
        <v>1</v>
      </c>
      <c r="DY24" s="95">
        <v>0</v>
      </c>
      <c r="DZ24" s="95">
        <v>0</v>
      </c>
      <c r="EA24" s="95">
        <v>0</v>
      </c>
      <c r="EB24" s="95">
        <v>0</v>
      </c>
      <c r="EC24" s="95">
        <v>0</v>
      </c>
      <c r="ED24" s="95">
        <v>0</v>
      </c>
      <c r="EE24" s="95">
        <v>0</v>
      </c>
      <c r="EF24" s="95">
        <v>0</v>
      </c>
      <c r="EG24" s="95">
        <v>0</v>
      </c>
      <c r="EH24" s="95">
        <v>0</v>
      </c>
      <c r="EI24" s="95">
        <v>0</v>
      </c>
      <c r="EJ24" s="95">
        <v>0</v>
      </c>
      <c r="EK24" s="95">
        <v>0</v>
      </c>
      <c r="EL24" s="95">
        <v>0</v>
      </c>
      <c r="EM24" s="95">
        <v>0</v>
      </c>
      <c r="EN24" s="95">
        <v>0</v>
      </c>
      <c r="EO24" s="95">
        <v>0</v>
      </c>
      <c r="EP24" s="95">
        <v>0</v>
      </c>
      <c r="EQ24" s="95">
        <v>0</v>
      </c>
      <c r="ER24" s="95">
        <v>0</v>
      </c>
      <c r="ES24" s="95">
        <v>0</v>
      </c>
      <c r="ET24" s="95">
        <v>0</v>
      </c>
      <c r="EU24" s="95">
        <v>0</v>
      </c>
      <c r="EV24" s="95">
        <v>0</v>
      </c>
      <c r="EW24" s="95">
        <v>0</v>
      </c>
      <c r="EX24" s="95">
        <v>0</v>
      </c>
      <c r="EY24" s="95">
        <v>0</v>
      </c>
      <c r="EZ24" s="95">
        <v>0</v>
      </c>
      <c r="FA24" s="95">
        <v>0</v>
      </c>
      <c r="FB24" s="95">
        <v>11</v>
      </c>
      <c r="FC24" s="95">
        <v>0</v>
      </c>
      <c r="FD24" s="95">
        <v>0</v>
      </c>
      <c r="FE24" s="95">
        <v>0</v>
      </c>
      <c r="FF24" s="95">
        <v>0</v>
      </c>
      <c r="FG24" s="95">
        <v>0</v>
      </c>
      <c r="FH24" s="95">
        <v>0</v>
      </c>
      <c r="FI24" s="95">
        <v>37</v>
      </c>
      <c r="FJ24" s="95">
        <v>0</v>
      </c>
      <c r="FK24" s="95">
        <v>524</v>
      </c>
      <c r="FL24" s="95">
        <v>0</v>
      </c>
      <c r="FM24" s="95">
        <v>0</v>
      </c>
      <c r="FN24" s="95">
        <v>0</v>
      </c>
      <c r="FO24" s="95">
        <v>775</v>
      </c>
      <c r="FP24" s="95">
        <v>0</v>
      </c>
      <c r="FQ24" s="95">
        <v>378</v>
      </c>
      <c r="FR24" s="95">
        <v>1227</v>
      </c>
      <c r="FS24" s="95">
        <v>129</v>
      </c>
      <c r="FT24" s="95">
        <v>0</v>
      </c>
      <c r="FU24" s="95">
        <v>0</v>
      </c>
      <c r="FV24" s="95">
        <v>0</v>
      </c>
      <c r="FW24" s="95">
        <v>0</v>
      </c>
      <c r="FX24" s="95">
        <v>0</v>
      </c>
      <c r="FY24" s="95">
        <v>0</v>
      </c>
      <c r="FZ24" s="95">
        <v>1349</v>
      </c>
      <c r="GA24" s="95">
        <v>13921</v>
      </c>
      <c r="GB24" s="95">
        <v>0</v>
      </c>
      <c r="GC24" s="95">
        <v>0</v>
      </c>
      <c r="GD24" s="95">
        <v>181</v>
      </c>
      <c r="GE24" s="95">
        <v>0</v>
      </c>
      <c r="GF24" s="95">
        <v>0</v>
      </c>
      <c r="GG24" s="96">
        <v>86164</v>
      </c>
      <c r="GH24" s="95">
        <v>124</v>
      </c>
      <c r="GI24" s="95">
        <v>47374</v>
      </c>
      <c r="GJ24" s="95">
        <v>0</v>
      </c>
      <c r="GK24" s="95">
        <v>0</v>
      </c>
      <c r="GL24" s="95">
        <v>0</v>
      </c>
      <c r="GM24" s="95">
        <v>0</v>
      </c>
      <c r="GN24" s="95">
        <v>0</v>
      </c>
      <c r="GO24" s="95">
        <v>-111</v>
      </c>
      <c r="GP24" s="96">
        <v>47387</v>
      </c>
      <c r="GQ24" s="96">
        <v>133551</v>
      </c>
      <c r="GR24" s="95">
        <v>99</v>
      </c>
      <c r="GS24" s="95">
        <v>0</v>
      </c>
      <c r="GT24" s="95">
        <v>99</v>
      </c>
      <c r="GU24" s="95">
        <v>94352</v>
      </c>
      <c r="GV24" s="95">
        <v>94451</v>
      </c>
      <c r="GW24" s="96">
        <v>141838</v>
      </c>
      <c r="GX24" s="96">
        <v>228002</v>
      </c>
      <c r="GY24" s="95">
        <v>-3720</v>
      </c>
      <c r="GZ24" s="95">
        <v>-24</v>
      </c>
      <c r="HA24" s="95">
        <v>-98</v>
      </c>
      <c r="HB24" s="95">
        <v>-298</v>
      </c>
      <c r="HC24" s="95">
        <v>-4140</v>
      </c>
      <c r="HD24" s="95">
        <v>-89826</v>
      </c>
      <c r="HE24" s="95">
        <v>-93966</v>
      </c>
      <c r="HF24" s="96">
        <v>47872</v>
      </c>
      <c r="HG24" s="97">
        <v>134036</v>
      </c>
      <c r="HH24" s="87"/>
      <c r="HI24" s="40"/>
    </row>
    <row r="25" spans="1:217" x14ac:dyDescent="0.2">
      <c r="A25" s="87" t="s">
        <v>904</v>
      </c>
      <c r="B25" s="212" t="s">
        <v>290</v>
      </c>
      <c r="C25" s="89" t="s">
        <v>537</v>
      </c>
      <c r="D25" s="95">
        <v>0</v>
      </c>
      <c r="E25" s="95">
        <v>0</v>
      </c>
      <c r="F25" s="95">
        <v>0</v>
      </c>
      <c r="G25" s="95">
        <v>0</v>
      </c>
      <c r="H25" s="95">
        <v>0</v>
      </c>
      <c r="I25" s="95">
        <v>0</v>
      </c>
      <c r="J25" s="95">
        <v>0</v>
      </c>
      <c r="K25" s="95">
        <v>0</v>
      </c>
      <c r="L25" s="95">
        <v>0</v>
      </c>
      <c r="M25" s="95">
        <v>0</v>
      </c>
      <c r="N25" s="95">
        <v>0</v>
      </c>
      <c r="O25" s="95">
        <v>0</v>
      </c>
      <c r="P25" s="95">
        <v>0</v>
      </c>
      <c r="Q25" s="95">
        <v>0</v>
      </c>
      <c r="R25" s="95">
        <v>0</v>
      </c>
      <c r="S25" s="95">
        <v>0</v>
      </c>
      <c r="T25" s="95">
        <v>0</v>
      </c>
      <c r="U25" s="95">
        <v>0</v>
      </c>
      <c r="V25" s="95">
        <v>0</v>
      </c>
      <c r="W25" s="95">
        <v>4634</v>
      </c>
      <c r="X25" s="95">
        <v>0</v>
      </c>
      <c r="Y25" s="95">
        <v>0</v>
      </c>
      <c r="Z25" s="95">
        <v>245</v>
      </c>
      <c r="AA25" s="95">
        <v>0</v>
      </c>
      <c r="AB25" s="95">
        <v>0</v>
      </c>
      <c r="AC25" s="95">
        <v>13</v>
      </c>
      <c r="AD25" s="95">
        <v>0</v>
      </c>
      <c r="AE25" s="95">
        <v>0</v>
      </c>
      <c r="AF25" s="95">
        <v>0</v>
      </c>
      <c r="AG25" s="95">
        <v>0</v>
      </c>
      <c r="AH25" s="95">
        <v>0</v>
      </c>
      <c r="AI25" s="95">
        <v>0</v>
      </c>
      <c r="AJ25" s="95">
        <v>0</v>
      </c>
      <c r="AK25" s="95">
        <v>0</v>
      </c>
      <c r="AL25" s="95">
        <v>0</v>
      </c>
      <c r="AM25" s="95">
        <v>0</v>
      </c>
      <c r="AN25" s="95">
        <v>0</v>
      </c>
      <c r="AO25" s="95">
        <v>0</v>
      </c>
      <c r="AP25" s="95">
        <v>0</v>
      </c>
      <c r="AQ25" s="95">
        <v>0</v>
      </c>
      <c r="AR25" s="95">
        <v>0</v>
      </c>
      <c r="AS25" s="95">
        <v>0</v>
      </c>
      <c r="AT25" s="95">
        <v>0</v>
      </c>
      <c r="AU25" s="95">
        <v>0</v>
      </c>
      <c r="AV25" s="95">
        <v>0</v>
      </c>
      <c r="AW25" s="95">
        <v>0</v>
      </c>
      <c r="AX25" s="95">
        <v>0</v>
      </c>
      <c r="AY25" s="95">
        <v>0</v>
      </c>
      <c r="AZ25" s="95">
        <v>0</v>
      </c>
      <c r="BA25" s="95">
        <v>0</v>
      </c>
      <c r="BB25" s="95">
        <v>0</v>
      </c>
      <c r="BC25" s="95">
        <v>0</v>
      </c>
      <c r="BD25" s="95">
        <v>0</v>
      </c>
      <c r="BE25" s="95">
        <v>0</v>
      </c>
      <c r="BF25" s="95">
        <v>0</v>
      </c>
      <c r="BG25" s="95">
        <v>0</v>
      </c>
      <c r="BH25" s="95">
        <v>0</v>
      </c>
      <c r="BI25" s="95">
        <v>0</v>
      </c>
      <c r="BJ25" s="95">
        <v>0</v>
      </c>
      <c r="BK25" s="95">
        <v>0</v>
      </c>
      <c r="BL25" s="95">
        <v>0</v>
      </c>
      <c r="BM25" s="95">
        <v>0</v>
      </c>
      <c r="BN25" s="95">
        <v>0</v>
      </c>
      <c r="BO25" s="95">
        <v>0</v>
      </c>
      <c r="BP25" s="95">
        <v>0</v>
      </c>
      <c r="BQ25" s="95">
        <v>0</v>
      </c>
      <c r="BR25" s="95">
        <v>0</v>
      </c>
      <c r="BS25" s="95">
        <v>0</v>
      </c>
      <c r="BT25" s="95">
        <v>0</v>
      </c>
      <c r="BU25" s="95">
        <v>0</v>
      </c>
      <c r="BV25" s="95">
        <v>0</v>
      </c>
      <c r="BW25" s="95">
        <v>0</v>
      </c>
      <c r="BX25" s="95">
        <v>0</v>
      </c>
      <c r="BY25" s="95">
        <v>0</v>
      </c>
      <c r="BZ25" s="95">
        <v>0</v>
      </c>
      <c r="CA25" s="95">
        <v>0</v>
      </c>
      <c r="CB25" s="95">
        <v>0</v>
      </c>
      <c r="CC25" s="95">
        <v>0</v>
      </c>
      <c r="CD25" s="95">
        <v>0</v>
      </c>
      <c r="CE25" s="95">
        <v>0</v>
      </c>
      <c r="CF25" s="95">
        <v>0</v>
      </c>
      <c r="CG25" s="95">
        <v>0</v>
      </c>
      <c r="CH25" s="95">
        <v>0</v>
      </c>
      <c r="CI25" s="95">
        <v>0</v>
      </c>
      <c r="CJ25" s="95">
        <v>0</v>
      </c>
      <c r="CK25" s="95">
        <v>0</v>
      </c>
      <c r="CL25" s="95">
        <v>0</v>
      </c>
      <c r="CM25" s="95">
        <v>0</v>
      </c>
      <c r="CN25" s="95">
        <v>0</v>
      </c>
      <c r="CO25" s="95">
        <v>0</v>
      </c>
      <c r="CP25" s="95">
        <v>0</v>
      </c>
      <c r="CQ25" s="95">
        <v>0</v>
      </c>
      <c r="CR25" s="95">
        <v>0</v>
      </c>
      <c r="CS25" s="95">
        <v>0</v>
      </c>
      <c r="CT25" s="95">
        <v>0</v>
      </c>
      <c r="CU25" s="95">
        <v>0</v>
      </c>
      <c r="CV25" s="95">
        <v>0</v>
      </c>
      <c r="CW25" s="95">
        <v>0</v>
      </c>
      <c r="CX25" s="95">
        <v>0</v>
      </c>
      <c r="CY25" s="95">
        <v>0</v>
      </c>
      <c r="CZ25" s="95">
        <v>0</v>
      </c>
      <c r="DA25" s="95">
        <v>0</v>
      </c>
      <c r="DB25" s="95">
        <v>0</v>
      </c>
      <c r="DC25" s="95">
        <v>0</v>
      </c>
      <c r="DD25" s="95">
        <v>0</v>
      </c>
      <c r="DE25" s="95">
        <v>0</v>
      </c>
      <c r="DF25" s="95">
        <v>0</v>
      </c>
      <c r="DG25" s="95">
        <v>0</v>
      </c>
      <c r="DH25" s="95">
        <v>0</v>
      </c>
      <c r="DI25" s="95">
        <v>0</v>
      </c>
      <c r="DJ25" s="95">
        <v>0</v>
      </c>
      <c r="DK25" s="95">
        <v>0</v>
      </c>
      <c r="DL25" s="95">
        <v>0</v>
      </c>
      <c r="DM25" s="95">
        <v>0</v>
      </c>
      <c r="DN25" s="95">
        <v>0</v>
      </c>
      <c r="DO25" s="95">
        <v>0</v>
      </c>
      <c r="DP25" s="95">
        <v>0</v>
      </c>
      <c r="DQ25" s="95">
        <v>0</v>
      </c>
      <c r="DR25" s="95">
        <v>0</v>
      </c>
      <c r="DS25" s="95">
        <v>0</v>
      </c>
      <c r="DT25" s="95">
        <v>0</v>
      </c>
      <c r="DU25" s="95">
        <v>0</v>
      </c>
      <c r="DV25" s="95">
        <v>0</v>
      </c>
      <c r="DW25" s="95">
        <v>0</v>
      </c>
      <c r="DX25" s="95">
        <v>0</v>
      </c>
      <c r="DY25" s="95">
        <v>0</v>
      </c>
      <c r="DZ25" s="95">
        <v>0</v>
      </c>
      <c r="EA25" s="95">
        <v>0</v>
      </c>
      <c r="EB25" s="95">
        <v>0</v>
      </c>
      <c r="EC25" s="95">
        <v>0</v>
      </c>
      <c r="ED25" s="95">
        <v>0</v>
      </c>
      <c r="EE25" s="95">
        <v>0</v>
      </c>
      <c r="EF25" s="95">
        <v>0</v>
      </c>
      <c r="EG25" s="95">
        <v>0</v>
      </c>
      <c r="EH25" s="95">
        <v>0</v>
      </c>
      <c r="EI25" s="95">
        <v>0</v>
      </c>
      <c r="EJ25" s="95">
        <v>0</v>
      </c>
      <c r="EK25" s="95">
        <v>0</v>
      </c>
      <c r="EL25" s="95">
        <v>0</v>
      </c>
      <c r="EM25" s="95">
        <v>0</v>
      </c>
      <c r="EN25" s="95">
        <v>0</v>
      </c>
      <c r="EO25" s="95">
        <v>0</v>
      </c>
      <c r="EP25" s="95">
        <v>0</v>
      </c>
      <c r="EQ25" s="95">
        <v>0</v>
      </c>
      <c r="ER25" s="95">
        <v>0</v>
      </c>
      <c r="ES25" s="95">
        <v>0</v>
      </c>
      <c r="ET25" s="95">
        <v>0</v>
      </c>
      <c r="EU25" s="95">
        <v>0</v>
      </c>
      <c r="EV25" s="95">
        <v>0</v>
      </c>
      <c r="EW25" s="95">
        <v>0</v>
      </c>
      <c r="EX25" s="95">
        <v>0</v>
      </c>
      <c r="EY25" s="95">
        <v>0</v>
      </c>
      <c r="EZ25" s="95">
        <v>0</v>
      </c>
      <c r="FA25" s="95">
        <v>0</v>
      </c>
      <c r="FB25" s="95">
        <v>15</v>
      </c>
      <c r="FC25" s="95">
        <v>0</v>
      </c>
      <c r="FD25" s="95">
        <v>0</v>
      </c>
      <c r="FE25" s="95">
        <v>0</v>
      </c>
      <c r="FF25" s="95">
        <v>0</v>
      </c>
      <c r="FG25" s="95">
        <v>0</v>
      </c>
      <c r="FH25" s="95">
        <v>0</v>
      </c>
      <c r="FI25" s="95">
        <v>22</v>
      </c>
      <c r="FJ25" s="95">
        <v>23</v>
      </c>
      <c r="FK25" s="95">
        <v>548</v>
      </c>
      <c r="FL25" s="95">
        <v>0</v>
      </c>
      <c r="FM25" s="95">
        <v>0</v>
      </c>
      <c r="FN25" s="95">
        <v>0</v>
      </c>
      <c r="FO25" s="95">
        <v>471</v>
      </c>
      <c r="FP25" s="95">
        <v>0</v>
      </c>
      <c r="FQ25" s="95">
        <v>330</v>
      </c>
      <c r="FR25" s="95">
        <v>754</v>
      </c>
      <c r="FS25" s="95">
        <v>140</v>
      </c>
      <c r="FT25" s="95">
        <v>0</v>
      </c>
      <c r="FU25" s="95">
        <v>0</v>
      </c>
      <c r="FV25" s="95">
        <v>0</v>
      </c>
      <c r="FW25" s="95">
        <v>0</v>
      </c>
      <c r="FX25" s="95">
        <v>0</v>
      </c>
      <c r="FY25" s="95">
        <v>0</v>
      </c>
      <c r="FZ25" s="95">
        <v>892</v>
      </c>
      <c r="GA25" s="95">
        <v>26967</v>
      </c>
      <c r="GB25" s="95">
        <v>0</v>
      </c>
      <c r="GC25" s="95">
        <v>0</v>
      </c>
      <c r="GD25" s="95">
        <v>124</v>
      </c>
      <c r="GE25" s="95">
        <v>0</v>
      </c>
      <c r="GF25" s="95">
        <v>0</v>
      </c>
      <c r="GG25" s="96">
        <v>35178</v>
      </c>
      <c r="GH25" s="95">
        <v>4367</v>
      </c>
      <c r="GI25" s="95">
        <v>229397</v>
      </c>
      <c r="GJ25" s="95">
        <v>0</v>
      </c>
      <c r="GK25" s="95">
        <v>0</v>
      </c>
      <c r="GL25" s="95">
        <v>0</v>
      </c>
      <c r="GM25" s="95">
        <v>0</v>
      </c>
      <c r="GN25" s="95">
        <v>0</v>
      </c>
      <c r="GO25" s="95">
        <v>-1267</v>
      </c>
      <c r="GP25" s="96">
        <v>232497</v>
      </c>
      <c r="GQ25" s="96">
        <v>267675</v>
      </c>
      <c r="GR25" s="95">
        <v>2479</v>
      </c>
      <c r="GS25" s="95">
        <v>1346</v>
      </c>
      <c r="GT25" s="95">
        <v>3825</v>
      </c>
      <c r="GU25" s="95">
        <v>231439</v>
      </c>
      <c r="GV25" s="95">
        <v>235264</v>
      </c>
      <c r="GW25" s="96">
        <v>467761</v>
      </c>
      <c r="GX25" s="96">
        <v>502939</v>
      </c>
      <c r="GY25" s="95">
        <v>-8313</v>
      </c>
      <c r="GZ25" s="95">
        <v>-130</v>
      </c>
      <c r="HA25" s="95">
        <v>-1190</v>
      </c>
      <c r="HB25" s="95">
        <v>-735</v>
      </c>
      <c r="HC25" s="95">
        <v>-10368</v>
      </c>
      <c r="HD25" s="95">
        <v>-166183</v>
      </c>
      <c r="HE25" s="95">
        <v>-176551</v>
      </c>
      <c r="HF25" s="96">
        <v>291210</v>
      </c>
      <c r="HG25" s="97">
        <v>326388</v>
      </c>
      <c r="HH25" s="87"/>
      <c r="HI25" s="40"/>
    </row>
    <row r="26" spans="1:217" x14ac:dyDescent="0.2">
      <c r="A26" s="87" t="s">
        <v>905</v>
      </c>
      <c r="B26" s="212" t="s">
        <v>287</v>
      </c>
      <c r="C26" s="89" t="s">
        <v>538</v>
      </c>
      <c r="D26" s="95">
        <v>0</v>
      </c>
      <c r="E26" s="95">
        <v>0</v>
      </c>
      <c r="F26" s="95">
        <v>0</v>
      </c>
      <c r="G26" s="95">
        <v>0</v>
      </c>
      <c r="H26" s="95">
        <v>0</v>
      </c>
      <c r="I26" s="95">
        <v>0</v>
      </c>
      <c r="J26" s="95">
        <v>0</v>
      </c>
      <c r="K26" s="95">
        <v>0</v>
      </c>
      <c r="L26" s="95">
        <v>0</v>
      </c>
      <c r="M26" s="95">
        <v>0</v>
      </c>
      <c r="N26" s="95">
        <v>0</v>
      </c>
      <c r="O26" s="95">
        <v>0</v>
      </c>
      <c r="P26" s="95">
        <v>0</v>
      </c>
      <c r="Q26" s="95">
        <v>0</v>
      </c>
      <c r="R26" s="95">
        <v>0</v>
      </c>
      <c r="S26" s="95">
        <v>0</v>
      </c>
      <c r="T26" s="95">
        <v>243</v>
      </c>
      <c r="U26" s="95">
        <v>23</v>
      </c>
      <c r="V26" s="95">
        <v>0</v>
      </c>
      <c r="W26" s="95">
        <v>4575</v>
      </c>
      <c r="X26" s="95">
        <v>2139</v>
      </c>
      <c r="Y26" s="95">
        <v>1096</v>
      </c>
      <c r="Z26" s="95">
        <v>4625</v>
      </c>
      <c r="AA26" s="95">
        <v>42</v>
      </c>
      <c r="AB26" s="95">
        <v>1441</v>
      </c>
      <c r="AC26" s="95">
        <v>0</v>
      </c>
      <c r="AD26" s="95">
        <v>0</v>
      </c>
      <c r="AE26" s="95">
        <v>0</v>
      </c>
      <c r="AF26" s="95">
        <v>0</v>
      </c>
      <c r="AG26" s="95">
        <v>0</v>
      </c>
      <c r="AH26" s="95">
        <v>0</v>
      </c>
      <c r="AI26" s="95">
        <v>0</v>
      </c>
      <c r="AJ26" s="95">
        <v>0</v>
      </c>
      <c r="AK26" s="95">
        <v>0</v>
      </c>
      <c r="AL26" s="95">
        <v>0</v>
      </c>
      <c r="AM26" s="95">
        <v>0</v>
      </c>
      <c r="AN26" s="95">
        <v>0</v>
      </c>
      <c r="AO26" s="95">
        <v>0</v>
      </c>
      <c r="AP26" s="95">
        <v>0</v>
      </c>
      <c r="AQ26" s="95">
        <v>0</v>
      </c>
      <c r="AR26" s="95">
        <v>0</v>
      </c>
      <c r="AS26" s="95">
        <v>0</v>
      </c>
      <c r="AT26" s="95">
        <v>0</v>
      </c>
      <c r="AU26" s="95">
        <v>0</v>
      </c>
      <c r="AV26" s="95">
        <v>0</v>
      </c>
      <c r="AW26" s="95">
        <v>0</v>
      </c>
      <c r="AX26" s="95">
        <v>0</v>
      </c>
      <c r="AY26" s="95">
        <v>0</v>
      </c>
      <c r="AZ26" s="95">
        <v>0</v>
      </c>
      <c r="BA26" s="95">
        <v>0</v>
      </c>
      <c r="BB26" s="95">
        <v>0</v>
      </c>
      <c r="BC26" s="95">
        <v>0</v>
      </c>
      <c r="BD26" s="95">
        <v>0</v>
      </c>
      <c r="BE26" s="95">
        <v>0</v>
      </c>
      <c r="BF26" s="95">
        <v>0</v>
      </c>
      <c r="BG26" s="95">
        <v>0</v>
      </c>
      <c r="BH26" s="95">
        <v>0</v>
      </c>
      <c r="BI26" s="95">
        <v>0</v>
      </c>
      <c r="BJ26" s="95">
        <v>0</v>
      </c>
      <c r="BK26" s="95">
        <v>0</v>
      </c>
      <c r="BL26" s="95">
        <v>0</v>
      </c>
      <c r="BM26" s="95">
        <v>0</v>
      </c>
      <c r="BN26" s="95">
        <v>0</v>
      </c>
      <c r="BO26" s="95">
        <v>0</v>
      </c>
      <c r="BP26" s="95">
        <v>0</v>
      </c>
      <c r="BQ26" s="95">
        <v>0</v>
      </c>
      <c r="BR26" s="95">
        <v>0</v>
      </c>
      <c r="BS26" s="95">
        <v>0</v>
      </c>
      <c r="BT26" s="95">
        <v>0</v>
      </c>
      <c r="BU26" s="95">
        <v>0</v>
      </c>
      <c r="BV26" s="95">
        <v>0</v>
      </c>
      <c r="BW26" s="95">
        <v>0</v>
      </c>
      <c r="BX26" s="95">
        <v>0</v>
      </c>
      <c r="BY26" s="95">
        <v>0</v>
      </c>
      <c r="BZ26" s="95">
        <v>0</v>
      </c>
      <c r="CA26" s="95">
        <v>0</v>
      </c>
      <c r="CB26" s="95">
        <v>0</v>
      </c>
      <c r="CC26" s="95">
        <v>0</v>
      </c>
      <c r="CD26" s="95">
        <v>0</v>
      </c>
      <c r="CE26" s="95">
        <v>0</v>
      </c>
      <c r="CF26" s="95">
        <v>0</v>
      </c>
      <c r="CG26" s="95">
        <v>0</v>
      </c>
      <c r="CH26" s="95">
        <v>0</v>
      </c>
      <c r="CI26" s="95">
        <v>0</v>
      </c>
      <c r="CJ26" s="95">
        <v>0</v>
      </c>
      <c r="CK26" s="95">
        <v>0</v>
      </c>
      <c r="CL26" s="95">
        <v>0</v>
      </c>
      <c r="CM26" s="95">
        <v>0</v>
      </c>
      <c r="CN26" s="95">
        <v>0</v>
      </c>
      <c r="CO26" s="95">
        <v>0</v>
      </c>
      <c r="CP26" s="95">
        <v>0</v>
      </c>
      <c r="CQ26" s="95">
        <v>0</v>
      </c>
      <c r="CR26" s="95">
        <v>0</v>
      </c>
      <c r="CS26" s="95">
        <v>0</v>
      </c>
      <c r="CT26" s="95">
        <v>0</v>
      </c>
      <c r="CU26" s="95">
        <v>0</v>
      </c>
      <c r="CV26" s="95">
        <v>0</v>
      </c>
      <c r="CW26" s="95">
        <v>0</v>
      </c>
      <c r="CX26" s="95">
        <v>0</v>
      </c>
      <c r="CY26" s="95">
        <v>0</v>
      </c>
      <c r="CZ26" s="95">
        <v>0</v>
      </c>
      <c r="DA26" s="95">
        <v>0</v>
      </c>
      <c r="DB26" s="95">
        <v>0</v>
      </c>
      <c r="DC26" s="95">
        <v>0</v>
      </c>
      <c r="DD26" s="95">
        <v>0</v>
      </c>
      <c r="DE26" s="95">
        <v>0</v>
      </c>
      <c r="DF26" s="95">
        <v>0</v>
      </c>
      <c r="DG26" s="95">
        <v>0</v>
      </c>
      <c r="DH26" s="95">
        <v>0</v>
      </c>
      <c r="DI26" s="95">
        <v>0</v>
      </c>
      <c r="DJ26" s="95">
        <v>0</v>
      </c>
      <c r="DK26" s="95">
        <v>0</v>
      </c>
      <c r="DL26" s="95">
        <v>0</v>
      </c>
      <c r="DM26" s="95">
        <v>0</v>
      </c>
      <c r="DN26" s="95">
        <v>0</v>
      </c>
      <c r="DO26" s="95">
        <v>0</v>
      </c>
      <c r="DP26" s="95">
        <v>0</v>
      </c>
      <c r="DQ26" s="95">
        <v>0</v>
      </c>
      <c r="DR26" s="95">
        <v>0</v>
      </c>
      <c r="DS26" s="95">
        <v>0</v>
      </c>
      <c r="DT26" s="95">
        <v>0</v>
      </c>
      <c r="DU26" s="95">
        <v>0</v>
      </c>
      <c r="DV26" s="95">
        <v>0</v>
      </c>
      <c r="DW26" s="95">
        <v>0</v>
      </c>
      <c r="DX26" s="95">
        <v>0</v>
      </c>
      <c r="DY26" s="95">
        <v>0</v>
      </c>
      <c r="DZ26" s="95">
        <v>0</v>
      </c>
      <c r="EA26" s="95">
        <v>0</v>
      </c>
      <c r="EB26" s="95">
        <v>0</v>
      </c>
      <c r="EC26" s="95">
        <v>0</v>
      </c>
      <c r="ED26" s="95">
        <v>0</v>
      </c>
      <c r="EE26" s="95">
        <v>0</v>
      </c>
      <c r="EF26" s="95">
        <v>0</v>
      </c>
      <c r="EG26" s="95">
        <v>0</v>
      </c>
      <c r="EH26" s="95">
        <v>0</v>
      </c>
      <c r="EI26" s="95">
        <v>0</v>
      </c>
      <c r="EJ26" s="95">
        <v>0</v>
      </c>
      <c r="EK26" s="95">
        <v>0</v>
      </c>
      <c r="EL26" s="95">
        <v>0</v>
      </c>
      <c r="EM26" s="95">
        <v>0</v>
      </c>
      <c r="EN26" s="95">
        <v>0</v>
      </c>
      <c r="EO26" s="95">
        <v>0</v>
      </c>
      <c r="EP26" s="95">
        <v>0</v>
      </c>
      <c r="EQ26" s="95">
        <v>0</v>
      </c>
      <c r="ER26" s="95">
        <v>0</v>
      </c>
      <c r="ES26" s="95">
        <v>0</v>
      </c>
      <c r="ET26" s="95">
        <v>0</v>
      </c>
      <c r="EU26" s="95">
        <v>0</v>
      </c>
      <c r="EV26" s="95">
        <v>0</v>
      </c>
      <c r="EW26" s="95">
        <v>0</v>
      </c>
      <c r="EX26" s="95">
        <v>0</v>
      </c>
      <c r="EY26" s="95">
        <v>0</v>
      </c>
      <c r="EZ26" s="95">
        <v>0</v>
      </c>
      <c r="FA26" s="95">
        <v>0</v>
      </c>
      <c r="FB26" s="95">
        <v>0</v>
      </c>
      <c r="FC26" s="95">
        <v>0</v>
      </c>
      <c r="FD26" s="95">
        <v>0</v>
      </c>
      <c r="FE26" s="95">
        <v>0</v>
      </c>
      <c r="FF26" s="95">
        <v>0</v>
      </c>
      <c r="FG26" s="95">
        <v>0</v>
      </c>
      <c r="FH26" s="95">
        <v>0</v>
      </c>
      <c r="FI26" s="95">
        <v>10</v>
      </c>
      <c r="FJ26" s="95">
        <v>0</v>
      </c>
      <c r="FK26" s="95">
        <v>242</v>
      </c>
      <c r="FL26" s="95">
        <v>0</v>
      </c>
      <c r="FM26" s="95">
        <v>0</v>
      </c>
      <c r="FN26" s="95">
        <v>0</v>
      </c>
      <c r="FO26" s="95">
        <v>284</v>
      </c>
      <c r="FP26" s="95">
        <v>0</v>
      </c>
      <c r="FQ26" s="95">
        <v>228</v>
      </c>
      <c r="FR26" s="95">
        <v>426</v>
      </c>
      <c r="FS26" s="95">
        <v>0</v>
      </c>
      <c r="FT26" s="95">
        <v>0</v>
      </c>
      <c r="FU26" s="95">
        <v>0</v>
      </c>
      <c r="FV26" s="95">
        <v>0</v>
      </c>
      <c r="FW26" s="95">
        <v>0</v>
      </c>
      <c r="FX26" s="95">
        <v>0</v>
      </c>
      <c r="FY26" s="95">
        <v>0</v>
      </c>
      <c r="FZ26" s="95">
        <v>457</v>
      </c>
      <c r="GA26" s="95">
        <v>9052</v>
      </c>
      <c r="GB26" s="95">
        <v>0</v>
      </c>
      <c r="GC26" s="95">
        <v>0</v>
      </c>
      <c r="GD26" s="95">
        <v>67</v>
      </c>
      <c r="GE26" s="95">
        <v>0</v>
      </c>
      <c r="GF26" s="95">
        <v>0</v>
      </c>
      <c r="GG26" s="96">
        <v>24950</v>
      </c>
      <c r="GH26" s="95">
        <v>309</v>
      </c>
      <c r="GI26" s="95">
        <v>30630</v>
      </c>
      <c r="GJ26" s="95">
        <v>0</v>
      </c>
      <c r="GK26" s="95">
        <v>0</v>
      </c>
      <c r="GL26" s="95">
        <v>0</v>
      </c>
      <c r="GM26" s="95">
        <v>0</v>
      </c>
      <c r="GN26" s="95">
        <v>0</v>
      </c>
      <c r="GO26" s="95">
        <v>-71</v>
      </c>
      <c r="GP26" s="96">
        <v>30868</v>
      </c>
      <c r="GQ26" s="96">
        <v>55818</v>
      </c>
      <c r="GR26" s="95">
        <v>29</v>
      </c>
      <c r="GS26" s="95">
        <v>5</v>
      </c>
      <c r="GT26" s="95">
        <v>34</v>
      </c>
      <c r="GU26" s="95">
        <v>28833</v>
      </c>
      <c r="GV26" s="95">
        <v>28867</v>
      </c>
      <c r="GW26" s="96">
        <v>59735</v>
      </c>
      <c r="GX26" s="96">
        <v>84685</v>
      </c>
      <c r="GY26" s="95">
        <v>-22591</v>
      </c>
      <c r="GZ26" s="95">
        <v>-10</v>
      </c>
      <c r="HA26" s="95">
        <v>-2095</v>
      </c>
      <c r="HB26" s="95">
        <v>-1972</v>
      </c>
      <c r="HC26" s="95">
        <v>-26668</v>
      </c>
      <c r="HD26" s="95">
        <v>-18941</v>
      </c>
      <c r="HE26" s="95">
        <v>-45609</v>
      </c>
      <c r="HF26" s="96">
        <v>14126</v>
      </c>
      <c r="HG26" s="97">
        <v>39076</v>
      </c>
      <c r="HH26" s="87"/>
      <c r="HI26" s="40"/>
    </row>
    <row r="27" spans="1:217" x14ac:dyDescent="0.2">
      <c r="A27" s="87" t="s">
        <v>906</v>
      </c>
      <c r="B27" s="212" t="s">
        <v>284</v>
      </c>
      <c r="C27" s="89" t="s">
        <v>539</v>
      </c>
      <c r="D27" s="95">
        <v>0</v>
      </c>
      <c r="E27" s="95">
        <v>0</v>
      </c>
      <c r="F27" s="95">
        <v>0</v>
      </c>
      <c r="G27" s="95">
        <v>0</v>
      </c>
      <c r="H27" s="95">
        <v>0</v>
      </c>
      <c r="I27" s="95">
        <v>0</v>
      </c>
      <c r="J27" s="95">
        <v>248</v>
      </c>
      <c r="K27" s="95">
        <v>0</v>
      </c>
      <c r="L27" s="95">
        <v>0</v>
      </c>
      <c r="M27" s="95">
        <v>0</v>
      </c>
      <c r="N27" s="95">
        <v>0</v>
      </c>
      <c r="O27" s="95">
        <v>1</v>
      </c>
      <c r="P27" s="95">
        <v>0</v>
      </c>
      <c r="Q27" s="95">
        <v>0</v>
      </c>
      <c r="R27" s="95">
        <v>0</v>
      </c>
      <c r="S27" s="95">
        <v>0</v>
      </c>
      <c r="T27" s="95">
        <v>4482</v>
      </c>
      <c r="U27" s="95">
        <v>3905</v>
      </c>
      <c r="V27" s="95">
        <v>233</v>
      </c>
      <c r="W27" s="95">
        <v>20880</v>
      </c>
      <c r="X27" s="95">
        <v>2144</v>
      </c>
      <c r="Y27" s="95">
        <v>43820</v>
      </c>
      <c r="Z27" s="95">
        <v>16015</v>
      </c>
      <c r="AA27" s="95">
        <v>2132</v>
      </c>
      <c r="AB27" s="95">
        <v>3006</v>
      </c>
      <c r="AC27" s="95">
        <v>11490</v>
      </c>
      <c r="AD27" s="95">
        <v>0</v>
      </c>
      <c r="AE27" s="95">
        <v>0</v>
      </c>
      <c r="AF27" s="95">
        <v>9</v>
      </c>
      <c r="AG27" s="95">
        <v>0</v>
      </c>
      <c r="AH27" s="95">
        <v>1</v>
      </c>
      <c r="AI27" s="95">
        <v>0</v>
      </c>
      <c r="AJ27" s="95">
        <v>0</v>
      </c>
      <c r="AK27" s="95">
        <v>0</v>
      </c>
      <c r="AL27" s="95">
        <v>0</v>
      </c>
      <c r="AM27" s="95">
        <v>0</v>
      </c>
      <c r="AN27" s="95">
        <v>0</v>
      </c>
      <c r="AO27" s="95">
        <v>0</v>
      </c>
      <c r="AP27" s="95">
        <v>0</v>
      </c>
      <c r="AQ27" s="95">
        <v>119</v>
      </c>
      <c r="AR27" s="95">
        <v>221</v>
      </c>
      <c r="AS27" s="95">
        <v>5</v>
      </c>
      <c r="AT27" s="95">
        <v>0</v>
      </c>
      <c r="AU27" s="95">
        <v>0</v>
      </c>
      <c r="AV27" s="95">
        <v>2</v>
      </c>
      <c r="AW27" s="95">
        <v>0</v>
      </c>
      <c r="AX27" s="95">
        <v>36</v>
      </c>
      <c r="AY27" s="95">
        <v>0</v>
      </c>
      <c r="AZ27" s="95">
        <v>4</v>
      </c>
      <c r="BA27" s="95">
        <v>0</v>
      </c>
      <c r="BB27" s="95">
        <v>1141</v>
      </c>
      <c r="BC27" s="95">
        <v>9</v>
      </c>
      <c r="BD27" s="95">
        <v>0</v>
      </c>
      <c r="BE27" s="95">
        <v>2039</v>
      </c>
      <c r="BF27" s="95">
        <v>3310</v>
      </c>
      <c r="BG27" s="95">
        <v>6</v>
      </c>
      <c r="BH27" s="95">
        <v>845</v>
      </c>
      <c r="BI27" s="95">
        <v>0</v>
      </c>
      <c r="BJ27" s="95">
        <v>2426</v>
      </c>
      <c r="BK27" s="95">
        <v>0</v>
      </c>
      <c r="BL27" s="95">
        <v>0</v>
      </c>
      <c r="BM27" s="95">
        <v>9</v>
      </c>
      <c r="BN27" s="95">
        <v>0</v>
      </c>
      <c r="BO27" s="95">
        <v>0</v>
      </c>
      <c r="BP27" s="95">
        <v>0</v>
      </c>
      <c r="BQ27" s="95">
        <v>1</v>
      </c>
      <c r="BR27" s="95">
        <v>0</v>
      </c>
      <c r="BS27" s="95">
        <v>0</v>
      </c>
      <c r="BT27" s="95">
        <v>4</v>
      </c>
      <c r="BU27" s="95">
        <v>16</v>
      </c>
      <c r="BV27" s="95">
        <v>57</v>
      </c>
      <c r="BW27" s="95">
        <v>0</v>
      </c>
      <c r="BX27" s="95">
        <v>0</v>
      </c>
      <c r="BY27" s="95">
        <v>0</v>
      </c>
      <c r="BZ27" s="95">
        <v>0</v>
      </c>
      <c r="CA27" s="95">
        <v>0</v>
      </c>
      <c r="CB27" s="95">
        <v>1</v>
      </c>
      <c r="CC27" s="95">
        <v>0</v>
      </c>
      <c r="CD27" s="95">
        <v>0</v>
      </c>
      <c r="CE27" s="95">
        <v>0</v>
      </c>
      <c r="CF27" s="95">
        <v>0</v>
      </c>
      <c r="CG27" s="95">
        <v>0</v>
      </c>
      <c r="CH27" s="95">
        <v>0</v>
      </c>
      <c r="CI27" s="95">
        <v>0</v>
      </c>
      <c r="CJ27" s="95">
        <v>0</v>
      </c>
      <c r="CK27" s="95">
        <v>0</v>
      </c>
      <c r="CL27" s="95">
        <v>0</v>
      </c>
      <c r="CM27" s="95">
        <v>0</v>
      </c>
      <c r="CN27" s="95">
        <v>0</v>
      </c>
      <c r="CO27" s="95">
        <v>0</v>
      </c>
      <c r="CP27" s="95">
        <v>0</v>
      </c>
      <c r="CQ27" s="95">
        <v>0</v>
      </c>
      <c r="CR27" s="95">
        <v>0</v>
      </c>
      <c r="CS27" s="95">
        <v>0</v>
      </c>
      <c r="CT27" s="95">
        <v>0</v>
      </c>
      <c r="CU27" s="95">
        <v>0</v>
      </c>
      <c r="CV27" s="95">
        <v>0</v>
      </c>
      <c r="CW27" s="95">
        <v>0</v>
      </c>
      <c r="CX27" s="95">
        <v>0</v>
      </c>
      <c r="CY27" s="95">
        <v>0</v>
      </c>
      <c r="CZ27" s="95">
        <v>0</v>
      </c>
      <c r="DA27" s="95">
        <v>0</v>
      </c>
      <c r="DB27" s="95">
        <v>0</v>
      </c>
      <c r="DC27" s="95">
        <v>0</v>
      </c>
      <c r="DD27" s="95">
        <v>0</v>
      </c>
      <c r="DE27" s="95">
        <v>0</v>
      </c>
      <c r="DF27" s="95">
        <v>0</v>
      </c>
      <c r="DG27" s="95">
        <v>0</v>
      </c>
      <c r="DH27" s="95">
        <v>0</v>
      </c>
      <c r="DI27" s="95">
        <v>0</v>
      </c>
      <c r="DJ27" s="95">
        <v>0</v>
      </c>
      <c r="DK27" s="95">
        <v>0</v>
      </c>
      <c r="DL27" s="95">
        <v>0</v>
      </c>
      <c r="DM27" s="95">
        <v>0</v>
      </c>
      <c r="DN27" s="95">
        <v>0</v>
      </c>
      <c r="DO27" s="95">
        <v>0</v>
      </c>
      <c r="DP27" s="95">
        <v>0</v>
      </c>
      <c r="DQ27" s="95">
        <v>0</v>
      </c>
      <c r="DR27" s="95">
        <v>0</v>
      </c>
      <c r="DS27" s="95">
        <v>0</v>
      </c>
      <c r="DT27" s="95">
        <v>0</v>
      </c>
      <c r="DU27" s="95">
        <v>0</v>
      </c>
      <c r="DV27" s="95">
        <v>0</v>
      </c>
      <c r="DW27" s="95">
        <v>0</v>
      </c>
      <c r="DX27" s="95">
        <v>2</v>
      </c>
      <c r="DY27" s="95">
        <v>0</v>
      </c>
      <c r="DZ27" s="95">
        <v>0</v>
      </c>
      <c r="EA27" s="95">
        <v>0</v>
      </c>
      <c r="EB27" s="95">
        <v>0</v>
      </c>
      <c r="EC27" s="95">
        <v>0</v>
      </c>
      <c r="ED27" s="95">
        <v>0</v>
      </c>
      <c r="EE27" s="95">
        <v>0</v>
      </c>
      <c r="EF27" s="95">
        <v>0</v>
      </c>
      <c r="EG27" s="95">
        <v>0</v>
      </c>
      <c r="EH27" s="95">
        <v>0</v>
      </c>
      <c r="EI27" s="95">
        <v>0</v>
      </c>
      <c r="EJ27" s="95">
        <v>0</v>
      </c>
      <c r="EK27" s="95">
        <v>0</v>
      </c>
      <c r="EL27" s="95">
        <v>0</v>
      </c>
      <c r="EM27" s="95">
        <v>0</v>
      </c>
      <c r="EN27" s="95">
        <v>0</v>
      </c>
      <c r="EO27" s="95">
        <v>0</v>
      </c>
      <c r="EP27" s="95">
        <v>0</v>
      </c>
      <c r="EQ27" s="95">
        <v>0</v>
      </c>
      <c r="ER27" s="95">
        <v>0</v>
      </c>
      <c r="ES27" s="95">
        <v>0</v>
      </c>
      <c r="ET27" s="95">
        <v>0</v>
      </c>
      <c r="EU27" s="95">
        <v>0</v>
      </c>
      <c r="EV27" s="95">
        <v>0</v>
      </c>
      <c r="EW27" s="95">
        <v>0</v>
      </c>
      <c r="EX27" s="95">
        <v>0</v>
      </c>
      <c r="EY27" s="95">
        <v>0</v>
      </c>
      <c r="EZ27" s="95">
        <v>0</v>
      </c>
      <c r="FA27" s="95">
        <v>0</v>
      </c>
      <c r="FB27" s="95">
        <v>11</v>
      </c>
      <c r="FC27" s="95">
        <v>0</v>
      </c>
      <c r="FD27" s="95">
        <v>0</v>
      </c>
      <c r="FE27" s="95">
        <v>0</v>
      </c>
      <c r="FF27" s="95">
        <v>0</v>
      </c>
      <c r="FG27" s="95">
        <v>0</v>
      </c>
      <c r="FH27" s="95">
        <v>0</v>
      </c>
      <c r="FI27" s="95">
        <v>16</v>
      </c>
      <c r="FJ27" s="95">
        <v>0</v>
      </c>
      <c r="FK27" s="95">
        <v>555</v>
      </c>
      <c r="FL27" s="95">
        <v>0</v>
      </c>
      <c r="FM27" s="95">
        <v>0</v>
      </c>
      <c r="FN27" s="95">
        <v>0</v>
      </c>
      <c r="FO27" s="95">
        <v>577</v>
      </c>
      <c r="FP27" s="95">
        <v>0</v>
      </c>
      <c r="FQ27" s="95">
        <v>380</v>
      </c>
      <c r="FR27" s="95">
        <v>816</v>
      </c>
      <c r="FS27" s="95">
        <v>0</v>
      </c>
      <c r="FT27" s="95">
        <v>0</v>
      </c>
      <c r="FU27" s="95">
        <v>0</v>
      </c>
      <c r="FV27" s="95">
        <v>0</v>
      </c>
      <c r="FW27" s="95">
        <v>0</v>
      </c>
      <c r="FX27" s="95">
        <v>0</v>
      </c>
      <c r="FY27" s="95">
        <v>0</v>
      </c>
      <c r="FZ27" s="95">
        <v>867</v>
      </c>
      <c r="GA27" s="95">
        <v>17906</v>
      </c>
      <c r="GB27" s="95">
        <v>0</v>
      </c>
      <c r="GC27" s="95">
        <v>0</v>
      </c>
      <c r="GD27" s="95">
        <v>124</v>
      </c>
      <c r="GE27" s="95">
        <v>0</v>
      </c>
      <c r="GF27" s="95">
        <v>0</v>
      </c>
      <c r="GG27" s="96">
        <v>139871</v>
      </c>
      <c r="GH27" s="95">
        <v>1480</v>
      </c>
      <c r="GI27" s="95">
        <v>40013</v>
      </c>
      <c r="GJ27" s="95">
        <v>0</v>
      </c>
      <c r="GK27" s="95">
        <v>0</v>
      </c>
      <c r="GL27" s="95">
        <v>0</v>
      </c>
      <c r="GM27" s="95">
        <v>0</v>
      </c>
      <c r="GN27" s="95">
        <v>0</v>
      </c>
      <c r="GO27" s="95">
        <v>4772</v>
      </c>
      <c r="GP27" s="96">
        <v>46265</v>
      </c>
      <c r="GQ27" s="96">
        <v>186136</v>
      </c>
      <c r="GR27" s="95">
        <v>404</v>
      </c>
      <c r="GS27" s="95">
        <v>3</v>
      </c>
      <c r="GT27" s="95">
        <v>407</v>
      </c>
      <c r="GU27" s="95">
        <v>219851</v>
      </c>
      <c r="GV27" s="95">
        <v>220258</v>
      </c>
      <c r="GW27" s="96">
        <v>266523</v>
      </c>
      <c r="GX27" s="96">
        <v>406394</v>
      </c>
      <c r="GY27" s="95">
        <v>-28315</v>
      </c>
      <c r="GZ27" s="95">
        <v>-20</v>
      </c>
      <c r="HA27" s="95">
        <v>-469</v>
      </c>
      <c r="HB27" s="95">
        <v>-2295</v>
      </c>
      <c r="HC27" s="95">
        <v>-31099</v>
      </c>
      <c r="HD27" s="95">
        <v>-111357</v>
      </c>
      <c r="HE27" s="95">
        <v>-142456</v>
      </c>
      <c r="HF27" s="96">
        <v>124067</v>
      </c>
      <c r="HG27" s="97">
        <v>263938</v>
      </c>
      <c r="HH27" s="87"/>
      <c r="HI27" s="40"/>
    </row>
    <row r="28" spans="1:217" x14ac:dyDescent="0.2">
      <c r="A28" s="87" t="s">
        <v>907</v>
      </c>
      <c r="B28" s="212" t="s">
        <v>273</v>
      </c>
      <c r="C28" s="89" t="s">
        <v>540</v>
      </c>
      <c r="D28" s="95">
        <v>0</v>
      </c>
      <c r="E28" s="95">
        <v>0</v>
      </c>
      <c r="F28" s="95">
        <v>0</v>
      </c>
      <c r="G28" s="95">
        <v>0</v>
      </c>
      <c r="H28" s="95">
        <v>0</v>
      </c>
      <c r="I28" s="95">
        <v>0</v>
      </c>
      <c r="J28" s="95">
        <v>308</v>
      </c>
      <c r="K28" s="95">
        <v>0</v>
      </c>
      <c r="L28" s="95">
        <v>0</v>
      </c>
      <c r="M28" s="95">
        <v>0</v>
      </c>
      <c r="N28" s="95">
        <v>65</v>
      </c>
      <c r="O28" s="95">
        <v>164</v>
      </c>
      <c r="P28" s="95">
        <v>0</v>
      </c>
      <c r="Q28" s="95">
        <v>0</v>
      </c>
      <c r="R28" s="95">
        <v>0</v>
      </c>
      <c r="S28" s="95">
        <v>0</v>
      </c>
      <c r="T28" s="95">
        <v>1919</v>
      </c>
      <c r="U28" s="95">
        <v>1080</v>
      </c>
      <c r="V28" s="95">
        <v>0</v>
      </c>
      <c r="W28" s="95">
        <v>22802</v>
      </c>
      <c r="X28" s="95">
        <v>9</v>
      </c>
      <c r="Y28" s="95">
        <v>1722</v>
      </c>
      <c r="Z28" s="95">
        <v>32511</v>
      </c>
      <c r="AA28" s="95">
        <v>1572</v>
      </c>
      <c r="AB28" s="95">
        <v>75</v>
      </c>
      <c r="AC28" s="95">
        <v>67</v>
      </c>
      <c r="AD28" s="95">
        <v>0</v>
      </c>
      <c r="AE28" s="95">
        <v>0</v>
      </c>
      <c r="AF28" s="95">
        <v>0</v>
      </c>
      <c r="AG28" s="95">
        <v>0</v>
      </c>
      <c r="AH28" s="95">
        <v>0</v>
      </c>
      <c r="AI28" s="95">
        <v>0</v>
      </c>
      <c r="AJ28" s="95">
        <v>0</v>
      </c>
      <c r="AK28" s="95">
        <v>0</v>
      </c>
      <c r="AL28" s="95">
        <v>0</v>
      </c>
      <c r="AM28" s="95">
        <v>0</v>
      </c>
      <c r="AN28" s="95">
        <v>0</v>
      </c>
      <c r="AO28" s="95">
        <v>0</v>
      </c>
      <c r="AP28" s="95">
        <v>0</v>
      </c>
      <c r="AQ28" s="95">
        <v>0</v>
      </c>
      <c r="AR28" s="95">
        <v>0</v>
      </c>
      <c r="AS28" s="95">
        <v>0</v>
      </c>
      <c r="AT28" s="95">
        <v>0</v>
      </c>
      <c r="AU28" s="95">
        <v>0</v>
      </c>
      <c r="AV28" s="95">
        <v>0</v>
      </c>
      <c r="AW28" s="95">
        <v>0</v>
      </c>
      <c r="AX28" s="95">
        <v>0</v>
      </c>
      <c r="AY28" s="95">
        <v>0</v>
      </c>
      <c r="AZ28" s="95">
        <v>0</v>
      </c>
      <c r="BA28" s="95">
        <v>0</v>
      </c>
      <c r="BB28" s="95">
        <v>0</v>
      </c>
      <c r="BC28" s="95">
        <v>0</v>
      </c>
      <c r="BD28" s="95">
        <v>0</v>
      </c>
      <c r="BE28" s="95">
        <v>0</v>
      </c>
      <c r="BF28" s="95">
        <v>0</v>
      </c>
      <c r="BG28" s="95">
        <v>0</v>
      </c>
      <c r="BH28" s="95">
        <v>0</v>
      </c>
      <c r="BI28" s="95">
        <v>0</v>
      </c>
      <c r="BJ28" s="95">
        <v>0</v>
      </c>
      <c r="BK28" s="95">
        <v>0</v>
      </c>
      <c r="BL28" s="95">
        <v>0</v>
      </c>
      <c r="BM28" s="95">
        <v>0</v>
      </c>
      <c r="BN28" s="95">
        <v>0</v>
      </c>
      <c r="BO28" s="95">
        <v>0</v>
      </c>
      <c r="BP28" s="95">
        <v>0</v>
      </c>
      <c r="BQ28" s="95">
        <v>0</v>
      </c>
      <c r="BR28" s="95">
        <v>0</v>
      </c>
      <c r="BS28" s="95">
        <v>0</v>
      </c>
      <c r="BT28" s="95">
        <v>0</v>
      </c>
      <c r="BU28" s="95">
        <v>0</v>
      </c>
      <c r="BV28" s="95">
        <v>0</v>
      </c>
      <c r="BW28" s="95">
        <v>0</v>
      </c>
      <c r="BX28" s="95">
        <v>0</v>
      </c>
      <c r="BY28" s="95">
        <v>0</v>
      </c>
      <c r="BZ28" s="95">
        <v>0</v>
      </c>
      <c r="CA28" s="95">
        <v>0</v>
      </c>
      <c r="CB28" s="95">
        <v>0</v>
      </c>
      <c r="CC28" s="95">
        <v>0</v>
      </c>
      <c r="CD28" s="95">
        <v>0</v>
      </c>
      <c r="CE28" s="95">
        <v>0</v>
      </c>
      <c r="CF28" s="95">
        <v>0</v>
      </c>
      <c r="CG28" s="95">
        <v>0</v>
      </c>
      <c r="CH28" s="95">
        <v>0</v>
      </c>
      <c r="CI28" s="95">
        <v>0</v>
      </c>
      <c r="CJ28" s="95">
        <v>0</v>
      </c>
      <c r="CK28" s="95">
        <v>0</v>
      </c>
      <c r="CL28" s="95">
        <v>0</v>
      </c>
      <c r="CM28" s="95">
        <v>0</v>
      </c>
      <c r="CN28" s="95">
        <v>0</v>
      </c>
      <c r="CO28" s="95">
        <v>0</v>
      </c>
      <c r="CP28" s="95">
        <v>0</v>
      </c>
      <c r="CQ28" s="95">
        <v>0</v>
      </c>
      <c r="CR28" s="95">
        <v>0</v>
      </c>
      <c r="CS28" s="95">
        <v>0</v>
      </c>
      <c r="CT28" s="95">
        <v>0</v>
      </c>
      <c r="CU28" s="95">
        <v>0</v>
      </c>
      <c r="CV28" s="95">
        <v>0</v>
      </c>
      <c r="CW28" s="95">
        <v>0</v>
      </c>
      <c r="CX28" s="95">
        <v>0</v>
      </c>
      <c r="CY28" s="95">
        <v>0</v>
      </c>
      <c r="CZ28" s="95">
        <v>0</v>
      </c>
      <c r="DA28" s="95">
        <v>0</v>
      </c>
      <c r="DB28" s="95">
        <v>0</v>
      </c>
      <c r="DC28" s="95">
        <v>0</v>
      </c>
      <c r="DD28" s="95">
        <v>0</v>
      </c>
      <c r="DE28" s="95">
        <v>0</v>
      </c>
      <c r="DF28" s="95">
        <v>0</v>
      </c>
      <c r="DG28" s="95">
        <v>0</v>
      </c>
      <c r="DH28" s="95">
        <v>0</v>
      </c>
      <c r="DI28" s="95">
        <v>0</v>
      </c>
      <c r="DJ28" s="95">
        <v>0</v>
      </c>
      <c r="DK28" s="95">
        <v>0</v>
      </c>
      <c r="DL28" s="95">
        <v>0</v>
      </c>
      <c r="DM28" s="95">
        <v>0</v>
      </c>
      <c r="DN28" s="95">
        <v>0</v>
      </c>
      <c r="DO28" s="95">
        <v>0</v>
      </c>
      <c r="DP28" s="95">
        <v>0</v>
      </c>
      <c r="DQ28" s="95">
        <v>0</v>
      </c>
      <c r="DR28" s="95">
        <v>0</v>
      </c>
      <c r="DS28" s="95">
        <v>0</v>
      </c>
      <c r="DT28" s="95">
        <v>0</v>
      </c>
      <c r="DU28" s="95">
        <v>0</v>
      </c>
      <c r="DV28" s="95">
        <v>0</v>
      </c>
      <c r="DW28" s="95">
        <v>0</v>
      </c>
      <c r="DX28" s="95">
        <v>0</v>
      </c>
      <c r="DY28" s="95">
        <v>0</v>
      </c>
      <c r="DZ28" s="95">
        <v>0</v>
      </c>
      <c r="EA28" s="95">
        <v>0</v>
      </c>
      <c r="EB28" s="95">
        <v>0</v>
      </c>
      <c r="EC28" s="95">
        <v>0</v>
      </c>
      <c r="ED28" s="95">
        <v>0</v>
      </c>
      <c r="EE28" s="95">
        <v>0</v>
      </c>
      <c r="EF28" s="95">
        <v>0</v>
      </c>
      <c r="EG28" s="95">
        <v>0</v>
      </c>
      <c r="EH28" s="95">
        <v>0</v>
      </c>
      <c r="EI28" s="95">
        <v>0</v>
      </c>
      <c r="EJ28" s="95">
        <v>0</v>
      </c>
      <c r="EK28" s="95">
        <v>0</v>
      </c>
      <c r="EL28" s="95">
        <v>0</v>
      </c>
      <c r="EM28" s="95">
        <v>0</v>
      </c>
      <c r="EN28" s="95">
        <v>0</v>
      </c>
      <c r="EO28" s="95">
        <v>0</v>
      </c>
      <c r="EP28" s="95">
        <v>0</v>
      </c>
      <c r="EQ28" s="95">
        <v>0</v>
      </c>
      <c r="ER28" s="95">
        <v>0</v>
      </c>
      <c r="ES28" s="95">
        <v>0</v>
      </c>
      <c r="ET28" s="95">
        <v>0</v>
      </c>
      <c r="EU28" s="95">
        <v>0</v>
      </c>
      <c r="EV28" s="95">
        <v>0</v>
      </c>
      <c r="EW28" s="95">
        <v>0</v>
      </c>
      <c r="EX28" s="95">
        <v>0</v>
      </c>
      <c r="EY28" s="95">
        <v>0</v>
      </c>
      <c r="EZ28" s="95">
        <v>0</v>
      </c>
      <c r="FA28" s="95">
        <v>0</v>
      </c>
      <c r="FB28" s="95">
        <v>9</v>
      </c>
      <c r="FC28" s="95">
        <v>0</v>
      </c>
      <c r="FD28" s="95">
        <v>0</v>
      </c>
      <c r="FE28" s="95">
        <v>0</v>
      </c>
      <c r="FF28" s="95">
        <v>0</v>
      </c>
      <c r="FG28" s="95">
        <v>0</v>
      </c>
      <c r="FH28" s="95">
        <v>0</v>
      </c>
      <c r="FI28" s="95">
        <v>24</v>
      </c>
      <c r="FJ28" s="95">
        <v>87</v>
      </c>
      <c r="FK28" s="95">
        <v>486</v>
      </c>
      <c r="FL28" s="95">
        <v>0</v>
      </c>
      <c r="FM28" s="95">
        <v>0</v>
      </c>
      <c r="FN28" s="95">
        <v>0</v>
      </c>
      <c r="FO28" s="95">
        <v>2699</v>
      </c>
      <c r="FP28" s="95">
        <v>0</v>
      </c>
      <c r="FQ28" s="95">
        <v>898</v>
      </c>
      <c r="FR28" s="95">
        <v>1981</v>
      </c>
      <c r="FS28" s="95">
        <v>0</v>
      </c>
      <c r="FT28" s="95">
        <v>0</v>
      </c>
      <c r="FU28" s="95">
        <v>0</v>
      </c>
      <c r="FV28" s="95">
        <v>0</v>
      </c>
      <c r="FW28" s="95">
        <v>0</v>
      </c>
      <c r="FX28" s="95">
        <v>0</v>
      </c>
      <c r="FY28" s="95">
        <v>0</v>
      </c>
      <c r="FZ28" s="95">
        <v>2049</v>
      </c>
      <c r="GA28" s="95">
        <v>35063</v>
      </c>
      <c r="GB28" s="95">
        <v>0</v>
      </c>
      <c r="GC28" s="95">
        <v>0</v>
      </c>
      <c r="GD28" s="95">
        <v>305</v>
      </c>
      <c r="GE28" s="95">
        <v>0</v>
      </c>
      <c r="GF28" s="95">
        <v>0</v>
      </c>
      <c r="GG28" s="96">
        <v>105895</v>
      </c>
      <c r="GH28" s="95">
        <v>4638</v>
      </c>
      <c r="GI28" s="95">
        <v>146562</v>
      </c>
      <c r="GJ28" s="95">
        <v>0</v>
      </c>
      <c r="GK28" s="95">
        <v>0</v>
      </c>
      <c r="GL28" s="95">
        <v>0</v>
      </c>
      <c r="GM28" s="95">
        <v>0</v>
      </c>
      <c r="GN28" s="95">
        <v>0</v>
      </c>
      <c r="GO28" s="95">
        <v>527</v>
      </c>
      <c r="GP28" s="96">
        <v>151727</v>
      </c>
      <c r="GQ28" s="96">
        <v>257622</v>
      </c>
      <c r="GR28" s="95">
        <v>142</v>
      </c>
      <c r="GS28" s="95">
        <v>18</v>
      </c>
      <c r="GT28" s="95">
        <v>160</v>
      </c>
      <c r="GU28" s="95">
        <v>306471</v>
      </c>
      <c r="GV28" s="95">
        <v>306631</v>
      </c>
      <c r="GW28" s="96">
        <v>458358</v>
      </c>
      <c r="GX28" s="96">
        <v>564253</v>
      </c>
      <c r="GY28" s="95">
        <v>-10215</v>
      </c>
      <c r="GZ28" s="95">
        <v>-287</v>
      </c>
      <c r="HA28" s="95">
        <v>-1543</v>
      </c>
      <c r="HB28" s="95">
        <v>-932</v>
      </c>
      <c r="HC28" s="95">
        <v>-12977</v>
      </c>
      <c r="HD28" s="95">
        <v>-178719</v>
      </c>
      <c r="HE28" s="95">
        <v>-191696</v>
      </c>
      <c r="HF28" s="96">
        <v>266662</v>
      </c>
      <c r="HG28" s="97">
        <v>372557</v>
      </c>
      <c r="HH28" s="87"/>
      <c r="HI28" s="40"/>
    </row>
    <row r="29" spans="1:217" x14ac:dyDescent="0.2">
      <c r="A29" s="87" t="s">
        <v>908</v>
      </c>
      <c r="B29" s="212" t="s">
        <v>267</v>
      </c>
      <c r="C29" s="89" t="s">
        <v>541</v>
      </c>
      <c r="D29" s="95">
        <v>0</v>
      </c>
      <c r="E29" s="95">
        <v>0</v>
      </c>
      <c r="F29" s="95">
        <v>0</v>
      </c>
      <c r="G29" s="95">
        <v>0</v>
      </c>
      <c r="H29" s="95">
        <v>0</v>
      </c>
      <c r="I29" s="95">
        <v>0</v>
      </c>
      <c r="J29" s="95">
        <v>13</v>
      </c>
      <c r="K29" s="95">
        <v>0</v>
      </c>
      <c r="L29" s="95">
        <v>0</v>
      </c>
      <c r="M29" s="95">
        <v>0</v>
      </c>
      <c r="N29" s="95">
        <v>0</v>
      </c>
      <c r="O29" s="95">
        <v>0</v>
      </c>
      <c r="P29" s="95">
        <v>0</v>
      </c>
      <c r="Q29" s="95">
        <v>0</v>
      </c>
      <c r="R29" s="95">
        <v>0</v>
      </c>
      <c r="S29" s="95">
        <v>0</v>
      </c>
      <c r="T29" s="95">
        <v>4</v>
      </c>
      <c r="U29" s="95">
        <v>164</v>
      </c>
      <c r="V29" s="95">
        <v>0</v>
      </c>
      <c r="W29" s="95">
        <v>200</v>
      </c>
      <c r="X29" s="95">
        <v>70</v>
      </c>
      <c r="Y29" s="95">
        <v>213</v>
      </c>
      <c r="Z29" s="95">
        <v>30</v>
      </c>
      <c r="AA29" s="95">
        <v>2858</v>
      </c>
      <c r="AB29" s="95">
        <v>0</v>
      </c>
      <c r="AC29" s="95">
        <v>0</v>
      </c>
      <c r="AD29" s="95">
        <v>0</v>
      </c>
      <c r="AE29" s="95">
        <v>0</v>
      </c>
      <c r="AF29" s="95">
        <v>0</v>
      </c>
      <c r="AG29" s="95">
        <v>0</v>
      </c>
      <c r="AH29" s="95">
        <v>0</v>
      </c>
      <c r="AI29" s="95">
        <v>0</v>
      </c>
      <c r="AJ29" s="95">
        <v>0</v>
      </c>
      <c r="AK29" s="95">
        <v>0</v>
      </c>
      <c r="AL29" s="95">
        <v>0</v>
      </c>
      <c r="AM29" s="95">
        <v>0</v>
      </c>
      <c r="AN29" s="95">
        <v>0</v>
      </c>
      <c r="AO29" s="95">
        <v>0</v>
      </c>
      <c r="AP29" s="95">
        <v>0</v>
      </c>
      <c r="AQ29" s="95">
        <v>0</v>
      </c>
      <c r="AR29" s="95">
        <v>0</v>
      </c>
      <c r="AS29" s="95">
        <v>0</v>
      </c>
      <c r="AT29" s="95">
        <v>0</v>
      </c>
      <c r="AU29" s="95">
        <v>0</v>
      </c>
      <c r="AV29" s="95">
        <v>0</v>
      </c>
      <c r="AW29" s="95">
        <v>0</v>
      </c>
      <c r="AX29" s="95">
        <v>0</v>
      </c>
      <c r="AY29" s="95">
        <v>0</v>
      </c>
      <c r="AZ29" s="95">
        <v>0</v>
      </c>
      <c r="BA29" s="95">
        <v>0</v>
      </c>
      <c r="BB29" s="95">
        <v>0</v>
      </c>
      <c r="BC29" s="95">
        <v>0</v>
      </c>
      <c r="BD29" s="95">
        <v>0</v>
      </c>
      <c r="BE29" s="95">
        <v>12</v>
      </c>
      <c r="BF29" s="95">
        <v>0</v>
      </c>
      <c r="BG29" s="95">
        <v>0</v>
      </c>
      <c r="BH29" s="95">
        <v>0</v>
      </c>
      <c r="BI29" s="95">
        <v>0</v>
      </c>
      <c r="BJ29" s="95">
        <v>0</v>
      </c>
      <c r="BK29" s="95">
        <v>0</v>
      </c>
      <c r="BL29" s="95">
        <v>0</v>
      </c>
      <c r="BM29" s="95">
        <v>0</v>
      </c>
      <c r="BN29" s="95">
        <v>0</v>
      </c>
      <c r="BO29" s="95">
        <v>0</v>
      </c>
      <c r="BP29" s="95">
        <v>0</v>
      </c>
      <c r="BQ29" s="95">
        <v>0</v>
      </c>
      <c r="BR29" s="95">
        <v>0</v>
      </c>
      <c r="BS29" s="95">
        <v>0</v>
      </c>
      <c r="BT29" s="95">
        <v>0</v>
      </c>
      <c r="BU29" s="95">
        <v>0</v>
      </c>
      <c r="BV29" s="95">
        <v>0</v>
      </c>
      <c r="BW29" s="95">
        <v>0</v>
      </c>
      <c r="BX29" s="95">
        <v>0</v>
      </c>
      <c r="BY29" s="95">
        <v>0</v>
      </c>
      <c r="BZ29" s="95">
        <v>0</v>
      </c>
      <c r="CA29" s="95">
        <v>0</v>
      </c>
      <c r="CB29" s="95">
        <v>0</v>
      </c>
      <c r="CC29" s="95">
        <v>0</v>
      </c>
      <c r="CD29" s="95">
        <v>0</v>
      </c>
      <c r="CE29" s="95">
        <v>0</v>
      </c>
      <c r="CF29" s="95">
        <v>0</v>
      </c>
      <c r="CG29" s="95">
        <v>0</v>
      </c>
      <c r="CH29" s="95">
        <v>0</v>
      </c>
      <c r="CI29" s="95">
        <v>0</v>
      </c>
      <c r="CJ29" s="95">
        <v>0</v>
      </c>
      <c r="CK29" s="95">
        <v>0</v>
      </c>
      <c r="CL29" s="95">
        <v>0</v>
      </c>
      <c r="CM29" s="95">
        <v>0</v>
      </c>
      <c r="CN29" s="95">
        <v>0</v>
      </c>
      <c r="CO29" s="95">
        <v>0</v>
      </c>
      <c r="CP29" s="95">
        <v>0</v>
      </c>
      <c r="CQ29" s="95">
        <v>0</v>
      </c>
      <c r="CR29" s="95">
        <v>0</v>
      </c>
      <c r="CS29" s="95">
        <v>0</v>
      </c>
      <c r="CT29" s="95">
        <v>0</v>
      </c>
      <c r="CU29" s="95">
        <v>0</v>
      </c>
      <c r="CV29" s="95">
        <v>0</v>
      </c>
      <c r="CW29" s="95">
        <v>0</v>
      </c>
      <c r="CX29" s="95">
        <v>0</v>
      </c>
      <c r="CY29" s="95">
        <v>0</v>
      </c>
      <c r="CZ29" s="95">
        <v>0</v>
      </c>
      <c r="DA29" s="95">
        <v>0</v>
      </c>
      <c r="DB29" s="95">
        <v>0</v>
      </c>
      <c r="DC29" s="95">
        <v>0</v>
      </c>
      <c r="DD29" s="95">
        <v>0</v>
      </c>
      <c r="DE29" s="95">
        <v>0</v>
      </c>
      <c r="DF29" s="95">
        <v>0</v>
      </c>
      <c r="DG29" s="95">
        <v>0</v>
      </c>
      <c r="DH29" s="95">
        <v>0</v>
      </c>
      <c r="DI29" s="95">
        <v>0</v>
      </c>
      <c r="DJ29" s="95">
        <v>0</v>
      </c>
      <c r="DK29" s="95">
        <v>0</v>
      </c>
      <c r="DL29" s="95">
        <v>0</v>
      </c>
      <c r="DM29" s="95">
        <v>0</v>
      </c>
      <c r="DN29" s="95">
        <v>0</v>
      </c>
      <c r="DO29" s="95">
        <v>0</v>
      </c>
      <c r="DP29" s="95">
        <v>0</v>
      </c>
      <c r="DQ29" s="95">
        <v>0</v>
      </c>
      <c r="DR29" s="95">
        <v>0</v>
      </c>
      <c r="DS29" s="95">
        <v>0</v>
      </c>
      <c r="DT29" s="95">
        <v>0</v>
      </c>
      <c r="DU29" s="95">
        <v>0</v>
      </c>
      <c r="DV29" s="95">
        <v>0</v>
      </c>
      <c r="DW29" s="95">
        <v>0</v>
      </c>
      <c r="DX29" s="95">
        <v>0</v>
      </c>
      <c r="DY29" s="95">
        <v>0</v>
      </c>
      <c r="DZ29" s="95">
        <v>0</v>
      </c>
      <c r="EA29" s="95">
        <v>0</v>
      </c>
      <c r="EB29" s="95">
        <v>0</v>
      </c>
      <c r="EC29" s="95">
        <v>0</v>
      </c>
      <c r="ED29" s="95">
        <v>0</v>
      </c>
      <c r="EE29" s="95">
        <v>0</v>
      </c>
      <c r="EF29" s="95">
        <v>0</v>
      </c>
      <c r="EG29" s="95">
        <v>0</v>
      </c>
      <c r="EH29" s="95">
        <v>0</v>
      </c>
      <c r="EI29" s="95">
        <v>0</v>
      </c>
      <c r="EJ29" s="95">
        <v>0</v>
      </c>
      <c r="EK29" s="95">
        <v>0</v>
      </c>
      <c r="EL29" s="95">
        <v>0</v>
      </c>
      <c r="EM29" s="95">
        <v>0</v>
      </c>
      <c r="EN29" s="95">
        <v>0</v>
      </c>
      <c r="EO29" s="95">
        <v>0</v>
      </c>
      <c r="EP29" s="95">
        <v>0</v>
      </c>
      <c r="EQ29" s="95">
        <v>0</v>
      </c>
      <c r="ER29" s="95">
        <v>0</v>
      </c>
      <c r="ES29" s="95">
        <v>0</v>
      </c>
      <c r="ET29" s="95">
        <v>0</v>
      </c>
      <c r="EU29" s="95">
        <v>0</v>
      </c>
      <c r="EV29" s="95">
        <v>0</v>
      </c>
      <c r="EW29" s="95">
        <v>0</v>
      </c>
      <c r="EX29" s="95">
        <v>0</v>
      </c>
      <c r="EY29" s="95">
        <v>0</v>
      </c>
      <c r="EZ29" s="95">
        <v>0</v>
      </c>
      <c r="FA29" s="95">
        <v>0</v>
      </c>
      <c r="FB29" s="95">
        <v>59</v>
      </c>
      <c r="FC29" s="95">
        <v>0</v>
      </c>
      <c r="FD29" s="95">
        <v>0</v>
      </c>
      <c r="FE29" s="95">
        <v>0</v>
      </c>
      <c r="FF29" s="95">
        <v>0</v>
      </c>
      <c r="FG29" s="95">
        <v>0</v>
      </c>
      <c r="FH29" s="95">
        <v>0</v>
      </c>
      <c r="FI29" s="95">
        <v>0</v>
      </c>
      <c r="FJ29" s="95">
        <v>0</v>
      </c>
      <c r="FK29" s="95">
        <v>0</v>
      </c>
      <c r="FL29" s="95">
        <v>0</v>
      </c>
      <c r="FM29" s="95">
        <v>0</v>
      </c>
      <c r="FN29" s="95">
        <v>0</v>
      </c>
      <c r="FO29" s="95">
        <v>0</v>
      </c>
      <c r="FP29" s="95">
        <v>0</v>
      </c>
      <c r="FQ29" s="95">
        <v>0</v>
      </c>
      <c r="FR29" s="95">
        <v>0</v>
      </c>
      <c r="FS29" s="95">
        <v>0</v>
      </c>
      <c r="FT29" s="95">
        <v>0</v>
      </c>
      <c r="FU29" s="95">
        <v>0</v>
      </c>
      <c r="FV29" s="95">
        <v>0</v>
      </c>
      <c r="FW29" s="95">
        <v>0</v>
      </c>
      <c r="FX29" s="95">
        <v>0</v>
      </c>
      <c r="FY29" s="95">
        <v>0</v>
      </c>
      <c r="FZ29" s="95">
        <v>4413</v>
      </c>
      <c r="GA29" s="95">
        <v>73355</v>
      </c>
      <c r="GB29" s="95">
        <v>0</v>
      </c>
      <c r="GC29" s="95">
        <v>0</v>
      </c>
      <c r="GD29" s="95">
        <v>250</v>
      </c>
      <c r="GE29" s="95">
        <v>0</v>
      </c>
      <c r="GF29" s="95">
        <v>574</v>
      </c>
      <c r="GG29" s="96">
        <v>82215</v>
      </c>
      <c r="GH29" s="95">
        <v>7173</v>
      </c>
      <c r="GI29" s="95">
        <v>66992</v>
      </c>
      <c r="GJ29" s="95">
        <v>0</v>
      </c>
      <c r="GK29" s="95">
        <v>0</v>
      </c>
      <c r="GL29" s="95">
        <v>0</v>
      </c>
      <c r="GM29" s="95">
        <v>0</v>
      </c>
      <c r="GN29" s="95">
        <v>0</v>
      </c>
      <c r="GO29" s="95">
        <v>-4717</v>
      </c>
      <c r="GP29" s="96">
        <v>69448</v>
      </c>
      <c r="GQ29" s="96">
        <v>151663</v>
      </c>
      <c r="GR29" s="95">
        <v>4197</v>
      </c>
      <c r="GS29" s="95">
        <v>205</v>
      </c>
      <c r="GT29" s="95">
        <v>4402</v>
      </c>
      <c r="GU29" s="95">
        <v>137316</v>
      </c>
      <c r="GV29" s="95">
        <v>141718</v>
      </c>
      <c r="GW29" s="96">
        <v>211166</v>
      </c>
      <c r="GX29" s="96">
        <v>293381</v>
      </c>
      <c r="GY29" s="95">
        <v>-12109</v>
      </c>
      <c r="GZ29" s="95">
        <v>-2037</v>
      </c>
      <c r="HA29" s="95">
        <v>-844</v>
      </c>
      <c r="HB29" s="95">
        <v>-3961</v>
      </c>
      <c r="HC29" s="95">
        <v>-18951</v>
      </c>
      <c r="HD29" s="95">
        <v>-64364</v>
      </c>
      <c r="HE29" s="95">
        <v>-83315</v>
      </c>
      <c r="HF29" s="96">
        <v>127851</v>
      </c>
      <c r="HG29" s="97">
        <v>210066</v>
      </c>
      <c r="HH29" s="87"/>
      <c r="HI29" s="40"/>
    </row>
    <row r="30" spans="1:217" x14ac:dyDescent="0.2">
      <c r="A30" s="87" t="s">
        <v>909</v>
      </c>
      <c r="B30" s="212" t="s">
        <v>264</v>
      </c>
      <c r="C30" s="89" t="s">
        <v>542</v>
      </c>
      <c r="D30" s="95">
        <v>0</v>
      </c>
      <c r="E30" s="95">
        <v>0</v>
      </c>
      <c r="F30" s="95">
        <v>0</v>
      </c>
      <c r="G30" s="95">
        <v>0</v>
      </c>
      <c r="H30" s="95">
        <v>0</v>
      </c>
      <c r="I30" s="95">
        <v>0</v>
      </c>
      <c r="J30" s="95">
        <v>0</v>
      </c>
      <c r="K30" s="95">
        <v>1</v>
      </c>
      <c r="L30" s="95">
        <v>0</v>
      </c>
      <c r="M30" s="95">
        <v>0</v>
      </c>
      <c r="N30" s="95">
        <v>0</v>
      </c>
      <c r="O30" s="95">
        <v>545</v>
      </c>
      <c r="P30" s="95">
        <v>1</v>
      </c>
      <c r="Q30" s="95">
        <v>0</v>
      </c>
      <c r="R30" s="95">
        <v>0</v>
      </c>
      <c r="S30" s="95">
        <v>0</v>
      </c>
      <c r="T30" s="95">
        <v>919</v>
      </c>
      <c r="U30" s="95">
        <v>23</v>
      </c>
      <c r="V30" s="95">
        <v>0</v>
      </c>
      <c r="W30" s="95">
        <v>291</v>
      </c>
      <c r="X30" s="95">
        <v>274</v>
      </c>
      <c r="Y30" s="95">
        <v>4</v>
      </c>
      <c r="Z30" s="95">
        <v>539</v>
      </c>
      <c r="AA30" s="95">
        <v>92</v>
      </c>
      <c r="AB30" s="95">
        <v>9895</v>
      </c>
      <c r="AC30" s="95">
        <v>0</v>
      </c>
      <c r="AD30" s="95">
        <v>0</v>
      </c>
      <c r="AE30" s="95">
        <v>0</v>
      </c>
      <c r="AF30" s="95">
        <v>0</v>
      </c>
      <c r="AG30" s="95">
        <v>0</v>
      </c>
      <c r="AH30" s="95">
        <v>0</v>
      </c>
      <c r="AI30" s="95">
        <v>0</v>
      </c>
      <c r="AJ30" s="95">
        <v>0</v>
      </c>
      <c r="AK30" s="95">
        <v>0</v>
      </c>
      <c r="AL30" s="95">
        <v>0</v>
      </c>
      <c r="AM30" s="95">
        <v>0</v>
      </c>
      <c r="AN30" s="95">
        <v>0</v>
      </c>
      <c r="AO30" s="95">
        <v>0</v>
      </c>
      <c r="AP30" s="95">
        <v>0</v>
      </c>
      <c r="AQ30" s="95">
        <v>0</v>
      </c>
      <c r="AR30" s="95">
        <v>0</v>
      </c>
      <c r="AS30" s="95">
        <v>0</v>
      </c>
      <c r="AT30" s="95">
        <v>0</v>
      </c>
      <c r="AU30" s="95">
        <v>0</v>
      </c>
      <c r="AV30" s="95">
        <v>0</v>
      </c>
      <c r="AW30" s="95">
        <v>0</v>
      </c>
      <c r="AX30" s="95">
        <v>0</v>
      </c>
      <c r="AY30" s="95">
        <v>0</v>
      </c>
      <c r="AZ30" s="95">
        <v>0</v>
      </c>
      <c r="BA30" s="95">
        <v>0</v>
      </c>
      <c r="BB30" s="95">
        <v>0</v>
      </c>
      <c r="BC30" s="95">
        <v>0</v>
      </c>
      <c r="BD30" s="95">
        <v>0</v>
      </c>
      <c r="BE30" s="95">
        <v>2</v>
      </c>
      <c r="BF30" s="95">
        <v>0</v>
      </c>
      <c r="BG30" s="95">
        <v>0</v>
      </c>
      <c r="BH30" s="95">
        <v>0</v>
      </c>
      <c r="BI30" s="95">
        <v>0</v>
      </c>
      <c r="BJ30" s="95">
        <v>2</v>
      </c>
      <c r="BK30" s="95">
        <v>0</v>
      </c>
      <c r="BL30" s="95">
        <v>0</v>
      </c>
      <c r="BM30" s="95">
        <v>0</v>
      </c>
      <c r="BN30" s="95">
        <v>0</v>
      </c>
      <c r="BO30" s="95">
        <v>0</v>
      </c>
      <c r="BP30" s="95">
        <v>0</v>
      </c>
      <c r="BQ30" s="95">
        <v>0</v>
      </c>
      <c r="BR30" s="95">
        <v>0</v>
      </c>
      <c r="BS30" s="95">
        <v>0</v>
      </c>
      <c r="BT30" s="95">
        <v>0</v>
      </c>
      <c r="BU30" s="95">
        <v>0</v>
      </c>
      <c r="BV30" s="95">
        <v>0</v>
      </c>
      <c r="BW30" s="95">
        <v>0</v>
      </c>
      <c r="BX30" s="95">
        <v>0</v>
      </c>
      <c r="BY30" s="95">
        <v>0</v>
      </c>
      <c r="BZ30" s="95">
        <v>0</v>
      </c>
      <c r="CA30" s="95">
        <v>0</v>
      </c>
      <c r="CB30" s="95">
        <v>0</v>
      </c>
      <c r="CC30" s="95">
        <v>0</v>
      </c>
      <c r="CD30" s="95">
        <v>0</v>
      </c>
      <c r="CE30" s="95">
        <v>0</v>
      </c>
      <c r="CF30" s="95">
        <v>0</v>
      </c>
      <c r="CG30" s="95">
        <v>0</v>
      </c>
      <c r="CH30" s="95">
        <v>0</v>
      </c>
      <c r="CI30" s="95">
        <v>0</v>
      </c>
      <c r="CJ30" s="95">
        <v>0</v>
      </c>
      <c r="CK30" s="95">
        <v>0</v>
      </c>
      <c r="CL30" s="95">
        <v>0</v>
      </c>
      <c r="CM30" s="95">
        <v>0</v>
      </c>
      <c r="CN30" s="95">
        <v>0</v>
      </c>
      <c r="CO30" s="95">
        <v>0</v>
      </c>
      <c r="CP30" s="95">
        <v>0</v>
      </c>
      <c r="CQ30" s="95">
        <v>0</v>
      </c>
      <c r="CR30" s="95">
        <v>0</v>
      </c>
      <c r="CS30" s="95">
        <v>0</v>
      </c>
      <c r="CT30" s="95">
        <v>0</v>
      </c>
      <c r="CU30" s="95">
        <v>0</v>
      </c>
      <c r="CV30" s="95">
        <v>0</v>
      </c>
      <c r="CW30" s="95">
        <v>0</v>
      </c>
      <c r="CX30" s="95">
        <v>0</v>
      </c>
      <c r="CY30" s="95">
        <v>0</v>
      </c>
      <c r="CZ30" s="95">
        <v>0</v>
      </c>
      <c r="DA30" s="95">
        <v>0</v>
      </c>
      <c r="DB30" s="95">
        <v>0</v>
      </c>
      <c r="DC30" s="95">
        <v>0</v>
      </c>
      <c r="DD30" s="95">
        <v>0</v>
      </c>
      <c r="DE30" s="95">
        <v>0</v>
      </c>
      <c r="DF30" s="95">
        <v>0</v>
      </c>
      <c r="DG30" s="95">
        <v>0</v>
      </c>
      <c r="DH30" s="95">
        <v>0</v>
      </c>
      <c r="DI30" s="95">
        <v>0</v>
      </c>
      <c r="DJ30" s="95">
        <v>0</v>
      </c>
      <c r="DK30" s="95">
        <v>0</v>
      </c>
      <c r="DL30" s="95">
        <v>0</v>
      </c>
      <c r="DM30" s="95">
        <v>0</v>
      </c>
      <c r="DN30" s="95">
        <v>0</v>
      </c>
      <c r="DO30" s="95">
        <v>0</v>
      </c>
      <c r="DP30" s="95">
        <v>0</v>
      </c>
      <c r="DQ30" s="95">
        <v>0</v>
      </c>
      <c r="DR30" s="95">
        <v>0</v>
      </c>
      <c r="DS30" s="95">
        <v>0</v>
      </c>
      <c r="DT30" s="95">
        <v>0</v>
      </c>
      <c r="DU30" s="95">
        <v>0</v>
      </c>
      <c r="DV30" s="95">
        <v>0</v>
      </c>
      <c r="DW30" s="95">
        <v>0</v>
      </c>
      <c r="DX30" s="95">
        <v>0</v>
      </c>
      <c r="DY30" s="95">
        <v>0</v>
      </c>
      <c r="DZ30" s="95">
        <v>0</v>
      </c>
      <c r="EA30" s="95">
        <v>0</v>
      </c>
      <c r="EB30" s="95">
        <v>0</v>
      </c>
      <c r="EC30" s="95">
        <v>0</v>
      </c>
      <c r="ED30" s="95">
        <v>0</v>
      </c>
      <c r="EE30" s="95">
        <v>0</v>
      </c>
      <c r="EF30" s="95">
        <v>0</v>
      </c>
      <c r="EG30" s="95">
        <v>0</v>
      </c>
      <c r="EH30" s="95">
        <v>0</v>
      </c>
      <c r="EI30" s="95">
        <v>0</v>
      </c>
      <c r="EJ30" s="95">
        <v>151</v>
      </c>
      <c r="EK30" s="95">
        <v>101</v>
      </c>
      <c r="EL30" s="95">
        <v>0</v>
      </c>
      <c r="EM30" s="95">
        <v>0</v>
      </c>
      <c r="EN30" s="95">
        <v>0</v>
      </c>
      <c r="EO30" s="95">
        <v>0</v>
      </c>
      <c r="EP30" s="95">
        <v>0</v>
      </c>
      <c r="EQ30" s="95">
        <v>0</v>
      </c>
      <c r="ER30" s="95">
        <v>0</v>
      </c>
      <c r="ES30" s="95">
        <v>0</v>
      </c>
      <c r="ET30" s="95">
        <v>0</v>
      </c>
      <c r="EU30" s="95">
        <v>0</v>
      </c>
      <c r="EV30" s="95">
        <v>0</v>
      </c>
      <c r="EW30" s="95">
        <v>0</v>
      </c>
      <c r="EX30" s="95">
        <v>0</v>
      </c>
      <c r="EY30" s="95">
        <v>0</v>
      </c>
      <c r="EZ30" s="95">
        <v>0</v>
      </c>
      <c r="FA30" s="95">
        <v>0</v>
      </c>
      <c r="FB30" s="95">
        <v>22</v>
      </c>
      <c r="FC30" s="95">
        <v>0</v>
      </c>
      <c r="FD30" s="95">
        <v>0</v>
      </c>
      <c r="FE30" s="95">
        <v>0</v>
      </c>
      <c r="FF30" s="95">
        <v>0</v>
      </c>
      <c r="FG30" s="95">
        <v>0</v>
      </c>
      <c r="FH30" s="95">
        <v>0</v>
      </c>
      <c r="FI30" s="95">
        <v>15</v>
      </c>
      <c r="FJ30" s="95">
        <v>13</v>
      </c>
      <c r="FK30" s="95">
        <v>96</v>
      </c>
      <c r="FL30" s="95">
        <v>0</v>
      </c>
      <c r="FM30" s="95">
        <v>0</v>
      </c>
      <c r="FN30" s="95">
        <v>0</v>
      </c>
      <c r="FO30" s="95">
        <v>977</v>
      </c>
      <c r="FP30" s="95">
        <v>0</v>
      </c>
      <c r="FQ30" s="95">
        <v>457</v>
      </c>
      <c r="FR30" s="95">
        <v>1040</v>
      </c>
      <c r="FS30" s="95">
        <v>0</v>
      </c>
      <c r="FT30" s="95">
        <v>0</v>
      </c>
      <c r="FU30" s="95">
        <v>0</v>
      </c>
      <c r="FV30" s="95">
        <v>0</v>
      </c>
      <c r="FW30" s="95">
        <v>0</v>
      </c>
      <c r="FX30" s="95">
        <v>0</v>
      </c>
      <c r="FY30" s="95">
        <v>8</v>
      </c>
      <c r="FZ30" s="95">
        <v>1027</v>
      </c>
      <c r="GA30" s="95">
        <v>23064</v>
      </c>
      <c r="GB30" s="95">
        <v>0</v>
      </c>
      <c r="GC30" s="95">
        <v>0</v>
      </c>
      <c r="GD30" s="95">
        <v>161</v>
      </c>
      <c r="GE30" s="95">
        <v>0</v>
      </c>
      <c r="GF30" s="95">
        <v>0</v>
      </c>
      <c r="GG30" s="96">
        <v>39720</v>
      </c>
      <c r="GH30" s="95">
        <v>4494</v>
      </c>
      <c r="GI30" s="95">
        <v>89595</v>
      </c>
      <c r="GJ30" s="95">
        <v>0</v>
      </c>
      <c r="GK30" s="95">
        <v>0</v>
      </c>
      <c r="GL30" s="95">
        <v>0</v>
      </c>
      <c r="GM30" s="95">
        <v>0</v>
      </c>
      <c r="GN30" s="95">
        <v>0</v>
      </c>
      <c r="GO30" s="95">
        <v>-1178</v>
      </c>
      <c r="GP30" s="96">
        <v>92911</v>
      </c>
      <c r="GQ30" s="96">
        <v>132631</v>
      </c>
      <c r="GR30" s="95">
        <v>128</v>
      </c>
      <c r="GS30" s="95">
        <v>25</v>
      </c>
      <c r="GT30" s="95">
        <v>153</v>
      </c>
      <c r="GU30" s="95">
        <v>106829</v>
      </c>
      <c r="GV30" s="95">
        <v>106982</v>
      </c>
      <c r="GW30" s="96">
        <v>199893</v>
      </c>
      <c r="GX30" s="96">
        <v>239613</v>
      </c>
      <c r="GY30" s="95">
        <v>-4363</v>
      </c>
      <c r="GZ30" s="95">
        <v>-57</v>
      </c>
      <c r="HA30" s="95">
        <v>-308</v>
      </c>
      <c r="HB30" s="95">
        <v>-374</v>
      </c>
      <c r="HC30" s="95">
        <v>-5102</v>
      </c>
      <c r="HD30" s="95">
        <v>-113429</v>
      </c>
      <c r="HE30" s="95">
        <v>-118531</v>
      </c>
      <c r="HF30" s="96">
        <v>81362</v>
      </c>
      <c r="HG30" s="97">
        <v>121082</v>
      </c>
      <c r="HH30" s="87"/>
      <c r="HI30" s="40"/>
    </row>
    <row r="31" spans="1:217" x14ac:dyDescent="0.2">
      <c r="A31" s="87" t="s">
        <v>910</v>
      </c>
      <c r="B31" s="92" t="s">
        <v>262</v>
      </c>
      <c r="C31" s="89" t="s">
        <v>1210</v>
      </c>
      <c r="D31" s="95">
        <v>461</v>
      </c>
      <c r="E31" s="95">
        <v>33</v>
      </c>
      <c r="F31" s="95">
        <v>250</v>
      </c>
      <c r="G31" s="95">
        <v>13</v>
      </c>
      <c r="H31" s="95">
        <v>1</v>
      </c>
      <c r="I31" s="95">
        <v>59</v>
      </c>
      <c r="J31" s="95">
        <v>22334</v>
      </c>
      <c r="K31" s="95">
        <v>450</v>
      </c>
      <c r="L31" s="95">
        <v>0</v>
      </c>
      <c r="M31" s="95">
        <v>0</v>
      </c>
      <c r="N31" s="95">
        <v>51</v>
      </c>
      <c r="O31" s="95">
        <v>2426</v>
      </c>
      <c r="P31" s="95">
        <v>17</v>
      </c>
      <c r="Q31" s="95">
        <v>0</v>
      </c>
      <c r="R31" s="95">
        <v>0</v>
      </c>
      <c r="S31" s="95">
        <v>0</v>
      </c>
      <c r="T31" s="95">
        <v>-6</v>
      </c>
      <c r="U31" s="95">
        <v>0</v>
      </c>
      <c r="V31" s="95">
        <v>0</v>
      </c>
      <c r="W31" s="95">
        <v>0</v>
      </c>
      <c r="X31" s="95">
        <v>0</v>
      </c>
      <c r="Y31" s="95">
        <v>0</v>
      </c>
      <c r="Z31" s="95">
        <v>0</v>
      </c>
      <c r="AA31" s="95">
        <v>0</v>
      </c>
      <c r="AB31" s="95">
        <v>0</v>
      </c>
      <c r="AC31" s="95">
        <v>2676</v>
      </c>
      <c r="AD31" s="95">
        <v>0</v>
      </c>
      <c r="AE31" s="95">
        <v>0</v>
      </c>
      <c r="AF31" s="95">
        <v>0</v>
      </c>
      <c r="AG31" s="95">
        <v>0</v>
      </c>
      <c r="AH31" s="95">
        <v>0</v>
      </c>
      <c r="AI31" s="95">
        <v>0</v>
      </c>
      <c r="AJ31" s="95">
        <v>0</v>
      </c>
      <c r="AK31" s="95">
        <v>0</v>
      </c>
      <c r="AL31" s="95">
        <v>0</v>
      </c>
      <c r="AM31" s="95">
        <v>0</v>
      </c>
      <c r="AN31" s="95">
        <v>0</v>
      </c>
      <c r="AO31" s="95">
        <v>0</v>
      </c>
      <c r="AP31" s="95">
        <v>0</v>
      </c>
      <c r="AQ31" s="95">
        <v>0</v>
      </c>
      <c r="AR31" s="95">
        <v>0</v>
      </c>
      <c r="AS31" s="95">
        <v>0</v>
      </c>
      <c r="AT31" s="95">
        <v>0</v>
      </c>
      <c r="AU31" s="95">
        <v>0</v>
      </c>
      <c r="AV31" s="95">
        <v>6</v>
      </c>
      <c r="AW31" s="95">
        <v>0</v>
      </c>
      <c r="AX31" s="95">
        <v>0</v>
      </c>
      <c r="AY31" s="95">
        <v>0</v>
      </c>
      <c r="AZ31" s="95">
        <v>0</v>
      </c>
      <c r="BA31" s="95">
        <v>0</v>
      </c>
      <c r="BB31" s="95">
        <v>0</v>
      </c>
      <c r="BC31" s="95">
        <v>0</v>
      </c>
      <c r="BD31" s="95">
        <v>0</v>
      </c>
      <c r="BE31" s="95">
        <v>0</v>
      </c>
      <c r="BF31" s="95">
        <v>0</v>
      </c>
      <c r="BG31" s="95">
        <v>0</v>
      </c>
      <c r="BH31" s="95">
        <v>0</v>
      </c>
      <c r="BI31" s="95">
        <v>0</v>
      </c>
      <c r="BJ31" s="95">
        <v>0</v>
      </c>
      <c r="BK31" s="95">
        <v>0</v>
      </c>
      <c r="BL31" s="95">
        <v>0</v>
      </c>
      <c r="BM31" s="95">
        <v>0</v>
      </c>
      <c r="BN31" s="95">
        <v>0</v>
      </c>
      <c r="BO31" s="95">
        <v>0</v>
      </c>
      <c r="BP31" s="95">
        <v>0</v>
      </c>
      <c r="BQ31" s="95">
        <v>0</v>
      </c>
      <c r="BR31" s="95">
        <v>0</v>
      </c>
      <c r="BS31" s="95">
        <v>0</v>
      </c>
      <c r="BT31" s="95">
        <v>0</v>
      </c>
      <c r="BU31" s="95">
        <v>0</v>
      </c>
      <c r="BV31" s="95">
        <v>0</v>
      </c>
      <c r="BW31" s="95">
        <v>0</v>
      </c>
      <c r="BX31" s="95">
        <v>0</v>
      </c>
      <c r="BY31" s="95">
        <v>0</v>
      </c>
      <c r="BZ31" s="95">
        <v>0</v>
      </c>
      <c r="CA31" s="95">
        <v>0</v>
      </c>
      <c r="CB31" s="95">
        <v>0</v>
      </c>
      <c r="CC31" s="95">
        <v>0</v>
      </c>
      <c r="CD31" s="95">
        <v>0</v>
      </c>
      <c r="CE31" s="95">
        <v>0</v>
      </c>
      <c r="CF31" s="95">
        <v>0</v>
      </c>
      <c r="CG31" s="95">
        <v>0</v>
      </c>
      <c r="CH31" s="95">
        <v>0</v>
      </c>
      <c r="CI31" s="95">
        <v>0</v>
      </c>
      <c r="CJ31" s="95">
        <v>0</v>
      </c>
      <c r="CK31" s="95">
        <v>0</v>
      </c>
      <c r="CL31" s="95">
        <v>0</v>
      </c>
      <c r="CM31" s="95">
        <v>0</v>
      </c>
      <c r="CN31" s="95">
        <v>0</v>
      </c>
      <c r="CO31" s="95">
        <v>0</v>
      </c>
      <c r="CP31" s="95">
        <v>0</v>
      </c>
      <c r="CQ31" s="95">
        <v>0</v>
      </c>
      <c r="CR31" s="95">
        <v>0</v>
      </c>
      <c r="CS31" s="95">
        <v>0</v>
      </c>
      <c r="CT31" s="95">
        <v>0</v>
      </c>
      <c r="CU31" s="95">
        <v>0</v>
      </c>
      <c r="CV31" s="95">
        <v>0</v>
      </c>
      <c r="CW31" s="95">
        <v>0</v>
      </c>
      <c r="CX31" s="95">
        <v>0</v>
      </c>
      <c r="CY31" s="95">
        <v>0</v>
      </c>
      <c r="CZ31" s="95">
        <v>0</v>
      </c>
      <c r="DA31" s="95">
        <v>0</v>
      </c>
      <c r="DB31" s="95">
        <v>0</v>
      </c>
      <c r="DC31" s="95">
        <v>0</v>
      </c>
      <c r="DD31" s="95">
        <v>0</v>
      </c>
      <c r="DE31" s="95">
        <v>0</v>
      </c>
      <c r="DF31" s="95">
        <v>0</v>
      </c>
      <c r="DG31" s="95">
        <v>0</v>
      </c>
      <c r="DH31" s="95">
        <v>0</v>
      </c>
      <c r="DI31" s="95">
        <v>0</v>
      </c>
      <c r="DJ31" s="95">
        <v>0</v>
      </c>
      <c r="DK31" s="95">
        <v>0</v>
      </c>
      <c r="DL31" s="95">
        <v>0</v>
      </c>
      <c r="DM31" s="95">
        <v>0</v>
      </c>
      <c r="DN31" s="95">
        <v>0</v>
      </c>
      <c r="DO31" s="95">
        <v>0</v>
      </c>
      <c r="DP31" s="95">
        <v>0</v>
      </c>
      <c r="DQ31" s="95">
        <v>0</v>
      </c>
      <c r="DR31" s="95">
        <v>0</v>
      </c>
      <c r="DS31" s="95">
        <v>0</v>
      </c>
      <c r="DT31" s="95">
        <v>0</v>
      </c>
      <c r="DU31" s="95">
        <v>0</v>
      </c>
      <c r="DV31" s="95">
        <v>0</v>
      </c>
      <c r="DW31" s="95">
        <v>0</v>
      </c>
      <c r="DX31" s="95">
        <v>0</v>
      </c>
      <c r="DY31" s="95">
        <v>0</v>
      </c>
      <c r="DZ31" s="95">
        <v>0</v>
      </c>
      <c r="EA31" s="95">
        <v>0</v>
      </c>
      <c r="EB31" s="95">
        <v>0</v>
      </c>
      <c r="EC31" s="95">
        <v>25</v>
      </c>
      <c r="ED31" s="95">
        <v>0</v>
      </c>
      <c r="EE31" s="95">
        <v>0</v>
      </c>
      <c r="EF31" s="95">
        <v>0</v>
      </c>
      <c r="EG31" s="95">
        <v>0</v>
      </c>
      <c r="EH31" s="95">
        <v>0</v>
      </c>
      <c r="EI31" s="95">
        <v>0</v>
      </c>
      <c r="EJ31" s="95">
        <v>0</v>
      </c>
      <c r="EK31" s="95">
        <v>158</v>
      </c>
      <c r="EL31" s="95">
        <v>0</v>
      </c>
      <c r="EM31" s="95">
        <v>0</v>
      </c>
      <c r="EN31" s="95">
        <v>0</v>
      </c>
      <c r="EO31" s="95">
        <v>0</v>
      </c>
      <c r="EP31" s="95">
        <v>0</v>
      </c>
      <c r="EQ31" s="95">
        <v>0</v>
      </c>
      <c r="ER31" s="95">
        <v>0</v>
      </c>
      <c r="ES31" s="95">
        <v>0</v>
      </c>
      <c r="ET31" s="95">
        <v>0</v>
      </c>
      <c r="EU31" s="95">
        <v>0</v>
      </c>
      <c r="EV31" s="95">
        <v>0</v>
      </c>
      <c r="EW31" s="95">
        <v>0</v>
      </c>
      <c r="EX31" s="95">
        <v>0</v>
      </c>
      <c r="EY31" s="95">
        <v>0</v>
      </c>
      <c r="EZ31" s="95">
        <v>0</v>
      </c>
      <c r="FA31" s="95">
        <v>0</v>
      </c>
      <c r="FB31" s="95">
        <v>0</v>
      </c>
      <c r="FC31" s="95">
        <v>0</v>
      </c>
      <c r="FD31" s="95">
        <v>0</v>
      </c>
      <c r="FE31" s="95">
        <v>0</v>
      </c>
      <c r="FF31" s="95">
        <v>0</v>
      </c>
      <c r="FG31" s="95">
        <v>0</v>
      </c>
      <c r="FH31" s="95">
        <v>0</v>
      </c>
      <c r="FI31" s="95">
        <v>0</v>
      </c>
      <c r="FJ31" s="95">
        <v>0</v>
      </c>
      <c r="FK31" s="95">
        <v>0</v>
      </c>
      <c r="FL31" s="95">
        <v>258</v>
      </c>
      <c r="FM31" s="95">
        <v>300</v>
      </c>
      <c r="FN31" s="95">
        <v>2588</v>
      </c>
      <c r="FO31" s="95">
        <v>80</v>
      </c>
      <c r="FP31" s="95">
        <v>0</v>
      </c>
      <c r="FQ31" s="95">
        <v>21</v>
      </c>
      <c r="FR31" s="95">
        <v>9</v>
      </c>
      <c r="FS31" s="95">
        <v>0</v>
      </c>
      <c r="FT31" s="95">
        <v>0</v>
      </c>
      <c r="FU31" s="95">
        <v>0</v>
      </c>
      <c r="FV31" s="95">
        <v>0</v>
      </c>
      <c r="FW31" s="95">
        <v>0</v>
      </c>
      <c r="FX31" s="95">
        <v>0</v>
      </c>
      <c r="FY31" s="95">
        <v>0</v>
      </c>
      <c r="FZ31" s="95">
        <v>0</v>
      </c>
      <c r="GA31" s="95">
        <v>0</v>
      </c>
      <c r="GB31" s="95">
        <v>0</v>
      </c>
      <c r="GC31" s="95">
        <v>577</v>
      </c>
      <c r="GD31" s="95">
        <v>0</v>
      </c>
      <c r="GE31" s="95">
        <v>0</v>
      </c>
      <c r="GF31" s="95">
        <v>0</v>
      </c>
      <c r="GG31" s="96">
        <v>32787</v>
      </c>
      <c r="GH31" s="95">
        <v>0</v>
      </c>
      <c r="GI31" s="95">
        <v>3027</v>
      </c>
      <c r="GJ31" s="95">
        <v>0</v>
      </c>
      <c r="GK31" s="95">
        <v>0</v>
      </c>
      <c r="GL31" s="95">
        <v>0</v>
      </c>
      <c r="GM31" s="95">
        <v>0</v>
      </c>
      <c r="GN31" s="95">
        <v>0</v>
      </c>
      <c r="GO31" s="95">
        <v>29</v>
      </c>
      <c r="GP31" s="96">
        <v>3056</v>
      </c>
      <c r="GQ31" s="96">
        <v>35843</v>
      </c>
      <c r="GR31" s="95">
        <v>0</v>
      </c>
      <c r="GS31" s="95">
        <v>0</v>
      </c>
      <c r="GT31" s="95">
        <v>0</v>
      </c>
      <c r="GU31" s="95">
        <v>43359</v>
      </c>
      <c r="GV31" s="95">
        <v>43359</v>
      </c>
      <c r="GW31" s="96">
        <v>46415</v>
      </c>
      <c r="GX31" s="96">
        <v>79202</v>
      </c>
      <c r="GY31" s="95">
        <v>-3757</v>
      </c>
      <c r="GZ31" s="95">
        <v>-10</v>
      </c>
      <c r="HA31" s="95">
        <v>-16</v>
      </c>
      <c r="HB31" s="95">
        <v>-301</v>
      </c>
      <c r="HC31" s="95">
        <v>-4084</v>
      </c>
      <c r="HD31" s="95">
        <v>-17233</v>
      </c>
      <c r="HE31" s="95">
        <v>-21317</v>
      </c>
      <c r="HF31" s="96">
        <v>25098</v>
      </c>
      <c r="HG31" s="97">
        <v>57885</v>
      </c>
      <c r="HH31" s="87"/>
      <c r="HI31" s="40"/>
    </row>
    <row r="32" spans="1:217" x14ac:dyDescent="0.2">
      <c r="A32" s="87" t="s">
        <v>911</v>
      </c>
      <c r="B32" s="212" t="s">
        <v>260</v>
      </c>
      <c r="C32" s="89" t="s">
        <v>543</v>
      </c>
      <c r="D32" s="95">
        <v>0</v>
      </c>
      <c r="E32" s="95">
        <v>0</v>
      </c>
      <c r="F32" s="95">
        <v>0</v>
      </c>
      <c r="G32" s="95">
        <v>0</v>
      </c>
      <c r="H32" s="95">
        <v>0</v>
      </c>
      <c r="I32" s="95">
        <v>0</v>
      </c>
      <c r="J32" s="95">
        <v>0</v>
      </c>
      <c r="K32" s="95">
        <v>0</v>
      </c>
      <c r="L32" s="95">
        <v>0</v>
      </c>
      <c r="M32" s="95">
        <v>0</v>
      </c>
      <c r="N32" s="95">
        <v>0</v>
      </c>
      <c r="O32" s="95">
        <v>0</v>
      </c>
      <c r="P32" s="95">
        <v>0</v>
      </c>
      <c r="Q32" s="95">
        <v>0</v>
      </c>
      <c r="R32" s="95">
        <v>0</v>
      </c>
      <c r="S32" s="95">
        <v>0</v>
      </c>
      <c r="T32" s="95">
        <v>0</v>
      </c>
      <c r="U32" s="95">
        <v>0</v>
      </c>
      <c r="V32" s="95">
        <v>0</v>
      </c>
      <c r="W32" s="95">
        <v>0</v>
      </c>
      <c r="X32" s="95">
        <v>0</v>
      </c>
      <c r="Y32" s="95">
        <v>0</v>
      </c>
      <c r="Z32" s="95">
        <v>0</v>
      </c>
      <c r="AA32" s="95">
        <v>0</v>
      </c>
      <c r="AB32" s="95">
        <v>0</v>
      </c>
      <c r="AC32" s="95">
        <v>0</v>
      </c>
      <c r="AD32" s="95">
        <v>0</v>
      </c>
      <c r="AE32" s="95">
        <v>0</v>
      </c>
      <c r="AF32" s="95">
        <v>0</v>
      </c>
      <c r="AG32" s="95">
        <v>0</v>
      </c>
      <c r="AH32" s="95">
        <v>0</v>
      </c>
      <c r="AI32" s="95">
        <v>0</v>
      </c>
      <c r="AJ32" s="95">
        <v>0</v>
      </c>
      <c r="AK32" s="95">
        <v>0</v>
      </c>
      <c r="AL32" s="95">
        <v>0</v>
      </c>
      <c r="AM32" s="95">
        <v>0</v>
      </c>
      <c r="AN32" s="95">
        <v>0</v>
      </c>
      <c r="AO32" s="95">
        <v>0</v>
      </c>
      <c r="AP32" s="95">
        <v>0</v>
      </c>
      <c r="AQ32" s="95">
        <v>0</v>
      </c>
      <c r="AR32" s="95">
        <v>0</v>
      </c>
      <c r="AS32" s="95">
        <v>0</v>
      </c>
      <c r="AT32" s="95">
        <v>0</v>
      </c>
      <c r="AU32" s="95">
        <v>0</v>
      </c>
      <c r="AV32" s="95">
        <v>0</v>
      </c>
      <c r="AW32" s="95">
        <v>0</v>
      </c>
      <c r="AX32" s="95">
        <v>0</v>
      </c>
      <c r="AY32" s="95">
        <v>0</v>
      </c>
      <c r="AZ32" s="95">
        <v>0</v>
      </c>
      <c r="BA32" s="95">
        <v>0</v>
      </c>
      <c r="BB32" s="95">
        <v>0</v>
      </c>
      <c r="BC32" s="95">
        <v>0</v>
      </c>
      <c r="BD32" s="95">
        <v>0</v>
      </c>
      <c r="BE32" s="95">
        <v>0</v>
      </c>
      <c r="BF32" s="95">
        <v>0</v>
      </c>
      <c r="BG32" s="95">
        <v>0</v>
      </c>
      <c r="BH32" s="95">
        <v>0</v>
      </c>
      <c r="BI32" s="95">
        <v>0</v>
      </c>
      <c r="BJ32" s="95">
        <v>0</v>
      </c>
      <c r="BK32" s="95">
        <v>0</v>
      </c>
      <c r="BL32" s="95">
        <v>0</v>
      </c>
      <c r="BM32" s="95">
        <v>0</v>
      </c>
      <c r="BN32" s="95">
        <v>0</v>
      </c>
      <c r="BO32" s="95">
        <v>0</v>
      </c>
      <c r="BP32" s="95">
        <v>0</v>
      </c>
      <c r="BQ32" s="95">
        <v>0</v>
      </c>
      <c r="BR32" s="95">
        <v>0</v>
      </c>
      <c r="BS32" s="95">
        <v>0</v>
      </c>
      <c r="BT32" s="95">
        <v>0</v>
      </c>
      <c r="BU32" s="95">
        <v>0</v>
      </c>
      <c r="BV32" s="95">
        <v>0</v>
      </c>
      <c r="BW32" s="95">
        <v>0</v>
      </c>
      <c r="BX32" s="95">
        <v>0</v>
      </c>
      <c r="BY32" s="95">
        <v>0</v>
      </c>
      <c r="BZ32" s="95">
        <v>0</v>
      </c>
      <c r="CA32" s="95">
        <v>0</v>
      </c>
      <c r="CB32" s="95">
        <v>0</v>
      </c>
      <c r="CC32" s="95">
        <v>0</v>
      </c>
      <c r="CD32" s="95">
        <v>0</v>
      </c>
      <c r="CE32" s="95">
        <v>0</v>
      </c>
      <c r="CF32" s="95">
        <v>0</v>
      </c>
      <c r="CG32" s="95">
        <v>0</v>
      </c>
      <c r="CH32" s="95">
        <v>0</v>
      </c>
      <c r="CI32" s="95">
        <v>0</v>
      </c>
      <c r="CJ32" s="95">
        <v>0</v>
      </c>
      <c r="CK32" s="95">
        <v>0</v>
      </c>
      <c r="CL32" s="95">
        <v>0</v>
      </c>
      <c r="CM32" s="95">
        <v>0</v>
      </c>
      <c r="CN32" s="95">
        <v>0</v>
      </c>
      <c r="CO32" s="95">
        <v>0</v>
      </c>
      <c r="CP32" s="95">
        <v>0</v>
      </c>
      <c r="CQ32" s="95">
        <v>0</v>
      </c>
      <c r="CR32" s="95">
        <v>0</v>
      </c>
      <c r="CS32" s="95">
        <v>0</v>
      </c>
      <c r="CT32" s="95">
        <v>0</v>
      </c>
      <c r="CU32" s="95">
        <v>0</v>
      </c>
      <c r="CV32" s="95">
        <v>0</v>
      </c>
      <c r="CW32" s="95">
        <v>0</v>
      </c>
      <c r="CX32" s="95">
        <v>0</v>
      </c>
      <c r="CY32" s="95">
        <v>0</v>
      </c>
      <c r="CZ32" s="95">
        <v>0</v>
      </c>
      <c r="DA32" s="95">
        <v>0</v>
      </c>
      <c r="DB32" s="95">
        <v>0</v>
      </c>
      <c r="DC32" s="95">
        <v>0</v>
      </c>
      <c r="DD32" s="95">
        <v>0</v>
      </c>
      <c r="DE32" s="95">
        <v>0</v>
      </c>
      <c r="DF32" s="95">
        <v>0</v>
      </c>
      <c r="DG32" s="95">
        <v>0</v>
      </c>
      <c r="DH32" s="95">
        <v>0</v>
      </c>
      <c r="DI32" s="95">
        <v>0</v>
      </c>
      <c r="DJ32" s="95">
        <v>0</v>
      </c>
      <c r="DK32" s="95">
        <v>0</v>
      </c>
      <c r="DL32" s="95">
        <v>0</v>
      </c>
      <c r="DM32" s="95">
        <v>0</v>
      </c>
      <c r="DN32" s="95">
        <v>0</v>
      </c>
      <c r="DO32" s="95">
        <v>0</v>
      </c>
      <c r="DP32" s="95">
        <v>0</v>
      </c>
      <c r="DQ32" s="95">
        <v>0</v>
      </c>
      <c r="DR32" s="95">
        <v>0</v>
      </c>
      <c r="DS32" s="95">
        <v>0</v>
      </c>
      <c r="DT32" s="95">
        <v>0</v>
      </c>
      <c r="DU32" s="95">
        <v>0</v>
      </c>
      <c r="DV32" s="95">
        <v>0</v>
      </c>
      <c r="DW32" s="95">
        <v>0</v>
      </c>
      <c r="DX32" s="95">
        <v>0</v>
      </c>
      <c r="DY32" s="95">
        <v>0</v>
      </c>
      <c r="DZ32" s="95">
        <v>0</v>
      </c>
      <c r="EA32" s="95">
        <v>0</v>
      </c>
      <c r="EB32" s="95">
        <v>0</v>
      </c>
      <c r="EC32" s="95">
        <v>0</v>
      </c>
      <c r="ED32" s="95">
        <v>0</v>
      </c>
      <c r="EE32" s="95">
        <v>0</v>
      </c>
      <c r="EF32" s="95">
        <v>0</v>
      </c>
      <c r="EG32" s="95">
        <v>0</v>
      </c>
      <c r="EH32" s="95">
        <v>0</v>
      </c>
      <c r="EI32" s="95">
        <v>0</v>
      </c>
      <c r="EJ32" s="95">
        <v>0</v>
      </c>
      <c r="EK32" s="95">
        <v>0</v>
      </c>
      <c r="EL32" s="95">
        <v>0</v>
      </c>
      <c r="EM32" s="95">
        <v>0</v>
      </c>
      <c r="EN32" s="95">
        <v>0</v>
      </c>
      <c r="EO32" s="95">
        <v>0</v>
      </c>
      <c r="EP32" s="95">
        <v>0</v>
      </c>
      <c r="EQ32" s="95">
        <v>0</v>
      </c>
      <c r="ER32" s="95">
        <v>0</v>
      </c>
      <c r="ES32" s="95">
        <v>0</v>
      </c>
      <c r="ET32" s="95">
        <v>0</v>
      </c>
      <c r="EU32" s="95">
        <v>0</v>
      </c>
      <c r="EV32" s="95">
        <v>0</v>
      </c>
      <c r="EW32" s="95">
        <v>0</v>
      </c>
      <c r="EX32" s="95">
        <v>0</v>
      </c>
      <c r="EY32" s="95">
        <v>0</v>
      </c>
      <c r="EZ32" s="95">
        <v>0</v>
      </c>
      <c r="FA32" s="95">
        <v>0</v>
      </c>
      <c r="FB32" s="95">
        <v>0</v>
      </c>
      <c r="FC32" s="95">
        <v>0</v>
      </c>
      <c r="FD32" s="95">
        <v>0</v>
      </c>
      <c r="FE32" s="95">
        <v>0</v>
      </c>
      <c r="FF32" s="95">
        <v>0</v>
      </c>
      <c r="FG32" s="95">
        <v>0</v>
      </c>
      <c r="FH32" s="95">
        <v>0</v>
      </c>
      <c r="FI32" s="95">
        <v>0</v>
      </c>
      <c r="FJ32" s="95">
        <v>0</v>
      </c>
      <c r="FK32" s="95">
        <v>0</v>
      </c>
      <c r="FL32" s="95">
        <v>0</v>
      </c>
      <c r="FM32" s="95">
        <v>0</v>
      </c>
      <c r="FN32" s="95">
        <v>0</v>
      </c>
      <c r="FO32" s="95">
        <v>0</v>
      </c>
      <c r="FP32" s="95">
        <v>0</v>
      </c>
      <c r="FQ32" s="95">
        <v>0</v>
      </c>
      <c r="FR32" s="95">
        <v>0</v>
      </c>
      <c r="FS32" s="95">
        <v>0</v>
      </c>
      <c r="FT32" s="95">
        <v>0</v>
      </c>
      <c r="FU32" s="95">
        <v>0</v>
      </c>
      <c r="FV32" s="95">
        <v>0</v>
      </c>
      <c r="FW32" s="95">
        <v>0</v>
      </c>
      <c r="FX32" s="95">
        <v>0</v>
      </c>
      <c r="FY32" s="95">
        <v>0</v>
      </c>
      <c r="FZ32" s="95">
        <v>0</v>
      </c>
      <c r="GA32" s="95">
        <v>0</v>
      </c>
      <c r="GB32" s="95">
        <v>0</v>
      </c>
      <c r="GC32" s="95">
        <v>0</v>
      </c>
      <c r="GD32" s="95">
        <v>0</v>
      </c>
      <c r="GE32" s="95">
        <v>0</v>
      </c>
      <c r="GF32" s="95">
        <v>0</v>
      </c>
      <c r="GG32" s="96">
        <v>0</v>
      </c>
      <c r="GH32" s="95">
        <v>6242</v>
      </c>
      <c r="GI32" s="95">
        <v>81126</v>
      </c>
      <c r="GJ32" s="95">
        <v>0</v>
      </c>
      <c r="GK32" s="95">
        <v>0</v>
      </c>
      <c r="GL32" s="95">
        <v>0</v>
      </c>
      <c r="GM32" s="95">
        <v>0</v>
      </c>
      <c r="GN32" s="95">
        <v>0</v>
      </c>
      <c r="GO32" s="95">
        <v>693</v>
      </c>
      <c r="GP32" s="96">
        <v>88061</v>
      </c>
      <c r="GQ32" s="96">
        <v>88061</v>
      </c>
      <c r="GR32" s="95">
        <v>0</v>
      </c>
      <c r="GS32" s="95">
        <v>0</v>
      </c>
      <c r="GT32" s="95">
        <v>0</v>
      </c>
      <c r="GU32" s="95">
        <v>0</v>
      </c>
      <c r="GV32" s="95">
        <v>0</v>
      </c>
      <c r="GW32" s="96">
        <v>88061</v>
      </c>
      <c r="GX32" s="96">
        <v>88061</v>
      </c>
      <c r="GY32" s="95">
        <v>-9683</v>
      </c>
      <c r="GZ32" s="95">
        <v>-427</v>
      </c>
      <c r="HA32" s="95">
        <v>-8</v>
      </c>
      <c r="HB32" s="95">
        <v>-25529</v>
      </c>
      <c r="HC32" s="95">
        <v>-35647</v>
      </c>
      <c r="HD32" s="95">
        <v>-52414</v>
      </c>
      <c r="HE32" s="95">
        <v>-88061</v>
      </c>
      <c r="HF32" s="96">
        <v>0</v>
      </c>
      <c r="HG32" s="97">
        <v>0</v>
      </c>
      <c r="HH32" s="87"/>
      <c r="HI32" s="40"/>
    </row>
    <row r="33" spans="1:217" hidden="1" x14ac:dyDescent="0.2">
      <c r="A33" s="87" t="s">
        <v>912</v>
      </c>
      <c r="B33" s="92" t="s">
        <v>258</v>
      </c>
      <c r="C33" s="89" t="s">
        <v>2156</v>
      </c>
      <c r="D33" s="95">
        <v>0</v>
      </c>
      <c r="E33" s="95">
        <v>0</v>
      </c>
      <c r="F33" s="95">
        <v>0</v>
      </c>
      <c r="G33" s="95">
        <v>0</v>
      </c>
      <c r="H33" s="95">
        <v>0</v>
      </c>
      <c r="I33" s="95">
        <v>0</v>
      </c>
      <c r="J33" s="95">
        <v>0</v>
      </c>
      <c r="K33" s="95">
        <v>1</v>
      </c>
      <c r="L33" s="95">
        <v>0</v>
      </c>
      <c r="M33" s="95">
        <v>0</v>
      </c>
      <c r="N33" s="95">
        <v>0</v>
      </c>
      <c r="O33" s="95">
        <v>23</v>
      </c>
      <c r="P33" s="95">
        <v>0</v>
      </c>
      <c r="Q33" s="95">
        <v>0</v>
      </c>
      <c r="R33" s="95">
        <v>0</v>
      </c>
      <c r="S33" s="95">
        <v>0</v>
      </c>
      <c r="T33" s="95">
        <v>2</v>
      </c>
      <c r="U33" s="95">
        <v>0</v>
      </c>
      <c r="V33" s="95">
        <v>0</v>
      </c>
      <c r="W33" s="95">
        <v>0</v>
      </c>
      <c r="X33" s="95">
        <v>0</v>
      </c>
      <c r="Y33" s="95">
        <v>0</v>
      </c>
      <c r="Z33" s="95">
        <v>0</v>
      </c>
      <c r="AA33" s="95">
        <v>0</v>
      </c>
      <c r="AB33" s="95">
        <v>0</v>
      </c>
      <c r="AC33" s="95">
        <v>0</v>
      </c>
      <c r="AD33" s="95">
        <v>0</v>
      </c>
      <c r="AE33" s="95">
        <v>7</v>
      </c>
      <c r="AF33" s="95">
        <v>1838</v>
      </c>
      <c r="AG33" s="95">
        <v>0</v>
      </c>
      <c r="AH33" s="95">
        <v>0</v>
      </c>
      <c r="AI33" s="95">
        <v>425</v>
      </c>
      <c r="AJ33" s="95">
        <v>723</v>
      </c>
      <c r="AK33" s="95">
        <v>200</v>
      </c>
      <c r="AL33" s="95">
        <v>1350</v>
      </c>
      <c r="AM33" s="95">
        <v>0</v>
      </c>
      <c r="AN33" s="95">
        <v>2</v>
      </c>
      <c r="AO33" s="95">
        <v>6</v>
      </c>
      <c r="AP33" s="95">
        <v>0</v>
      </c>
      <c r="AQ33" s="95">
        <v>0</v>
      </c>
      <c r="AR33" s="95">
        <v>70</v>
      </c>
      <c r="AS33" s="95">
        <v>2</v>
      </c>
      <c r="AT33" s="95">
        <v>11</v>
      </c>
      <c r="AU33" s="95">
        <v>19</v>
      </c>
      <c r="AV33" s="95">
        <v>0</v>
      </c>
      <c r="AW33" s="95">
        <v>0</v>
      </c>
      <c r="AX33" s="95">
        <v>0</v>
      </c>
      <c r="AY33" s="95">
        <v>0</v>
      </c>
      <c r="AZ33" s="95">
        <v>0</v>
      </c>
      <c r="BA33" s="95">
        <v>0</v>
      </c>
      <c r="BB33" s="95">
        <v>0</v>
      </c>
      <c r="BC33" s="95">
        <v>0</v>
      </c>
      <c r="BD33" s="95">
        <v>0</v>
      </c>
      <c r="BE33" s="95">
        <v>0</v>
      </c>
      <c r="BF33" s="95">
        <v>0</v>
      </c>
      <c r="BG33" s="95">
        <v>0</v>
      </c>
      <c r="BH33" s="95">
        <v>0</v>
      </c>
      <c r="BI33" s="95">
        <v>0</v>
      </c>
      <c r="BJ33" s="95">
        <v>4</v>
      </c>
      <c r="BK33" s="95">
        <v>0</v>
      </c>
      <c r="BL33" s="95">
        <v>0</v>
      </c>
      <c r="BM33" s="95">
        <v>112</v>
      </c>
      <c r="BN33" s="95">
        <v>0</v>
      </c>
      <c r="BO33" s="95">
        <v>623</v>
      </c>
      <c r="BP33" s="95">
        <v>42</v>
      </c>
      <c r="BQ33" s="95">
        <v>138</v>
      </c>
      <c r="BR33" s="95">
        <v>0</v>
      </c>
      <c r="BS33" s="95">
        <v>0</v>
      </c>
      <c r="BT33" s="95">
        <v>0</v>
      </c>
      <c r="BU33" s="95">
        <v>0</v>
      </c>
      <c r="BV33" s="95">
        <v>2</v>
      </c>
      <c r="BW33" s="95">
        <v>0</v>
      </c>
      <c r="BX33" s="95">
        <v>0</v>
      </c>
      <c r="BY33" s="95">
        <v>0</v>
      </c>
      <c r="BZ33" s="95">
        <v>0</v>
      </c>
      <c r="CA33" s="95">
        <v>0</v>
      </c>
      <c r="CB33" s="95">
        <v>0</v>
      </c>
      <c r="CC33" s="95">
        <v>0</v>
      </c>
      <c r="CD33" s="95">
        <v>0</v>
      </c>
      <c r="CE33" s="95">
        <v>0</v>
      </c>
      <c r="CF33" s="95">
        <v>9</v>
      </c>
      <c r="CG33" s="95">
        <v>0</v>
      </c>
      <c r="CH33" s="95">
        <v>0</v>
      </c>
      <c r="CI33" s="95">
        <v>0</v>
      </c>
      <c r="CJ33" s="95">
        <v>0</v>
      </c>
      <c r="CK33" s="95">
        <v>0</v>
      </c>
      <c r="CL33" s="95">
        <v>0</v>
      </c>
      <c r="CM33" s="95">
        <v>0</v>
      </c>
      <c r="CN33" s="95">
        <v>0</v>
      </c>
      <c r="CO33" s="95">
        <v>0</v>
      </c>
      <c r="CP33" s="95">
        <v>0</v>
      </c>
      <c r="CQ33" s="95">
        <v>0</v>
      </c>
      <c r="CR33" s="95">
        <v>0</v>
      </c>
      <c r="CS33" s="95">
        <v>0</v>
      </c>
      <c r="CT33" s="95">
        <v>0</v>
      </c>
      <c r="CU33" s="95">
        <v>0</v>
      </c>
      <c r="CV33" s="95">
        <v>0</v>
      </c>
      <c r="CW33" s="95">
        <v>0</v>
      </c>
      <c r="CX33" s="95">
        <v>0</v>
      </c>
      <c r="CY33" s="95">
        <v>0</v>
      </c>
      <c r="CZ33" s="95">
        <v>0</v>
      </c>
      <c r="DA33" s="95">
        <v>0</v>
      </c>
      <c r="DB33" s="95">
        <v>7</v>
      </c>
      <c r="DC33" s="95">
        <v>0</v>
      </c>
      <c r="DD33" s="95">
        <v>0</v>
      </c>
      <c r="DE33" s="95">
        <v>0</v>
      </c>
      <c r="DF33" s="95">
        <v>0</v>
      </c>
      <c r="DG33" s="95">
        <v>0</v>
      </c>
      <c r="DH33" s="95">
        <v>0</v>
      </c>
      <c r="DI33" s="95">
        <v>0</v>
      </c>
      <c r="DJ33" s="95">
        <v>0</v>
      </c>
      <c r="DK33" s="95">
        <v>0</v>
      </c>
      <c r="DL33" s="95">
        <v>0</v>
      </c>
      <c r="DM33" s="95">
        <v>5</v>
      </c>
      <c r="DN33" s="95">
        <v>0</v>
      </c>
      <c r="DO33" s="95">
        <v>0</v>
      </c>
      <c r="DP33" s="95">
        <v>0</v>
      </c>
      <c r="DQ33" s="95">
        <v>0</v>
      </c>
      <c r="DR33" s="95">
        <v>6</v>
      </c>
      <c r="DS33" s="95">
        <v>0</v>
      </c>
      <c r="DT33" s="95">
        <v>18</v>
      </c>
      <c r="DU33" s="95">
        <v>0</v>
      </c>
      <c r="DV33" s="95">
        <v>0</v>
      </c>
      <c r="DW33" s="95">
        <v>142</v>
      </c>
      <c r="DX33" s="95">
        <v>52</v>
      </c>
      <c r="DY33" s="95">
        <v>0</v>
      </c>
      <c r="DZ33" s="95">
        <v>0</v>
      </c>
      <c r="EA33" s="95">
        <v>0</v>
      </c>
      <c r="EB33" s="95">
        <v>0</v>
      </c>
      <c r="EC33" s="95">
        <v>0</v>
      </c>
      <c r="ED33" s="95">
        <v>0</v>
      </c>
      <c r="EE33" s="95">
        <v>0</v>
      </c>
      <c r="EF33" s="95">
        <v>0</v>
      </c>
      <c r="EG33" s="95">
        <v>0</v>
      </c>
      <c r="EH33" s="95">
        <v>0</v>
      </c>
      <c r="EI33" s="95">
        <v>0</v>
      </c>
      <c r="EJ33" s="95">
        <v>0</v>
      </c>
      <c r="EK33" s="95">
        <v>0</v>
      </c>
      <c r="EL33" s="95">
        <v>0</v>
      </c>
      <c r="EM33" s="95">
        <v>0</v>
      </c>
      <c r="EN33" s="95">
        <v>0</v>
      </c>
      <c r="EO33" s="95">
        <v>0</v>
      </c>
      <c r="EP33" s="95">
        <v>0</v>
      </c>
      <c r="EQ33" s="95">
        <v>0</v>
      </c>
      <c r="ER33" s="95">
        <v>0</v>
      </c>
      <c r="ES33" s="95">
        <v>0</v>
      </c>
      <c r="ET33" s="95">
        <v>0</v>
      </c>
      <c r="EU33" s="95">
        <v>0</v>
      </c>
      <c r="EV33" s="95">
        <v>0</v>
      </c>
      <c r="EW33" s="95">
        <v>0</v>
      </c>
      <c r="EX33" s="95">
        <v>0</v>
      </c>
      <c r="EY33" s="95">
        <v>0</v>
      </c>
      <c r="EZ33" s="95">
        <v>0</v>
      </c>
      <c r="FA33" s="95">
        <v>0</v>
      </c>
      <c r="FB33" s="95">
        <v>0</v>
      </c>
      <c r="FC33" s="95">
        <v>0</v>
      </c>
      <c r="FD33" s="95">
        <v>0</v>
      </c>
      <c r="FE33" s="95">
        <v>0</v>
      </c>
      <c r="FF33" s="95">
        <v>0</v>
      </c>
      <c r="FG33" s="95">
        <v>0</v>
      </c>
      <c r="FH33" s="95">
        <v>0</v>
      </c>
      <c r="FI33" s="95">
        <v>0</v>
      </c>
      <c r="FJ33" s="95">
        <v>0</v>
      </c>
      <c r="FK33" s="95">
        <v>0</v>
      </c>
      <c r="FL33" s="95">
        <v>0</v>
      </c>
      <c r="FM33" s="95">
        <v>0</v>
      </c>
      <c r="FN33" s="95">
        <v>0</v>
      </c>
      <c r="FO33" s="95">
        <v>0</v>
      </c>
      <c r="FP33" s="95">
        <v>0</v>
      </c>
      <c r="FQ33" s="95">
        <v>0</v>
      </c>
      <c r="FR33" s="95">
        <v>0</v>
      </c>
      <c r="FS33" s="95">
        <v>0</v>
      </c>
      <c r="FT33" s="95">
        <v>0</v>
      </c>
      <c r="FU33" s="95">
        <v>0</v>
      </c>
      <c r="FV33" s="95">
        <v>0</v>
      </c>
      <c r="FW33" s="95">
        <v>0</v>
      </c>
      <c r="FX33" s="95">
        <v>0</v>
      </c>
      <c r="FY33" s="95">
        <v>0</v>
      </c>
      <c r="FZ33" s="95">
        <v>0</v>
      </c>
      <c r="GA33" s="95">
        <v>0</v>
      </c>
      <c r="GB33" s="95">
        <v>0</v>
      </c>
      <c r="GC33" s="95">
        <v>1</v>
      </c>
      <c r="GD33" s="95">
        <v>54</v>
      </c>
      <c r="GE33" s="95">
        <v>0</v>
      </c>
      <c r="GF33" s="95">
        <v>2</v>
      </c>
      <c r="GG33" s="96">
        <v>5896</v>
      </c>
      <c r="GH33" s="95">
        <v>0</v>
      </c>
      <c r="GI33" s="95">
        <v>103</v>
      </c>
      <c r="GJ33" s="95">
        <v>0</v>
      </c>
      <c r="GK33" s="95">
        <v>0</v>
      </c>
      <c r="GL33" s="95">
        <v>0</v>
      </c>
      <c r="GM33" s="95">
        <v>0</v>
      </c>
      <c r="GN33" s="95">
        <v>0</v>
      </c>
      <c r="GO33" s="95">
        <v>227</v>
      </c>
      <c r="GP33" s="96">
        <v>330</v>
      </c>
      <c r="GQ33" s="96">
        <v>6226</v>
      </c>
      <c r="GR33" s="95">
        <v>0</v>
      </c>
      <c r="GS33" s="95">
        <v>0</v>
      </c>
      <c r="GT33" s="95">
        <v>0</v>
      </c>
      <c r="GU33" s="95">
        <v>2022</v>
      </c>
      <c r="GV33" s="95">
        <v>2022</v>
      </c>
      <c r="GW33" s="96">
        <v>2352</v>
      </c>
      <c r="GX33" s="96">
        <v>8248</v>
      </c>
      <c r="GY33" s="95">
        <v>-2481</v>
      </c>
      <c r="GZ33" s="95">
        <v>-1</v>
      </c>
      <c r="HA33" s="95">
        <v>-39</v>
      </c>
      <c r="HB33" s="95">
        <v>-202</v>
      </c>
      <c r="HC33" s="95">
        <v>-2723</v>
      </c>
      <c r="HD33" s="95">
        <v>-3306</v>
      </c>
      <c r="HE33" s="95">
        <v>-6029</v>
      </c>
      <c r="HF33" s="96">
        <v>-3677</v>
      </c>
      <c r="HG33" s="97">
        <v>2219</v>
      </c>
      <c r="HH33" s="87"/>
      <c r="HI33" s="40"/>
    </row>
    <row r="34" spans="1:217" hidden="1" x14ac:dyDescent="0.2">
      <c r="A34" s="87" t="s">
        <v>913</v>
      </c>
      <c r="B34" s="92" t="s">
        <v>254</v>
      </c>
      <c r="C34" s="89" t="s">
        <v>253</v>
      </c>
      <c r="D34" s="95">
        <v>3</v>
      </c>
      <c r="E34" s="95">
        <v>0</v>
      </c>
      <c r="F34" s="95">
        <v>0</v>
      </c>
      <c r="G34" s="95">
        <v>0</v>
      </c>
      <c r="H34" s="95">
        <v>0</v>
      </c>
      <c r="I34" s="95">
        <v>0</v>
      </c>
      <c r="J34" s="95">
        <v>0</v>
      </c>
      <c r="K34" s="95">
        <v>0</v>
      </c>
      <c r="L34" s="95">
        <v>0</v>
      </c>
      <c r="M34" s="95">
        <v>0</v>
      </c>
      <c r="N34" s="95">
        <v>1</v>
      </c>
      <c r="O34" s="95">
        <v>0</v>
      </c>
      <c r="P34" s="95">
        <v>0</v>
      </c>
      <c r="Q34" s="95">
        <v>0</v>
      </c>
      <c r="R34" s="95">
        <v>0</v>
      </c>
      <c r="S34" s="95">
        <v>0</v>
      </c>
      <c r="T34" s="95">
        <v>0</v>
      </c>
      <c r="U34" s="95">
        <v>0</v>
      </c>
      <c r="V34" s="95">
        <v>0</v>
      </c>
      <c r="W34" s="95">
        <v>0</v>
      </c>
      <c r="X34" s="95">
        <v>0</v>
      </c>
      <c r="Y34" s="95">
        <v>0</v>
      </c>
      <c r="Z34" s="95">
        <v>0</v>
      </c>
      <c r="AA34" s="95">
        <v>0</v>
      </c>
      <c r="AB34" s="95">
        <v>4</v>
      </c>
      <c r="AC34" s="95">
        <v>0</v>
      </c>
      <c r="AD34" s="95">
        <v>0</v>
      </c>
      <c r="AE34" s="95">
        <v>24</v>
      </c>
      <c r="AF34" s="95">
        <v>15</v>
      </c>
      <c r="AG34" s="95">
        <v>0</v>
      </c>
      <c r="AH34" s="95">
        <v>3</v>
      </c>
      <c r="AI34" s="95">
        <v>66</v>
      </c>
      <c r="AJ34" s="95">
        <v>963</v>
      </c>
      <c r="AK34" s="95">
        <v>425</v>
      </c>
      <c r="AL34" s="95">
        <v>2024</v>
      </c>
      <c r="AM34" s="95">
        <v>0</v>
      </c>
      <c r="AN34" s="95">
        <v>2</v>
      </c>
      <c r="AO34" s="95">
        <v>106</v>
      </c>
      <c r="AP34" s="95">
        <v>8</v>
      </c>
      <c r="AQ34" s="95">
        <v>54</v>
      </c>
      <c r="AR34" s="95">
        <v>4</v>
      </c>
      <c r="AS34" s="95">
        <v>0</v>
      </c>
      <c r="AT34" s="95">
        <v>55</v>
      </c>
      <c r="AU34" s="95">
        <v>7</v>
      </c>
      <c r="AV34" s="95">
        <v>2</v>
      </c>
      <c r="AW34" s="95">
        <v>0</v>
      </c>
      <c r="AX34" s="95">
        <v>0</v>
      </c>
      <c r="AY34" s="95">
        <v>0</v>
      </c>
      <c r="AZ34" s="95">
        <v>0</v>
      </c>
      <c r="BA34" s="95">
        <v>0</v>
      </c>
      <c r="BB34" s="95">
        <v>0</v>
      </c>
      <c r="BC34" s="95">
        <v>0</v>
      </c>
      <c r="BD34" s="95">
        <v>0</v>
      </c>
      <c r="BE34" s="95">
        <v>0</v>
      </c>
      <c r="BF34" s="95">
        <v>0</v>
      </c>
      <c r="BG34" s="95">
        <v>0</v>
      </c>
      <c r="BH34" s="95">
        <v>0</v>
      </c>
      <c r="BI34" s="95">
        <v>0</v>
      </c>
      <c r="BJ34" s="95">
        <v>12</v>
      </c>
      <c r="BK34" s="95">
        <v>0</v>
      </c>
      <c r="BL34" s="95">
        <v>0</v>
      </c>
      <c r="BM34" s="95">
        <v>80</v>
      </c>
      <c r="BN34" s="95">
        <v>130</v>
      </c>
      <c r="BO34" s="95">
        <v>889</v>
      </c>
      <c r="BP34" s="95">
        <v>20</v>
      </c>
      <c r="BQ34" s="95">
        <v>233</v>
      </c>
      <c r="BR34" s="95">
        <v>27</v>
      </c>
      <c r="BS34" s="95">
        <v>0</v>
      </c>
      <c r="BT34" s="95">
        <v>0</v>
      </c>
      <c r="BU34" s="95">
        <v>0</v>
      </c>
      <c r="BV34" s="95">
        <v>26</v>
      </c>
      <c r="BW34" s="95">
        <v>0</v>
      </c>
      <c r="BX34" s="95">
        <v>0</v>
      </c>
      <c r="BY34" s="95">
        <v>0</v>
      </c>
      <c r="BZ34" s="95">
        <v>0</v>
      </c>
      <c r="CA34" s="95">
        <v>0</v>
      </c>
      <c r="CB34" s="95">
        <v>0</v>
      </c>
      <c r="CC34" s="95">
        <v>0</v>
      </c>
      <c r="CD34" s="95">
        <v>0</v>
      </c>
      <c r="CE34" s="95">
        <v>0</v>
      </c>
      <c r="CF34" s="95">
        <v>8</v>
      </c>
      <c r="CG34" s="95">
        <v>1</v>
      </c>
      <c r="CH34" s="95">
        <v>0</v>
      </c>
      <c r="CI34" s="95">
        <v>1</v>
      </c>
      <c r="CJ34" s="95">
        <v>0</v>
      </c>
      <c r="CK34" s="95">
        <v>12</v>
      </c>
      <c r="CL34" s="95">
        <v>0</v>
      </c>
      <c r="CM34" s="95">
        <v>0</v>
      </c>
      <c r="CN34" s="95">
        <v>2</v>
      </c>
      <c r="CO34" s="95">
        <v>0</v>
      </c>
      <c r="CP34" s="95">
        <v>1</v>
      </c>
      <c r="CQ34" s="95">
        <v>0</v>
      </c>
      <c r="CR34" s="95">
        <v>0</v>
      </c>
      <c r="CS34" s="95">
        <v>1</v>
      </c>
      <c r="CT34" s="95">
        <v>0</v>
      </c>
      <c r="CU34" s="95">
        <v>0</v>
      </c>
      <c r="CV34" s="95">
        <v>0</v>
      </c>
      <c r="CW34" s="95">
        <v>10</v>
      </c>
      <c r="CX34" s="95">
        <v>0</v>
      </c>
      <c r="CY34" s="95">
        <v>0</v>
      </c>
      <c r="CZ34" s="95">
        <v>0</v>
      </c>
      <c r="DA34" s="95">
        <v>1</v>
      </c>
      <c r="DB34" s="95">
        <v>1</v>
      </c>
      <c r="DC34" s="95">
        <v>0</v>
      </c>
      <c r="DD34" s="95">
        <v>0</v>
      </c>
      <c r="DE34" s="95">
        <v>43</v>
      </c>
      <c r="DF34" s="95">
        <v>6</v>
      </c>
      <c r="DG34" s="95">
        <v>0</v>
      </c>
      <c r="DH34" s="95">
        <v>28</v>
      </c>
      <c r="DI34" s="95">
        <v>0</v>
      </c>
      <c r="DJ34" s="95">
        <v>0</v>
      </c>
      <c r="DK34" s="95">
        <v>266</v>
      </c>
      <c r="DL34" s="95">
        <v>0</v>
      </c>
      <c r="DM34" s="95">
        <v>20</v>
      </c>
      <c r="DN34" s="95">
        <v>0</v>
      </c>
      <c r="DO34" s="95">
        <v>0</v>
      </c>
      <c r="DP34" s="95">
        <v>0</v>
      </c>
      <c r="DQ34" s="95">
        <v>0</v>
      </c>
      <c r="DR34" s="95">
        <v>102</v>
      </c>
      <c r="DS34" s="95">
        <v>147</v>
      </c>
      <c r="DT34" s="95">
        <v>71</v>
      </c>
      <c r="DU34" s="95">
        <v>5</v>
      </c>
      <c r="DV34" s="95">
        <v>1</v>
      </c>
      <c r="DW34" s="95">
        <v>88</v>
      </c>
      <c r="DX34" s="95">
        <v>67</v>
      </c>
      <c r="DY34" s="95">
        <v>0</v>
      </c>
      <c r="DZ34" s="95">
        <v>20</v>
      </c>
      <c r="EA34" s="95">
        <v>13</v>
      </c>
      <c r="EB34" s="95">
        <v>65</v>
      </c>
      <c r="EC34" s="95">
        <v>0</v>
      </c>
      <c r="ED34" s="95">
        <v>0</v>
      </c>
      <c r="EE34" s="95">
        <v>0</v>
      </c>
      <c r="EF34" s="95">
        <v>0</v>
      </c>
      <c r="EG34" s="95">
        <v>0</v>
      </c>
      <c r="EH34" s="95">
        <v>1</v>
      </c>
      <c r="EI34" s="95">
        <v>0</v>
      </c>
      <c r="EJ34" s="95">
        <v>21</v>
      </c>
      <c r="EK34" s="95">
        <v>58</v>
      </c>
      <c r="EL34" s="95">
        <v>1</v>
      </c>
      <c r="EM34" s="95">
        <v>0</v>
      </c>
      <c r="EN34" s="95">
        <v>0</v>
      </c>
      <c r="EO34" s="95">
        <v>0</v>
      </c>
      <c r="EP34" s="95">
        <v>0</v>
      </c>
      <c r="EQ34" s="95">
        <v>8</v>
      </c>
      <c r="ER34" s="95">
        <v>0</v>
      </c>
      <c r="ES34" s="95">
        <v>2</v>
      </c>
      <c r="ET34" s="95">
        <v>0</v>
      </c>
      <c r="EU34" s="95">
        <v>3</v>
      </c>
      <c r="EV34" s="95">
        <v>13</v>
      </c>
      <c r="EW34" s="95">
        <v>22</v>
      </c>
      <c r="EX34" s="95">
        <v>0</v>
      </c>
      <c r="EY34" s="95">
        <v>0</v>
      </c>
      <c r="EZ34" s="95">
        <v>1</v>
      </c>
      <c r="FA34" s="95">
        <v>13</v>
      </c>
      <c r="FB34" s="95">
        <v>2</v>
      </c>
      <c r="FC34" s="95">
        <v>0</v>
      </c>
      <c r="FD34" s="95">
        <v>0</v>
      </c>
      <c r="FE34" s="95">
        <v>0</v>
      </c>
      <c r="FF34" s="95">
        <v>12</v>
      </c>
      <c r="FG34" s="95">
        <v>0</v>
      </c>
      <c r="FH34" s="95">
        <v>1</v>
      </c>
      <c r="FI34" s="95">
        <v>5</v>
      </c>
      <c r="FJ34" s="95">
        <v>3</v>
      </c>
      <c r="FK34" s="95">
        <v>0</v>
      </c>
      <c r="FL34" s="95">
        <v>0</v>
      </c>
      <c r="FM34" s="95">
        <v>0</v>
      </c>
      <c r="FN34" s="95">
        <v>0</v>
      </c>
      <c r="FO34" s="95">
        <v>9</v>
      </c>
      <c r="FP34" s="95">
        <v>11</v>
      </c>
      <c r="FQ34" s="95">
        <v>2</v>
      </c>
      <c r="FR34" s="95">
        <v>3</v>
      </c>
      <c r="FS34" s="95">
        <v>1</v>
      </c>
      <c r="FT34" s="95">
        <v>3</v>
      </c>
      <c r="FU34" s="95">
        <v>0</v>
      </c>
      <c r="FV34" s="95">
        <v>0</v>
      </c>
      <c r="FW34" s="95">
        <v>0</v>
      </c>
      <c r="FX34" s="95">
        <v>0</v>
      </c>
      <c r="FY34" s="95">
        <v>55</v>
      </c>
      <c r="FZ34" s="95">
        <v>11</v>
      </c>
      <c r="GA34" s="95">
        <v>0</v>
      </c>
      <c r="GB34" s="95">
        <v>3</v>
      </c>
      <c r="GC34" s="95">
        <v>70</v>
      </c>
      <c r="GD34" s="95">
        <v>3</v>
      </c>
      <c r="GE34" s="95">
        <v>100</v>
      </c>
      <c r="GF34" s="95">
        <v>19</v>
      </c>
      <c r="GG34" s="96">
        <v>6619</v>
      </c>
      <c r="GH34" s="95">
        <v>7</v>
      </c>
      <c r="GI34" s="95">
        <v>539</v>
      </c>
      <c r="GJ34" s="95">
        <v>0</v>
      </c>
      <c r="GK34" s="95">
        <v>0</v>
      </c>
      <c r="GL34" s="95">
        <v>0</v>
      </c>
      <c r="GM34" s="95">
        <v>0</v>
      </c>
      <c r="GN34" s="95">
        <v>0</v>
      </c>
      <c r="GO34" s="95">
        <v>-194</v>
      </c>
      <c r="GP34" s="96">
        <v>352</v>
      </c>
      <c r="GQ34" s="96">
        <v>6971</v>
      </c>
      <c r="GR34" s="95">
        <v>2064</v>
      </c>
      <c r="GS34" s="95">
        <v>38</v>
      </c>
      <c r="GT34" s="95">
        <v>2102</v>
      </c>
      <c r="GU34" s="95">
        <v>8322</v>
      </c>
      <c r="GV34" s="95">
        <v>10424</v>
      </c>
      <c r="GW34" s="96">
        <v>10776</v>
      </c>
      <c r="GX34" s="96">
        <v>17395</v>
      </c>
      <c r="GY34" s="95">
        <v>-3346</v>
      </c>
      <c r="GZ34" s="95">
        <v>-5</v>
      </c>
      <c r="HA34" s="95">
        <v>-128</v>
      </c>
      <c r="HB34" s="95">
        <v>-277</v>
      </c>
      <c r="HC34" s="95">
        <v>-3756</v>
      </c>
      <c r="HD34" s="95">
        <v>-456</v>
      </c>
      <c r="HE34" s="95">
        <v>-4212</v>
      </c>
      <c r="HF34" s="96">
        <v>6564</v>
      </c>
      <c r="HG34" s="97">
        <v>13183</v>
      </c>
      <c r="HH34" s="87"/>
      <c r="HI34" s="40"/>
    </row>
    <row r="35" spans="1:217" hidden="1" x14ac:dyDescent="0.2">
      <c r="A35" s="87" t="s">
        <v>914</v>
      </c>
      <c r="B35" s="92" t="s">
        <v>251</v>
      </c>
      <c r="C35" s="89" t="s">
        <v>252</v>
      </c>
      <c r="D35" s="95">
        <v>0</v>
      </c>
      <c r="E35" s="95">
        <v>0</v>
      </c>
      <c r="F35" s="95">
        <v>0</v>
      </c>
      <c r="G35" s="95">
        <v>0</v>
      </c>
      <c r="H35" s="95">
        <v>0</v>
      </c>
      <c r="I35" s="95">
        <v>0</v>
      </c>
      <c r="J35" s="95">
        <v>0</v>
      </c>
      <c r="K35" s="95">
        <v>0</v>
      </c>
      <c r="L35" s="95">
        <v>0</v>
      </c>
      <c r="M35" s="95">
        <v>0</v>
      </c>
      <c r="N35" s="95">
        <v>0</v>
      </c>
      <c r="O35" s="95">
        <v>0</v>
      </c>
      <c r="P35" s="95">
        <v>0</v>
      </c>
      <c r="Q35" s="95">
        <v>0</v>
      </c>
      <c r="R35" s="95">
        <v>0</v>
      </c>
      <c r="S35" s="95">
        <v>0</v>
      </c>
      <c r="T35" s="95">
        <v>0</v>
      </c>
      <c r="U35" s="95">
        <v>0</v>
      </c>
      <c r="V35" s="95">
        <v>0</v>
      </c>
      <c r="W35" s="95">
        <v>0</v>
      </c>
      <c r="X35" s="95">
        <v>0</v>
      </c>
      <c r="Y35" s="95">
        <v>0</v>
      </c>
      <c r="Z35" s="95">
        <v>0</v>
      </c>
      <c r="AA35" s="95">
        <v>0</v>
      </c>
      <c r="AB35" s="95">
        <v>0</v>
      </c>
      <c r="AC35" s="95">
        <v>0</v>
      </c>
      <c r="AD35" s="95">
        <v>0</v>
      </c>
      <c r="AE35" s="95">
        <v>0</v>
      </c>
      <c r="AF35" s="95">
        <v>0</v>
      </c>
      <c r="AG35" s="95">
        <v>0</v>
      </c>
      <c r="AH35" s="95">
        <v>0</v>
      </c>
      <c r="AI35" s="95">
        <v>0</v>
      </c>
      <c r="AJ35" s="95">
        <v>1185</v>
      </c>
      <c r="AK35" s="95">
        <v>359</v>
      </c>
      <c r="AL35" s="95">
        <v>0</v>
      </c>
      <c r="AM35" s="95">
        <v>0</v>
      </c>
      <c r="AN35" s="95">
        <v>0</v>
      </c>
      <c r="AO35" s="95">
        <v>0</v>
      </c>
      <c r="AP35" s="95">
        <v>0</v>
      </c>
      <c r="AQ35" s="95">
        <v>0</v>
      </c>
      <c r="AR35" s="95">
        <v>0</v>
      </c>
      <c r="AS35" s="95">
        <v>0</v>
      </c>
      <c r="AT35" s="95">
        <v>0</v>
      </c>
      <c r="AU35" s="95">
        <v>0</v>
      </c>
      <c r="AV35" s="95">
        <v>0</v>
      </c>
      <c r="AW35" s="95">
        <v>0</v>
      </c>
      <c r="AX35" s="95">
        <v>0</v>
      </c>
      <c r="AY35" s="95">
        <v>0</v>
      </c>
      <c r="AZ35" s="95">
        <v>0</v>
      </c>
      <c r="BA35" s="95">
        <v>0</v>
      </c>
      <c r="BB35" s="95">
        <v>0</v>
      </c>
      <c r="BC35" s="95">
        <v>0</v>
      </c>
      <c r="BD35" s="95">
        <v>0</v>
      </c>
      <c r="BE35" s="95">
        <v>0</v>
      </c>
      <c r="BF35" s="95">
        <v>0</v>
      </c>
      <c r="BG35" s="95">
        <v>0</v>
      </c>
      <c r="BH35" s="95">
        <v>0</v>
      </c>
      <c r="BI35" s="95">
        <v>0</v>
      </c>
      <c r="BJ35" s="95">
        <v>0</v>
      </c>
      <c r="BK35" s="95">
        <v>0</v>
      </c>
      <c r="BL35" s="95">
        <v>0</v>
      </c>
      <c r="BM35" s="95">
        <v>0</v>
      </c>
      <c r="BN35" s="95">
        <v>0</v>
      </c>
      <c r="BO35" s="95">
        <v>0</v>
      </c>
      <c r="BP35" s="95">
        <v>0</v>
      </c>
      <c r="BQ35" s="95">
        <v>1</v>
      </c>
      <c r="BR35" s="95">
        <v>0</v>
      </c>
      <c r="BS35" s="95">
        <v>0</v>
      </c>
      <c r="BT35" s="95">
        <v>0</v>
      </c>
      <c r="BU35" s="95">
        <v>0</v>
      </c>
      <c r="BV35" s="95">
        <v>0</v>
      </c>
      <c r="BW35" s="95">
        <v>0</v>
      </c>
      <c r="BX35" s="95">
        <v>0</v>
      </c>
      <c r="BY35" s="95">
        <v>0</v>
      </c>
      <c r="BZ35" s="95">
        <v>0</v>
      </c>
      <c r="CA35" s="95">
        <v>0</v>
      </c>
      <c r="CB35" s="95">
        <v>0</v>
      </c>
      <c r="CC35" s="95">
        <v>0</v>
      </c>
      <c r="CD35" s="95">
        <v>0</v>
      </c>
      <c r="CE35" s="95">
        <v>0</v>
      </c>
      <c r="CF35" s="95">
        <v>0</v>
      </c>
      <c r="CG35" s="95">
        <v>0</v>
      </c>
      <c r="CH35" s="95">
        <v>0</v>
      </c>
      <c r="CI35" s="95">
        <v>0</v>
      </c>
      <c r="CJ35" s="95">
        <v>0</v>
      </c>
      <c r="CK35" s="95">
        <v>0</v>
      </c>
      <c r="CL35" s="95">
        <v>0</v>
      </c>
      <c r="CM35" s="95">
        <v>0</v>
      </c>
      <c r="CN35" s="95">
        <v>0</v>
      </c>
      <c r="CO35" s="95">
        <v>0</v>
      </c>
      <c r="CP35" s="95">
        <v>0</v>
      </c>
      <c r="CQ35" s="95">
        <v>0</v>
      </c>
      <c r="CR35" s="95">
        <v>0</v>
      </c>
      <c r="CS35" s="95">
        <v>0</v>
      </c>
      <c r="CT35" s="95">
        <v>0</v>
      </c>
      <c r="CU35" s="95">
        <v>0</v>
      </c>
      <c r="CV35" s="95">
        <v>0</v>
      </c>
      <c r="CW35" s="95">
        <v>0</v>
      </c>
      <c r="CX35" s="95">
        <v>0</v>
      </c>
      <c r="CY35" s="95">
        <v>0</v>
      </c>
      <c r="CZ35" s="95">
        <v>0</v>
      </c>
      <c r="DA35" s="95">
        <v>0</v>
      </c>
      <c r="DB35" s="95">
        <v>0</v>
      </c>
      <c r="DC35" s="95">
        <v>0</v>
      </c>
      <c r="DD35" s="95">
        <v>0</v>
      </c>
      <c r="DE35" s="95">
        <v>0</v>
      </c>
      <c r="DF35" s="95">
        <v>0</v>
      </c>
      <c r="DG35" s="95">
        <v>0</v>
      </c>
      <c r="DH35" s="95">
        <v>0</v>
      </c>
      <c r="DI35" s="95">
        <v>0</v>
      </c>
      <c r="DJ35" s="95">
        <v>0</v>
      </c>
      <c r="DK35" s="95">
        <v>0</v>
      </c>
      <c r="DL35" s="95">
        <v>0</v>
      </c>
      <c r="DM35" s="95">
        <v>0</v>
      </c>
      <c r="DN35" s="95">
        <v>0</v>
      </c>
      <c r="DO35" s="95">
        <v>0</v>
      </c>
      <c r="DP35" s="95">
        <v>0</v>
      </c>
      <c r="DQ35" s="95">
        <v>0</v>
      </c>
      <c r="DR35" s="95">
        <v>0</v>
      </c>
      <c r="DS35" s="95">
        <v>0</v>
      </c>
      <c r="DT35" s="95">
        <v>0</v>
      </c>
      <c r="DU35" s="95">
        <v>0</v>
      </c>
      <c r="DV35" s="95">
        <v>0</v>
      </c>
      <c r="DW35" s="95">
        <v>0</v>
      </c>
      <c r="DX35" s="95">
        <v>13</v>
      </c>
      <c r="DY35" s="95">
        <v>0</v>
      </c>
      <c r="DZ35" s="95">
        <v>0</v>
      </c>
      <c r="EA35" s="95">
        <v>0</v>
      </c>
      <c r="EB35" s="95">
        <v>0</v>
      </c>
      <c r="EC35" s="95">
        <v>0</v>
      </c>
      <c r="ED35" s="95">
        <v>0</v>
      </c>
      <c r="EE35" s="95">
        <v>0</v>
      </c>
      <c r="EF35" s="95">
        <v>0</v>
      </c>
      <c r="EG35" s="95">
        <v>0</v>
      </c>
      <c r="EH35" s="95">
        <v>0</v>
      </c>
      <c r="EI35" s="95">
        <v>0</v>
      </c>
      <c r="EJ35" s="95">
        <v>0</v>
      </c>
      <c r="EK35" s="95">
        <v>0</v>
      </c>
      <c r="EL35" s="95">
        <v>0</v>
      </c>
      <c r="EM35" s="95">
        <v>0</v>
      </c>
      <c r="EN35" s="95">
        <v>0</v>
      </c>
      <c r="EO35" s="95">
        <v>0</v>
      </c>
      <c r="EP35" s="95">
        <v>0</v>
      </c>
      <c r="EQ35" s="95">
        <v>0</v>
      </c>
      <c r="ER35" s="95">
        <v>0</v>
      </c>
      <c r="ES35" s="95">
        <v>0</v>
      </c>
      <c r="ET35" s="95">
        <v>0</v>
      </c>
      <c r="EU35" s="95">
        <v>0</v>
      </c>
      <c r="EV35" s="95">
        <v>0</v>
      </c>
      <c r="EW35" s="95">
        <v>0</v>
      </c>
      <c r="EX35" s="95">
        <v>0</v>
      </c>
      <c r="EY35" s="95">
        <v>0</v>
      </c>
      <c r="EZ35" s="95">
        <v>0</v>
      </c>
      <c r="FA35" s="95">
        <v>0</v>
      </c>
      <c r="FB35" s="95">
        <v>0</v>
      </c>
      <c r="FC35" s="95">
        <v>0</v>
      </c>
      <c r="FD35" s="95">
        <v>0</v>
      </c>
      <c r="FE35" s="95">
        <v>0</v>
      </c>
      <c r="FF35" s="95">
        <v>0</v>
      </c>
      <c r="FG35" s="95">
        <v>0</v>
      </c>
      <c r="FH35" s="95">
        <v>0</v>
      </c>
      <c r="FI35" s="95">
        <v>0</v>
      </c>
      <c r="FJ35" s="95">
        <v>0</v>
      </c>
      <c r="FK35" s="95">
        <v>0</v>
      </c>
      <c r="FL35" s="95">
        <v>0</v>
      </c>
      <c r="FM35" s="95">
        <v>0</v>
      </c>
      <c r="FN35" s="95">
        <v>0</v>
      </c>
      <c r="FO35" s="95">
        <v>0</v>
      </c>
      <c r="FP35" s="95">
        <v>0</v>
      </c>
      <c r="FQ35" s="95">
        <v>0</v>
      </c>
      <c r="FR35" s="95">
        <v>0</v>
      </c>
      <c r="FS35" s="95">
        <v>0</v>
      </c>
      <c r="FT35" s="95">
        <v>0</v>
      </c>
      <c r="FU35" s="95">
        <v>0</v>
      </c>
      <c r="FV35" s="95">
        <v>0</v>
      </c>
      <c r="FW35" s="95">
        <v>0</v>
      </c>
      <c r="FX35" s="95">
        <v>0</v>
      </c>
      <c r="FY35" s="95">
        <v>0</v>
      </c>
      <c r="FZ35" s="95">
        <v>0</v>
      </c>
      <c r="GA35" s="95">
        <v>0</v>
      </c>
      <c r="GB35" s="95">
        <v>0</v>
      </c>
      <c r="GC35" s="95">
        <v>1</v>
      </c>
      <c r="GD35" s="95">
        <v>0</v>
      </c>
      <c r="GE35" s="95">
        <v>0</v>
      </c>
      <c r="GF35" s="95">
        <v>0</v>
      </c>
      <c r="GG35" s="96">
        <v>1559</v>
      </c>
      <c r="GH35" s="95">
        <v>16</v>
      </c>
      <c r="GI35" s="95">
        <v>18</v>
      </c>
      <c r="GJ35" s="95">
        <v>0</v>
      </c>
      <c r="GK35" s="95">
        <v>0</v>
      </c>
      <c r="GL35" s="95">
        <v>0</v>
      </c>
      <c r="GM35" s="95">
        <v>0</v>
      </c>
      <c r="GN35" s="95">
        <v>0</v>
      </c>
      <c r="GO35" s="95">
        <v>-101</v>
      </c>
      <c r="GP35" s="96">
        <v>-67</v>
      </c>
      <c r="GQ35" s="96">
        <v>1492</v>
      </c>
      <c r="GR35" s="95">
        <v>0</v>
      </c>
      <c r="GS35" s="95">
        <v>0</v>
      </c>
      <c r="GT35" s="95">
        <v>0</v>
      </c>
      <c r="GU35" s="95">
        <v>0</v>
      </c>
      <c r="GV35" s="95">
        <v>0</v>
      </c>
      <c r="GW35" s="96">
        <v>-67</v>
      </c>
      <c r="GX35" s="96">
        <v>1492</v>
      </c>
      <c r="GY35" s="95">
        <v>-486</v>
      </c>
      <c r="GZ35" s="95">
        <v>-1</v>
      </c>
      <c r="HA35" s="95">
        <v>-30</v>
      </c>
      <c r="HB35" s="95">
        <v>-41</v>
      </c>
      <c r="HC35" s="95">
        <v>-558</v>
      </c>
      <c r="HD35" s="95">
        <v>-934</v>
      </c>
      <c r="HE35" s="95">
        <v>-1492</v>
      </c>
      <c r="HF35" s="96">
        <v>-1559</v>
      </c>
      <c r="HG35" s="97">
        <v>0</v>
      </c>
      <c r="HH35" s="87"/>
      <c r="HI35" s="40"/>
    </row>
    <row r="36" spans="1:217" hidden="1" x14ac:dyDescent="0.2">
      <c r="A36" s="87" t="s">
        <v>915</v>
      </c>
      <c r="B36" s="92" t="s">
        <v>250</v>
      </c>
      <c r="C36" s="89" t="s">
        <v>249</v>
      </c>
      <c r="D36" s="95">
        <v>0</v>
      </c>
      <c r="E36" s="95">
        <v>0</v>
      </c>
      <c r="F36" s="95">
        <v>0</v>
      </c>
      <c r="G36" s="95">
        <v>0</v>
      </c>
      <c r="H36" s="95">
        <v>0</v>
      </c>
      <c r="I36" s="95">
        <v>0</v>
      </c>
      <c r="J36" s="95">
        <v>0</v>
      </c>
      <c r="K36" s="95">
        <v>0</v>
      </c>
      <c r="L36" s="95">
        <v>0</v>
      </c>
      <c r="M36" s="95">
        <v>0</v>
      </c>
      <c r="N36" s="95">
        <v>0</v>
      </c>
      <c r="O36" s="95">
        <v>0</v>
      </c>
      <c r="P36" s="95">
        <v>0</v>
      </c>
      <c r="Q36" s="95">
        <v>0</v>
      </c>
      <c r="R36" s="95">
        <v>0</v>
      </c>
      <c r="S36" s="95">
        <v>0</v>
      </c>
      <c r="T36" s="95">
        <v>0</v>
      </c>
      <c r="U36" s="95">
        <v>0</v>
      </c>
      <c r="V36" s="95">
        <v>0</v>
      </c>
      <c r="W36" s="95">
        <v>0</v>
      </c>
      <c r="X36" s="95">
        <v>0</v>
      </c>
      <c r="Y36" s="95">
        <v>0</v>
      </c>
      <c r="Z36" s="95">
        <v>0</v>
      </c>
      <c r="AA36" s="95">
        <v>0</v>
      </c>
      <c r="AB36" s="95">
        <v>0</v>
      </c>
      <c r="AC36" s="95">
        <v>0</v>
      </c>
      <c r="AD36" s="95">
        <v>0</v>
      </c>
      <c r="AE36" s="95">
        <v>140</v>
      </c>
      <c r="AF36" s="95">
        <v>3259</v>
      </c>
      <c r="AG36" s="95">
        <v>0</v>
      </c>
      <c r="AH36" s="95">
        <v>0</v>
      </c>
      <c r="AI36" s="95">
        <v>2496</v>
      </c>
      <c r="AJ36" s="95">
        <v>1143</v>
      </c>
      <c r="AK36" s="95">
        <v>290</v>
      </c>
      <c r="AL36" s="95">
        <v>822</v>
      </c>
      <c r="AM36" s="95">
        <v>0</v>
      </c>
      <c r="AN36" s="95">
        <v>0</v>
      </c>
      <c r="AO36" s="95">
        <v>0</v>
      </c>
      <c r="AP36" s="95">
        <v>0</v>
      </c>
      <c r="AQ36" s="95">
        <v>0</v>
      </c>
      <c r="AR36" s="95">
        <v>0</v>
      </c>
      <c r="AS36" s="95">
        <v>0</v>
      </c>
      <c r="AT36" s="95">
        <v>0</v>
      </c>
      <c r="AU36" s="95">
        <v>0</v>
      </c>
      <c r="AV36" s="95">
        <v>0</v>
      </c>
      <c r="AW36" s="95">
        <v>0</v>
      </c>
      <c r="AX36" s="95">
        <v>0</v>
      </c>
      <c r="AY36" s="95">
        <v>0</v>
      </c>
      <c r="AZ36" s="95">
        <v>0</v>
      </c>
      <c r="BA36" s="95">
        <v>0</v>
      </c>
      <c r="BB36" s="95">
        <v>0</v>
      </c>
      <c r="BC36" s="95">
        <v>0</v>
      </c>
      <c r="BD36" s="95">
        <v>809</v>
      </c>
      <c r="BE36" s="95">
        <v>0</v>
      </c>
      <c r="BF36" s="95">
        <v>0</v>
      </c>
      <c r="BG36" s="95">
        <v>0</v>
      </c>
      <c r="BH36" s="95">
        <v>0</v>
      </c>
      <c r="BI36" s="95">
        <v>0</v>
      </c>
      <c r="BJ36" s="95">
        <v>0</v>
      </c>
      <c r="BK36" s="95">
        <v>0</v>
      </c>
      <c r="BL36" s="95">
        <v>0</v>
      </c>
      <c r="BM36" s="95">
        <v>0</v>
      </c>
      <c r="BN36" s="95">
        <v>0</v>
      </c>
      <c r="BO36" s="95">
        <v>0</v>
      </c>
      <c r="BP36" s="95">
        <v>0</v>
      </c>
      <c r="BQ36" s="95">
        <v>0</v>
      </c>
      <c r="BR36" s="95">
        <v>0</v>
      </c>
      <c r="BS36" s="95">
        <v>0</v>
      </c>
      <c r="BT36" s="95">
        <v>0</v>
      </c>
      <c r="BU36" s="95">
        <v>0</v>
      </c>
      <c r="BV36" s="95">
        <v>0</v>
      </c>
      <c r="BW36" s="95">
        <v>0</v>
      </c>
      <c r="BX36" s="95">
        <v>0</v>
      </c>
      <c r="BY36" s="95">
        <v>0</v>
      </c>
      <c r="BZ36" s="95">
        <v>0</v>
      </c>
      <c r="CA36" s="95">
        <v>0</v>
      </c>
      <c r="CB36" s="95">
        <v>0</v>
      </c>
      <c r="CC36" s="95">
        <v>0</v>
      </c>
      <c r="CD36" s="95">
        <v>0</v>
      </c>
      <c r="CE36" s="95">
        <v>0</v>
      </c>
      <c r="CF36" s="95">
        <v>0</v>
      </c>
      <c r="CG36" s="95">
        <v>0</v>
      </c>
      <c r="CH36" s="95">
        <v>0</v>
      </c>
      <c r="CI36" s="95">
        <v>0</v>
      </c>
      <c r="CJ36" s="95">
        <v>0</v>
      </c>
      <c r="CK36" s="95">
        <v>0</v>
      </c>
      <c r="CL36" s="95">
        <v>0</v>
      </c>
      <c r="CM36" s="95">
        <v>0</v>
      </c>
      <c r="CN36" s="95">
        <v>0</v>
      </c>
      <c r="CO36" s="95">
        <v>0</v>
      </c>
      <c r="CP36" s="95">
        <v>0</v>
      </c>
      <c r="CQ36" s="95">
        <v>0</v>
      </c>
      <c r="CR36" s="95">
        <v>0</v>
      </c>
      <c r="CS36" s="95">
        <v>0</v>
      </c>
      <c r="CT36" s="95">
        <v>0</v>
      </c>
      <c r="CU36" s="95">
        <v>0</v>
      </c>
      <c r="CV36" s="95">
        <v>0</v>
      </c>
      <c r="CW36" s="95">
        <v>0</v>
      </c>
      <c r="CX36" s="95">
        <v>0</v>
      </c>
      <c r="CY36" s="95">
        <v>0</v>
      </c>
      <c r="CZ36" s="95">
        <v>0</v>
      </c>
      <c r="DA36" s="95">
        <v>0</v>
      </c>
      <c r="DB36" s="95">
        <v>0</v>
      </c>
      <c r="DC36" s="95">
        <v>0</v>
      </c>
      <c r="DD36" s="95">
        <v>0</v>
      </c>
      <c r="DE36" s="95">
        <v>0</v>
      </c>
      <c r="DF36" s="95">
        <v>0</v>
      </c>
      <c r="DG36" s="95">
        <v>0</v>
      </c>
      <c r="DH36" s="95">
        <v>0</v>
      </c>
      <c r="DI36" s="95">
        <v>0</v>
      </c>
      <c r="DJ36" s="95">
        <v>0</v>
      </c>
      <c r="DK36" s="95">
        <v>0</v>
      </c>
      <c r="DL36" s="95">
        <v>0</v>
      </c>
      <c r="DM36" s="95">
        <v>0</v>
      </c>
      <c r="DN36" s="95">
        <v>0</v>
      </c>
      <c r="DO36" s="95">
        <v>0</v>
      </c>
      <c r="DP36" s="95">
        <v>0</v>
      </c>
      <c r="DQ36" s="95">
        <v>0</v>
      </c>
      <c r="DR36" s="95">
        <v>0</v>
      </c>
      <c r="DS36" s="95">
        <v>0</v>
      </c>
      <c r="DT36" s="95">
        <v>0</v>
      </c>
      <c r="DU36" s="95">
        <v>0</v>
      </c>
      <c r="DV36" s="95">
        <v>0</v>
      </c>
      <c r="DW36" s="95">
        <v>0</v>
      </c>
      <c r="DX36" s="95">
        <v>74</v>
      </c>
      <c r="DY36" s="95">
        <v>0</v>
      </c>
      <c r="DZ36" s="95">
        <v>0</v>
      </c>
      <c r="EA36" s="95">
        <v>0</v>
      </c>
      <c r="EB36" s="95">
        <v>0</v>
      </c>
      <c r="EC36" s="95">
        <v>0</v>
      </c>
      <c r="ED36" s="95">
        <v>0</v>
      </c>
      <c r="EE36" s="95">
        <v>0</v>
      </c>
      <c r="EF36" s="95">
        <v>0</v>
      </c>
      <c r="EG36" s="95">
        <v>0</v>
      </c>
      <c r="EH36" s="95">
        <v>0</v>
      </c>
      <c r="EI36" s="95">
        <v>0</v>
      </c>
      <c r="EJ36" s="95">
        <v>0</v>
      </c>
      <c r="EK36" s="95">
        <v>0</v>
      </c>
      <c r="EL36" s="95">
        <v>0</v>
      </c>
      <c r="EM36" s="95">
        <v>0</v>
      </c>
      <c r="EN36" s="95">
        <v>0</v>
      </c>
      <c r="EO36" s="95">
        <v>0</v>
      </c>
      <c r="EP36" s="95">
        <v>0</v>
      </c>
      <c r="EQ36" s="95">
        <v>0</v>
      </c>
      <c r="ER36" s="95">
        <v>0</v>
      </c>
      <c r="ES36" s="95">
        <v>0</v>
      </c>
      <c r="ET36" s="95">
        <v>0</v>
      </c>
      <c r="EU36" s="95">
        <v>0</v>
      </c>
      <c r="EV36" s="95">
        <v>0</v>
      </c>
      <c r="EW36" s="95">
        <v>0</v>
      </c>
      <c r="EX36" s="95">
        <v>0</v>
      </c>
      <c r="EY36" s="95">
        <v>0</v>
      </c>
      <c r="EZ36" s="95">
        <v>0</v>
      </c>
      <c r="FA36" s="95">
        <v>0</v>
      </c>
      <c r="FB36" s="95">
        <v>0</v>
      </c>
      <c r="FC36" s="95">
        <v>0</v>
      </c>
      <c r="FD36" s="95">
        <v>0</v>
      </c>
      <c r="FE36" s="95">
        <v>0</v>
      </c>
      <c r="FF36" s="95">
        <v>0</v>
      </c>
      <c r="FG36" s="95">
        <v>0</v>
      </c>
      <c r="FH36" s="95">
        <v>0</v>
      </c>
      <c r="FI36" s="95">
        <v>0</v>
      </c>
      <c r="FJ36" s="95">
        <v>0</v>
      </c>
      <c r="FK36" s="95">
        <v>0</v>
      </c>
      <c r="FL36" s="95">
        <v>0</v>
      </c>
      <c r="FM36" s="95">
        <v>0</v>
      </c>
      <c r="FN36" s="95">
        <v>0</v>
      </c>
      <c r="FO36" s="95">
        <v>0</v>
      </c>
      <c r="FP36" s="95">
        <v>0</v>
      </c>
      <c r="FQ36" s="95">
        <v>0</v>
      </c>
      <c r="FR36" s="95">
        <v>0</v>
      </c>
      <c r="FS36" s="95">
        <v>0</v>
      </c>
      <c r="FT36" s="95">
        <v>0</v>
      </c>
      <c r="FU36" s="95">
        <v>0</v>
      </c>
      <c r="FV36" s="95">
        <v>0</v>
      </c>
      <c r="FW36" s="95">
        <v>0</v>
      </c>
      <c r="FX36" s="95">
        <v>0</v>
      </c>
      <c r="FY36" s="95">
        <v>0</v>
      </c>
      <c r="FZ36" s="95">
        <v>0</v>
      </c>
      <c r="GA36" s="95">
        <v>0</v>
      </c>
      <c r="GB36" s="95">
        <v>0</v>
      </c>
      <c r="GC36" s="95">
        <v>0</v>
      </c>
      <c r="GD36" s="95">
        <v>0</v>
      </c>
      <c r="GE36" s="95">
        <v>0</v>
      </c>
      <c r="GF36" s="95">
        <v>3</v>
      </c>
      <c r="GG36" s="96">
        <v>9036</v>
      </c>
      <c r="GH36" s="95">
        <v>0</v>
      </c>
      <c r="GI36" s="95">
        <v>0</v>
      </c>
      <c r="GJ36" s="95">
        <v>0</v>
      </c>
      <c r="GK36" s="95">
        <v>0</v>
      </c>
      <c r="GL36" s="95">
        <v>0</v>
      </c>
      <c r="GM36" s="95">
        <v>0</v>
      </c>
      <c r="GN36" s="95">
        <v>0</v>
      </c>
      <c r="GO36" s="95">
        <v>30</v>
      </c>
      <c r="GP36" s="96">
        <v>30</v>
      </c>
      <c r="GQ36" s="96">
        <v>9066</v>
      </c>
      <c r="GR36" s="95">
        <v>0</v>
      </c>
      <c r="GS36" s="95">
        <v>0</v>
      </c>
      <c r="GT36" s="95">
        <v>0</v>
      </c>
      <c r="GU36" s="95">
        <v>1648</v>
      </c>
      <c r="GV36" s="95">
        <v>1648</v>
      </c>
      <c r="GW36" s="96">
        <v>1678</v>
      </c>
      <c r="GX36" s="96">
        <v>10714</v>
      </c>
      <c r="GY36" s="95">
        <v>0</v>
      </c>
      <c r="GZ36" s="95">
        <v>0</v>
      </c>
      <c r="HA36" s="95">
        <v>0</v>
      </c>
      <c r="HB36" s="95">
        <v>0</v>
      </c>
      <c r="HC36" s="95">
        <v>0</v>
      </c>
      <c r="HD36" s="95">
        <v>-8121</v>
      </c>
      <c r="HE36" s="95">
        <v>-8121</v>
      </c>
      <c r="HF36" s="96">
        <v>-6443</v>
      </c>
      <c r="HG36" s="97">
        <v>2593</v>
      </c>
      <c r="HH36" s="87"/>
      <c r="HI36" s="40"/>
    </row>
    <row r="37" spans="1:217" hidden="1" x14ac:dyDescent="0.2">
      <c r="A37" s="87" t="s">
        <v>916</v>
      </c>
      <c r="B37" s="92" t="s">
        <v>247</v>
      </c>
      <c r="C37" s="89" t="s">
        <v>245</v>
      </c>
      <c r="D37" s="95">
        <v>25</v>
      </c>
      <c r="E37" s="95">
        <v>0</v>
      </c>
      <c r="F37" s="95">
        <v>0</v>
      </c>
      <c r="G37" s="95">
        <v>0</v>
      </c>
      <c r="H37" s="95">
        <v>0</v>
      </c>
      <c r="I37" s="95">
        <v>0</v>
      </c>
      <c r="J37" s="95">
        <v>2</v>
      </c>
      <c r="K37" s="95">
        <v>0</v>
      </c>
      <c r="L37" s="95">
        <v>0</v>
      </c>
      <c r="M37" s="95">
        <v>1</v>
      </c>
      <c r="N37" s="95">
        <v>8</v>
      </c>
      <c r="O37" s="95">
        <v>598</v>
      </c>
      <c r="P37" s="95">
        <v>1</v>
      </c>
      <c r="Q37" s="95">
        <v>0</v>
      </c>
      <c r="R37" s="95">
        <v>0</v>
      </c>
      <c r="S37" s="95">
        <v>0</v>
      </c>
      <c r="T37" s="95">
        <v>0</v>
      </c>
      <c r="U37" s="95">
        <v>0</v>
      </c>
      <c r="V37" s="95">
        <v>0</v>
      </c>
      <c r="W37" s="95">
        <v>0</v>
      </c>
      <c r="X37" s="95">
        <v>0</v>
      </c>
      <c r="Y37" s="95">
        <v>0</v>
      </c>
      <c r="Z37" s="95">
        <v>0</v>
      </c>
      <c r="AA37" s="95">
        <v>0</v>
      </c>
      <c r="AB37" s="95">
        <v>64</v>
      </c>
      <c r="AC37" s="95">
        <v>0</v>
      </c>
      <c r="AD37" s="95">
        <v>0</v>
      </c>
      <c r="AE37" s="95">
        <v>240</v>
      </c>
      <c r="AF37" s="95">
        <v>99</v>
      </c>
      <c r="AG37" s="95">
        <v>0</v>
      </c>
      <c r="AH37" s="95">
        <v>7</v>
      </c>
      <c r="AI37" s="95">
        <v>108</v>
      </c>
      <c r="AJ37" s="95">
        <v>155</v>
      </c>
      <c r="AK37" s="95">
        <v>179</v>
      </c>
      <c r="AL37" s="95">
        <v>901</v>
      </c>
      <c r="AM37" s="95">
        <v>6</v>
      </c>
      <c r="AN37" s="95">
        <v>5</v>
      </c>
      <c r="AO37" s="95">
        <v>183</v>
      </c>
      <c r="AP37" s="95">
        <v>45</v>
      </c>
      <c r="AQ37" s="95">
        <v>114</v>
      </c>
      <c r="AR37" s="95">
        <v>37</v>
      </c>
      <c r="AS37" s="95">
        <v>20</v>
      </c>
      <c r="AT37" s="95">
        <v>272</v>
      </c>
      <c r="AU37" s="95">
        <v>27</v>
      </c>
      <c r="AV37" s="95">
        <v>14</v>
      </c>
      <c r="AW37" s="95">
        <v>0</v>
      </c>
      <c r="AX37" s="95">
        <v>0</v>
      </c>
      <c r="AY37" s="95">
        <v>0</v>
      </c>
      <c r="AZ37" s="95">
        <v>0</v>
      </c>
      <c r="BA37" s="95">
        <v>0</v>
      </c>
      <c r="BB37" s="95">
        <v>0</v>
      </c>
      <c r="BC37" s="95">
        <v>0</v>
      </c>
      <c r="BD37" s="95">
        <v>0</v>
      </c>
      <c r="BE37" s="95">
        <v>0</v>
      </c>
      <c r="BF37" s="95">
        <v>0</v>
      </c>
      <c r="BG37" s="95">
        <v>0</v>
      </c>
      <c r="BH37" s="95">
        <v>15</v>
      </c>
      <c r="BI37" s="95">
        <v>0</v>
      </c>
      <c r="BJ37" s="95">
        <v>10</v>
      </c>
      <c r="BK37" s="95">
        <v>0</v>
      </c>
      <c r="BL37" s="95">
        <v>0</v>
      </c>
      <c r="BM37" s="95">
        <v>81</v>
      </c>
      <c r="BN37" s="95">
        <v>299</v>
      </c>
      <c r="BO37" s="95">
        <v>45</v>
      </c>
      <c r="BP37" s="95">
        <v>54</v>
      </c>
      <c r="BQ37" s="95">
        <v>826</v>
      </c>
      <c r="BR37" s="95">
        <v>236</v>
      </c>
      <c r="BS37" s="95">
        <v>1</v>
      </c>
      <c r="BT37" s="95">
        <v>0</v>
      </c>
      <c r="BU37" s="95">
        <v>0</v>
      </c>
      <c r="BV37" s="95">
        <v>32</v>
      </c>
      <c r="BW37" s="95">
        <v>0</v>
      </c>
      <c r="BX37" s="95">
        <v>0</v>
      </c>
      <c r="BY37" s="95">
        <v>0</v>
      </c>
      <c r="BZ37" s="95">
        <v>0</v>
      </c>
      <c r="CA37" s="95">
        <v>0</v>
      </c>
      <c r="CB37" s="95">
        <v>2</v>
      </c>
      <c r="CC37" s="95">
        <v>0</v>
      </c>
      <c r="CD37" s="95">
        <v>0</v>
      </c>
      <c r="CE37" s="95">
        <v>0</v>
      </c>
      <c r="CF37" s="95">
        <v>4</v>
      </c>
      <c r="CG37" s="95">
        <v>14</v>
      </c>
      <c r="CH37" s="95">
        <v>0</v>
      </c>
      <c r="CI37" s="95">
        <v>14</v>
      </c>
      <c r="CJ37" s="95">
        <v>44</v>
      </c>
      <c r="CK37" s="95">
        <v>127</v>
      </c>
      <c r="CL37" s="95">
        <v>0</v>
      </c>
      <c r="CM37" s="95">
        <v>0</v>
      </c>
      <c r="CN37" s="95">
        <v>17</v>
      </c>
      <c r="CO37" s="95">
        <v>0</v>
      </c>
      <c r="CP37" s="95">
        <v>7</v>
      </c>
      <c r="CQ37" s="95">
        <v>0</v>
      </c>
      <c r="CR37" s="95">
        <v>0</v>
      </c>
      <c r="CS37" s="95">
        <v>1</v>
      </c>
      <c r="CT37" s="95">
        <v>1</v>
      </c>
      <c r="CU37" s="95">
        <v>1</v>
      </c>
      <c r="CV37" s="95">
        <v>0</v>
      </c>
      <c r="CW37" s="95">
        <v>84</v>
      </c>
      <c r="CX37" s="95">
        <v>1</v>
      </c>
      <c r="CY37" s="95">
        <v>0</v>
      </c>
      <c r="CZ37" s="95">
        <v>0</v>
      </c>
      <c r="DA37" s="95">
        <v>7</v>
      </c>
      <c r="DB37" s="95">
        <v>6</v>
      </c>
      <c r="DC37" s="95">
        <v>0</v>
      </c>
      <c r="DD37" s="95">
        <v>0</v>
      </c>
      <c r="DE37" s="95">
        <v>221</v>
      </c>
      <c r="DF37" s="95">
        <v>0</v>
      </c>
      <c r="DG37" s="95">
        <v>0</v>
      </c>
      <c r="DH37" s="95">
        <v>198</v>
      </c>
      <c r="DI37" s="95">
        <v>0</v>
      </c>
      <c r="DJ37" s="95">
        <v>0</v>
      </c>
      <c r="DK37" s="95">
        <v>147</v>
      </c>
      <c r="DL37" s="95">
        <v>0</v>
      </c>
      <c r="DM37" s="95">
        <v>107</v>
      </c>
      <c r="DN37" s="95">
        <v>0</v>
      </c>
      <c r="DO37" s="95">
        <v>0</v>
      </c>
      <c r="DP37" s="95">
        <v>3</v>
      </c>
      <c r="DQ37" s="95">
        <v>0</v>
      </c>
      <c r="DR37" s="95">
        <v>121</v>
      </c>
      <c r="DS37" s="95">
        <v>218</v>
      </c>
      <c r="DT37" s="95">
        <v>107</v>
      </c>
      <c r="DU37" s="95">
        <v>25</v>
      </c>
      <c r="DV37" s="95">
        <v>0</v>
      </c>
      <c r="DW37" s="95">
        <v>597</v>
      </c>
      <c r="DX37" s="95">
        <v>101</v>
      </c>
      <c r="DY37" s="95">
        <v>2</v>
      </c>
      <c r="DZ37" s="95">
        <v>263</v>
      </c>
      <c r="EA37" s="95">
        <v>155</v>
      </c>
      <c r="EB37" s="95">
        <v>662</v>
      </c>
      <c r="EC37" s="95">
        <v>41</v>
      </c>
      <c r="ED37" s="95">
        <v>8</v>
      </c>
      <c r="EE37" s="95">
        <v>0</v>
      </c>
      <c r="EF37" s="95">
        <v>0</v>
      </c>
      <c r="EG37" s="95">
        <v>0</v>
      </c>
      <c r="EH37" s="95">
        <v>18</v>
      </c>
      <c r="EI37" s="95">
        <v>8</v>
      </c>
      <c r="EJ37" s="95">
        <v>246</v>
      </c>
      <c r="EK37" s="95">
        <v>548</v>
      </c>
      <c r="EL37" s="95">
        <v>8</v>
      </c>
      <c r="EM37" s="95">
        <v>0</v>
      </c>
      <c r="EN37" s="95">
        <v>1</v>
      </c>
      <c r="EO37" s="95">
        <v>0</v>
      </c>
      <c r="EP37" s="95">
        <v>0</v>
      </c>
      <c r="EQ37" s="95">
        <v>133</v>
      </c>
      <c r="ER37" s="95">
        <v>0</v>
      </c>
      <c r="ES37" s="95">
        <v>21</v>
      </c>
      <c r="ET37" s="95">
        <v>30</v>
      </c>
      <c r="EU37" s="95">
        <v>44</v>
      </c>
      <c r="EV37" s="95">
        <v>187</v>
      </c>
      <c r="EW37" s="95">
        <v>439</v>
      </c>
      <c r="EX37" s="95">
        <v>2</v>
      </c>
      <c r="EY37" s="95">
        <v>23</v>
      </c>
      <c r="EZ37" s="95">
        <v>31</v>
      </c>
      <c r="FA37" s="95">
        <v>160</v>
      </c>
      <c r="FB37" s="95">
        <v>47</v>
      </c>
      <c r="FC37" s="95">
        <v>2</v>
      </c>
      <c r="FD37" s="95">
        <v>3</v>
      </c>
      <c r="FE37" s="95">
        <v>0</v>
      </c>
      <c r="FF37" s="95">
        <v>93</v>
      </c>
      <c r="FG37" s="95">
        <v>0</v>
      </c>
      <c r="FH37" s="95">
        <v>8</v>
      </c>
      <c r="FI37" s="95">
        <v>54</v>
      </c>
      <c r="FJ37" s="95">
        <v>20</v>
      </c>
      <c r="FK37" s="95">
        <v>4</v>
      </c>
      <c r="FL37" s="95">
        <v>1</v>
      </c>
      <c r="FM37" s="95">
        <v>0</v>
      </c>
      <c r="FN37" s="95">
        <v>0</v>
      </c>
      <c r="FO37" s="95">
        <v>108</v>
      </c>
      <c r="FP37" s="95">
        <v>136</v>
      </c>
      <c r="FQ37" s="95">
        <v>27</v>
      </c>
      <c r="FR37" s="95">
        <v>30</v>
      </c>
      <c r="FS37" s="95">
        <v>16</v>
      </c>
      <c r="FT37" s="95">
        <v>34</v>
      </c>
      <c r="FU37" s="95">
        <v>0</v>
      </c>
      <c r="FV37" s="95">
        <v>0</v>
      </c>
      <c r="FW37" s="95">
        <v>3</v>
      </c>
      <c r="FX37" s="95">
        <v>0</v>
      </c>
      <c r="FY37" s="95">
        <v>434</v>
      </c>
      <c r="FZ37" s="95">
        <v>129</v>
      </c>
      <c r="GA37" s="95">
        <v>1</v>
      </c>
      <c r="GB37" s="95">
        <v>36</v>
      </c>
      <c r="GC37" s="95">
        <v>695</v>
      </c>
      <c r="GD37" s="95">
        <v>56</v>
      </c>
      <c r="GE37" s="95">
        <v>799</v>
      </c>
      <c r="GF37" s="95">
        <v>3</v>
      </c>
      <c r="GG37" s="96">
        <v>12654</v>
      </c>
      <c r="GH37" s="95">
        <v>23</v>
      </c>
      <c r="GI37" s="95">
        <v>1978</v>
      </c>
      <c r="GJ37" s="95">
        <v>0</v>
      </c>
      <c r="GK37" s="95">
        <v>0</v>
      </c>
      <c r="GL37" s="95">
        <v>0</v>
      </c>
      <c r="GM37" s="95">
        <v>14</v>
      </c>
      <c r="GN37" s="95">
        <v>645</v>
      </c>
      <c r="GO37" s="95">
        <v>-654</v>
      </c>
      <c r="GP37" s="96">
        <v>2006</v>
      </c>
      <c r="GQ37" s="96">
        <v>14660</v>
      </c>
      <c r="GR37" s="95">
        <v>2212</v>
      </c>
      <c r="GS37" s="95">
        <v>2</v>
      </c>
      <c r="GT37" s="95">
        <v>2214</v>
      </c>
      <c r="GU37" s="95">
        <v>12029</v>
      </c>
      <c r="GV37" s="95">
        <v>14243</v>
      </c>
      <c r="GW37" s="96">
        <v>16249</v>
      </c>
      <c r="GX37" s="96">
        <v>28903</v>
      </c>
      <c r="GY37" s="95">
        <v>-5501</v>
      </c>
      <c r="GZ37" s="95">
        <v>-3</v>
      </c>
      <c r="HA37" s="95">
        <v>-82</v>
      </c>
      <c r="HB37" s="95">
        <v>-447</v>
      </c>
      <c r="HC37" s="95">
        <v>-6033</v>
      </c>
      <c r="HD37" s="95">
        <v>-7905</v>
      </c>
      <c r="HE37" s="95">
        <v>-13938</v>
      </c>
      <c r="HF37" s="96">
        <v>2311</v>
      </c>
      <c r="HG37" s="97">
        <v>14965</v>
      </c>
      <c r="HH37" s="87"/>
      <c r="HI37" s="40"/>
    </row>
    <row r="38" spans="1:217" hidden="1" x14ac:dyDescent="0.2">
      <c r="A38" s="87" t="s">
        <v>917</v>
      </c>
      <c r="B38" s="92" t="s">
        <v>243</v>
      </c>
      <c r="C38" s="89" t="s">
        <v>2157</v>
      </c>
      <c r="D38" s="95">
        <v>94</v>
      </c>
      <c r="E38" s="95">
        <v>8</v>
      </c>
      <c r="F38" s="95">
        <v>183</v>
      </c>
      <c r="G38" s="95">
        <v>35</v>
      </c>
      <c r="H38" s="95">
        <v>0</v>
      </c>
      <c r="I38" s="95">
        <v>20</v>
      </c>
      <c r="J38" s="95">
        <v>42</v>
      </c>
      <c r="K38" s="95">
        <v>8</v>
      </c>
      <c r="L38" s="95">
        <v>0</v>
      </c>
      <c r="M38" s="95">
        <v>0</v>
      </c>
      <c r="N38" s="95">
        <v>1</v>
      </c>
      <c r="O38" s="95">
        <v>211</v>
      </c>
      <c r="P38" s="95">
        <v>0</v>
      </c>
      <c r="Q38" s="95">
        <v>0</v>
      </c>
      <c r="R38" s="95">
        <v>81</v>
      </c>
      <c r="S38" s="95">
        <v>3</v>
      </c>
      <c r="T38" s="95">
        <v>269</v>
      </c>
      <c r="U38" s="95">
        <v>135</v>
      </c>
      <c r="V38" s="95">
        <v>79</v>
      </c>
      <c r="W38" s="95">
        <v>661</v>
      </c>
      <c r="X38" s="95">
        <v>62</v>
      </c>
      <c r="Y38" s="95">
        <v>257</v>
      </c>
      <c r="Z38" s="95">
        <v>388</v>
      </c>
      <c r="AA38" s="95">
        <v>73</v>
      </c>
      <c r="AB38" s="95">
        <v>94</v>
      </c>
      <c r="AC38" s="95">
        <v>1</v>
      </c>
      <c r="AD38" s="95">
        <v>0</v>
      </c>
      <c r="AE38" s="95">
        <v>3</v>
      </c>
      <c r="AF38" s="95">
        <v>14</v>
      </c>
      <c r="AG38" s="95">
        <v>0</v>
      </c>
      <c r="AH38" s="95">
        <v>12</v>
      </c>
      <c r="AI38" s="95">
        <v>17</v>
      </c>
      <c r="AJ38" s="95">
        <v>172</v>
      </c>
      <c r="AK38" s="95">
        <v>84</v>
      </c>
      <c r="AL38" s="95">
        <v>81</v>
      </c>
      <c r="AM38" s="95">
        <v>10</v>
      </c>
      <c r="AN38" s="95">
        <v>61</v>
      </c>
      <c r="AO38" s="95">
        <v>35</v>
      </c>
      <c r="AP38" s="95">
        <v>3</v>
      </c>
      <c r="AQ38" s="95">
        <v>93</v>
      </c>
      <c r="AR38" s="95">
        <v>79</v>
      </c>
      <c r="AS38" s="95">
        <v>100</v>
      </c>
      <c r="AT38" s="95">
        <v>54</v>
      </c>
      <c r="AU38" s="95">
        <v>41</v>
      </c>
      <c r="AV38" s="95">
        <v>20</v>
      </c>
      <c r="AW38" s="95">
        <v>17</v>
      </c>
      <c r="AX38" s="95">
        <v>56</v>
      </c>
      <c r="AY38" s="95">
        <v>0</v>
      </c>
      <c r="AZ38" s="95">
        <v>68</v>
      </c>
      <c r="BA38" s="95">
        <v>3</v>
      </c>
      <c r="BB38" s="95">
        <v>63</v>
      </c>
      <c r="BC38" s="95">
        <v>46</v>
      </c>
      <c r="BD38" s="95">
        <v>58</v>
      </c>
      <c r="BE38" s="95">
        <v>277</v>
      </c>
      <c r="BF38" s="95">
        <v>47</v>
      </c>
      <c r="BG38" s="95">
        <v>74</v>
      </c>
      <c r="BH38" s="95">
        <v>147</v>
      </c>
      <c r="BI38" s="95">
        <v>6</v>
      </c>
      <c r="BJ38" s="95">
        <v>216</v>
      </c>
      <c r="BK38" s="95">
        <v>0</v>
      </c>
      <c r="BL38" s="95">
        <v>13</v>
      </c>
      <c r="BM38" s="95">
        <v>125</v>
      </c>
      <c r="BN38" s="95">
        <v>33</v>
      </c>
      <c r="BO38" s="95">
        <v>213</v>
      </c>
      <c r="BP38" s="95">
        <v>8</v>
      </c>
      <c r="BQ38" s="95">
        <v>24</v>
      </c>
      <c r="BR38" s="95">
        <v>127</v>
      </c>
      <c r="BS38" s="95">
        <v>93</v>
      </c>
      <c r="BT38" s="95">
        <v>23</v>
      </c>
      <c r="BU38" s="95">
        <v>51</v>
      </c>
      <c r="BV38" s="95">
        <v>59</v>
      </c>
      <c r="BW38" s="95">
        <v>46</v>
      </c>
      <c r="BX38" s="95">
        <v>0</v>
      </c>
      <c r="BY38" s="95">
        <v>281</v>
      </c>
      <c r="BZ38" s="95">
        <v>43</v>
      </c>
      <c r="CA38" s="95">
        <v>325</v>
      </c>
      <c r="CB38" s="95">
        <v>202</v>
      </c>
      <c r="CC38" s="95">
        <v>98</v>
      </c>
      <c r="CD38" s="95">
        <v>21</v>
      </c>
      <c r="CE38" s="95">
        <v>0</v>
      </c>
      <c r="CF38" s="95">
        <v>7</v>
      </c>
      <c r="CG38" s="95">
        <v>89</v>
      </c>
      <c r="CH38" s="95">
        <v>90</v>
      </c>
      <c r="CI38" s="95">
        <v>35</v>
      </c>
      <c r="CJ38" s="95">
        <v>97</v>
      </c>
      <c r="CK38" s="95">
        <v>355</v>
      </c>
      <c r="CL38" s="95">
        <v>257</v>
      </c>
      <c r="CM38" s="95">
        <v>205</v>
      </c>
      <c r="CN38" s="95">
        <v>41</v>
      </c>
      <c r="CO38" s="95">
        <v>7</v>
      </c>
      <c r="CP38" s="95">
        <v>177</v>
      </c>
      <c r="CQ38" s="95">
        <v>14</v>
      </c>
      <c r="CR38" s="95">
        <v>237</v>
      </c>
      <c r="CS38" s="95">
        <v>17</v>
      </c>
      <c r="CT38" s="95">
        <v>21</v>
      </c>
      <c r="CU38" s="95">
        <v>49</v>
      </c>
      <c r="CV38" s="95">
        <v>183</v>
      </c>
      <c r="CW38" s="95">
        <v>12</v>
      </c>
      <c r="CX38" s="95">
        <v>69</v>
      </c>
      <c r="CY38" s="95">
        <v>89</v>
      </c>
      <c r="CZ38" s="95">
        <v>47</v>
      </c>
      <c r="DA38" s="95">
        <v>36</v>
      </c>
      <c r="DB38" s="95">
        <v>13</v>
      </c>
      <c r="DC38" s="95">
        <v>1</v>
      </c>
      <c r="DD38" s="95">
        <v>4</v>
      </c>
      <c r="DE38" s="95">
        <v>289</v>
      </c>
      <c r="DF38" s="95">
        <v>295</v>
      </c>
      <c r="DG38" s="95">
        <v>1254</v>
      </c>
      <c r="DH38" s="95">
        <v>91</v>
      </c>
      <c r="DI38" s="95">
        <v>16</v>
      </c>
      <c r="DJ38" s="95">
        <v>75</v>
      </c>
      <c r="DK38" s="95">
        <v>345</v>
      </c>
      <c r="DL38" s="95">
        <v>552</v>
      </c>
      <c r="DM38" s="95">
        <v>27</v>
      </c>
      <c r="DN38" s="95">
        <v>68</v>
      </c>
      <c r="DO38" s="95">
        <v>0</v>
      </c>
      <c r="DP38" s="95">
        <v>2</v>
      </c>
      <c r="DQ38" s="95">
        <v>0</v>
      </c>
      <c r="DR38" s="95">
        <v>101</v>
      </c>
      <c r="DS38" s="95">
        <v>152</v>
      </c>
      <c r="DT38" s="95">
        <v>72</v>
      </c>
      <c r="DU38" s="95">
        <v>52</v>
      </c>
      <c r="DV38" s="95">
        <v>10</v>
      </c>
      <c r="DW38" s="95">
        <v>110</v>
      </c>
      <c r="DX38" s="95">
        <v>189</v>
      </c>
      <c r="DY38" s="95">
        <v>96</v>
      </c>
      <c r="DZ38" s="95">
        <v>319</v>
      </c>
      <c r="EA38" s="95">
        <v>215</v>
      </c>
      <c r="EB38" s="95">
        <v>383</v>
      </c>
      <c r="EC38" s="95">
        <v>113</v>
      </c>
      <c r="ED38" s="95">
        <v>95</v>
      </c>
      <c r="EE38" s="95">
        <v>87</v>
      </c>
      <c r="EF38" s="95">
        <v>61</v>
      </c>
      <c r="EG38" s="95">
        <v>0</v>
      </c>
      <c r="EH38" s="95">
        <v>120</v>
      </c>
      <c r="EI38" s="95">
        <v>316</v>
      </c>
      <c r="EJ38" s="95">
        <v>2685</v>
      </c>
      <c r="EK38" s="95">
        <v>7108</v>
      </c>
      <c r="EL38" s="95">
        <v>1185</v>
      </c>
      <c r="EM38" s="95">
        <v>407</v>
      </c>
      <c r="EN38" s="95">
        <v>46</v>
      </c>
      <c r="EO38" s="95">
        <v>9</v>
      </c>
      <c r="EP38" s="95">
        <v>1</v>
      </c>
      <c r="EQ38" s="95">
        <v>310</v>
      </c>
      <c r="ER38" s="95">
        <v>2</v>
      </c>
      <c r="ES38" s="95">
        <v>197</v>
      </c>
      <c r="ET38" s="95">
        <v>732</v>
      </c>
      <c r="EU38" s="95">
        <v>20</v>
      </c>
      <c r="EV38" s="95">
        <v>244</v>
      </c>
      <c r="EW38" s="95">
        <v>126</v>
      </c>
      <c r="EX38" s="95">
        <v>87</v>
      </c>
      <c r="EY38" s="95">
        <v>11</v>
      </c>
      <c r="EZ38" s="95">
        <v>22</v>
      </c>
      <c r="FA38" s="95">
        <v>33</v>
      </c>
      <c r="FB38" s="95">
        <v>372</v>
      </c>
      <c r="FC38" s="95">
        <v>66</v>
      </c>
      <c r="FD38" s="95">
        <v>90</v>
      </c>
      <c r="FE38" s="95">
        <v>37</v>
      </c>
      <c r="FF38" s="95">
        <v>264</v>
      </c>
      <c r="FG38" s="95">
        <v>17</v>
      </c>
      <c r="FH38" s="95">
        <v>67</v>
      </c>
      <c r="FI38" s="95">
        <v>26</v>
      </c>
      <c r="FJ38" s="95">
        <v>2704</v>
      </c>
      <c r="FK38" s="95">
        <v>22</v>
      </c>
      <c r="FL38" s="95">
        <v>21</v>
      </c>
      <c r="FM38" s="95">
        <v>231</v>
      </c>
      <c r="FN38" s="95">
        <v>257</v>
      </c>
      <c r="FO38" s="95">
        <v>1135</v>
      </c>
      <c r="FP38" s="95">
        <v>237</v>
      </c>
      <c r="FQ38" s="95">
        <v>1199</v>
      </c>
      <c r="FR38" s="95">
        <v>511</v>
      </c>
      <c r="FS38" s="95">
        <v>3808</v>
      </c>
      <c r="FT38" s="95">
        <v>156</v>
      </c>
      <c r="FU38" s="95">
        <v>3</v>
      </c>
      <c r="FV38" s="95">
        <v>18</v>
      </c>
      <c r="FW38" s="95">
        <v>121</v>
      </c>
      <c r="FX38" s="95">
        <v>226</v>
      </c>
      <c r="FY38" s="95">
        <v>1905</v>
      </c>
      <c r="FZ38" s="95">
        <v>78</v>
      </c>
      <c r="GA38" s="95">
        <v>409</v>
      </c>
      <c r="GB38" s="95">
        <v>423</v>
      </c>
      <c r="GC38" s="95">
        <v>1466</v>
      </c>
      <c r="GD38" s="95">
        <v>687</v>
      </c>
      <c r="GE38" s="95">
        <v>0</v>
      </c>
      <c r="GF38" s="95">
        <v>38</v>
      </c>
      <c r="GG38" s="96">
        <v>43923</v>
      </c>
      <c r="GH38" s="95">
        <v>548</v>
      </c>
      <c r="GI38" s="95">
        <v>151681</v>
      </c>
      <c r="GJ38" s="95">
        <v>0</v>
      </c>
      <c r="GK38" s="95">
        <v>0</v>
      </c>
      <c r="GL38" s="95">
        <v>0</v>
      </c>
      <c r="GM38" s="95">
        <v>0</v>
      </c>
      <c r="GN38" s="95">
        <v>2789</v>
      </c>
      <c r="GO38" s="95">
        <v>3348</v>
      </c>
      <c r="GP38" s="96">
        <v>158366</v>
      </c>
      <c r="GQ38" s="96">
        <v>202289</v>
      </c>
      <c r="GR38" s="95">
        <v>24</v>
      </c>
      <c r="GS38" s="95">
        <v>833</v>
      </c>
      <c r="GT38" s="95">
        <v>857</v>
      </c>
      <c r="GU38" s="95">
        <v>13583</v>
      </c>
      <c r="GV38" s="95">
        <v>14440</v>
      </c>
      <c r="GW38" s="96">
        <v>172806</v>
      </c>
      <c r="GX38" s="96">
        <v>216729</v>
      </c>
      <c r="GY38" s="95">
        <v>-130867</v>
      </c>
      <c r="GZ38" s="95">
        <v>-461</v>
      </c>
      <c r="HA38" s="95">
        <v>-9195</v>
      </c>
      <c r="HB38" s="95">
        <v>-11189</v>
      </c>
      <c r="HC38" s="95">
        <v>-151712</v>
      </c>
      <c r="HD38" s="95">
        <v>-47712</v>
      </c>
      <c r="HE38" s="95">
        <v>-199424</v>
      </c>
      <c r="HF38" s="96">
        <v>-26618</v>
      </c>
      <c r="HG38" s="97">
        <v>17305</v>
      </c>
      <c r="HH38" s="87"/>
      <c r="HI38" s="40"/>
    </row>
    <row r="39" spans="1:217" hidden="1" x14ac:dyDescent="0.2">
      <c r="A39" s="87" t="s">
        <v>918</v>
      </c>
      <c r="B39" s="92" t="s">
        <v>240</v>
      </c>
      <c r="C39" s="89" t="s">
        <v>239</v>
      </c>
      <c r="D39" s="95">
        <v>77</v>
      </c>
      <c r="E39" s="95">
        <v>0</v>
      </c>
      <c r="F39" s="95">
        <v>2</v>
      </c>
      <c r="G39" s="95">
        <v>1</v>
      </c>
      <c r="H39" s="95">
        <v>0</v>
      </c>
      <c r="I39" s="95">
        <v>0</v>
      </c>
      <c r="J39" s="95">
        <v>0</v>
      </c>
      <c r="K39" s="95">
        <v>0</v>
      </c>
      <c r="L39" s="95">
        <v>0</v>
      </c>
      <c r="M39" s="95">
        <v>0</v>
      </c>
      <c r="N39" s="95">
        <v>0</v>
      </c>
      <c r="O39" s="95">
        <v>5</v>
      </c>
      <c r="P39" s="95">
        <v>0</v>
      </c>
      <c r="Q39" s="95">
        <v>0</v>
      </c>
      <c r="R39" s="95">
        <v>2</v>
      </c>
      <c r="S39" s="95">
        <v>0</v>
      </c>
      <c r="T39" s="95">
        <v>3</v>
      </c>
      <c r="U39" s="95">
        <v>5</v>
      </c>
      <c r="V39" s="95">
        <v>3</v>
      </c>
      <c r="W39" s="95">
        <v>12</v>
      </c>
      <c r="X39" s="95">
        <v>2</v>
      </c>
      <c r="Y39" s="95">
        <v>7</v>
      </c>
      <c r="Z39" s="95">
        <v>16</v>
      </c>
      <c r="AA39" s="95">
        <v>1</v>
      </c>
      <c r="AB39" s="95">
        <v>2</v>
      </c>
      <c r="AC39" s="95">
        <v>0</v>
      </c>
      <c r="AD39" s="95">
        <v>0</v>
      </c>
      <c r="AE39" s="95">
        <v>0</v>
      </c>
      <c r="AF39" s="95">
        <v>1</v>
      </c>
      <c r="AG39" s="95">
        <v>0</v>
      </c>
      <c r="AH39" s="95">
        <v>0</v>
      </c>
      <c r="AI39" s="95">
        <v>2</v>
      </c>
      <c r="AJ39" s="95">
        <v>34</v>
      </c>
      <c r="AK39" s="95">
        <v>119</v>
      </c>
      <c r="AL39" s="95">
        <v>2</v>
      </c>
      <c r="AM39" s="95">
        <v>0</v>
      </c>
      <c r="AN39" s="95">
        <v>2</v>
      </c>
      <c r="AO39" s="95">
        <v>2</v>
      </c>
      <c r="AP39" s="95">
        <v>0</v>
      </c>
      <c r="AQ39" s="95">
        <v>8</v>
      </c>
      <c r="AR39" s="95">
        <v>4</v>
      </c>
      <c r="AS39" s="95">
        <v>8</v>
      </c>
      <c r="AT39" s="95">
        <v>5</v>
      </c>
      <c r="AU39" s="95">
        <v>0</v>
      </c>
      <c r="AV39" s="95">
        <v>2</v>
      </c>
      <c r="AW39" s="95">
        <v>1</v>
      </c>
      <c r="AX39" s="95">
        <v>7</v>
      </c>
      <c r="AY39" s="95">
        <v>0</v>
      </c>
      <c r="AZ39" s="95">
        <v>1</v>
      </c>
      <c r="BA39" s="95">
        <v>0</v>
      </c>
      <c r="BB39" s="95">
        <v>4</v>
      </c>
      <c r="BC39" s="95">
        <v>1</v>
      </c>
      <c r="BD39" s="95">
        <v>5</v>
      </c>
      <c r="BE39" s="95">
        <v>4</v>
      </c>
      <c r="BF39" s="95">
        <v>5</v>
      </c>
      <c r="BG39" s="95">
        <v>2</v>
      </c>
      <c r="BH39" s="95">
        <v>16</v>
      </c>
      <c r="BI39" s="95">
        <v>0</v>
      </c>
      <c r="BJ39" s="95">
        <v>38</v>
      </c>
      <c r="BK39" s="95">
        <v>0</v>
      </c>
      <c r="BL39" s="95">
        <v>2</v>
      </c>
      <c r="BM39" s="95">
        <v>36</v>
      </c>
      <c r="BN39" s="95">
        <v>4</v>
      </c>
      <c r="BO39" s="95">
        <v>16</v>
      </c>
      <c r="BP39" s="95">
        <v>1</v>
      </c>
      <c r="BQ39" s="95">
        <v>34</v>
      </c>
      <c r="BR39" s="95">
        <v>17</v>
      </c>
      <c r="BS39" s="95">
        <v>7</v>
      </c>
      <c r="BT39" s="95">
        <v>3</v>
      </c>
      <c r="BU39" s="95">
        <v>4</v>
      </c>
      <c r="BV39" s="95">
        <v>5</v>
      </c>
      <c r="BW39" s="95">
        <v>8</v>
      </c>
      <c r="BX39" s="95">
        <v>0</v>
      </c>
      <c r="BY39" s="95">
        <v>12</v>
      </c>
      <c r="BZ39" s="95">
        <v>2</v>
      </c>
      <c r="CA39" s="95">
        <v>8</v>
      </c>
      <c r="CB39" s="95">
        <v>4</v>
      </c>
      <c r="CC39" s="95">
        <v>6</v>
      </c>
      <c r="CD39" s="95">
        <v>2</v>
      </c>
      <c r="CE39" s="95">
        <v>0</v>
      </c>
      <c r="CF39" s="95">
        <v>0</v>
      </c>
      <c r="CG39" s="95">
        <v>2</v>
      </c>
      <c r="CH39" s="95">
        <v>4</v>
      </c>
      <c r="CI39" s="95">
        <v>2</v>
      </c>
      <c r="CJ39" s="95">
        <v>4</v>
      </c>
      <c r="CK39" s="95">
        <v>4</v>
      </c>
      <c r="CL39" s="95">
        <v>4</v>
      </c>
      <c r="CM39" s="95">
        <v>5</v>
      </c>
      <c r="CN39" s="95">
        <v>6</v>
      </c>
      <c r="CO39" s="95">
        <v>0</v>
      </c>
      <c r="CP39" s="95">
        <v>6</v>
      </c>
      <c r="CQ39" s="95">
        <v>1</v>
      </c>
      <c r="CR39" s="95">
        <v>21</v>
      </c>
      <c r="CS39" s="95">
        <v>2</v>
      </c>
      <c r="CT39" s="95">
        <v>0</v>
      </c>
      <c r="CU39" s="95">
        <v>2</v>
      </c>
      <c r="CV39" s="95">
        <v>8</v>
      </c>
      <c r="CW39" s="95">
        <v>1</v>
      </c>
      <c r="CX39" s="95">
        <v>8</v>
      </c>
      <c r="CY39" s="95">
        <v>4</v>
      </c>
      <c r="CZ39" s="95">
        <v>0</v>
      </c>
      <c r="DA39" s="95">
        <v>2</v>
      </c>
      <c r="DB39" s="95">
        <v>2</v>
      </c>
      <c r="DC39" s="95">
        <v>0</v>
      </c>
      <c r="DD39" s="95">
        <v>1</v>
      </c>
      <c r="DE39" s="95">
        <v>23</v>
      </c>
      <c r="DF39" s="95">
        <v>23</v>
      </c>
      <c r="DG39" s="95">
        <v>98</v>
      </c>
      <c r="DH39" s="95">
        <v>6</v>
      </c>
      <c r="DI39" s="95">
        <v>2</v>
      </c>
      <c r="DJ39" s="95">
        <v>10</v>
      </c>
      <c r="DK39" s="95">
        <v>36</v>
      </c>
      <c r="DL39" s="95">
        <v>23</v>
      </c>
      <c r="DM39" s="95">
        <v>4</v>
      </c>
      <c r="DN39" s="95">
        <v>5</v>
      </c>
      <c r="DO39" s="95">
        <v>0</v>
      </c>
      <c r="DP39" s="95">
        <v>1</v>
      </c>
      <c r="DQ39" s="95">
        <v>1</v>
      </c>
      <c r="DR39" s="95">
        <v>2</v>
      </c>
      <c r="DS39" s="95">
        <v>4</v>
      </c>
      <c r="DT39" s="95">
        <v>15</v>
      </c>
      <c r="DU39" s="95">
        <v>1</v>
      </c>
      <c r="DV39" s="95">
        <v>1</v>
      </c>
      <c r="DW39" s="95">
        <v>61</v>
      </c>
      <c r="DX39" s="95">
        <v>78</v>
      </c>
      <c r="DY39" s="95">
        <v>4</v>
      </c>
      <c r="DZ39" s="95">
        <v>0</v>
      </c>
      <c r="EA39" s="95">
        <v>1</v>
      </c>
      <c r="EB39" s="95">
        <v>1</v>
      </c>
      <c r="EC39" s="95">
        <v>53</v>
      </c>
      <c r="ED39" s="95">
        <v>20</v>
      </c>
      <c r="EE39" s="95">
        <v>10</v>
      </c>
      <c r="EF39" s="95">
        <v>46</v>
      </c>
      <c r="EG39" s="95">
        <v>0</v>
      </c>
      <c r="EH39" s="95">
        <v>33</v>
      </c>
      <c r="EI39" s="95">
        <v>22</v>
      </c>
      <c r="EJ39" s="95">
        <v>126</v>
      </c>
      <c r="EK39" s="95">
        <v>224</v>
      </c>
      <c r="EL39" s="95">
        <v>28</v>
      </c>
      <c r="EM39" s="95">
        <v>57</v>
      </c>
      <c r="EN39" s="95">
        <v>0</v>
      </c>
      <c r="EO39" s="95">
        <v>0</v>
      </c>
      <c r="EP39" s="95">
        <v>0</v>
      </c>
      <c r="EQ39" s="95">
        <v>15</v>
      </c>
      <c r="ER39" s="95">
        <v>0</v>
      </c>
      <c r="ES39" s="95">
        <v>7</v>
      </c>
      <c r="ET39" s="95">
        <v>10</v>
      </c>
      <c r="EU39" s="95">
        <v>2</v>
      </c>
      <c r="EV39" s="95">
        <v>77</v>
      </c>
      <c r="EW39" s="95">
        <v>10</v>
      </c>
      <c r="EX39" s="95">
        <v>0</v>
      </c>
      <c r="EY39" s="95">
        <v>0</v>
      </c>
      <c r="EZ39" s="95">
        <v>2</v>
      </c>
      <c r="FA39" s="95">
        <v>1</v>
      </c>
      <c r="FB39" s="95">
        <v>10</v>
      </c>
      <c r="FC39" s="95">
        <v>1</v>
      </c>
      <c r="FD39" s="95">
        <v>1</v>
      </c>
      <c r="FE39" s="95">
        <v>1</v>
      </c>
      <c r="FF39" s="95">
        <v>1</v>
      </c>
      <c r="FG39" s="95">
        <v>0</v>
      </c>
      <c r="FH39" s="95">
        <v>1</v>
      </c>
      <c r="FI39" s="95">
        <v>7</v>
      </c>
      <c r="FJ39" s="95">
        <v>82</v>
      </c>
      <c r="FK39" s="95">
        <v>10</v>
      </c>
      <c r="FL39" s="95">
        <v>0</v>
      </c>
      <c r="FM39" s="95">
        <v>36</v>
      </c>
      <c r="FN39" s="95">
        <v>11</v>
      </c>
      <c r="FO39" s="95">
        <v>88</v>
      </c>
      <c r="FP39" s="95">
        <v>2</v>
      </c>
      <c r="FQ39" s="95">
        <v>12</v>
      </c>
      <c r="FR39" s="95">
        <v>18</v>
      </c>
      <c r="FS39" s="95">
        <v>53</v>
      </c>
      <c r="FT39" s="95">
        <v>8</v>
      </c>
      <c r="FU39" s="95">
        <v>0</v>
      </c>
      <c r="FV39" s="95">
        <v>1</v>
      </c>
      <c r="FW39" s="95">
        <v>1</v>
      </c>
      <c r="FX39" s="95">
        <v>24</v>
      </c>
      <c r="FY39" s="95">
        <v>35</v>
      </c>
      <c r="FZ39" s="95">
        <v>12</v>
      </c>
      <c r="GA39" s="95">
        <v>19</v>
      </c>
      <c r="GB39" s="95">
        <v>40</v>
      </c>
      <c r="GC39" s="95">
        <v>33</v>
      </c>
      <c r="GD39" s="95">
        <v>56</v>
      </c>
      <c r="GE39" s="95">
        <v>0</v>
      </c>
      <c r="GF39" s="95">
        <v>9</v>
      </c>
      <c r="GG39" s="96">
        <v>2386</v>
      </c>
      <c r="GH39" s="95">
        <v>960</v>
      </c>
      <c r="GI39" s="95">
        <v>26519</v>
      </c>
      <c r="GJ39" s="95">
        <v>0</v>
      </c>
      <c r="GK39" s="95">
        <v>0</v>
      </c>
      <c r="GL39" s="95">
        <v>0</v>
      </c>
      <c r="GM39" s="95">
        <v>0</v>
      </c>
      <c r="GN39" s="95">
        <v>0</v>
      </c>
      <c r="GO39" s="95">
        <v>1112</v>
      </c>
      <c r="GP39" s="96">
        <v>28591</v>
      </c>
      <c r="GQ39" s="96">
        <v>30977</v>
      </c>
      <c r="GR39" s="95">
        <v>21</v>
      </c>
      <c r="GS39" s="95">
        <v>27</v>
      </c>
      <c r="GT39" s="95">
        <v>48</v>
      </c>
      <c r="GU39" s="95">
        <v>7710</v>
      </c>
      <c r="GV39" s="95">
        <v>7758</v>
      </c>
      <c r="GW39" s="96">
        <v>36349</v>
      </c>
      <c r="GX39" s="96">
        <v>38735</v>
      </c>
      <c r="GY39" s="95">
        <v>-18497</v>
      </c>
      <c r="GZ39" s="95">
        <v>-3099</v>
      </c>
      <c r="HA39" s="95">
        <v>-1079</v>
      </c>
      <c r="HB39" s="95">
        <v>-1552</v>
      </c>
      <c r="HC39" s="95">
        <v>-24227</v>
      </c>
      <c r="HD39" s="95">
        <v>-6490</v>
      </c>
      <c r="HE39" s="95">
        <v>-30717</v>
      </c>
      <c r="HF39" s="96">
        <v>5632</v>
      </c>
      <c r="HG39" s="97">
        <v>8018</v>
      </c>
      <c r="HH39" s="87"/>
      <c r="HI39" s="40"/>
    </row>
    <row r="40" spans="1:217" hidden="1" x14ac:dyDescent="0.2">
      <c r="A40" s="87" t="s">
        <v>714</v>
      </c>
      <c r="B40" s="92" t="s">
        <v>237</v>
      </c>
      <c r="C40" s="89" t="s">
        <v>236</v>
      </c>
      <c r="D40" s="95">
        <v>121</v>
      </c>
      <c r="E40" s="95">
        <v>1</v>
      </c>
      <c r="F40" s="95">
        <v>0</v>
      </c>
      <c r="G40" s="95">
        <v>0</v>
      </c>
      <c r="H40" s="95">
        <v>0</v>
      </c>
      <c r="I40" s="95">
        <v>1</v>
      </c>
      <c r="J40" s="95">
        <v>1</v>
      </c>
      <c r="K40" s="95">
        <v>133</v>
      </c>
      <c r="L40" s="95">
        <v>0</v>
      </c>
      <c r="M40" s="95">
        <v>0</v>
      </c>
      <c r="N40" s="95">
        <v>0</v>
      </c>
      <c r="O40" s="95">
        <v>59</v>
      </c>
      <c r="P40" s="95">
        <v>0</v>
      </c>
      <c r="Q40" s="95">
        <v>0</v>
      </c>
      <c r="R40" s="95">
        <v>2</v>
      </c>
      <c r="S40" s="95">
        <v>0</v>
      </c>
      <c r="T40" s="95">
        <v>2</v>
      </c>
      <c r="U40" s="95">
        <v>0</v>
      </c>
      <c r="V40" s="95">
        <v>0</v>
      </c>
      <c r="W40" s="95">
        <v>0</v>
      </c>
      <c r="X40" s="95">
        <v>0</v>
      </c>
      <c r="Y40" s="95">
        <v>1</v>
      </c>
      <c r="Z40" s="95">
        <v>0</v>
      </c>
      <c r="AA40" s="95">
        <v>4</v>
      </c>
      <c r="AB40" s="95">
        <v>4</v>
      </c>
      <c r="AC40" s="95">
        <v>0</v>
      </c>
      <c r="AD40" s="95">
        <v>0</v>
      </c>
      <c r="AE40" s="95">
        <v>0</v>
      </c>
      <c r="AF40" s="95">
        <v>11</v>
      </c>
      <c r="AG40" s="95">
        <v>0</v>
      </c>
      <c r="AH40" s="95">
        <v>0</v>
      </c>
      <c r="AI40" s="95">
        <v>1</v>
      </c>
      <c r="AJ40" s="95">
        <v>161</v>
      </c>
      <c r="AK40" s="95">
        <v>100</v>
      </c>
      <c r="AL40" s="95">
        <v>288</v>
      </c>
      <c r="AM40" s="95">
        <v>0</v>
      </c>
      <c r="AN40" s="95">
        <v>0</v>
      </c>
      <c r="AO40" s="95">
        <v>22</v>
      </c>
      <c r="AP40" s="95">
        <v>0</v>
      </c>
      <c r="AQ40" s="95">
        <v>0</v>
      </c>
      <c r="AR40" s="95">
        <v>0</v>
      </c>
      <c r="AS40" s="95">
        <v>13</v>
      </c>
      <c r="AT40" s="95">
        <v>16</v>
      </c>
      <c r="AU40" s="95">
        <v>0</v>
      </c>
      <c r="AV40" s="95">
        <v>58</v>
      </c>
      <c r="AW40" s="95">
        <v>0</v>
      </c>
      <c r="AX40" s="95">
        <v>0</v>
      </c>
      <c r="AY40" s="95">
        <v>0</v>
      </c>
      <c r="AZ40" s="95">
        <v>0</v>
      </c>
      <c r="BA40" s="95">
        <v>0</v>
      </c>
      <c r="BB40" s="95">
        <v>0</v>
      </c>
      <c r="BC40" s="95">
        <v>0</v>
      </c>
      <c r="BD40" s="95">
        <v>0</v>
      </c>
      <c r="BE40" s="95">
        <v>0</v>
      </c>
      <c r="BF40" s="95">
        <v>0</v>
      </c>
      <c r="BG40" s="95">
        <v>0</v>
      </c>
      <c r="BH40" s="95">
        <v>0</v>
      </c>
      <c r="BI40" s="95">
        <v>0</v>
      </c>
      <c r="BJ40" s="95">
        <v>0</v>
      </c>
      <c r="BK40" s="95">
        <v>0</v>
      </c>
      <c r="BL40" s="95">
        <v>0</v>
      </c>
      <c r="BM40" s="95">
        <v>0</v>
      </c>
      <c r="BN40" s="95">
        <v>0</v>
      </c>
      <c r="BO40" s="95">
        <v>17</v>
      </c>
      <c r="BP40" s="95">
        <v>1</v>
      </c>
      <c r="BQ40" s="95">
        <v>7</v>
      </c>
      <c r="BR40" s="95">
        <v>311</v>
      </c>
      <c r="BS40" s="95">
        <v>0</v>
      </c>
      <c r="BT40" s="95">
        <v>0</v>
      </c>
      <c r="BU40" s="95">
        <v>0</v>
      </c>
      <c r="BV40" s="95">
        <v>0</v>
      </c>
      <c r="BW40" s="95">
        <v>0</v>
      </c>
      <c r="BX40" s="95">
        <v>0</v>
      </c>
      <c r="BY40" s="95">
        <v>0</v>
      </c>
      <c r="BZ40" s="95">
        <v>0</v>
      </c>
      <c r="CA40" s="95">
        <v>0</v>
      </c>
      <c r="CB40" s="95">
        <v>0</v>
      </c>
      <c r="CC40" s="95">
        <v>0</v>
      </c>
      <c r="CD40" s="95">
        <v>0</v>
      </c>
      <c r="CE40" s="95">
        <v>0</v>
      </c>
      <c r="CF40" s="95">
        <v>1</v>
      </c>
      <c r="CG40" s="95">
        <v>0</v>
      </c>
      <c r="CH40" s="95">
        <v>0</v>
      </c>
      <c r="CI40" s="95">
        <v>0</v>
      </c>
      <c r="CJ40" s="95">
        <v>0</v>
      </c>
      <c r="CK40" s="95">
        <v>0</v>
      </c>
      <c r="CL40" s="95">
        <v>0</v>
      </c>
      <c r="CM40" s="95">
        <v>0</v>
      </c>
      <c r="CN40" s="95">
        <v>3</v>
      </c>
      <c r="CO40" s="95">
        <v>0</v>
      </c>
      <c r="CP40" s="95">
        <v>0</v>
      </c>
      <c r="CQ40" s="95">
        <v>0</v>
      </c>
      <c r="CR40" s="95">
        <v>0</v>
      </c>
      <c r="CS40" s="95">
        <v>0</v>
      </c>
      <c r="CT40" s="95">
        <v>0</v>
      </c>
      <c r="CU40" s="95">
        <v>0</v>
      </c>
      <c r="CV40" s="95">
        <v>0</v>
      </c>
      <c r="CW40" s="95">
        <v>0</v>
      </c>
      <c r="CX40" s="95">
        <v>0</v>
      </c>
      <c r="CY40" s="95">
        <v>0</v>
      </c>
      <c r="CZ40" s="95">
        <v>0</v>
      </c>
      <c r="DA40" s="95">
        <v>3</v>
      </c>
      <c r="DB40" s="95">
        <v>0</v>
      </c>
      <c r="DC40" s="95">
        <v>0</v>
      </c>
      <c r="DD40" s="95">
        <v>1</v>
      </c>
      <c r="DE40" s="95">
        <v>0</v>
      </c>
      <c r="DF40" s="95">
        <v>0</v>
      </c>
      <c r="DG40" s="95">
        <v>0</v>
      </c>
      <c r="DH40" s="95">
        <v>373</v>
      </c>
      <c r="DI40" s="95">
        <v>0</v>
      </c>
      <c r="DJ40" s="95">
        <v>0</v>
      </c>
      <c r="DK40" s="95">
        <v>0</v>
      </c>
      <c r="DL40" s="95">
        <v>0</v>
      </c>
      <c r="DM40" s="95">
        <v>0</v>
      </c>
      <c r="DN40" s="95">
        <v>0</v>
      </c>
      <c r="DO40" s="95">
        <v>0</v>
      </c>
      <c r="DP40" s="95">
        <v>32</v>
      </c>
      <c r="DQ40" s="95">
        <v>0</v>
      </c>
      <c r="DR40" s="95">
        <v>35</v>
      </c>
      <c r="DS40" s="95">
        <v>40</v>
      </c>
      <c r="DT40" s="95">
        <v>2</v>
      </c>
      <c r="DU40" s="95">
        <v>0</v>
      </c>
      <c r="DV40" s="95">
        <v>0</v>
      </c>
      <c r="DW40" s="95">
        <v>1351</v>
      </c>
      <c r="DX40" s="95">
        <v>73</v>
      </c>
      <c r="DY40" s="95">
        <v>0</v>
      </c>
      <c r="DZ40" s="95">
        <v>1297</v>
      </c>
      <c r="EA40" s="95">
        <v>1698</v>
      </c>
      <c r="EB40" s="95">
        <v>76</v>
      </c>
      <c r="EC40" s="95">
        <v>248</v>
      </c>
      <c r="ED40" s="95">
        <v>222</v>
      </c>
      <c r="EE40" s="95">
        <v>0</v>
      </c>
      <c r="EF40" s="95">
        <v>0</v>
      </c>
      <c r="EG40" s="95">
        <v>0</v>
      </c>
      <c r="EH40" s="95">
        <v>13</v>
      </c>
      <c r="EI40" s="95">
        <v>1</v>
      </c>
      <c r="EJ40" s="95">
        <v>1017</v>
      </c>
      <c r="EK40" s="95">
        <v>549</v>
      </c>
      <c r="EL40" s="95">
        <v>36</v>
      </c>
      <c r="EM40" s="95">
        <v>4</v>
      </c>
      <c r="EN40" s="95">
        <v>28</v>
      </c>
      <c r="EO40" s="95">
        <v>1</v>
      </c>
      <c r="EP40" s="95">
        <v>0</v>
      </c>
      <c r="EQ40" s="95">
        <v>34</v>
      </c>
      <c r="ER40" s="95">
        <v>0</v>
      </c>
      <c r="ES40" s="95">
        <v>23</v>
      </c>
      <c r="ET40" s="95">
        <v>49</v>
      </c>
      <c r="EU40" s="95">
        <v>8</v>
      </c>
      <c r="EV40" s="95">
        <v>107</v>
      </c>
      <c r="EW40" s="95">
        <v>94</v>
      </c>
      <c r="EX40" s="95">
        <v>5</v>
      </c>
      <c r="EY40" s="95">
        <v>1</v>
      </c>
      <c r="EZ40" s="95">
        <v>84</v>
      </c>
      <c r="FA40" s="95">
        <v>72</v>
      </c>
      <c r="FB40" s="95">
        <v>93</v>
      </c>
      <c r="FC40" s="95">
        <v>14</v>
      </c>
      <c r="FD40" s="95">
        <v>5</v>
      </c>
      <c r="FE40" s="95">
        <v>1</v>
      </c>
      <c r="FF40" s="95">
        <v>0</v>
      </c>
      <c r="FG40" s="95">
        <v>0</v>
      </c>
      <c r="FH40" s="95">
        <v>1</v>
      </c>
      <c r="FI40" s="95">
        <v>209</v>
      </c>
      <c r="FJ40" s="95">
        <v>1171</v>
      </c>
      <c r="FK40" s="95">
        <v>50</v>
      </c>
      <c r="FL40" s="95">
        <v>1</v>
      </c>
      <c r="FM40" s="95">
        <v>108</v>
      </c>
      <c r="FN40" s="95">
        <v>0</v>
      </c>
      <c r="FO40" s="95">
        <v>3030</v>
      </c>
      <c r="FP40" s="95">
        <v>66</v>
      </c>
      <c r="FQ40" s="95">
        <v>818</v>
      </c>
      <c r="FR40" s="95">
        <v>695</v>
      </c>
      <c r="FS40" s="95">
        <v>37</v>
      </c>
      <c r="FT40" s="95">
        <v>648</v>
      </c>
      <c r="FU40" s="95">
        <v>0</v>
      </c>
      <c r="FV40" s="95">
        <v>0</v>
      </c>
      <c r="FW40" s="95">
        <v>3</v>
      </c>
      <c r="FX40" s="95">
        <v>0</v>
      </c>
      <c r="FY40" s="95">
        <v>18</v>
      </c>
      <c r="FZ40" s="95">
        <v>2071</v>
      </c>
      <c r="GA40" s="95">
        <v>399</v>
      </c>
      <c r="GB40" s="95">
        <v>751</v>
      </c>
      <c r="GC40" s="95">
        <v>121</v>
      </c>
      <c r="GD40" s="95">
        <v>615</v>
      </c>
      <c r="GE40" s="95">
        <v>151</v>
      </c>
      <c r="GF40" s="95">
        <v>23</v>
      </c>
      <c r="GG40" s="96">
        <v>20015</v>
      </c>
      <c r="GH40" s="95">
        <v>2526</v>
      </c>
      <c r="GI40" s="95">
        <v>22575</v>
      </c>
      <c r="GJ40" s="95">
        <v>0</v>
      </c>
      <c r="GK40" s="95">
        <v>0</v>
      </c>
      <c r="GL40" s="95">
        <v>0</v>
      </c>
      <c r="GM40" s="95">
        <v>11</v>
      </c>
      <c r="GN40" s="95">
        <v>5046</v>
      </c>
      <c r="GO40" s="95">
        <v>3000</v>
      </c>
      <c r="GP40" s="96">
        <v>33158</v>
      </c>
      <c r="GQ40" s="96">
        <v>53173</v>
      </c>
      <c r="GR40" s="95">
        <v>56</v>
      </c>
      <c r="GS40" s="95">
        <v>44</v>
      </c>
      <c r="GT40" s="95">
        <v>100</v>
      </c>
      <c r="GU40" s="95">
        <v>8366</v>
      </c>
      <c r="GV40" s="95">
        <v>8466</v>
      </c>
      <c r="GW40" s="96">
        <v>41624</v>
      </c>
      <c r="GX40" s="96">
        <v>61639</v>
      </c>
      <c r="GY40" s="95">
        <v>-20345</v>
      </c>
      <c r="GZ40" s="95">
        <v>-35</v>
      </c>
      <c r="HA40" s="95">
        <v>-869</v>
      </c>
      <c r="HB40" s="95">
        <v>-1697</v>
      </c>
      <c r="HC40" s="95">
        <v>-22946</v>
      </c>
      <c r="HD40" s="95">
        <v>-16261</v>
      </c>
      <c r="HE40" s="95">
        <v>-39207</v>
      </c>
      <c r="HF40" s="96">
        <v>2417</v>
      </c>
      <c r="HG40" s="97">
        <v>22432</v>
      </c>
      <c r="HH40" s="87"/>
      <c r="HI40" s="40"/>
    </row>
    <row r="41" spans="1:217" hidden="1" x14ac:dyDescent="0.2">
      <c r="A41" s="87" t="s">
        <v>919</v>
      </c>
      <c r="B41" s="92" t="s">
        <v>234</v>
      </c>
      <c r="C41" s="89" t="s">
        <v>1211</v>
      </c>
      <c r="D41" s="95">
        <v>0</v>
      </c>
      <c r="E41" s="95">
        <v>0</v>
      </c>
      <c r="F41" s="95">
        <v>0</v>
      </c>
      <c r="G41" s="95">
        <v>0</v>
      </c>
      <c r="H41" s="95">
        <v>0</v>
      </c>
      <c r="I41" s="95">
        <v>0</v>
      </c>
      <c r="J41" s="95">
        <v>177</v>
      </c>
      <c r="K41" s="95">
        <v>0</v>
      </c>
      <c r="L41" s="95">
        <v>18</v>
      </c>
      <c r="M41" s="95">
        <v>-5</v>
      </c>
      <c r="N41" s="95">
        <v>25</v>
      </c>
      <c r="O41" s="95">
        <v>0</v>
      </c>
      <c r="P41" s="95">
        <v>0</v>
      </c>
      <c r="Q41" s="95">
        <v>0</v>
      </c>
      <c r="R41" s="95">
        <v>14</v>
      </c>
      <c r="S41" s="95">
        <v>0</v>
      </c>
      <c r="T41" s="95">
        <v>275</v>
      </c>
      <c r="U41" s="95">
        <v>24</v>
      </c>
      <c r="V41" s="95">
        <v>0</v>
      </c>
      <c r="W41" s="95">
        <v>0</v>
      </c>
      <c r="X41" s="95">
        <v>0</v>
      </c>
      <c r="Y41" s="95">
        <v>0</v>
      </c>
      <c r="Z41" s="95">
        <v>0</v>
      </c>
      <c r="AA41" s="95">
        <v>0</v>
      </c>
      <c r="AB41" s="95">
        <v>0</v>
      </c>
      <c r="AC41" s="95">
        <v>153</v>
      </c>
      <c r="AD41" s="95">
        <v>0</v>
      </c>
      <c r="AE41" s="95">
        <v>0</v>
      </c>
      <c r="AF41" s="95">
        <v>0</v>
      </c>
      <c r="AG41" s="95">
        <v>0</v>
      </c>
      <c r="AH41" s="95">
        <v>0</v>
      </c>
      <c r="AI41" s="95">
        <v>0</v>
      </c>
      <c r="AJ41" s="95">
        <v>0</v>
      </c>
      <c r="AK41" s="95">
        <v>2</v>
      </c>
      <c r="AL41" s="95">
        <v>0</v>
      </c>
      <c r="AM41" s="95">
        <v>1399</v>
      </c>
      <c r="AN41" s="95">
        <v>5486</v>
      </c>
      <c r="AO41" s="95">
        <v>3073</v>
      </c>
      <c r="AP41" s="95">
        <v>6346</v>
      </c>
      <c r="AQ41" s="95">
        <v>0</v>
      </c>
      <c r="AR41" s="95">
        <v>3</v>
      </c>
      <c r="AS41" s="95">
        <v>0</v>
      </c>
      <c r="AT41" s="95">
        <v>424</v>
      </c>
      <c r="AU41" s="95">
        <v>4</v>
      </c>
      <c r="AV41" s="95">
        <v>0</v>
      </c>
      <c r="AW41" s="95">
        <v>0</v>
      </c>
      <c r="AX41" s="95">
        <v>0</v>
      </c>
      <c r="AY41" s="95">
        <v>0</v>
      </c>
      <c r="AZ41" s="95">
        <v>0</v>
      </c>
      <c r="BA41" s="95">
        <v>0</v>
      </c>
      <c r="BB41" s="95">
        <v>0</v>
      </c>
      <c r="BC41" s="95">
        <v>0</v>
      </c>
      <c r="BD41" s="95">
        <v>0</v>
      </c>
      <c r="BE41" s="95">
        <v>0</v>
      </c>
      <c r="BF41" s="95">
        <v>0</v>
      </c>
      <c r="BG41" s="95">
        <v>0</v>
      </c>
      <c r="BH41" s="95">
        <v>0</v>
      </c>
      <c r="BI41" s="95">
        <v>0</v>
      </c>
      <c r="BJ41" s="95">
        <v>0</v>
      </c>
      <c r="BK41" s="95">
        <v>0</v>
      </c>
      <c r="BL41" s="95">
        <v>0</v>
      </c>
      <c r="BM41" s="95">
        <v>12</v>
      </c>
      <c r="BN41" s="95">
        <v>0</v>
      </c>
      <c r="BO41" s="95">
        <v>0</v>
      </c>
      <c r="BP41" s="95">
        <v>0</v>
      </c>
      <c r="BQ41" s="95">
        <v>3</v>
      </c>
      <c r="BR41" s="95">
        <v>0</v>
      </c>
      <c r="BS41" s="95">
        <v>4</v>
      </c>
      <c r="BT41" s="95">
        <v>0</v>
      </c>
      <c r="BU41" s="95">
        <v>2</v>
      </c>
      <c r="BV41" s="95">
        <v>1</v>
      </c>
      <c r="BW41" s="95">
        <v>0</v>
      </c>
      <c r="BX41" s="95">
        <v>0</v>
      </c>
      <c r="BY41" s="95">
        <v>9</v>
      </c>
      <c r="BZ41" s="95">
        <v>0</v>
      </c>
      <c r="CA41" s="95">
        <v>19</v>
      </c>
      <c r="CB41" s="95">
        <v>0</v>
      </c>
      <c r="CC41" s="95">
        <v>0</v>
      </c>
      <c r="CD41" s="95">
        <v>0</v>
      </c>
      <c r="CE41" s="95">
        <v>0</v>
      </c>
      <c r="CF41" s="95">
        <v>0</v>
      </c>
      <c r="CG41" s="95">
        <v>0</v>
      </c>
      <c r="CH41" s="95">
        <v>1</v>
      </c>
      <c r="CI41" s="95">
        <v>109</v>
      </c>
      <c r="CJ41" s="95">
        <v>19</v>
      </c>
      <c r="CK41" s="95">
        <v>73</v>
      </c>
      <c r="CL41" s="95">
        <v>1</v>
      </c>
      <c r="CM41" s="95">
        <v>5</v>
      </c>
      <c r="CN41" s="95">
        <v>0</v>
      </c>
      <c r="CO41" s="95">
        <v>1</v>
      </c>
      <c r="CP41" s="95">
        <v>0</v>
      </c>
      <c r="CQ41" s="95">
        <v>1</v>
      </c>
      <c r="CR41" s="95">
        <v>23</v>
      </c>
      <c r="CS41" s="95">
        <v>0</v>
      </c>
      <c r="CT41" s="95">
        <v>2</v>
      </c>
      <c r="CU41" s="95">
        <v>0</v>
      </c>
      <c r="CV41" s="95">
        <v>0</v>
      </c>
      <c r="CW41" s="95">
        <v>0</v>
      </c>
      <c r="CX41" s="95">
        <v>0</v>
      </c>
      <c r="CY41" s="95">
        <v>0</v>
      </c>
      <c r="CZ41" s="95">
        <v>157</v>
      </c>
      <c r="DA41" s="95">
        <v>4</v>
      </c>
      <c r="DB41" s="95">
        <v>1</v>
      </c>
      <c r="DC41" s="95">
        <v>0</v>
      </c>
      <c r="DD41" s="95">
        <v>0</v>
      </c>
      <c r="DE41" s="95">
        <v>0</v>
      </c>
      <c r="DF41" s="95">
        <v>0</v>
      </c>
      <c r="DG41" s="95">
        <v>0</v>
      </c>
      <c r="DH41" s="95">
        <v>10</v>
      </c>
      <c r="DI41" s="95">
        <v>0</v>
      </c>
      <c r="DJ41" s="95">
        <v>0</v>
      </c>
      <c r="DK41" s="95">
        <v>0</v>
      </c>
      <c r="DL41" s="95">
        <v>0</v>
      </c>
      <c r="DM41" s="95">
        <v>45</v>
      </c>
      <c r="DN41" s="95">
        <v>0</v>
      </c>
      <c r="DO41" s="95">
        <v>0</v>
      </c>
      <c r="DP41" s="95">
        <v>5</v>
      </c>
      <c r="DQ41" s="95">
        <v>0</v>
      </c>
      <c r="DR41" s="95">
        <v>7</v>
      </c>
      <c r="DS41" s="95">
        <v>264</v>
      </c>
      <c r="DT41" s="95">
        <v>232</v>
      </c>
      <c r="DU41" s="95">
        <v>3</v>
      </c>
      <c r="DV41" s="95">
        <v>0</v>
      </c>
      <c r="DW41" s="95">
        <v>23</v>
      </c>
      <c r="DX41" s="95">
        <v>486</v>
      </c>
      <c r="DY41" s="95">
        <v>0</v>
      </c>
      <c r="DZ41" s="95">
        <v>29385</v>
      </c>
      <c r="EA41" s="95">
        <v>4166</v>
      </c>
      <c r="EB41" s="95">
        <v>2690</v>
      </c>
      <c r="EC41" s="95">
        <v>394</v>
      </c>
      <c r="ED41" s="95">
        <v>634</v>
      </c>
      <c r="EE41" s="95">
        <v>3391</v>
      </c>
      <c r="EF41" s="95">
        <v>0</v>
      </c>
      <c r="EG41" s="95">
        <v>0</v>
      </c>
      <c r="EH41" s="95">
        <v>0</v>
      </c>
      <c r="EI41" s="95">
        <v>0</v>
      </c>
      <c r="EJ41" s="95">
        <v>0</v>
      </c>
      <c r="EK41" s="95">
        <v>0</v>
      </c>
      <c r="EL41" s="95">
        <v>0</v>
      </c>
      <c r="EM41" s="95">
        <v>0</v>
      </c>
      <c r="EN41" s="95">
        <v>0</v>
      </c>
      <c r="EO41" s="95">
        <v>1</v>
      </c>
      <c r="EP41" s="95">
        <v>4</v>
      </c>
      <c r="EQ41" s="95">
        <v>0</v>
      </c>
      <c r="ER41" s="95">
        <v>0</v>
      </c>
      <c r="ES41" s="95">
        <v>0</v>
      </c>
      <c r="ET41" s="95">
        <v>0</v>
      </c>
      <c r="EU41" s="95">
        <v>0</v>
      </c>
      <c r="EV41" s="95">
        <v>0</v>
      </c>
      <c r="EW41" s="95">
        <v>0</v>
      </c>
      <c r="EX41" s="95">
        <v>0</v>
      </c>
      <c r="EY41" s="95">
        <v>0</v>
      </c>
      <c r="EZ41" s="95">
        <v>0</v>
      </c>
      <c r="FA41" s="95">
        <v>1191</v>
      </c>
      <c r="FB41" s="95">
        <v>0</v>
      </c>
      <c r="FC41" s="95">
        <v>0</v>
      </c>
      <c r="FD41" s="95">
        <v>0</v>
      </c>
      <c r="FE41" s="95">
        <v>0</v>
      </c>
      <c r="FF41" s="95">
        <v>0</v>
      </c>
      <c r="FG41" s="95">
        <v>0</v>
      </c>
      <c r="FH41" s="95">
        <v>2</v>
      </c>
      <c r="FI41" s="95">
        <v>16</v>
      </c>
      <c r="FJ41" s="95">
        <v>0</v>
      </c>
      <c r="FK41" s="95">
        <v>0</v>
      </c>
      <c r="FL41" s="95">
        <v>0</v>
      </c>
      <c r="FM41" s="95">
        <v>0</v>
      </c>
      <c r="FN41" s="95">
        <v>0</v>
      </c>
      <c r="FO41" s="95">
        <v>0</v>
      </c>
      <c r="FP41" s="95">
        <v>0</v>
      </c>
      <c r="FQ41" s="95">
        <v>0</v>
      </c>
      <c r="FR41" s="95">
        <v>0</v>
      </c>
      <c r="FS41" s="95">
        <v>0</v>
      </c>
      <c r="FT41" s="95">
        <v>0</v>
      </c>
      <c r="FU41" s="95">
        <v>0</v>
      </c>
      <c r="FV41" s="95">
        <v>0</v>
      </c>
      <c r="FW41" s="95">
        <v>7</v>
      </c>
      <c r="FX41" s="95">
        <v>0</v>
      </c>
      <c r="FY41" s="95">
        <v>103</v>
      </c>
      <c r="FZ41" s="95">
        <v>0</v>
      </c>
      <c r="GA41" s="95">
        <v>0</v>
      </c>
      <c r="GB41" s="95">
        <v>0</v>
      </c>
      <c r="GC41" s="95">
        <v>39</v>
      </c>
      <c r="GD41" s="95">
        <v>33</v>
      </c>
      <c r="GE41" s="95">
        <v>0</v>
      </c>
      <c r="GF41" s="95">
        <v>0</v>
      </c>
      <c r="GG41" s="96">
        <v>60996</v>
      </c>
      <c r="GH41" s="95">
        <v>0</v>
      </c>
      <c r="GI41" s="95">
        <v>0</v>
      </c>
      <c r="GJ41" s="95">
        <v>0</v>
      </c>
      <c r="GK41" s="95">
        <v>0</v>
      </c>
      <c r="GL41" s="95">
        <v>0</v>
      </c>
      <c r="GM41" s="95">
        <v>0</v>
      </c>
      <c r="GN41" s="95">
        <v>0</v>
      </c>
      <c r="GO41" s="95">
        <v>-189</v>
      </c>
      <c r="GP41" s="96">
        <v>-189</v>
      </c>
      <c r="GQ41" s="96">
        <v>60807</v>
      </c>
      <c r="GR41" s="95">
        <v>52</v>
      </c>
      <c r="GS41" s="95">
        <v>0</v>
      </c>
      <c r="GT41" s="95">
        <v>52</v>
      </c>
      <c r="GU41" s="95">
        <v>8696</v>
      </c>
      <c r="GV41" s="95">
        <v>8748</v>
      </c>
      <c r="GW41" s="96">
        <v>8559</v>
      </c>
      <c r="GX41" s="96">
        <v>69555</v>
      </c>
      <c r="GY41" s="95">
        <v>-23586</v>
      </c>
      <c r="GZ41" s="95">
        <v>0</v>
      </c>
      <c r="HA41" s="95">
        <v>-607</v>
      </c>
      <c r="HB41" s="95">
        <v>-1936</v>
      </c>
      <c r="HC41" s="95">
        <v>-26129</v>
      </c>
      <c r="HD41" s="95">
        <v>-26004</v>
      </c>
      <c r="HE41" s="95">
        <v>-52133</v>
      </c>
      <c r="HF41" s="96">
        <v>-43574</v>
      </c>
      <c r="HG41" s="97">
        <v>17422</v>
      </c>
      <c r="HH41" s="87"/>
      <c r="HI41" s="40"/>
    </row>
    <row r="42" spans="1:217" hidden="1" x14ac:dyDescent="0.2">
      <c r="A42" s="87" t="s">
        <v>920</v>
      </c>
      <c r="B42" s="92" t="s">
        <v>230</v>
      </c>
      <c r="C42" s="89" t="s">
        <v>229</v>
      </c>
      <c r="D42" s="95">
        <v>0</v>
      </c>
      <c r="E42" s="95">
        <v>0</v>
      </c>
      <c r="F42" s="95">
        <v>2</v>
      </c>
      <c r="G42" s="95">
        <v>1</v>
      </c>
      <c r="H42" s="95">
        <v>0</v>
      </c>
      <c r="I42" s="95">
        <v>0</v>
      </c>
      <c r="J42" s="95">
        <v>0</v>
      </c>
      <c r="K42" s="95">
        <v>2</v>
      </c>
      <c r="L42" s="95">
        <v>1</v>
      </c>
      <c r="M42" s="95">
        <v>0</v>
      </c>
      <c r="N42" s="95">
        <v>0</v>
      </c>
      <c r="O42" s="95">
        <v>74</v>
      </c>
      <c r="P42" s="95">
        <v>0</v>
      </c>
      <c r="Q42" s="95">
        <v>0</v>
      </c>
      <c r="R42" s="95">
        <v>0</v>
      </c>
      <c r="S42" s="95">
        <v>0</v>
      </c>
      <c r="T42" s="95">
        <v>26</v>
      </c>
      <c r="U42" s="95">
        <v>231</v>
      </c>
      <c r="V42" s="95">
        <v>0</v>
      </c>
      <c r="W42" s="95">
        <v>76</v>
      </c>
      <c r="X42" s="95">
        <v>29</v>
      </c>
      <c r="Y42" s="95">
        <v>9</v>
      </c>
      <c r="Z42" s="95">
        <v>108</v>
      </c>
      <c r="AA42" s="95">
        <v>290</v>
      </c>
      <c r="AB42" s="95">
        <v>13</v>
      </c>
      <c r="AC42" s="95">
        <v>0</v>
      </c>
      <c r="AD42" s="95">
        <v>0</v>
      </c>
      <c r="AE42" s="95">
        <v>0</v>
      </c>
      <c r="AF42" s="95">
        <v>1</v>
      </c>
      <c r="AG42" s="95">
        <v>0</v>
      </c>
      <c r="AH42" s="95">
        <v>2</v>
      </c>
      <c r="AI42" s="95">
        <v>1</v>
      </c>
      <c r="AJ42" s="95">
        <v>5</v>
      </c>
      <c r="AK42" s="95">
        <v>7</v>
      </c>
      <c r="AL42" s="95">
        <v>2</v>
      </c>
      <c r="AM42" s="95">
        <v>5</v>
      </c>
      <c r="AN42" s="95">
        <v>179</v>
      </c>
      <c r="AO42" s="95">
        <v>1600</v>
      </c>
      <c r="AP42" s="95">
        <v>0</v>
      </c>
      <c r="AQ42" s="95">
        <v>0</v>
      </c>
      <c r="AR42" s="95">
        <v>0</v>
      </c>
      <c r="AS42" s="95">
        <v>6</v>
      </c>
      <c r="AT42" s="95">
        <v>0</v>
      </c>
      <c r="AU42" s="95">
        <v>2</v>
      </c>
      <c r="AV42" s="95">
        <v>4</v>
      </c>
      <c r="AW42" s="95">
        <v>0</v>
      </c>
      <c r="AX42" s="95">
        <v>0</v>
      </c>
      <c r="AY42" s="95">
        <v>0</v>
      </c>
      <c r="AZ42" s="95">
        <v>2</v>
      </c>
      <c r="BA42" s="95">
        <v>0</v>
      </c>
      <c r="BB42" s="95">
        <v>31</v>
      </c>
      <c r="BC42" s="95">
        <v>4</v>
      </c>
      <c r="BD42" s="95">
        <v>0</v>
      </c>
      <c r="BE42" s="95">
        <v>2</v>
      </c>
      <c r="BF42" s="95">
        <v>0</v>
      </c>
      <c r="BG42" s="95">
        <v>0</v>
      </c>
      <c r="BH42" s="95">
        <v>63</v>
      </c>
      <c r="BI42" s="95">
        <v>0</v>
      </c>
      <c r="BJ42" s="95">
        <v>147</v>
      </c>
      <c r="BK42" s="95">
        <v>0</v>
      </c>
      <c r="BL42" s="95">
        <v>0</v>
      </c>
      <c r="BM42" s="95">
        <v>60</v>
      </c>
      <c r="BN42" s="95">
        <v>0</v>
      </c>
      <c r="BO42" s="95">
        <v>6</v>
      </c>
      <c r="BP42" s="95">
        <v>50</v>
      </c>
      <c r="BQ42" s="95">
        <v>10</v>
      </c>
      <c r="BR42" s="95">
        <v>814</v>
      </c>
      <c r="BS42" s="95">
        <v>4</v>
      </c>
      <c r="BT42" s="95">
        <v>131</v>
      </c>
      <c r="BU42" s="95">
        <v>120</v>
      </c>
      <c r="BV42" s="95">
        <v>61</v>
      </c>
      <c r="BW42" s="95">
        <v>0</v>
      </c>
      <c r="BX42" s="95">
        <v>0</v>
      </c>
      <c r="BY42" s="95">
        <v>0</v>
      </c>
      <c r="BZ42" s="95">
        <v>0</v>
      </c>
      <c r="CA42" s="95">
        <v>59</v>
      </c>
      <c r="CB42" s="95">
        <v>100</v>
      </c>
      <c r="CC42" s="95">
        <v>4</v>
      </c>
      <c r="CD42" s="95">
        <v>0</v>
      </c>
      <c r="CE42" s="95">
        <v>0</v>
      </c>
      <c r="CF42" s="95">
        <v>78</v>
      </c>
      <c r="CG42" s="95">
        <v>99</v>
      </c>
      <c r="CH42" s="95">
        <v>2</v>
      </c>
      <c r="CI42" s="95">
        <v>1</v>
      </c>
      <c r="CJ42" s="95">
        <v>3</v>
      </c>
      <c r="CK42" s="95">
        <v>255</v>
      </c>
      <c r="CL42" s="95">
        <v>4</v>
      </c>
      <c r="CM42" s="95">
        <v>38</v>
      </c>
      <c r="CN42" s="95">
        <v>0</v>
      </c>
      <c r="CO42" s="95">
        <v>1</v>
      </c>
      <c r="CP42" s="95">
        <v>16</v>
      </c>
      <c r="CQ42" s="95">
        <v>1</v>
      </c>
      <c r="CR42" s="95">
        <v>18</v>
      </c>
      <c r="CS42" s="95">
        <v>2</v>
      </c>
      <c r="CT42" s="95">
        <v>5</v>
      </c>
      <c r="CU42" s="95">
        <v>16</v>
      </c>
      <c r="CV42" s="95">
        <v>52</v>
      </c>
      <c r="CW42" s="95">
        <v>0</v>
      </c>
      <c r="CX42" s="95">
        <v>15</v>
      </c>
      <c r="CY42" s="95">
        <v>47</v>
      </c>
      <c r="CZ42" s="95">
        <v>53</v>
      </c>
      <c r="DA42" s="95">
        <v>44</v>
      </c>
      <c r="DB42" s="95">
        <v>15</v>
      </c>
      <c r="DC42" s="95">
        <v>0</v>
      </c>
      <c r="DD42" s="95">
        <v>3</v>
      </c>
      <c r="DE42" s="95">
        <v>15</v>
      </c>
      <c r="DF42" s="95">
        <v>16</v>
      </c>
      <c r="DG42" s="95">
        <v>195</v>
      </c>
      <c r="DH42" s="95">
        <v>28</v>
      </c>
      <c r="DI42" s="95">
        <v>1</v>
      </c>
      <c r="DJ42" s="95">
        <v>14</v>
      </c>
      <c r="DK42" s="95">
        <v>95</v>
      </c>
      <c r="DL42" s="95">
        <v>18</v>
      </c>
      <c r="DM42" s="95">
        <v>3</v>
      </c>
      <c r="DN42" s="95">
        <v>3</v>
      </c>
      <c r="DO42" s="95">
        <v>0</v>
      </c>
      <c r="DP42" s="95">
        <v>18</v>
      </c>
      <c r="DQ42" s="95">
        <v>0</v>
      </c>
      <c r="DR42" s="95">
        <v>77</v>
      </c>
      <c r="DS42" s="95">
        <v>235</v>
      </c>
      <c r="DT42" s="95">
        <v>418</v>
      </c>
      <c r="DU42" s="95">
        <v>1</v>
      </c>
      <c r="DV42" s="95">
        <v>7</v>
      </c>
      <c r="DW42" s="95">
        <v>35</v>
      </c>
      <c r="DX42" s="95">
        <v>6066</v>
      </c>
      <c r="DY42" s="95">
        <v>0</v>
      </c>
      <c r="DZ42" s="95">
        <v>29279</v>
      </c>
      <c r="EA42" s="95">
        <v>2966</v>
      </c>
      <c r="EB42" s="95">
        <v>1342</v>
      </c>
      <c r="EC42" s="95">
        <v>181</v>
      </c>
      <c r="ED42" s="95">
        <v>347</v>
      </c>
      <c r="EE42" s="95">
        <v>15</v>
      </c>
      <c r="EF42" s="95">
        <v>2</v>
      </c>
      <c r="EG42" s="95">
        <v>0</v>
      </c>
      <c r="EH42" s="95">
        <v>0</v>
      </c>
      <c r="EI42" s="95">
        <v>1</v>
      </c>
      <c r="EJ42" s="95">
        <v>1210</v>
      </c>
      <c r="EK42" s="95">
        <v>736</v>
      </c>
      <c r="EL42" s="95">
        <v>96</v>
      </c>
      <c r="EM42" s="95">
        <v>0</v>
      </c>
      <c r="EN42" s="95">
        <v>0</v>
      </c>
      <c r="EO42" s="95">
        <v>0</v>
      </c>
      <c r="EP42" s="95">
        <v>0</v>
      </c>
      <c r="EQ42" s="95">
        <v>1</v>
      </c>
      <c r="ER42" s="95">
        <v>0</v>
      </c>
      <c r="ES42" s="95">
        <v>0</v>
      </c>
      <c r="ET42" s="95">
        <v>1</v>
      </c>
      <c r="EU42" s="95">
        <v>0</v>
      </c>
      <c r="EV42" s="95">
        <v>0</v>
      </c>
      <c r="EW42" s="95">
        <v>62</v>
      </c>
      <c r="EX42" s="95">
        <v>0</v>
      </c>
      <c r="EY42" s="95">
        <v>0</v>
      </c>
      <c r="EZ42" s="95">
        <v>58</v>
      </c>
      <c r="FA42" s="95">
        <v>1573</v>
      </c>
      <c r="FB42" s="95">
        <v>13</v>
      </c>
      <c r="FC42" s="95">
        <v>2</v>
      </c>
      <c r="FD42" s="95">
        <v>19</v>
      </c>
      <c r="FE42" s="95">
        <v>11</v>
      </c>
      <c r="FF42" s="95">
        <v>4</v>
      </c>
      <c r="FG42" s="95">
        <v>1</v>
      </c>
      <c r="FH42" s="95">
        <v>2</v>
      </c>
      <c r="FI42" s="95">
        <v>15</v>
      </c>
      <c r="FJ42" s="95">
        <v>6</v>
      </c>
      <c r="FK42" s="95">
        <v>17</v>
      </c>
      <c r="FL42" s="95">
        <v>7</v>
      </c>
      <c r="FM42" s="95">
        <v>17</v>
      </c>
      <c r="FN42" s="95">
        <v>60</v>
      </c>
      <c r="FO42" s="95">
        <v>2</v>
      </c>
      <c r="FP42" s="95">
        <v>25</v>
      </c>
      <c r="FQ42" s="95">
        <v>11</v>
      </c>
      <c r="FR42" s="95">
        <v>12</v>
      </c>
      <c r="FS42" s="95">
        <v>25</v>
      </c>
      <c r="FT42" s="95">
        <v>10</v>
      </c>
      <c r="FU42" s="95">
        <v>0</v>
      </c>
      <c r="FV42" s="95">
        <v>0</v>
      </c>
      <c r="FW42" s="95">
        <v>1</v>
      </c>
      <c r="FX42" s="95">
        <v>0</v>
      </c>
      <c r="FY42" s="95">
        <v>140</v>
      </c>
      <c r="FZ42" s="95">
        <v>52</v>
      </c>
      <c r="GA42" s="95">
        <v>1087</v>
      </c>
      <c r="GB42" s="95">
        <v>67</v>
      </c>
      <c r="GC42" s="95">
        <v>205</v>
      </c>
      <c r="GD42" s="95">
        <v>166</v>
      </c>
      <c r="GE42" s="95">
        <v>0</v>
      </c>
      <c r="GF42" s="95">
        <v>4</v>
      </c>
      <c r="GG42" s="96">
        <v>52208</v>
      </c>
      <c r="GH42" s="95">
        <v>196</v>
      </c>
      <c r="GI42" s="95">
        <v>2226</v>
      </c>
      <c r="GJ42" s="95">
        <v>0</v>
      </c>
      <c r="GK42" s="95">
        <v>18</v>
      </c>
      <c r="GL42" s="95">
        <v>0</v>
      </c>
      <c r="GM42" s="95">
        <v>18</v>
      </c>
      <c r="GN42" s="95">
        <v>690</v>
      </c>
      <c r="GO42" s="95">
        <v>-347</v>
      </c>
      <c r="GP42" s="96">
        <v>2801</v>
      </c>
      <c r="GQ42" s="96">
        <v>55009</v>
      </c>
      <c r="GR42" s="95">
        <v>332</v>
      </c>
      <c r="GS42" s="95">
        <v>294</v>
      </c>
      <c r="GT42" s="95">
        <v>626</v>
      </c>
      <c r="GU42" s="95">
        <v>6797</v>
      </c>
      <c r="GV42" s="95">
        <v>7423</v>
      </c>
      <c r="GW42" s="96">
        <v>10224</v>
      </c>
      <c r="GX42" s="96">
        <v>62432</v>
      </c>
      <c r="GY42" s="95">
        <v>-10886</v>
      </c>
      <c r="GZ42" s="95">
        <v>-29</v>
      </c>
      <c r="HA42" s="95">
        <v>-236</v>
      </c>
      <c r="HB42" s="95">
        <v>-889</v>
      </c>
      <c r="HC42" s="95">
        <v>-12040</v>
      </c>
      <c r="HD42" s="95">
        <v>-27208</v>
      </c>
      <c r="HE42" s="95">
        <v>-39248</v>
      </c>
      <c r="HF42" s="96">
        <v>-29024</v>
      </c>
      <c r="HG42" s="97">
        <v>23184</v>
      </c>
      <c r="HH42" s="87"/>
      <c r="HI42" s="40"/>
    </row>
    <row r="43" spans="1:217" hidden="1" x14ac:dyDescent="0.2">
      <c r="A43" s="87" t="s">
        <v>921</v>
      </c>
      <c r="B43" s="92" t="s">
        <v>1100</v>
      </c>
      <c r="C43" s="89" t="s">
        <v>226</v>
      </c>
      <c r="D43" s="95">
        <v>0</v>
      </c>
      <c r="E43" s="95">
        <v>0</v>
      </c>
      <c r="F43" s="95">
        <v>0</v>
      </c>
      <c r="G43" s="95">
        <v>0</v>
      </c>
      <c r="H43" s="95">
        <v>0</v>
      </c>
      <c r="I43" s="95">
        <v>0</v>
      </c>
      <c r="J43" s="95">
        <v>0</v>
      </c>
      <c r="K43" s="95">
        <v>1</v>
      </c>
      <c r="L43" s="95">
        <v>0</v>
      </c>
      <c r="M43" s="95">
        <v>0</v>
      </c>
      <c r="N43" s="95">
        <v>0</v>
      </c>
      <c r="O43" s="95">
        <v>17</v>
      </c>
      <c r="P43" s="95">
        <v>0</v>
      </c>
      <c r="Q43" s="95">
        <v>0</v>
      </c>
      <c r="R43" s="95">
        <v>36</v>
      </c>
      <c r="S43" s="95">
        <v>0</v>
      </c>
      <c r="T43" s="95">
        <v>88</v>
      </c>
      <c r="U43" s="95">
        <v>23</v>
      </c>
      <c r="V43" s="95">
        <v>8</v>
      </c>
      <c r="W43" s="95">
        <v>142</v>
      </c>
      <c r="X43" s="95">
        <v>17</v>
      </c>
      <c r="Y43" s="95">
        <v>88</v>
      </c>
      <c r="Z43" s="95">
        <v>257</v>
      </c>
      <c r="AA43" s="95">
        <v>26</v>
      </c>
      <c r="AB43" s="95">
        <v>89</v>
      </c>
      <c r="AC43" s="95">
        <v>1</v>
      </c>
      <c r="AD43" s="95">
        <v>0</v>
      </c>
      <c r="AE43" s="95">
        <v>1</v>
      </c>
      <c r="AF43" s="95">
        <v>10</v>
      </c>
      <c r="AG43" s="95">
        <v>0</v>
      </c>
      <c r="AH43" s="95">
        <v>3</v>
      </c>
      <c r="AI43" s="95">
        <v>15</v>
      </c>
      <c r="AJ43" s="95">
        <v>11</v>
      </c>
      <c r="AK43" s="95">
        <v>8</v>
      </c>
      <c r="AL43" s="95">
        <v>13</v>
      </c>
      <c r="AM43" s="95">
        <v>6</v>
      </c>
      <c r="AN43" s="95">
        <v>2</v>
      </c>
      <c r="AO43" s="95">
        <v>1054</v>
      </c>
      <c r="AP43" s="95">
        <v>1</v>
      </c>
      <c r="AQ43" s="95">
        <v>46</v>
      </c>
      <c r="AR43" s="95">
        <v>61</v>
      </c>
      <c r="AS43" s="95">
        <v>83</v>
      </c>
      <c r="AT43" s="95">
        <v>35</v>
      </c>
      <c r="AU43" s="95">
        <v>51</v>
      </c>
      <c r="AV43" s="95">
        <v>17</v>
      </c>
      <c r="AW43" s="95">
        <v>15</v>
      </c>
      <c r="AX43" s="95">
        <v>83</v>
      </c>
      <c r="AY43" s="95">
        <v>0</v>
      </c>
      <c r="AZ43" s="95">
        <v>88</v>
      </c>
      <c r="BA43" s="95">
        <v>8</v>
      </c>
      <c r="BB43" s="95">
        <v>88</v>
      </c>
      <c r="BC43" s="95">
        <v>28</v>
      </c>
      <c r="BD43" s="95">
        <v>52</v>
      </c>
      <c r="BE43" s="95">
        <v>456</v>
      </c>
      <c r="BF43" s="95">
        <v>21</v>
      </c>
      <c r="BG43" s="95">
        <v>32</v>
      </c>
      <c r="BH43" s="95">
        <v>108</v>
      </c>
      <c r="BI43" s="95">
        <v>3</v>
      </c>
      <c r="BJ43" s="95">
        <v>186</v>
      </c>
      <c r="BK43" s="95">
        <v>0</v>
      </c>
      <c r="BL43" s="95">
        <v>10</v>
      </c>
      <c r="BM43" s="95">
        <v>380</v>
      </c>
      <c r="BN43" s="95">
        <v>21</v>
      </c>
      <c r="BO43" s="95">
        <v>146</v>
      </c>
      <c r="BP43" s="95">
        <v>5</v>
      </c>
      <c r="BQ43" s="95">
        <v>2</v>
      </c>
      <c r="BR43" s="95">
        <v>52</v>
      </c>
      <c r="BS43" s="95">
        <v>65</v>
      </c>
      <c r="BT43" s="95">
        <v>27</v>
      </c>
      <c r="BU43" s="95">
        <v>28</v>
      </c>
      <c r="BV43" s="95">
        <v>45</v>
      </c>
      <c r="BW43" s="95">
        <v>69</v>
      </c>
      <c r="BX43" s="95">
        <v>0</v>
      </c>
      <c r="BY43" s="95">
        <v>132</v>
      </c>
      <c r="BZ43" s="95">
        <v>48</v>
      </c>
      <c r="CA43" s="95">
        <v>129</v>
      </c>
      <c r="CB43" s="95">
        <v>146</v>
      </c>
      <c r="CC43" s="95">
        <v>0</v>
      </c>
      <c r="CD43" s="95">
        <v>6</v>
      </c>
      <c r="CE43" s="95">
        <v>0</v>
      </c>
      <c r="CF43" s="95">
        <v>4</v>
      </c>
      <c r="CG43" s="95">
        <v>63</v>
      </c>
      <c r="CH43" s="95">
        <v>16</v>
      </c>
      <c r="CI43" s="95">
        <v>21</v>
      </c>
      <c r="CJ43" s="95">
        <v>23</v>
      </c>
      <c r="CK43" s="95">
        <v>88</v>
      </c>
      <c r="CL43" s="95">
        <v>68</v>
      </c>
      <c r="CM43" s="95">
        <v>41</v>
      </c>
      <c r="CN43" s="95">
        <v>45</v>
      </c>
      <c r="CO43" s="95">
        <v>3</v>
      </c>
      <c r="CP43" s="95">
        <v>56</v>
      </c>
      <c r="CQ43" s="95">
        <v>10</v>
      </c>
      <c r="CR43" s="95">
        <v>99</v>
      </c>
      <c r="CS43" s="95">
        <v>19</v>
      </c>
      <c r="CT43" s="95">
        <v>7</v>
      </c>
      <c r="CU43" s="95">
        <v>36</v>
      </c>
      <c r="CV43" s="95">
        <v>78</v>
      </c>
      <c r="CW43" s="95">
        <v>14</v>
      </c>
      <c r="CX43" s="95">
        <v>24</v>
      </c>
      <c r="CY43" s="95">
        <v>8</v>
      </c>
      <c r="CZ43" s="95">
        <v>19</v>
      </c>
      <c r="DA43" s="95">
        <v>35</v>
      </c>
      <c r="DB43" s="95">
        <v>8</v>
      </c>
      <c r="DC43" s="95">
        <v>0</v>
      </c>
      <c r="DD43" s="95">
        <v>0</v>
      </c>
      <c r="DE43" s="95">
        <v>185</v>
      </c>
      <c r="DF43" s="95">
        <v>101</v>
      </c>
      <c r="DG43" s="95">
        <v>656</v>
      </c>
      <c r="DH43" s="95">
        <v>113</v>
      </c>
      <c r="DI43" s="95">
        <v>15</v>
      </c>
      <c r="DJ43" s="95">
        <v>90</v>
      </c>
      <c r="DK43" s="95">
        <v>325</v>
      </c>
      <c r="DL43" s="95">
        <v>326</v>
      </c>
      <c r="DM43" s="95">
        <v>760</v>
      </c>
      <c r="DN43" s="95">
        <v>563</v>
      </c>
      <c r="DO43" s="95">
        <v>0</v>
      </c>
      <c r="DP43" s="95">
        <v>16</v>
      </c>
      <c r="DQ43" s="95">
        <v>26</v>
      </c>
      <c r="DR43" s="95">
        <v>97</v>
      </c>
      <c r="DS43" s="95">
        <v>645</v>
      </c>
      <c r="DT43" s="95">
        <v>300</v>
      </c>
      <c r="DU43" s="95">
        <v>39</v>
      </c>
      <c r="DV43" s="95">
        <v>15</v>
      </c>
      <c r="DW43" s="95">
        <v>66</v>
      </c>
      <c r="DX43" s="95">
        <v>771</v>
      </c>
      <c r="DY43" s="95">
        <v>8</v>
      </c>
      <c r="DZ43" s="95">
        <v>9005</v>
      </c>
      <c r="EA43" s="95">
        <v>1942</v>
      </c>
      <c r="EB43" s="95">
        <v>6386</v>
      </c>
      <c r="EC43" s="95">
        <v>20</v>
      </c>
      <c r="ED43" s="95">
        <v>27</v>
      </c>
      <c r="EE43" s="95">
        <v>487</v>
      </c>
      <c r="EF43" s="95">
        <v>103</v>
      </c>
      <c r="EG43" s="95">
        <v>9</v>
      </c>
      <c r="EH43" s="95">
        <v>575</v>
      </c>
      <c r="EI43" s="95">
        <v>478</v>
      </c>
      <c r="EJ43" s="95">
        <v>1462</v>
      </c>
      <c r="EK43" s="95">
        <v>1944</v>
      </c>
      <c r="EL43" s="95">
        <v>1436</v>
      </c>
      <c r="EM43" s="95">
        <v>1450</v>
      </c>
      <c r="EN43" s="95">
        <v>266</v>
      </c>
      <c r="EO43" s="95">
        <v>566</v>
      </c>
      <c r="EP43" s="95">
        <v>321</v>
      </c>
      <c r="EQ43" s="95">
        <v>94</v>
      </c>
      <c r="ER43" s="95">
        <v>0</v>
      </c>
      <c r="ES43" s="95">
        <v>63</v>
      </c>
      <c r="ET43" s="95">
        <v>297</v>
      </c>
      <c r="EU43" s="95">
        <v>14</v>
      </c>
      <c r="EV43" s="95">
        <v>162</v>
      </c>
      <c r="EW43" s="95">
        <v>108</v>
      </c>
      <c r="EX43" s="95">
        <v>36</v>
      </c>
      <c r="EY43" s="95">
        <v>14</v>
      </c>
      <c r="EZ43" s="95">
        <v>263</v>
      </c>
      <c r="FA43" s="95">
        <v>14</v>
      </c>
      <c r="FB43" s="95">
        <v>752</v>
      </c>
      <c r="FC43" s="95">
        <v>16</v>
      </c>
      <c r="FD43" s="95">
        <v>966</v>
      </c>
      <c r="FE43" s="95">
        <v>35</v>
      </c>
      <c r="FF43" s="95">
        <v>988</v>
      </c>
      <c r="FG43" s="95">
        <v>57</v>
      </c>
      <c r="FH43" s="95">
        <v>90</v>
      </c>
      <c r="FI43" s="95">
        <v>151</v>
      </c>
      <c r="FJ43" s="95">
        <v>993</v>
      </c>
      <c r="FK43" s="95">
        <v>1816</v>
      </c>
      <c r="FL43" s="95">
        <v>149</v>
      </c>
      <c r="FM43" s="95">
        <v>515</v>
      </c>
      <c r="FN43" s="95">
        <v>2211</v>
      </c>
      <c r="FO43" s="95">
        <v>3405</v>
      </c>
      <c r="FP43" s="95">
        <v>46</v>
      </c>
      <c r="FQ43" s="95">
        <v>2675</v>
      </c>
      <c r="FR43" s="95">
        <v>1531</v>
      </c>
      <c r="FS43" s="95">
        <v>2538</v>
      </c>
      <c r="FT43" s="95">
        <v>316</v>
      </c>
      <c r="FU43" s="95">
        <v>24</v>
      </c>
      <c r="FV43" s="95">
        <v>28</v>
      </c>
      <c r="FW43" s="95">
        <v>32</v>
      </c>
      <c r="FX43" s="95">
        <v>54</v>
      </c>
      <c r="FY43" s="95">
        <v>2080</v>
      </c>
      <c r="FZ43" s="95">
        <v>695</v>
      </c>
      <c r="GA43" s="95">
        <v>3166</v>
      </c>
      <c r="GB43" s="95">
        <v>202</v>
      </c>
      <c r="GC43" s="95">
        <v>1527</v>
      </c>
      <c r="GD43" s="95">
        <v>1098</v>
      </c>
      <c r="GE43" s="95">
        <v>0</v>
      </c>
      <c r="GF43" s="95">
        <v>59</v>
      </c>
      <c r="GG43" s="96">
        <v>66348</v>
      </c>
      <c r="GH43" s="95">
        <v>766</v>
      </c>
      <c r="GI43" s="95">
        <v>6104</v>
      </c>
      <c r="GJ43" s="95">
        <v>0</v>
      </c>
      <c r="GK43" s="95">
        <v>7</v>
      </c>
      <c r="GL43" s="95">
        <v>0</v>
      </c>
      <c r="GM43" s="95">
        <v>352</v>
      </c>
      <c r="GN43" s="95">
        <v>12968</v>
      </c>
      <c r="GO43" s="95">
        <v>-2321</v>
      </c>
      <c r="GP43" s="96">
        <v>17876</v>
      </c>
      <c r="GQ43" s="96">
        <v>84224</v>
      </c>
      <c r="GR43" s="95">
        <v>81</v>
      </c>
      <c r="GS43" s="95">
        <v>39</v>
      </c>
      <c r="GT43" s="95">
        <v>120</v>
      </c>
      <c r="GU43" s="95">
        <v>24150</v>
      </c>
      <c r="GV43" s="95">
        <v>24270</v>
      </c>
      <c r="GW43" s="96">
        <v>42146</v>
      </c>
      <c r="GX43" s="96">
        <v>108494</v>
      </c>
      <c r="GY43" s="95">
        <v>-23380</v>
      </c>
      <c r="GZ43" s="95">
        <v>-224</v>
      </c>
      <c r="HA43" s="95">
        <v>-61</v>
      </c>
      <c r="HB43" s="95">
        <v>-1870</v>
      </c>
      <c r="HC43" s="95">
        <v>-25535</v>
      </c>
      <c r="HD43" s="95">
        <v>-52082</v>
      </c>
      <c r="HE43" s="95">
        <v>-77617</v>
      </c>
      <c r="HF43" s="96">
        <v>-35471</v>
      </c>
      <c r="HG43" s="97">
        <v>30877</v>
      </c>
      <c r="HH43" s="87"/>
      <c r="HI43" s="40"/>
    </row>
    <row r="44" spans="1:217" hidden="1" x14ac:dyDescent="0.2">
      <c r="A44" s="87" t="s">
        <v>922</v>
      </c>
      <c r="B44" s="92" t="s">
        <v>1101</v>
      </c>
      <c r="C44" s="89" t="s">
        <v>224</v>
      </c>
      <c r="D44" s="95">
        <v>0</v>
      </c>
      <c r="E44" s="95">
        <v>0</v>
      </c>
      <c r="F44" s="95">
        <v>0</v>
      </c>
      <c r="G44" s="95">
        <v>0</v>
      </c>
      <c r="H44" s="95">
        <v>0</v>
      </c>
      <c r="I44" s="95">
        <v>0</v>
      </c>
      <c r="J44" s="95">
        <v>0</v>
      </c>
      <c r="K44" s="95">
        <v>0</v>
      </c>
      <c r="L44" s="95">
        <v>0</v>
      </c>
      <c r="M44" s="95">
        <v>0</v>
      </c>
      <c r="N44" s="95">
        <v>0</v>
      </c>
      <c r="O44" s="95">
        <v>0</v>
      </c>
      <c r="P44" s="95">
        <v>0</v>
      </c>
      <c r="Q44" s="95">
        <v>0</v>
      </c>
      <c r="R44" s="95">
        <v>0</v>
      </c>
      <c r="S44" s="95">
        <v>0</v>
      </c>
      <c r="T44" s="95">
        <v>0</v>
      </c>
      <c r="U44" s="95">
        <v>0</v>
      </c>
      <c r="V44" s="95">
        <v>0</v>
      </c>
      <c r="W44" s="95">
        <v>0</v>
      </c>
      <c r="X44" s="95">
        <v>0</v>
      </c>
      <c r="Y44" s="95">
        <v>0</v>
      </c>
      <c r="Z44" s="95">
        <v>0</v>
      </c>
      <c r="AA44" s="95">
        <v>0</v>
      </c>
      <c r="AB44" s="95">
        <v>0</v>
      </c>
      <c r="AC44" s="95">
        <v>5</v>
      </c>
      <c r="AD44" s="95">
        <v>0</v>
      </c>
      <c r="AE44" s="95">
        <v>0</v>
      </c>
      <c r="AF44" s="95">
        <v>9</v>
      </c>
      <c r="AG44" s="95">
        <v>0</v>
      </c>
      <c r="AH44" s="95">
        <v>0</v>
      </c>
      <c r="AI44" s="95">
        <v>6</v>
      </c>
      <c r="AJ44" s="95">
        <v>0</v>
      </c>
      <c r="AK44" s="95">
        <v>0</v>
      </c>
      <c r="AL44" s="95">
        <v>0</v>
      </c>
      <c r="AM44" s="95">
        <v>0</v>
      </c>
      <c r="AN44" s="95">
        <v>1</v>
      </c>
      <c r="AO44" s="95">
        <v>0</v>
      </c>
      <c r="AP44" s="95">
        <v>0</v>
      </c>
      <c r="AQ44" s="95">
        <v>17205</v>
      </c>
      <c r="AR44" s="95">
        <v>-710</v>
      </c>
      <c r="AS44" s="95">
        <v>-1384</v>
      </c>
      <c r="AT44" s="95">
        <v>76</v>
      </c>
      <c r="AU44" s="95">
        <v>-518</v>
      </c>
      <c r="AV44" s="95">
        <v>0</v>
      </c>
      <c r="AW44" s="95">
        <v>0</v>
      </c>
      <c r="AX44" s="95">
        <v>0</v>
      </c>
      <c r="AY44" s="95">
        <v>0</v>
      </c>
      <c r="AZ44" s="95">
        <v>0</v>
      </c>
      <c r="BA44" s="95">
        <v>0</v>
      </c>
      <c r="BB44" s="95">
        <v>0</v>
      </c>
      <c r="BC44" s="95">
        <v>225</v>
      </c>
      <c r="BD44" s="95">
        <v>1826</v>
      </c>
      <c r="BE44" s="95">
        <v>0</v>
      </c>
      <c r="BF44" s="95">
        <v>0</v>
      </c>
      <c r="BG44" s="95">
        <v>0</v>
      </c>
      <c r="BH44" s="95">
        <v>0</v>
      </c>
      <c r="BI44" s="95">
        <v>0</v>
      </c>
      <c r="BJ44" s="95">
        <v>0</v>
      </c>
      <c r="BK44" s="95">
        <v>0</v>
      </c>
      <c r="BL44" s="95">
        <v>0</v>
      </c>
      <c r="BM44" s="95">
        <v>0</v>
      </c>
      <c r="BN44" s="95">
        <v>0</v>
      </c>
      <c r="BO44" s="95">
        <v>0</v>
      </c>
      <c r="BP44" s="95">
        <v>0</v>
      </c>
      <c r="BQ44" s="95">
        <v>0</v>
      </c>
      <c r="BR44" s="95">
        <v>0</v>
      </c>
      <c r="BS44" s="95">
        <v>0</v>
      </c>
      <c r="BT44" s="95">
        <v>0</v>
      </c>
      <c r="BU44" s="95">
        <v>0</v>
      </c>
      <c r="BV44" s="95">
        <v>0</v>
      </c>
      <c r="BW44" s="95">
        <v>0</v>
      </c>
      <c r="BX44" s="95">
        <v>0</v>
      </c>
      <c r="BY44" s="95">
        <v>0</v>
      </c>
      <c r="BZ44" s="95">
        <v>0</v>
      </c>
      <c r="CA44" s="95">
        <v>0</v>
      </c>
      <c r="CB44" s="95">
        <v>0</v>
      </c>
      <c r="CC44" s="95">
        <v>0</v>
      </c>
      <c r="CD44" s="95">
        <v>0</v>
      </c>
      <c r="CE44" s="95">
        <v>0</v>
      </c>
      <c r="CF44" s="95">
        <v>0</v>
      </c>
      <c r="CG44" s="95">
        <v>0</v>
      </c>
      <c r="CH44" s="95">
        <v>0</v>
      </c>
      <c r="CI44" s="95">
        <v>0</v>
      </c>
      <c r="CJ44" s="95">
        <v>0</v>
      </c>
      <c r="CK44" s="95">
        <v>0</v>
      </c>
      <c r="CL44" s="95">
        <v>0</v>
      </c>
      <c r="CM44" s="95">
        <v>0</v>
      </c>
      <c r="CN44" s="95">
        <v>0</v>
      </c>
      <c r="CO44" s="95">
        <v>0</v>
      </c>
      <c r="CP44" s="95">
        <v>0</v>
      </c>
      <c r="CQ44" s="95">
        <v>0</v>
      </c>
      <c r="CR44" s="95">
        <v>0</v>
      </c>
      <c r="CS44" s="95">
        <v>0</v>
      </c>
      <c r="CT44" s="95">
        <v>0</v>
      </c>
      <c r="CU44" s="95">
        <v>0</v>
      </c>
      <c r="CV44" s="95">
        <v>0</v>
      </c>
      <c r="CW44" s="95">
        <v>0</v>
      </c>
      <c r="CX44" s="95">
        <v>0</v>
      </c>
      <c r="CY44" s="95">
        <v>0</v>
      </c>
      <c r="CZ44" s="95">
        <v>0</v>
      </c>
      <c r="DA44" s="95">
        <v>0</v>
      </c>
      <c r="DB44" s="95">
        <v>0</v>
      </c>
      <c r="DC44" s="95">
        <v>0</v>
      </c>
      <c r="DD44" s="95">
        <v>0</v>
      </c>
      <c r="DE44" s="95">
        <v>0</v>
      </c>
      <c r="DF44" s="95">
        <v>0</v>
      </c>
      <c r="DG44" s="95">
        <v>0</v>
      </c>
      <c r="DH44" s="95">
        <v>0</v>
      </c>
      <c r="DI44" s="95">
        <v>0</v>
      </c>
      <c r="DJ44" s="95">
        <v>0</v>
      </c>
      <c r="DK44" s="95">
        <v>0</v>
      </c>
      <c r="DL44" s="95">
        <v>0</v>
      </c>
      <c r="DM44" s="95">
        <v>0</v>
      </c>
      <c r="DN44" s="95">
        <v>0</v>
      </c>
      <c r="DO44" s="95">
        <v>0</v>
      </c>
      <c r="DP44" s="95">
        <v>0</v>
      </c>
      <c r="DQ44" s="95">
        <v>0</v>
      </c>
      <c r="DR44" s="95">
        <v>0</v>
      </c>
      <c r="DS44" s="95">
        <v>0</v>
      </c>
      <c r="DT44" s="95">
        <v>0</v>
      </c>
      <c r="DU44" s="95">
        <v>0</v>
      </c>
      <c r="DV44" s="95">
        <v>0</v>
      </c>
      <c r="DW44" s="95">
        <v>0</v>
      </c>
      <c r="DX44" s="95">
        <v>262</v>
      </c>
      <c r="DY44" s="95">
        <v>0</v>
      </c>
      <c r="DZ44" s="95">
        <v>0</v>
      </c>
      <c r="EA44" s="95">
        <v>0</v>
      </c>
      <c r="EB44" s="95">
        <v>0</v>
      </c>
      <c r="EC44" s="95">
        <v>0</v>
      </c>
      <c r="ED44" s="95">
        <v>0</v>
      </c>
      <c r="EE44" s="95">
        <v>0</v>
      </c>
      <c r="EF44" s="95">
        <v>0</v>
      </c>
      <c r="EG44" s="95">
        <v>0</v>
      </c>
      <c r="EH44" s="95">
        <v>0</v>
      </c>
      <c r="EI44" s="95">
        <v>0</v>
      </c>
      <c r="EJ44" s="95">
        <v>0</v>
      </c>
      <c r="EK44" s="95">
        <v>-2040</v>
      </c>
      <c r="EL44" s="95">
        <v>0</v>
      </c>
      <c r="EM44" s="95">
        <v>0</v>
      </c>
      <c r="EN44" s="95">
        <v>0</v>
      </c>
      <c r="EO44" s="95">
        <v>0</v>
      </c>
      <c r="EP44" s="95">
        <v>0</v>
      </c>
      <c r="EQ44" s="95">
        <v>0</v>
      </c>
      <c r="ER44" s="95">
        <v>0</v>
      </c>
      <c r="ES44" s="95">
        <v>0</v>
      </c>
      <c r="ET44" s="95">
        <v>0</v>
      </c>
      <c r="EU44" s="95">
        <v>0</v>
      </c>
      <c r="EV44" s="95">
        <v>0</v>
      </c>
      <c r="EW44" s="95">
        <v>0</v>
      </c>
      <c r="EX44" s="95">
        <v>0</v>
      </c>
      <c r="EY44" s="95">
        <v>0</v>
      </c>
      <c r="EZ44" s="95">
        <v>0</v>
      </c>
      <c r="FA44" s="95">
        <v>0</v>
      </c>
      <c r="FB44" s="95">
        <v>0</v>
      </c>
      <c r="FC44" s="95">
        <v>0</v>
      </c>
      <c r="FD44" s="95">
        <v>0</v>
      </c>
      <c r="FE44" s="95">
        <v>0</v>
      </c>
      <c r="FF44" s="95">
        <v>0</v>
      </c>
      <c r="FG44" s="95">
        <v>0</v>
      </c>
      <c r="FH44" s="95">
        <v>-567</v>
      </c>
      <c r="FI44" s="95">
        <v>0</v>
      </c>
      <c r="FJ44" s="95">
        <v>0</v>
      </c>
      <c r="FK44" s="95">
        <v>0</v>
      </c>
      <c r="FL44" s="95">
        <v>0</v>
      </c>
      <c r="FM44" s="95">
        <v>0</v>
      </c>
      <c r="FN44" s="95">
        <v>0</v>
      </c>
      <c r="FO44" s="95">
        <v>0</v>
      </c>
      <c r="FP44" s="95">
        <v>0</v>
      </c>
      <c r="FQ44" s="95">
        <v>0</v>
      </c>
      <c r="FR44" s="95">
        <v>0</v>
      </c>
      <c r="FS44" s="95">
        <v>0</v>
      </c>
      <c r="FT44" s="95">
        <v>0</v>
      </c>
      <c r="FU44" s="95">
        <v>0</v>
      </c>
      <c r="FV44" s="95">
        <v>0</v>
      </c>
      <c r="FW44" s="95">
        <v>0</v>
      </c>
      <c r="FX44" s="95">
        <v>0</v>
      </c>
      <c r="FY44" s="95">
        <v>0</v>
      </c>
      <c r="FZ44" s="95">
        <v>0</v>
      </c>
      <c r="GA44" s="95">
        <v>0</v>
      </c>
      <c r="GB44" s="95">
        <v>0</v>
      </c>
      <c r="GC44" s="95">
        <v>0</v>
      </c>
      <c r="GD44" s="95">
        <v>0</v>
      </c>
      <c r="GE44" s="95">
        <v>0</v>
      </c>
      <c r="GF44" s="95">
        <v>0</v>
      </c>
      <c r="GG44" s="96">
        <v>14396</v>
      </c>
      <c r="GH44" s="95">
        <v>-1586</v>
      </c>
      <c r="GI44" s="95">
        <v>-5315</v>
      </c>
      <c r="GJ44" s="95">
        <v>0</v>
      </c>
      <c r="GK44" s="95">
        <v>0</v>
      </c>
      <c r="GL44" s="95">
        <v>0</v>
      </c>
      <c r="GM44" s="95">
        <v>0</v>
      </c>
      <c r="GN44" s="95">
        <v>0</v>
      </c>
      <c r="GO44" s="95">
        <v>-35</v>
      </c>
      <c r="GP44" s="96">
        <v>-6936</v>
      </c>
      <c r="GQ44" s="96">
        <v>7460</v>
      </c>
      <c r="GR44" s="95">
        <v>11108</v>
      </c>
      <c r="GS44" s="95">
        <v>0</v>
      </c>
      <c r="GT44" s="95">
        <v>11108</v>
      </c>
      <c r="GU44" s="95">
        <v>5505</v>
      </c>
      <c r="GV44" s="95">
        <v>16613</v>
      </c>
      <c r="GW44" s="96">
        <v>9677</v>
      </c>
      <c r="GX44" s="96">
        <v>24073</v>
      </c>
      <c r="GY44" s="95">
        <v>-2597</v>
      </c>
      <c r="GZ44" s="95">
        <v>0</v>
      </c>
      <c r="HA44" s="95">
        <v>0</v>
      </c>
      <c r="HB44" s="95">
        <v>-208</v>
      </c>
      <c r="HC44" s="95">
        <v>-2805</v>
      </c>
      <c r="HD44" s="95">
        <v>-8676</v>
      </c>
      <c r="HE44" s="95">
        <v>-11481</v>
      </c>
      <c r="HF44" s="96">
        <v>-1804</v>
      </c>
      <c r="HG44" s="97">
        <v>12592</v>
      </c>
      <c r="HH44" s="87"/>
      <c r="HI44" s="40"/>
    </row>
    <row r="45" spans="1:217" hidden="1" x14ac:dyDescent="0.2">
      <c r="A45" s="87" t="s">
        <v>923</v>
      </c>
      <c r="B45" s="92" t="s">
        <v>1102</v>
      </c>
      <c r="C45" s="89" t="s">
        <v>343</v>
      </c>
      <c r="D45" s="95">
        <v>0</v>
      </c>
      <c r="E45" s="95">
        <v>0</v>
      </c>
      <c r="F45" s="95">
        <v>0</v>
      </c>
      <c r="G45" s="95">
        <v>0</v>
      </c>
      <c r="H45" s="95">
        <v>0</v>
      </c>
      <c r="I45" s="95">
        <v>0</v>
      </c>
      <c r="J45" s="95">
        <v>0</v>
      </c>
      <c r="K45" s="95">
        <v>2</v>
      </c>
      <c r="L45" s="95">
        <v>0</v>
      </c>
      <c r="M45" s="95">
        <v>0</v>
      </c>
      <c r="N45" s="95">
        <v>0</v>
      </c>
      <c r="O45" s="95">
        <v>11</v>
      </c>
      <c r="P45" s="95">
        <v>0</v>
      </c>
      <c r="Q45" s="95">
        <v>0</v>
      </c>
      <c r="R45" s="95">
        <v>0</v>
      </c>
      <c r="S45" s="95">
        <v>0</v>
      </c>
      <c r="T45" s="95">
        <v>0</v>
      </c>
      <c r="U45" s="95">
        <v>0</v>
      </c>
      <c r="V45" s="95">
        <v>0</v>
      </c>
      <c r="W45" s="95">
        <v>0</v>
      </c>
      <c r="X45" s="95">
        <v>0</v>
      </c>
      <c r="Y45" s="95">
        <v>0</v>
      </c>
      <c r="Z45" s="95">
        <v>0</v>
      </c>
      <c r="AA45" s="95">
        <v>0</v>
      </c>
      <c r="AB45" s="95">
        <v>227</v>
      </c>
      <c r="AC45" s="95">
        <v>0</v>
      </c>
      <c r="AD45" s="95">
        <v>0</v>
      </c>
      <c r="AE45" s="95">
        <v>0</v>
      </c>
      <c r="AF45" s="95">
        <v>2</v>
      </c>
      <c r="AG45" s="95">
        <v>0</v>
      </c>
      <c r="AH45" s="95">
        <v>0</v>
      </c>
      <c r="AI45" s="95">
        <v>5</v>
      </c>
      <c r="AJ45" s="95">
        <v>6</v>
      </c>
      <c r="AK45" s="95">
        <v>11</v>
      </c>
      <c r="AL45" s="95">
        <v>76</v>
      </c>
      <c r="AM45" s="95">
        <v>0</v>
      </c>
      <c r="AN45" s="95">
        <v>173</v>
      </c>
      <c r="AO45" s="95">
        <v>105</v>
      </c>
      <c r="AP45" s="95">
        <v>0</v>
      </c>
      <c r="AQ45" s="95">
        <v>22</v>
      </c>
      <c r="AR45" s="95">
        <v>30264</v>
      </c>
      <c r="AS45" s="95">
        <v>4819</v>
      </c>
      <c r="AT45" s="95">
        <v>8286</v>
      </c>
      <c r="AU45" s="95">
        <v>16585</v>
      </c>
      <c r="AV45" s="95">
        <v>0</v>
      </c>
      <c r="AW45" s="95">
        <v>0</v>
      </c>
      <c r="AX45" s="95">
        <v>51</v>
      </c>
      <c r="AY45" s="95">
        <v>0</v>
      </c>
      <c r="AZ45" s="95">
        <v>0</v>
      </c>
      <c r="BA45" s="95">
        <v>0</v>
      </c>
      <c r="BB45" s="95">
        <v>0</v>
      </c>
      <c r="BC45" s="95">
        <v>1</v>
      </c>
      <c r="BD45" s="95">
        <v>0</v>
      </c>
      <c r="BE45" s="95">
        <v>43</v>
      </c>
      <c r="BF45" s="95">
        <v>165</v>
      </c>
      <c r="BG45" s="95">
        <v>239</v>
      </c>
      <c r="BH45" s="95">
        <v>0</v>
      </c>
      <c r="BI45" s="95">
        <v>0</v>
      </c>
      <c r="BJ45" s="95">
        <v>268</v>
      </c>
      <c r="BK45" s="95">
        <v>0</v>
      </c>
      <c r="BL45" s="95">
        <v>0</v>
      </c>
      <c r="BM45" s="95">
        <v>715</v>
      </c>
      <c r="BN45" s="95">
        <v>25</v>
      </c>
      <c r="BO45" s="95">
        <v>465</v>
      </c>
      <c r="BP45" s="95">
        <v>8</v>
      </c>
      <c r="BQ45" s="95">
        <v>28</v>
      </c>
      <c r="BR45" s="95">
        <v>7</v>
      </c>
      <c r="BS45" s="95">
        <v>0</v>
      </c>
      <c r="BT45" s="95">
        <v>23</v>
      </c>
      <c r="BU45" s="95">
        <v>658</v>
      </c>
      <c r="BV45" s="95">
        <v>28</v>
      </c>
      <c r="BW45" s="95">
        <v>0</v>
      </c>
      <c r="BX45" s="95">
        <v>0</v>
      </c>
      <c r="BY45" s="95">
        <v>0</v>
      </c>
      <c r="BZ45" s="95">
        <v>0</v>
      </c>
      <c r="CA45" s="95">
        <v>164</v>
      </c>
      <c r="CB45" s="95">
        <v>0</v>
      </c>
      <c r="CC45" s="95">
        <v>0</v>
      </c>
      <c r="CD45" s="95">
        <v>0</v>
      </c>
      <c r="CE45" s="95">
        <v>0</v>
      </c>
      <c r="CF45" s="95">
        <v>13</v>
      </c>
      <c r="CG45" s="95">
        <v>0</v>
      </c>
      <c r="CH45" s="95">
        <v>0</v>
      </c>
      <c r="CI45" s="95">
        <v>0</v>
      </c>
      <c r="CJ45" s="95">
        <v>5</v>
      </c>
      <c r="CK45" s="95">
        <v>0</v>
      </c>
      <c r="CL45" s="95">
        <v>0</v>
      </c>
      <c r="CM45" s="95">
        <v>0</v>
      </c>
      <c r="CN45" s="95">
        <v>0</v>
      </c>
      <c r="CO45" s="95">
        <v>0</v>
      </c>
      <c r="CP45" s="95">
        <v>0</v>
      </c>
      <c r="CQ45" s="95">
        <v>0</v>
      </c>
      <c r="CR45" s="95">
        <v>0</v>
      </c>
      <c r="CS45" s="95">
        <v>0</v>
      </c>
      <c r="CT45" s="95">
        <v>0</v>
      </c>
      <c r="CU45" s="95">
        <v>0</v>
      </c>
      <c r="CV45" s="95">
        <v>0</v>
      </c>
      <c r="CW45" s="95">
        <v>0</v>
      </c>
      <c r="CX45" s="95">
        <v>0</v>
      </c>
      <c r="CY45" s="95">
        <v>0</v>
      </c>
      <c r="CZ45" s="95">
        <v>0</v>
      </c>
      <c r="DA45" s="95">
        <v>22</v>
      </c>
      <c r="DB45" s="95">
        <v>16</v>
      </c>
      <c r="DC45" s="95">
        <v>0</v>
      </c>
      <c r="DD45" s="95">
        <v>0</v>
      </c>
      <c r="DE45" s="95">
        <v>0</v>
      </c>
      <c r="DF45" s="95">
        <v>128</v>
      </c>
      <c r="DG45" s="95">
        <v>749</v>
      </c>
      <c r="DH45" s="95">
        <v>10</v>
      </c>
      <c r="DI45" s="95">
        <v>0</v>
      </c>
      <c r="DJ45" s="95">
        <v>0</v>
      </c>
      <c r="DK45" s="95">
        <v>539</v>
      </c>
      <c r="DL45" s="95">
        <v>461</v>
      </c>
      <c r="DM45" s="95">
        <v>18</v>
      </c>
      <c r="DN45" s="95">
        <v>0</v>
      </c>
      <c r="DO45" s="95">
        <v>0</v>
      </c>
      <c r="DP45" s="95">
        <v>0</v>
      </c>
      <c r="DQ45" s="95">
        <v>0</v>
      </c>
      <c r="DR45" s="95">
        <v>111</v>
      </c>
      <c r="DS45" s="95">
        <v>0</v>
      </c>
      <c r="DT45" s="95">
        <v>0</v>
      </c>
      <c r="DU45" s="95">
        <v>0</v>
      </c>
      <c r="DV45" s="95">
        <v>0</v>
      </c>
      <c r="DW45" s="95">
        <v>560</v>
      </c>
      <c r="DX45" s="95">
        <v>735</v>
      </c>
      <c r="DY45" s="95">
        <v>8</v>
      </c>
      <c r="DZ45" s="95">
        <v>30</v>
      </c>
      <c r="EA45" s="95">
        <v>1</v>
      </c>
      <c r="EB45" s="95">
        <v>2</v>
      </c>
      <c r="EC45" s="95">
        <v>0</v>
      </c>
      <c r="ED45" s="95">
        <v>0</v>
      </c>
      <c r="EE45" s="95">
        <v>0</v>
      </c>
      <c r="EF45" s="95">
        <v>0</v>
      </c>
      <c r="EG45" s="95">
        <v>0</v>
      </c>
      <c r="EH45" s="95">
        <v>0</v>
      </c>
      <c r="EI45" s="95">
        <v>32</v>
      </c>
      <c r="EJ45" s="95">
        <v>0</v>
      </c>
      <c r="EK45" s="95">
        <v>287</v>
      </c>
      <c r="EL45" s="95">
        <v>398</v>
      </c>
      <c r="EM45" s="95">
        <v>144</v>
      </c>
      <c r="EN45" s="95">
        <v>0</v>
      </c>
      <c r="EO45" s="95">
        <v>0</v>
      </c>
      <c r="EP45" s="95">
        <v>15</v>
      </c>
      <c r="EQ45" s="95">
        <v>0</v>
      </c>
      <c r="ER45" s="95">
        <v>0</v>
      </c>
      <c r="ES45" s="95">
        <v>0</v>
      </c>
      <c r="ET45" s="95">
        <v>0</v>
      </c>
      <c r="EU45" s="95">
        <v>8</v>
      </c>
      <c r="EV45" s="95">
        <v>5</v>
      </c>
      <c r="EW45" s="95">
        <v>0</v>
      </c>
      <c r="EX45" s="95">
        <v>5</v>
      </c>
      <c r="EY45" s="95">
        <v>1</v>
      </c>
      <c r="EZ45" s="95">
        <v>140</v>
      </c>
      <c r="FA45" s="95">
        <v>900</v>
      </c>
      <c r="FB45" s="95">
        <v>6</v>
      </c>
      <c r="FC45" s="95">
        <v>0</v>
      </c>
      <c r="FD45" s="95">
        <v>0</v>
      </c>
      <c r="FE45" s="95">
        <v>0</v>
      </c>
      <c r="FF45" s="95">
        <v>1601</v>
      </c>
      <c r="FG45" s="95">
        <v>0</v>
      </c>
      <c r="FH45" s="95">
        <v>6361</v>
      </c>
      <c r="FI45" s="95">
        <v>63</v>
      </c>
      <c r="FJ45" s="95">
        <v>131</v>
      </c>
      <c r="FK45" s="95">
        <v>1758</v>
      </c>
      <c r="FL45" s="95">
        <v>156</v>
      </c>
      <c r="FM45" s="95">
        <v>370</v>
      </c>
      <c r="FN45" s="95">
        <v>2702</v>
      </c>
      <c r="FO45" s="95">
        <v>0</v>
      </c>
      <c r="FP45" s="95">
        <v>191</v>
      </c>
      <c r="FQ45" s="95">
        <v>447</v>
      </c>
      <c r="FR45" s="95">
        <v>378</v>
      </c>
      <c r="FS45" s="95">
        <v>325</v>
      </c>
      <c r="FT45" s="95">
        <v>0</v>
      </c>
      <c r="FU45" s="95">
        <v>0</v>
      </c>
      <c r="FV45" s="95">
        <v>0</v>
      </c>
      <c r="FW45" s="95">
        <v>0</v>
      </c>
      <c r="FX45" s="95">
        <v>0</v>
      </c>
      <c r="FY45" s="95">
        <v>2093</v>
      </c>
      <c r="FZ45" s="95">
        <v>231</v>
      </c>
      <c r="GA45" s="95">
        <v>0</v>
      </c>
      <c r="GB45" s="95">
        <v>98</v>
      </c>
      <c r="GC45" s="95">
        <v>166</v>
      </c>
      <c r="GD45" s="95">
        <v>3</v>
      </c>
      <c r="GE45" s="95">
        <v>6409</v>
      </c>
      <c r="GF45" s="95">
        <v>77</v>
      </c>
      <c r="GG45" s="96">
        <v>92391</v>
      </c>
      <c r="GH45" s="95">
        <v>414</v>
      </c>
      <c r="GI45" s="95">
        <v>1760</v>
      </c>
      <c r="GJ45" s="95">
        <v>0</v>
      </c>
      <c r="GK45" s="95">
        <v>0</v>
      </c>
      <c r="GL45" s="95">
        <v>0</v>
      </c>
      <c r="GM45" s="95">
        <v>0</v>
      </c>
      <c r="GN45" s="95">
        <v>0</v>
      </c>
      <c r="GO45" s="95">
        <v>-807</v>
      </c>
      <c r="GP45" s="96">
        <v>1367</v>
      </c>
      <c r="GQ45" s="96">
        <v>93758</v>
      </c>
      <c r="GR45" s="95">
        <v>1989</v>
      </c>
      <c r="GS45" s="95">
        <v>0</v>
      </c>
      <c r="GT45" s="95">
        <v>1989</v>
      </c>
      <c r="GU45" s="95">
        <v>38589</v>
      </c>
      <c r="GV45" s="95">
        <v>40578</v>
      </c>
      <c r="GW45" s="96">
        <v>41945</v>
      </c>
      <c r="GX45" s="96">
        <v>134336</v>
      </c>
      <c r="GY45" s="95">
        <v>-4289</v>
      </c>
      <c r="GZ45" s="95">
        <v>-27</v>
      </c>
      <c r="HA45" s="95">
        <v>0</v>
      </c>
      <c r="HB45" s="95">
        <v>-344</v>
      </c>
      <c r="HC45" s="95">
        <v>-4660</v>
      </c>
      <c r="HD45" s="95">
        <v>-81344</v>
      </c>
      <c r="HE45" s="95">
        <v>-86004</v>
      </c>
      <c r="HF45" s="96">
        <v>-44059</v>
      </c>
      <c r="HG45" s="97">
        <v>48332</v>
      </c>
      <c r="HH45" s="87"/>
      <c r="HI45" s="40"/>
    </row>
    <row r="46" spans="1:217" hidden="1" x14ac:dyDescent="0.2">
      <c r="A46" s="87" t="s">
        <v>924</v>
      </c>
      <c r="B46" s="92" t="s">
        <v>1103</v>
      </c>
      <c r="C46" s="89" t="s">
        <v>344</v>
      </c>
      <c r="D46" s="95">
        <v>0</v>
      </c>
      <c r="E46" s="95">
        <v>0</v>
      </c>
      <c r="F46" s="95">
        <v>1</v>
      </c>
      <c r="G46" s="95">
        <v>1</v>
      </c>
      <c r="H46" s="95">
        <v>0</v>
      </c>
      <c r="I46" s="95">
        <v>4</v>
      </c>
      <c r="J46" s="95">
        <v>0</v>
      </c>
      <c r="K46" s="95">
        <v>1</v>
      </c>
      <c r="L46" s="95">
        <v>0</v>
      </c>
      <c r="M46" s="95">
        <v>0</v>
      </c>
      <c r="N46" s="95">
        <v>0</v>
      </c>
      <c r="O46" s="95">
        <v>0</v>
      </c>
      <c r="P46" s="95">
        <v>0</v>
      </c>
      <c r="Q46" s="95">
        <v>0</v>
      </c>
      <c r="R46" s="95">
        <v>0</v>
      </c>
      <c r="S46" s="95">
        <v>0</v>
      </c>
      <c r="T46" s="95">
        <v>12</v>
      </c>
      <c r="U46" s="95">
        <v>41</v>
      </c>
      <c r="V46" s="95">
        <v>0</v>
      </c>
      <c r="W46" s="95">
        <v>257</v>
      </c>
      <c r="X46" s="95">
        <v>0</v>
      </c>
      <c r="Y46" s="95">
        <v>1</v>
      </c>
      <c r="Z46" s="95">
        <v>0</v>
      </c>
      <c r="AA46" s="95">
        <v>1</v>
      </c>
      <c r="AB46" s="95">
        <v>0</v>
      </c>
      <c r="AC46" s="95">
        <v>2</v>
      </c>
      <c r="AD46" s="95">
        <v>0</v>
      </c>
      <c r="AE46" s="95">
        <v>0</v>
      </c>
      <c r="AF46" s="95">
        <v>3</v>
      </c>
      <c r="AG46" s="95">
        <v>0</v>
      </c>
      <c r="AH46" s="95">
        <v>3</v>
      </c>
      <c r="AI46" s="95">
        <v>3</v>
      </c>
      <c r="AJ46" s="95">
        <v>4</v>
      </c>
      <c r="AK46" s="95">
        <v>8</v>
      </c>
      <c r="AL46" s="95">
        <v>3</v>
      </c>
      <c r="AM46" s="95">
        <v>131</v>
      </c>
      <c r="AN46" s="95">
        <v>39</v>
      </c>
      <c r="AO46" s="95">
        <v>514</v>
      </c>
      <c r="AP46" s="95">
        <v>0</v>
      </c>
      <c r="AQ46" s="95">
        <v>0</v>
      </c>
      <c r="AR46" s="95">
        <v>0</v>
      </c>
      <c r="AS46" s="95">
        <v>26020</v>
      </c>
      <c r="AT46" s="95">
        <v>825</v>
      </c>
      <c r="AU46" s="95">
        <v>15</v>
      </c>
      <c r="AV46" s="95">
        <v>0</v>
      </c>
      <c r="AW46" s="95">
        <v>0</v>
      </c>
      <c r="AX46" s="95">
        <v>438</v>
      </c>
      <c r="AY46" s="95">
        <v>0</v>
      </c>
      <c r="AZ46" s="95">
        <v>0</v>
      </c>
      <c r="BA46" s="95">
        <v>0</v>
      </c>
      <c r="BB46" s="95">
        <v>0</v>
      </c>
      <c r="BC46" s="95">
        <v>0</v>
      </c>
      <c r="BD46" s="95">
        <v>114</v>
      </c>
      <c r="BE46" s="95">
        <v>520</v>
      </c>
      <c r="BF46" s="95">
        <v>0</v>
      </c>
      <c r="BG46" s="95">
        <v>0</v>
      </c>
      <c r="BH46" s="95">
        <v>6</v>
      </c>
      <c r="BI46" s="95">
        <v>0</v>
      </c>
      <c r="BJ46" s="95">
        <v>149</v>
      </c>
      <c r="BK46" s="95">
        <v>0</v>
      </c>
      <c r="BL46" s="95">
        <v>0</v>
      </c>
      <c r="BM46" s="95">
        <v>911</v>
      </c>
      <c r="BN46" s="95">
        <v>0</v>
      </c>
      <c r="BO46" s="95">
        <v>0</v>
      </c>
      <c r="BP46" s="95">
        <v>0</v>
      </c>
      <c r="BQ46" s="95">
        <v>1</v>
      </c>
      <c r="BR46" s="95">
        <v>873</v>
      </c>
      <c r="BS46" s="95">
        <v>0</v>
      </c>
      <c r="BT46" s="95">
        <v>60</v>
      </c>
      <c r="BU46" s="95">
        <v>7</v>
      </c>
      <c r="BV46" s="95">
        <v>22</v>
      </c>
      <c r="BW46" s="95">
        <v>0</v>
      </c>
      <c r="BX46" s="95">
        <v>0</v>
      </c>
      <c r="BY46" s="95">
        <v>0</v>
      </c>
      <c r="BZ46" s="95">
        <v>5</v>
      </c>
      <c r="CA46" s="95">
        <v>0</v>
      </c>
      <c r="CB46" s="95">
        <v>0</v>
      </c>
      <c r="CC46" s="95">
        <v>39</v>
      </c>
      <c r="CD46" s="95">
        <v>0</v>
      </c>
      <c r="CE46" s="95">
        <v>0</v>
      </c>
      <c r="CF46" s="95">
        <v>25</v>
      </c>
      <c r="CG46" s="95">
        <v>102</v>
      </c>
      <c r="CH46" s="95">
        <v>0</v>
      </c>
      <c r="CI46" s="95">
        <v>15</v>
      </c>
      <c r="CJ46" s="95">
        <v>5</v>
      </c>
      <c r="CK46" s="95">
        <v>223</v>
      </c>
      <c r="CL46" s="95">
        <v>0</v>
      </c>
      <c r="CM46" s="95">
        <v>0</v>
      </c>
      <c r="CN46" s="95">
        <v>0</v>
      </c>
      <c r="CO46" s="95">
        <v>6</v>
      </c>
      <c r="CP46" s="95">
        <v>50</v>
      </c>
      <c r="CQ46" s="95">
        <v>3</v>
      </c>
      <c r="CR46" s="95">
        <v>0</v>
      </c>
      <c r="CS46" s="95">
        <v>4</v>
      </c>
      <c r="CT46" s="95">
        <v>0</v>
      </c>
      <c r="CU46" s="95">
        <v>8</v>
      </c>
      <c r="CV46" s="95">
        <v>68</v>
      </c>
      <c r="CW46" s="95">
        <v>0</v>
      </c>
      <c r="CX46" s="95">
        <v>36</v>
      </c>
      <c r="CY46" s="95">
        <v>0</v>
      </c>
      <c r="CZ46" s="95">
        <v>0</v>
      </c>
      <c r="DA46" s="95">
        <v>10</v>
      </c>
      <c r="DB46" s="95">
        <v>0</v>
      </c>
      <c r="DC46" s="95">
        <v>0</v>
      </c>
      <c r="DD46" s="95">
        <v>0</v>
      </c>
      <c r="DE46" s="95">
        <v>135</v>
      </c>
      <c r="DF46" s="95">
        <v>274</v>
      </c>
      <c r="DG46" s="95">
        <v>2636</v>
      </c>
      <c r="DH46" s="95">
        <v>158</v>
      </c>
      <c r="DI46" s="95">
        <v>2</v>
      </c>
      <c r="DJ46" s="95">
        <v>24</v>
      </c>
      <c r="DK46" s="95">
        <v>1377</v>
      </c>
      <c r="DL46" s="95">
        <v>61</v>
      </c>
      <c r="DM46" s="95">
        <v>283</v>
      </c>
      <c r="DN46" s="95">
        <v>84</v>
      </c>
      <c r="DO46" s="95">
        <v>0</v>
      </c>
      <c r="DP46" s="95">
        <v>0</v>
      </c>
      <c r="DQ46" s="95">
        <v>0</v>
      </c>
      <c r="DR46" s="95">
        <v>47</v>
      </c>
      <c r="DS46" s="95">
        <v>13</v>
      </c>
      <c r="DT46" s="95">
        <v>0</v>
      </c>
      <c r="DU46" s="95">
        <v>0</v>
      </c>
      <c r="DV46" s="95">
        <v>0</v>
      </c>
      <c r="DW46" s="95">
        <v>332</v>
      </c>
      <c r="DX46" s="95">
        <v>1396</v>
      </c>
      <c r="DY46" s="95">
        <v>0</v>
      </c>
      <c r="DZ46" s="95">
        <v>3614</v>
      </c>
      <c r="EA46" s="95">
        <v>475</v>
      </c>
      <c r="EB46" s="95">
        <v>708</v>
      </c>
      <c r="EC46" s="95">
        <v>0</v>
      </c>
      <c r="ED46" s="95">
        <v>0</v>
      </c>
      <c r="EE46" s="95">
        <v>0</v>
      </c>
      <c r="EF46" s="95">
        <v>0</v>
      </c>
      <c r="EG46" s="95">
        <v>0</v>
      </c>
      <c r="EH46" s="95">
        <v>0</v>
      </c>
      <c r="EI46" s="95">
        <v>0</v>
      </c>
      <c r="EJ46" s="95">
        <v>3</v>
      </c>
      <c r="EK46" s="95">
        <v>5</v>
      </c>
      <c r="EL46" s="95">
        <v>1</v>
      </c>
      <c r="EM46" s="95">
        <v>2</v>
      </c>
      <c r="EN46" s="95">
        <v>0</v>
      </c>
      <c r="EO46" s="95">
        <v>0</v>
      </c>
      <c r="EP46" s="95">
        <v>155</v>
      </c>
      <c r="EQ46" s="95">
        <v>0</v>
      </c>
      <c r="ER46" s="95">
        <v>0</v>
      </c>
      <c r="ES46" s="95">
        <v>0</v>
      </c>
      <c r="ET46" s="95">
        <v>217</v>
      </c>
      <c r="EU46" s="95">
        <v>0</v>
      </c>
      <c r="EV46" s="95">
        <v>0</v>
      </c>
      <c r="EW46" s="95">
        <v>0</v>
      </c>
      <c r="EX46" s="95">
        <v>0</v>
      </c>
      <c r="EY46" s="95">
        <v>57</v>
      </c>
      <c r="EZ46" s="95">
        <v>327</v>
      </c>
      <c r="FA46" s="95">
        <v>1748</v>
      </c>
      <c r="FB46" s="95">
        <v>0</v>
      </c>
      <c r="FC46" s="95">
        <v>0</v>
      </c>
      <c r="FD46" s="95">
        <v>28</v>
      </c>
      <c r="FE46" s="95">
        <v>0</v>
      </c>
      <c r="FF46" s="95">
        <v>1</v>
      </c>
      <c r="FG46" s="95">
        <v>5</v>
      </c>
      <c r="FH46" s="95">
        <v>66</v>
      </c>
      <c r="FI46" s="95">
        <v>0</v>
      </c>
      <c r="FJ46" s="95">
        <v>0</v>
      </c>
      <c r="FK46" s="95">
        <v>1</v>
      </c>
      <c r="FL46" s="95">
        <v>0</v>
      </c>
      <c r="FM46" s="95">
        <v>0</v>
      </c>
      <c r="FN46" s="95">
        <v>2</v>
      </c>
      <c r="FO46" s="95">
        <v>0</v>
      </c>
      <c r="FP46" s="95">
        <v>0</v>
      </c>
      <c r="FQ46" s="95">
        <v>0</v>
      </c>
      <c r="FR46" s="95">
        <v>1</v>
      </c>
      <c r="FS46" s="95">
        <v>0</v>
      </c>
      <c r="FT46" s="95">
        <v>0</v>
      </c>
      <c r="FU46" s="95">
        <v>0</v>
      </c>
      <c r="FV46" s="95">
        <v>0</v>
      </c>
      <c r="FW46" s="95">
        <v>0</v>
      </c>
      <c r="FX46" s="95">
        <v>162</v>
      </c>
      <c r="FY46" s="95">
        <v>42</v>
      </c>
      <c r="FZ46" s="95">
        <v>0</v>
      </c>
      <c r="GA46" s="95">
        <v>0</v>
      </c>
      <c r="GB46" s="95">
        <v>0</v>
      </c>
      <c r="GC46" s="95">
        <v>0</v>
      </c>
      <c r="GD46" s="95">
        <v>12</v>
      </c>
      <c r="GE46" s="95">
        <v>159</v>
      </c>
      <c r="GF46" s="95">
        <v>15</v>
      </c>
      <c r="GG46" s="96">
        <v>46217</v>
      </c>
      <c r="GH46" s="95">
        <v>1</v>
      </c>
      <c r="GI46" s="95">
        <v>25</v>
      </c>
      <c r="GJ46" s="95">
        <v>0</v>
      </c>
      <c r="GK46" s="95">
        <v>0</v>
      </c>
      <c r="GL46" s="95">
        <v>0</v>
      </c>
      <c r="GM46" s="95">
        <v>0</v>
      </c>
      <c r="GN46" s="95">
        <v>0</v>
      </c>
      <c r="GO46" s="95">
        <v>-1010</v>
      </c>
      <c r="GP46" s="96">
        <v>-984</v>
      </c>
      <c r="GQ46" s="96">
        <v>45233</v>
      </c>
      <c r="GR46" s="95">
        <v>17837</v>
      </c>
      <c r="GS46" s="95">
        <v>0</v>
      </c>
      <c r="GT46" s="95">
        <v>17837</v>
      </c>
      <c r="GU46" s="95">
        <v>41091</v>
      </c>
      <c r="GV46" s="95">
        <v>58928</v>
      </c>
      <c r="GW46" s="96">
        <v>57944</v>
      </c>
      <c r="GX46" s="96">
        <v>104161</v>
      </c>
      <c r="GY46" s="95">
        <v>-3616</v>
      </c>
      <c r="GZ46" s="95">
        <v>0</v>
      </c>
      <c r="HA46" s="95">
        <v>0</v>
      </c>
      <c r="HB46" s="95">
        <v>-289</v>
      </c>
      <c r="HC46" s="95">
        <v>-3905</v>
      </c>
      <c r="HD46" s="95">
        <v>-15557</v>
      </c>
      <c r="HE46" s="95">
        <v>-19462</v>
      </c>
      <c r="HF46" s="96">
        <v>38482</v>
      </c>
      <c r="HG46" s="97">
        <v>84699</v>
      </c>
      <c r="HH46" s="87"/>
      <c r="HI46" s="40"/>
    </row>
    <row r="47" spans="1:217" hidden="1" x14ac:dyDescent="0.2">
      <c r="A47" s="87" t="s">
        <v>925</v>
      </c>
      <c r="B47" s="92" t="s">
        <v>1104</v>
      </c>
      <c r="C47" s="89" t="s">
        <v>216</v>
      </c>
      <c r="D47" s="95">
        <v>166</v>
      </c>
      <c r="E47" s="95">
        <v>0</v>
      </c>
      <c r="F47" s="95">
        <v>2696</v>
      </c>
      <c r="G47" s="95">
        <v>151</v>
      </c>
      <c r="H47" s="95">
        <v>0</v>
      </c>
      <c r="I47" s="95">
        <v>85</v>
      </c>
      <c r="J47" s="95">
        <v>813</v>
      </c>
      <c r="K47" s="95">
        <v>582</v>
      </c>
      <c r="L47" s="95">
        <v>0</v>
      </c>
      <c r="M47" s="95">
        <v>0</v>
      </c>
      <c r="N47" s="95">
        <v>22</v>
      </c>
      <c r="O47" s="95">
        <v>69</v>
      </c>
      <c r="P47" s="95">
        <v>0</v>
      </c>
      <c r="Q47" s="95">
        <v>0</v>
      </c>
      <c r="R47" s="95">
        <v>0</v>
      </c>
      <c r="S47" s="95">
        <v>0</v>
      </c>
      <c r="T47" s="95">
        <v>4026</v>
      </c>
      <c r="U47" s="95">
        <v>2169</v>
      </c>
      <c r="V47" s="95">
        <v>479</v>
      </c>
      <c r="W47" s="95">
        <v>6286</v>
      </c>
      <c r="X47" s="95">
        <v>634</v>
      </c>
      <c r="Y47" s="95">
        <v>2781</v>
      </c>
      <c r="Z47" s="95">
        <v>4319</v>
      </c>
      <c r="AA47" s="95">
        <v>6547</v>
      </c>
      <c r="AB47" s="95">
        <v>3471</v>
      </c>
      <c r="AC47" s="95">
        <v>82</v>
      </c>
      <c r="AD47" s="95">
        <v>0</v>
      </c>
      <c r="AE47" s="95">
        <v>3</v>
      </c>
      <c r="AF47" s="95">
        <v>3</v>
      </c>
      <c r="AG47" s="95">
        <v>0</v>
      </c>
      <c r="AH47" s="95">
        <v>3</v>
      </c>
      <c r="AI47" s="95">
        <v>27</v>
      </c>
      <c r="AJ47" s="95">
        <v>74</v>
      </c>
      <c r="AK47" s="95">
        <v>58</v>
      </c>
      <c r="AL47" s="95">
        <v>70</v>
      </c>
      <c r="AM47" s="95">
        <v>0</v>
      </c>
      <c r="AN47" s="95">
        <v>36</v>
      </c>
      <c r="AO47" s="95">
        <v>290</v>
      </c>
      <c r="AP47" s="95">
        <v>0</v>
      </c>
      <c r="AQ47" s="95">
        <v>15</v>
      </c>
      <c r="AR47" s="95">
        <v>10</v>
      </c>
      <c r="AS47" s="95">
        <v>86</v>
      </c>
      <c r="AT47" s="95">
        <v>266</v>
      </c>
      <c r="AU47" s="95">
        <v>124</v>
      </c>
      <c r="AV47" s="95">
        <v>63</v>
      </c>
      <c r="AW47" s="95">
        <v>16</v>
      </c>
      <c r="AX47" s="95">
        <v>162</v>
      </c>
      <c r="AY47" s="95">
        <v>0</v>
      </c>
      <c r="AZ47" s="95">
        <v>180</v>
      </c>
      <c r="BA47" s="95">
        <v>25</v>
      </c>
      <c r="BB47" s="95">
        <v>156</v>
      </c>
      <c r="BC47" s="95">
        <v>204</v>
      </c>
      <c r="BD47" s="95">
        <v>629</v>
      </c>
      <c r="BE47" s="95">
        <v>5818</v>
      </c>
      <c r="BF47" s="95">
        <v>1717</v>
      </c>
      <c r="BG47" s="95">
        <v>7234</v>
      </c>
      <c r="BH47" s="95">
        <v>310</v>
      </c>
      <c r="BI47" s="95">
        <v>245</v>
      </c>
      <c r="BJ47" s="95">
        <v>825</v>
      </c>
      <c r="BK47" s="95">
        <v>0</v>
      </c>
      <c r="BL47" s="95">
        <v>0</v>
      </c>
      <c r="BM47" s="95">
        <v>617</v>
      </c>
      <c r="BN47" s="95">
        <v>0</v>
      </c>
      <c r="BO47" s="95">
        <v>142</v>
      </c>
      <c r="BP47" s="95">
        <v>116</v>
      </c>
      <c r="BQ47" s="95">
        <v>179</v>
      </c>
      <c r="BR47" s="95">
        <v>856</v>
      </c>
      <c r="BS47" s="95">
        <v>332</v>
      </c>
      <c r="BT47" s="95">
        <v>133</v>
      </c>
      <c r="BU47" s="95">
        <v>29</v>
      </c>
      <c r="BV47" s="95">
        <v>149</v>
      </c>
      <c r="BW47" s="95">
        <v>0</v>
      </c>
      <c r="BX47" s="95">
        <v>0</v>
      </c>
      <c r="BY47" s="95">
        <v>0</v>
      </c>
      <c r="BZ47" s="95">
        <v>0</v>
      </c>
      <c r="CA47" s="95">
        <v>0</v>
      </c>
      <c r="CB47" s="95">
        <v>0</v>
      </c>
      <c r="CC47" s="95">
        <v>245</v>
      </c>
      <c r="CD47" s="95">
        <v>0</v>
      </c>
      <c r="CE47" s="95">
        <v>0</v>
      </c>
      <c r="CF47" s="95">
        <v>2</v>
      </c>
      <c r="CG47" s="95">
        <v>23</v>
      </c>
      <c r="CH47" s="95">
        <v>8</v>
      </c>
      <c r="CI47" s="95">
        <v>2</v>
      </c>
      <c r="CJ47" s="95">
        <v>1358</v>
      </c>
      <c r="CK47" s="95">
        <v>783</v>
      </c>
      <c r="CL47" s="95">
        <v>8</v>
      </c>
      <c r="CM47" s="95">
        <v>154</v>
      </c>
      <c r="CN47" s="95">
        <v>14</v>
      </c>
      <c r="CO47" s="95">
        <v>1</v>
      </c>
      <c r="CP47" s="95">
        <v>68</v>
      </c>
      <c r="CQ47" s="95">
        <v>9</v>
      </c>
      <c r="CR47" s="95">
        <v>100</v>
      </c>
      <c r="CS47" s="95">
        <v>9</v>
      </c>
      <c r="CT47" s="95">
        <v>2</v>
      </c>
      <c r="CU47" s="95">
        <v>5</v>
      </c>
      <c r="CV47" s="95">
        <v>177</v>
      </c>
      <c r="CW47" s="95">
        <v>2</v>
      </c>
      <c r="CX47" s="95">
        <v>28</v>
      </c>
      <c r="CY47" s="95">
        <v>480</v>
      </c>
      <c r="CZ47" s="95">
        <v>16</v>
      </c>
      <c r="DA47" s="95">
        <v>27</v>
      </c>
      <c r="DB47" s="95">
        <v>190</v>
      </c>
      <c r="DC47" s="95">
        <v>1</v>
      </c>
      <c r="DD47" s="95">
        <v>0</v>
      </c>
      <c r="DE47" s="95">
        <v>118</v>
      </c>
      <c r="DF47" s="95">
        <v>229</v>
      </c>
      <c r="DG47" s="95">
        <v>888</v>
      </c>
      <c r="DH47" s="95">
        <v>529</v>
      </c>
      <c r="DI47" s="95">
        <v>4</v>
      </c>
      <c r="DJ47" s="95">
        <v>90</v>
      </c>
      <c r="DK47" s="95">
        <v>1514</v>
      </c>
      <c r="DL47" s="95">
        <v>755</v>
      </c>
      <c r="DM47" s="95">
        <v>352</v>
      </c>
      <c r="DN47" s="95">
        <v>120</v>
      </c>
      <c r="DO47" s="95">
        <v>0</v>
      </c>
      <c r="DP47" s="95">
        <v>0</v>
      </c>
      <c r="DQ47" s="95">
        <v>0</v>
      </c>
      <c r="DR47" s="95">
        <v>81</v>
      </c>
      <c r="DS47" s="95">
        <v>7</v>
      </c>
      <c r="DT47" s="95">
        <v>23</v>
      </c>
      <c r="DU47" s="95">
        <v>0</v>
      </c>
      <c r="DV47" s="95">
        <v>10</v>
      </c>
      <c r="DW47" s="95">
        <v>460</v>
      </c>
      <c r="DX47" s="95">
        <v>333</v>
      </c>
      <c r="DY47" s="95">
        <v>31</v>
      </c>
      <c r="DZ47" s="95">
        <v>0</v>
      </c>
      <c r="EA47" s="95">
        <v>0</v>
      </c>
      <c r="EB47" s="95">
        <v>0</v>
      </c>
      <c r="EC47" s="95">
        <v>0</v>
      </c>
      <c r="ED47" s="95">
        <v>0</v>
      </c>
      <c r="EE47" s="95">
        <v>0</v>
      </c>
      <c r="EF47" s="95">
        <v>0</v>
      </c>
      <c r="EG47" s="95">
        <v>0</v>
      </c>
      <c r="EH47" s="95">
        <v>0</v>
      </c>
      <c r="EI47" s="95">
        <v>0</v>
      </c>
      <c r="EJ47" s="95">
        <v>5965</v>
      </c>
      <c r="EK47" s="95">
        <v>7596</v>
      </c>
      <c r="EL47" s="95">
        <v>244</v>
      </c>
      <c r="EM47" s="95">
        <v>204</v>
      </c>
      <c r="EN47" s="95">
        <v>24</v>
      </c>
      <c r="EO47" s="95">
        <v>0</v>
      </c>
      <c r="EP47" s="95">
        <v>0</v>
      </c>
      <c r="EQ47" s="95">
        <v>0</v>
      </c>
      <c r="ER47" s="95">
        <v>0</v>
      </c>
      <c r="ES47" s="95">
        <v>0</v>
      </c>
      <c r="ET47" s="95">
        <v>353</v>
      </c>
      <c r="EU47" s="95">
        <v>0</v>
      </c>
      <c r="EV47" s="95">
        <v>0</v>
      </c>
      <c r="EW47" s="95">
        <v>0</v>
      </c>
      <c r="EX47" s="95">
        <v>2</v>
      </c>
      <c r="EY47" s="95">
        <v>0</v>
      </c>
      <c r="EZ47" s="95">
        <v>85</v>
      </c>
      <c r="FA47" s="95">
        <v>1733</v>
      </c>
      <c r="FB47" s="95">
        <v>2</v>
      </c>
      <c r="FC47" s="95">
        <v>13</v>
      </c>
      <c r="FD47" s="95">
        <v>28</v>
      </c>
      <c r="FE47" s="95">
        <v>0</v>
      </c>
      <c r="FF47" s="95">
        <v>0</v>
      </c>
      <c r="FG47" s="95">
        <v>3</v>
      </c>
      <c r="FH47" s="95">
        <v>36</v>
      </c>
      <c r="FI47" s="95">
        <v>11</v>
      </c>
      <c r="FJ47" s="95">
        <v>38</v>
      </c>
      <c r="FK47" s="95">
        <v>247</v>
      </c>
      <c r="FL47" s="95">
        <v>14</v>
      </c>
      <c r="FM47" s="95">
        <v>460</v>
      </c>
      <c r="FN47" s="95">
        <v>229</v>
      </c>
      <c r="FO47" s="95">
        <v>46</v>
      </c>
      <c r="FP47" s="95">
        <v>177</v>
      </c>
      <c r="FQ47" s="95">
        <v>0</v>
      </c>
      <c r="FR47" s="95">
        <v>1</v>
      </c>
      <c r="FS47" s="95">
        <v>75</v>
      </c>
      <c r="FT47" s="95">
        <v>1</v>
      </c>
      <c r="FU47" s="95">
        <v>0</v>
      </c>
      <c r="FV47" s="95">
        <v>0</v>
      </c>
      <c r="FW47" s="95">
        <v>0</v>
      </c>
      <c r="FX47" s="95">
        <v>0</v>
      </c>
      <c r="FY47" s="95">
        <v>16</v>
      </c>
      <c r="FZ47" s="95">
        <v>22</v>
      </c>
      <c r="GA47" s="95">
        <v>519</v>
      </c>
      <c r="GB47" s="95">
        <v>0</v>
      </c>
      <c r="GC47" s="95">
        <v>16</v>
      </c>
      <c r="GD47" s="95">
        <v>73</v>
      </c>
      <c r="GE47" s="95">
        <v>0</v>
      </c>
      <c r="GF47" s="95">
        <v>26</v>
      </c>
      <c r="GG47" s="96">
        <v>84095</v>
      </c>
      <c r="GH47" s="95">
        <v>82</v>
      </c>
      <c r="GI47" s="95">
        <v>477</v>
      </c>
      <c r="GJ47" s="95">
        <v>0</v>
      </c>
      <c r="GK47" s="95">
        <v>0</v>
      </c>
      <c r="GL47" s="95">
        <v>0</v>
      </c>
      <c r="GM47" s="95">
        <v>0</v>
      </c>
      <c r="GN47" s="95">
        <v>0</v>
      </c>
      <c r="GO47" s="95">
        <v>-829</v>
      </c>
      <c r="GP47" s="96">
        <v>-270</v>
      </c>
      <c r="GQ47" s="96">
        <v>83825</v>
      </c>
      <c r="GR47" s="95">
        <v>1845</v>
      </c>
      <c r="GS47" s="95">
        <v>0</v>
      </c>
      <c r="GT47" s="95">
        <v>1845</v>
      </c>
      <c r="GU47" s="95">
        <v>42701</v>
      </c>
      <c r="GV47" s="95">
        <v>44546</v>
      </c>
      <c r="GW47" s="96">
        <v>44276</v>
      </c>
      <c r="GX47" s="96">
        <v>128371</v>
      </c>
      <c r="GY47" s="95">
        <v>-2480</v>
      </c>
      <c r="GZ47" s="95">
        <v>-1</v>
      </c>
      <c r="HA47" s="95">
        <v>0</v>
      </c>
      <c r="HB47" s="95">
        <v>-198</v>
      </c>
      <c r="HC47" s="95">
        <v>-2679</v>
      </c>
      <c r="HD47" s="95">
        <v>-40807</v>
      </c>
      <c r="HE47" s="95">
        <v>-43486</v>
      </c>
      <c r="HF47" s="96">
        <v>790</v>
      </c>
      <c r="HG47" s="97">
        <v>84885</v>
      </c>
      <c r="HH47" s="87"/>
      <c r="HI47" s="40"/>
    </row>
    <row r="48" spans="1:217" hidden="1" x14ac:dyDescent="0.2">
      <c r="A48" s="87" t="s">
        <v>926</v>
      </c>
      <c r="B48" s="92" t="s">
        <v>1105</v>
      </c>
      <c r="C48" s="89" t="s">
        <v>211</v>
      </c>
      <c r="D48" s="95">
        <v>0</v>
      </c>
      <c r="E48" s="95">
        <v>0</v>
      </c>
      <c r="F48" s="95">
        <v>0</v>
      </c>
      <c r="G48" s="95">
        <v>28</v>
      </c>
      <c r="H48" s="95">
        <v>0</v>
      </c>
      <c r="I48" s="95">
        <v>0</v>
      </c>
      <c r="J48" s="95">
        <v>0</v>
      </c>
      <c r="K48" s="95">
        <v>13</v>
      </c>
      <c r="L48" s="95">
        <v>0</v>
      </c>
      <c r="M48" s="95">
        <v>0</v>
      </c>
      <c r="N48" s="95">
        <v>0</v>
      </c>
      <c r="O48" s="95">
        <v>0</v>
      </c>
      <c r="P48" s="95">
        <v>0</v>
      </c>
      <c r="Q48" s="95">
        <v>0</v>
      </c>
      <c r="R48" s="95">
        <v>0</v>
      </c>
      <c r="S48" s="95">
        <v>0</v>
      </c>
      <c r="T48" s="95">
        <v>0</v>
      </c>
      <c r="U48" s="95">
        <v>31</v>
      </c>
      <c r="V48" s="95">
        <v>0</v>
      </c>
      <c r="W48" s="95">
        <v>75</v>
      </c>
      <c r="X48" s="95">
        <v>0</v>
      </c>
      <c r="Y48" s="95">
        <v>0</v>
      </c>
      <c r="Z48" s="95">
        <v>0</v>
      </c>
      <c r="AA48" s="95">
        <v>409</v>
      </c>
      <c r="AB48" s="95">
        <v>0</v>
      </c>
      <c r="AC48" s="95">
        <v>0</v>
      </c>
      <c r="AD48" s="95">
        <v>0</v>
      </c>
      <c r="AE48" s="95">
        <v>0</v>
      </c>
      <c r="AF48" s="95">
        <v>8</v>
      </c>
      <c r="AG48" s="95">
        <v>0</v>
      </c>
      <c r="AH48" s="95">
        <v>3</v>
      </c>
      <c r="AI48" s="95">
        <v>9</v>
      </c>
      <c r="AJ48" s="95">
        <v>11</v>
      </c>
      <c r="AK48" s="95">
        <v>8</v>
      </c>
      <c r="AL48" s="95">
        <v>44</v>
      </c>
      <c r="AM48" s="95">
        <v>3</v>
      </c>
      <c r="AN48" s="95">
        <v>8</v>
      </c>
      <c r="AO48" s="95">
        <v>56</v>
      </c>
      <c r="AP48" s="95">
        <v>0</v>
      </c>
      <c r="AQ48" s="95">
        <v>18</v>
      </c>
      <c r="AR48" s="95">
        <v>3</v>
      </c>
      <c r="AS48" s="95">
        <v>24</v>
      </c>
      <c r="AT48" s="95">
        <v>261</v>
      </c>
      <c r="AU48" s="95">
        <v>7</v>
      </c>
      <c r="AV48" s="95">
        <v>1</v>
      </c>
      <c r="AW48" s="95">
        <v>0</v>
      </c>
      <c r="AX48" s="95">
        <v>1</v>
      </c>
      <c r="AY48" s="95">
        <v>0</v>
      </c>
      <c r="AZ48" s="95">
        <v>0</v>
      </c>
      <c r="BA48" s="95">
        <v>0</v>
      </c>
      <c r="BB48" s="95">
        <v>1</v>
      </c>
      <c r="BC48" s="95">
        <v>2</v>
      </c>
      <c r="BD48" s="95">
        <v>6</v>
      </c>
      <c r="BE48" s="95">
        <v>127</v>
      </c>
      <c r="BF48" s="95">
        <v>67</v>
      </c>
      <c r="BG48" s="95">
        <v>186</v>
      </c>
      <c r="BH48" s="95">
        <v>6</v>
      </c>
      <c r="BI48" s="95">
        <v>0</v>
      </c>
      <c r="BJ48" s="95">
        <v>75</v>
      </c>
      <c r="BK48" s="95">
        <v>0</v>
      </c>
      <c r="BL48" s="95">
        <v>1</v>
      </c>
      <c r="BM48" s="95">
        <v>338</v>
      </c>
      <c r="BN48" s="95">
        <v>0</v>
      </c>
      <c r="BO48" s="95">
        <v>3</v>
      </c>
      <c r="BP48" s="95">
        <v>19</v>
      </c>
      <c r="BQ48" s="95">
        <v>50</v>
      </c>
      <c r="BR48" s="95">
        <v>6</v>
      </c>
      <c r="BS48" s="95">
        <v>6</v>
      </c>
      <c r="BT48" s="95">
        <v>3</v>
      </c>
      <c r="BU48" s="95">
        <v>0</v>
      </c>
      <c r="BV48" s="95">
        <v>2</v>
      </c>
      <c r="BW48" s="95">
        <v>0</v>
      </c>
      <c r="BX48" s="95">
        <v>0</v>
      </c>
      <c r="BY48" s="95">
        <v>0</v>
      </c>
      <c r="BZ48" s="95">
        <v>0</v>
      </c>
      <c r="CA48" s="95">
        <v>0</v>
      </c>
      <c r="CB48" s="95">
        <v>0</v>
      </c>
      <c r="CC48" s="95">
        <v>0</v>
      </c>
      <c r="CD48" s="95">
        <v>0</v>
      </c>
      <c r="CE48" s="95">
        <v>0</v>
      </c>
      <c r="CF48" s="95">
        <v>0</v>
      </c>
      <c r="CG48" s="95">
        <v>0</v>
      </c>
      <c r="CH48" s="95">
        <v>0</v>
      </c>
      <c r="CI48" s="95">
        <v>0</v>
      </c>
      <c r="CJ48" s="95">
        <v>0</v>
      </c>
      <c r="CK48" s="95">
        <v>5</v>
      </c>
      <c r="CL48" s="95">
        <v>0</v>
      </c>
      <c r="CM48" s="95">
        <v>0</v>
      </c>
      <c r="CN48" s="95">
        <v>0</v>
      </c>
      <c r="CO48" s="95">
        <v>0</v>
      </c>
      <c r="CP48" s="95">
        <v>1</v>
      </c>
      <c r="CQ48" s="95">
        <v>1</v>
      </c>
      <c r="CR48" s="95">
        <v>28</v>
      </c>
      <c r="CS48" s="95">
        <v>9</v>
      </c>
      <c r="CT48" s="95">
        <v>2</v>
      </c>
      <c r="CU48" s="95">
        <v>0</v>
      </c>
      <c r="CV48" s="95">
        <v>8</v>
      </c>
      <c r="CW48" s="95">
        <v>0</v>
      </c>
      <c r="CX48" s="95">
        <v>1</v>
      </c>
      <c r="CY48" s="95">
        <v>2</v>
      </c>
      <c r="CZ48" s="95">
        <v>1</v>
      </c>
      <c r="DA48" s="95">
        <v>16</v>
      </c>
      <c r="DB48" s="95">
        <v>7</v>
      </c>
      <c r="DC48" s="95">
        <v>0</v>
      </c>
      <c r="DD48" s="95">
        <v>0</v>
      </c>
      <c r="DE48" s="95">
        <v>10</v>
      </c>
      <c r="DF48" s="95">
        <v>33</v>
      </c>
      <c r="DG48" s="95">
        <v>72</v>
      </c>
      <c r="DH48" s="95">
        <v>10</v>
      </c>
      <c r="DI48" s="95">
        <v>0</v>
      </c>
      <c r="DJ48" s="95">
        <v>28</v>
      </c>
      <c r="DK48" s="95">
        <v>601</v>
      </c>
      <c r="DL48" s="95">
        <v>38</v>
      </c>
      <c r="DM48" s="95">
        <v>42</v>
      </c>
      <c r="DN48" s="95">
        <v>0</v>
      </c>
      <c r="DO48" s="95">
        <v>0</v>
      </c>
      <c r="DP48" s="95">
        <v>2</v>
      </c>
      <c r="DQ48" s="95">
        <v>0</v>
      </c>
      <c r="DR48" s="95">
        <v>6</v>
      </c>
      <c r="DS48" s="95">
        <v>7</v>
      </c>
      <c r="DT48" s="95">
        <v>32</v>
      </c>
      <c r="DU48" s="95">
        <v>0</v>
      </c>
      <c r="DV48" s="95">
        <v>1</v>
      </c>
      <c r="DW48" s="95">
        <v>42</v>
      </c>
      <c r="DX48" s="95">
        <v>81</v>
      </c>
      <c r="DY48" s="95">
        <v>42</v>
      </c>
      <c r="DZ48" s="95">
        <v>8</v>
      </c>
      <c r="EA48" s="95">
        <v>13</v>
      </c>
      <c r="EB48" s="95">
        <v>592</v>
      </c>
      <c r="EC48" s="95">
        <v>0</v>
      </c>
      <c r="ED48" s="95">
        <v>0</v>
      </c>
      <c r="EE48" s="95">
        <v>0</v>
      </c>
      <c r="EF48" s="95">
        <v>0</v>
      </c>
      <c r="EG48" s="95">
        <v>0</v>
      </c>
      <c r="EH48" s="95">
        <v>8</v>
      </c>
      <c r="EI48" s="95">
        <v>108</v>
      </c>
      <c r="EJ48" s="95">
        <v>796</v>
      </c>
      <c r="EK48" s="95">
        <v>4639</v>
      </c>
      <c r="EL48" s="95">
        <v>621</v>
      </c>
      <c r="EM48" s="95">
        <v>569</v>
      </c>
      <c r="EN48" s="95">
        <v>0</v>
      </c>
      <c r="EO48" s="95">
        <v>0</v>
      </c>
      <c r="EP48" s="95">
        <v>0</v>
      </c>
      <c r="EQ48" s="95">
        <v>81</v>
      </c>
      <c r="ER48" s="95">
        <v>0</v>
      </c>
      <c r="ES48" s="95">
        <v>11</v>
      </c>
      <c r="ET48" s="95">
        <v>15</v>
      </c>
      <c r="EU48" s="95">
        <v>22</v>
      </c>
      <c r="EV48" s="95">
        <v>120</v>
      </c>
      <c r="EW48" s="95">
        <v>17</v>
      </c>
      <c r="EX48" s="95">
        <v>23</v>
      </c>
      <c r="EY48" s="95">
        <v>9</v>
      </c>
      <c r="EZ48" s="95">
        <v>108</v>
      </c>
      <c r="FA48" s="95">
        <v>245</v>
      </c>
      <c r="FB48" s="95">
        <v>353</v>
      </c>
      <c r="FC48" s="95">
        <v>4</v>
      </c>
      <c r="FD48" s="95">
        <v>37</v>
      </c>
      <c r="FE48" s="95">
        <v>16</v>
      </c>
      <c r="FF48" s="95">
        <v>276</v>
      </c>
      <c r="FG48" s="95">
        <v>4</v>
      </c>
      <c r="FH48" s="95">
        <v>6</v>
      </c>
      <c r="FI48" s="95">
        <v>38</v>
      </c>
      <c r="FJ48" s="95">
        <v>106</v>
      </c>
      <c r="FK48" s="95">
        <v>244</v>
      </c>
      <c r="FL48" s="95">
        <v>133</v>
      </c>
      <c r="FM48" s="95">
        <v>158</v>
      </c>
      <c r="FN48" s="95">
        <v>331</v>
      </c>
      <c r="FO48" s="95">
        <v>1756</v>
      </c>
      <c r="FP48" s="95">
        <v>14</v>
      </c>
      <c r="FQ48" s="95">
        <v>2296</v>
      </c>
      <c r="FR48" s="95">
        <v>1772</v>
      </c>
      <c r="FS48" s="95">
        <v>232</v>
      </c>
      <c r="FT48" s="95">
        <v>1</v>
      </c>
      <c r="FU48" s="95">
        <v>0</v>
      </c>
      <c r="FV48" s="95">
        <v>28</v>
      </c>
      <c r="FW48" s="95">
        <v>1</v>
      </c>
      <c r="FX48" s="95">
        <v>0</v>
      </c>
      <c r="FY48" s="95">
        <v>985</v>
      </c>
      <c r="FZ48" s="95">
        <v>133</v>
      </c>
      <c r="GA48" s="95">
        <v>3078</v>
      </c>
      <c r="GB48" s="95">
        <v>115</v>
      </c>
      <c r="GC48" s="95">
        <v>178</v>
      </c>
      <c r="GD48" s="95">
        <v>391</v>
      </c>
      <c r="GE48" s="95">
        <v>16699</v>
      </c>
      <c r="GF48" s="95">
        <v>49</v>
      </c>
      <c r="GG48" s="96">
        <v>40486</v>
      </c>
      <c r="GH48" s="95">
        <v>2989</v>
      </c>
      <c r="GI48" s="95">
        <v>8251</v>
      </c>
      <c r="GJ48" s="95">
        <v>0</v>
      </c>
      <c r="GK48" s="95">
        <v>0</v>
      </c>
      <c r="GL48" s="95">
        <v>0</v>
      </c>
      <c r="GM48" s="95">
        <v>0</v>
      </c>
      <c r="GN48" s="95">
        <v>0</v>
      </c>
      <c r="GO48" s="95">
        <v>17</v>
      </c>
      <c r="GP48" s="96">
        <v>11257</v>
      </c>
      <c r="GQ48" s="96">
        <v>51743</v>
      </c>
      <c r="GR48" s="95">
        <v>723</v>
      </c>
      <c r="GS48" s="95">
        <v>2</v>
      </c>
      <c r="GT48" s="95">
        <v>725</v>
      </c>
      <c r="GU48" s="95">
        <v>43756</v>
      </c>
      <c r="GV48" s="95">
        <v>44481</v>
      </c>
      <c r="GW48" s="96">
        <v>55738</v>
      </c>
      <c r="GX48" s="96">
        <v>96224</v>
      </c>
      <c r="GY48" s="95">
        <v>-3841</v>
      </c>
      <c r="GZ48" s="95">
        <v>-21</v>
      </c>
      <c r="HA48" s="95">
        <v>-1</v>
      </c>
      <c r="HB48" s="95">
        <v>-307</v>
      </c>
      <c r="HC48" s="95">
        <v>-4170</v>
      </c>
      <c r="HD48" s="95">
        <v>-43799</v>
      </c>
      <c r="HE48" s="95">
        <v>-47969</v>
      </c>
      <c r="HF48" s="96">
        <v>7769</v>
      </c>
      <c r="HG48" s="97">
        <v>48255</v>
      </c>
      <c r="HH48" s="87"/>
      <c r="HI48" s="40"/>
    </row>
    <row r="49" spans="1:217" hidden="1" x14ac:dyDescent="0.2">
      <c r="A49" s="87" t="s">
        <v>927</v>
      </c>
      <c r="B49" s="92" t="s">
        <v>206</v>
      </c>
      <c r="C49" s="89" t="s">
        <v>613</v>
      </c>
      <c r="D49" s="95">
        <v>0</v>
      </c>
      <c r="E49" s="95">
        <v>0</v>
      </c>
      <c r="F49" s="95">
        <v>0</v>
      </c>
      <c r="G49" s="95">
        <v>0</v>
      </c>
      <c r="H49" s="95">
        <v>0</v>
      </c>
      <c r="I49" s="95">
        <v>8</v>
      </c>
      <c r="J49" s="95">
        <v>0</v>
      </c>
      <c r="K49" s="95">
        <v>6</v>
      </c>
      <c r="L49" s="95">
        <v>0</v>
      </c>
      <c r="M49" s="95">
        <v>0</v>
      </c>
      <c r="N49" s="95">
        <v>0</v>
      </c>
      <c r="O49" s="95">
        <v>23</v>
      </c>
      <c r="P49" s="95">
        <v>0</v>
      </c>
      <c r="Q49" s="95">
        <v>0</v>
      </c>
      <c r="R49" s="95">
        <v>5</v>
      </c>
      <c r="S49" s="95">
        <v>0</v>
      </c>
      <c r="T49" s="95">
        <v>3700</v>
      </c>
      <c r="U49" s="95">
        <v>696</v>
      </c>
      <c r="V49" s="95">
        <v>528</v>
      </c>
      <c r="W49" s="95">
        <v>4566</v>
      </c>
      <c r="X49" s="95">
        <v>503</v>
      </c>
      <c r="Y49" s="95">
        <v>1227</v>
      </c>
      <c r="Z49" s="95">
        <v>2534</v>
      </c>
      <c r="AA49" s="95">
        <v>299</v>
      </c>
      <c r="AB49" s="95">
        <v>304</v>
      </c>
      <c r="AC49" s="95">
        <v>10</v>
      </c>
      <c r="AD49" s="95">
        <v>0</v>
      </c>
      <c r="AE49" s="95">
        <v>0</v>
      </c>
      <c r="AF49" s="95">
        <v>3</v>
      </c>
      <c r="AG49" s="95">
        <v>0</v>
      </c>
      <c r="AH49" s="95">
        <v>1</v>
      </c>
      <c r="AI49" s="95">
        <v>3</v>
      </c>
      <c r="AJ49" s="95">
        <v>69</v>
      </c>
      <c r="AK49" s="95">
        <v>32</v>
      </c>
      <c r="AL49" s="95">
        <v>38</v>
      </c>
      <c r="AM49" s="95">
        <v>12</v>
      </c>
      <c r="AN49" s="95">
        <v>27</v>
      </c>
      <c r="AO49" s="95">
        <v>100</v>
      </c>
      <c r="AP49" s="95">
        <v>2</v>
      </c>
      <c r="AQ49" s="95">
        <v>8</v>
      </c>
      <c r="AR49" s="95">
        <v>50</v>
      </c>
      <c r="AS49" s="95">
        <v>414</v>
      </c>
      <c r="AT49" s="95">
        <v>1458</v>
      </c>
      <c r="AU49" s="95">
        <v>6068</v>
      </c>
      <c r="AV49" s="95">
        <v>5</v>
      </c>
      <c r="AW49" s="95">
        <v>1</v>
      </c>
      <c r="AX49" s="95">
        <v>14</v>
      </c>
      <c r="AY49" s="95">
        <v>0</v>
      </c>
      <c r="AZ49" s="95">
        <v>54</v>
      </c>
      <c r="BA49" s="95">
        <v>1</v>
      </c>
      <c r="BB49" s="95">
        <v>27</v>
      </c>
      <c r="BC49" s="95">
        <v>19</v>
      </c>
      <c r="BD49" s="95">
        <v>349</v>
      </c>
      <c r="BE49" s="95">
        <v>647</v>
      </c>
      <c r="BF49" s="95">
        <v>307</v>
      </c>
      <c r="BG49" s="95">
        <v>1905</v>
      </c>
      <c r="BH49" s="95">
        <v>599</v>
      </c>
      <c r="BI49" s="95">
        <v>108</v>
      </c>
      <c r="BJ49" s="95">
        <v>790</v>
      </c>
      <c r="BK49" s="95">
        <v>0</v>
      </c>
      <c r="BL49" s="95">
        <v>6</v>
      </c>
      <c r="BM49" s="95">
        <v>157</v>
      </c>
      <c r="BN49" s="95">
        <v>13</v>
      </c>
      <c r="BO49" s="95">
        <v>121</v>
      </c>
      <c r="BP49" s="95">
        <v>1</v>
      </c>
      <c r="BQ49" s="95">
        <v>40</v>
      </c>
      <c r="BR49" s="95">
        <v>610</v>
      </c>
      <c r="BS49" s="95">
        <v>10</v>
      </c>
      <c r="BT49" s="95">
        <v>10</v>
      </c>
      <c r="BU49" s="95">
        <v>2</v>
      </c>
      <c r="BV49" s="95">
        <v>6</v>
      </c>
      <c r="BW49" s="95">
        <v>12</v>
      </c>
      <c r="BX49" s="95">
        <v>0</v>
      </c>
      <c r="BY49" s="95">
        <v>18</v>
      </c>
      <c r="BZ49" s="95">
        <v>8</v>
      </c>
      <c r="CA49" s="95">
        <v>105</v>
      </c>
      <c r="CB49" s="95">
        <v>138</v>
      </c>
      <c r="CC49" s="95">
        <v>21</v>
      </c>
      <c r="CD49" s="95">
        <v>17</v>
      </c>
      <c r="CE49" s="95">
        <v>0</v>
      </c>
      <c r="CF49" s="95">
        <v>1</v>
      </c>
      <c r="CG49" s="95">
        <v>129</v>
      </c>
      <c r="CH49" s="95">
        <v>25</v>
      </c>
      <c r="CI49" s="95">
        <v>16</v>
      </c>
      <c r="CJ49" s="95">
        <v>3012</v>
      </c>
      <c r="CK49" s="95">
        <v>396</v>
      </c>
      <c r="CL49" s="95">
        <v>455</v>
      </c>
      <c r="CM49" s="95">
        <v>298</v>
      </c>
      <c r="CN49" s="95">
        <v>105</v>
      </c>
      <c r="CO49" s="95">
        <v>16</v>
      </c>
      <c r="CP49" s="95">
        <v>89</v>
      </c>
      <c r="CQ49" s="95">
        <v>13</v>
      </c>
      <c r="CR49" s="95">
        <v>659</v>
      </c>
      <c r="CS49" s="95">
        <v>12</v>
      </c>
      <c r="CT49" s="95">
        <v>40</v>
      </c>
      <c r="CU49" s="95">
        <v>277</v>
      </c>
      <c r="CV49" s="95">
        <v>288</v>
      </c>
      <c r="CW49" s="95">
        <v>9</v>
      </c>
      <c r="CX49" s="95">
        <v>93</v>
      </c>
      <c r="CY49" s="95">
        <v>1674</v>
      </c>
      <c r="CZ49" s="95">
        <v>187</v>
      </c>
      <c r="DA49" s="95">
        <v>121</v>
      </c>
      <c r="DB49" s="95">
        <v>28</v>
      </c>
      <c r="DC49" s="95">
        <v>2</v>
      </c>
      <c r="DD49" s="95">
        <v>3</v>
      </c>
      <c r="DE49" s="95">
        <v>1459</v>
      </c>
      <c r="DF49" s="95">
        <v>180</v>
      </c>
      <c r="DG49" s="95">
        <v>1378</v>
      </c>
      <c r="DH49" s="95">
        <v>1088</v>
      </c>
      <c r="DI49" s="95">
        <v>34</v>
      </c>
      <c r="DJ49" s="95">
        <v>194</v>
      </c>
      <c r="DK49" s="95">
        <v>491</v>
      </c>
      <c r="DL49" s="95">
        <v>1817</v>
      </c>
      <c r="DM49" s="95">
        <v>592</v>
      </c>
      <c r="DN49" s="95">
        <v>508</v>
      </c>
      <c r="DO49" s="95">
        <v>0</v>
      </c>
      <c r="DP49" s="95">
        <v>39</v>
      </c>
      <c r="DQ49" s="95">
        <v>88</v>
      </c>
      <c r="DR49" s="95">
        <v>107</v>
      </c>
      <c r="DS49" s="95">
        <v>563</v>
      </c>
      <c r="DT49" s="95">
        <v>672</v>
      </c>
      <c r="DU49" s="95">
        <v>456</v>
      </c>
      <c r="DV49" s="95">
        <v>49</v>
      </c>
      <c r="DW49" s="95">
        <v>7</v>
      </c>
      <c r="DX49" s="95">
        <v>1172</v>
      </c>
      <c r="DY49" s="95">
        <v>171</v>
      </c>
      <c r="DZ49" s="95">
        <v>283</v>
      </c>
      <c r="EA49" s="95">
        <v>400</v>
      </c>
      <c r="EB49" s="95">
        <v>239</v>
      </c>
      <c r="EC49" s="95">
        <v>160</v>
      </c>
      <c r="ED49" s="95">
        <v>75</v>
      </c>
      <c r="EE49" s="95">
        <v>1006</v>
      </c>
      <c r="EF49" s="95">
        <v>1107</v>
      </c>
      <c r="EG49" s="95">
        <v>17</v>
      </c>
      <c r="EH49" s="95">
        <v>560</v>
      </c>
      <c r="EI49" s="95">
        <v>575</v>
      </c>
      <c r="EJ49" s="95">
        <v>4268</v>
      </c>
      <c r="EK49" s="95">
        <v>13778</v>
      </c>
      <c r="EL49" s="95">
        <v>9945</v>
      </c>
      <c r="EM49" s="95">
        <v>8494</v>
      </c>
      <c r="EN49" s="95">
        <v>187</v>
      </c>
      <c r="EO49" s="95">
        <v>16</v>
      </c>
      <c r="EP49" s="95">
        <v>0</v>
      </c>
      <c r="EQ49" s="95">
        <v>464</v>
      </c>
      <c r="ER49" s="95">
        <v>1</v>
      </c>
      <c r="ES49" s="95">
        <v>94</v>
      </c>
      <c r="ET49" s="95">
        <v>1225</v>
      </c>
      <c r="EU49" s="95">
        <v>2</v>
      </c>
      <c r="EV49" s="95">
        <v>124</v>
      </c>
      <c r="EW49" s="95">
        <v>148</v>
      </c>
      <c r="EX49" s="95">
        <v>32</v>
      </c>
      <c r="EY49" s="95">
        <v>74</v>
      </c>
      <c r="EZ49" s="95">
        <v>121</v>
      </c>
      <c r="FA49" s="95">
        <v>3</v>
      </c>
      <c r="FB49" s="95">
        <v>1764</v>
      </c>
      <c r="FC49" s="95">
        <v>330</v>
      </c>
      <c r="FD49" s="95">
        <v>2185</v>
      </c>
      <c r="FE49" s="95">
        <v>138</v>
      </c>
      <c r="FF49" s="95">
        <v>1879</v>
      </c>
      <c r="FG49" s="95">
        <v>164</v>
      </c>
      <c r="FH49" s="95">
        <v>6034</v>
      </c>
      <c r="FI49" s="95">
        <v>2644</v>
      </c>
      <c r="FJ49" s="95">
        <v>6125</v>
      </c>
      <c r="FK49" s="95">
        <v>4458</v>
      </c>
      <c r="FL49" s="95">
        <v>969</v>
      </c>
      <c r="FM49" s="95">
        <v>1866</v>
      </c>
      <c r="FN49" s="95">
        <v>12870</v>
      </c>
      <c r="FO49" s="95">
        <v>4618</v>
      </c>
      <c r="FP49" s="95">
        <v>383</v>
      </c>
      <c r="FQ49" s="95">
        <v>2699</v>
      </c>
      <c r="FR49" s="95">
        <v>774</v>
      </c>
      <c r="FS49" s="95">
        <v>7640</v>
      </c>
      <c r="FT49" s="95">
        <v>264</v>
      </c>
      <c r="FU49" s="95">
        <v>5</v>
      </c>
      <c r="FV49" s="95">
        <v>2054</v>
      </c>
      <c r="FW49" s="95">
        <v>94</v>
      </c>
      <c r="FX49" s="95">
        <v>543</v>
      </c>
      <c r="FY49" s="95">
        <v>2925</v>
      </c>
      <c r="FZ49" s="95">
        <v>112</v>
      </c>
      <c r="GA49" s="95">
        <v>606</v>
      </c>
      <c r="GB49" s="95">
        <v>435</v>
      </c>
      <c r="GC49" s="95">
        <v>2234</v>
      </c>
      <c r="GD49" s="95">
        <v>1088</v>
      </c>
      <c r="GE49" s="95">
        <v>0</v>
      </c>
      <c r="GF49" s="95">
        <v>11</v>
      </c>
      <c r="GG49" s="96">
        <v>159137</v>
      </c>
      <c r="GH49" s="95">
        <v>618</v>
      </c>
      <c r="GI49" s="95">
        <v>1879</v>
      </c>
      <c r="GJ49" s="95">
        <v>0</v>
      </c>
      <c r="GK49" s="95">
        <v>0</v>
      </c>
      <c r="GL49" s="95">
        <v>0</v>
      </c>
      <c r="GM49" s="95">
        <v>0</v>
      </c>
      <c r="GN49" s="95">
        <v>0</v>
      </c>
      <c r="GO49" s="95">
        <v>-1060</v>
      </c>
      <c r="GP49" s="96">
        <v>1437</v>
      </c>
      <c r="GQ49" s="96">
        <v>160574</v>
      </c>
      <c r="GR49" s="95">
        <v>1</v>
      </c>
      <c r="GS49" s="95">
        <v>1</v>
      </c>
      <c r="GT49" s="95">
        <v>2</v>
      </c>
      <c r="GU49" s="95">
        <v>93050</v>
      </c>
      <c r="GV49" s="95">
        <v>93052</v>
      </c>
      <c r="GW49" s="96">
        <v>94489</v>
      </c>
      <c r="GX49" s="96">
        <v>253626</v>
      </c>
      <c r="GY49" s="95">
        <v>-1905</v>
      </c>
      <c r="GZ49" s="95">
        <v>-12</v>
      </c>
      <c r="HA49" s="95">
        <v>0</v>
      </c>
      <c r="HB49" s="95">
        <v>-152</v>
      </c>
      <c r="HC49" s="95">
        <v>-2069</v>
      </c>
      <c r="HD49" s="95">
        <v>-129315</v>
      </c>
      <c r="HE49" s="95">
        <v>-131384</v>
      </c>
      <c r="HF49" s="96">
        <v>-36895</v>
      </c>
      <c r="HG49" s="97">
        <v>122242</v>
      </c>
      <c r="HH49" s="87"/>
      <c r="HI49" s="40"/>
    </row>
    <row r="50" spans="1:217" hidden="1" x14ac:dyDescent="0.2">
      <c r="A50" s="87" t="s">
        <v>928</v>
      </c>
      <c r="B50" s="92" t="s">
        <v>205</v>
      </c>
      <c r="C50" s="89" t="s">
        <v>203</v>
      </c>
      <c r="D50" s="95">
        <v>2690</v>
      </c>
      <c r="E50" s="95">
        <v>437</v>
      </c>
      <c r="F50" s="95">
        <v>1865</v>
      </c>
      <c r="G50" s="95">
        <v>123</v>
      </c>
      <c r="H50" s="95">
        <v>13</v>
      </c>
      <c r="I50" s="95">
        <v>153</v>
      </c>
      <c r="J50" s="95">
        <v>0</v>
      </c>
      <c r="K50" s="95">
        <v>10</v>
      </c>
      <c r="L50" s="95">
        <v>1</v>
      </c>
      <c r="M50" s="95">
        <v>0</v>
      </c>
      <c r="N50" s="95">
        <v>0</v>
      </c>
      <c r="O50" s="95">
        <v>0</v>
      </c>
      <c r="P50" s="95">
        <v>0</v>
      </c>
      <c r="Q50" s="95">
        <v>0</v>
      </c>
      <c r="R50" s="95">
        <v>0</v>
      </c>
      <c r="S50" s="95">
        <v>0</v>
      </c>
      <c r="T50" s="95">
        <v>0</v>
      </c>
      <c r="U50" s="95">
        <v>1</v>
      </c>
      <c r="V50" s="95">
        <v>0</v>
      </c>
      <c r="W50" s="95">
        <v>0</v>
      </c>
      <c r="X50" s="95">
        <v>0</v>
      </c>
      <c r="Y50" s="95">
        <v>0</v>
      </c>
      <c r="Z50" s="95">
        <v>0</v>
      </c>
      <c r="AA50" s="95">
        <v>0</v>
      </c>
      <c r="AB50" s="95">
        <v>7</v>
      </c>
      <c r="AC50" s="95">
        <v>0</v>
      </c>
      <c r="AD50" s="95">
        <v>0</v>
      </c>
      <c r="AE50" s="95">
        <v>0</v>
      </c>
      <c r="AF50" s="95">
        <v>0</v>
      </c>
      <c r="AG50" s="95">
        <v>0</v>
      </c>
      <c r="AH50" s="95">
        <v>0</v>
      </c>
      <c r="AI50" s="95">
        <v>0</v>
      </c>
      <c r="AJ50" s="95">
        <v>0</v>
      </c>
      <c r="AK50" s="95">
        <v>0</v>
      </c>
      <c r="AL50" s="95">
        <v>0</v>
      </c>
      <c r="AM50" s="95">
        <v>0</v>
      </c>
      <c r="AN50" s="95">
        <v>0</v>
      </c>
      <c r="AO50" s="95">
        <v>0</v>
      </c>
      <c r="AP50" s="95">
        <v>0</v>
      </c>
      <c r="AQ50" s="95">
        <v>0</v>
      </c>
      <c r="AR50" s="95">
        <v>0</v>
      </c>
      <c r="AS50" s="95">
        <v>0</v>
      </c>
      <c r="AT50" s="95">
        <v>0</v>
      </c>
      <c r="AU50" s="95">
        <v>0</v>
      </c>
      <c r="AV50" s="95">
        <v>3067</v>
      </c>
      <c r="AW50" s="95">
        <v>-40</v>
      </c>
      <c r="AX50" s="95">
        <v>715</v>
      </c>
      <c r="AY50" s="95">
        <v>0</v>
      </c>
      <c r="AZ50" s="95">
        <v>1593</v>
      </c>
      <c r="BA50" s="95">
        <v>1</v>
      </c>
      <c r="BB50" s="95">
        <v>726</v>
      </c>
      <c r="BC50" s="95">
        <v>320</v>
      </c>
      <c r="BD50" s="95">
        <v>29</v>
      </c>
      <c r="BE50" s="95">
        <v>315</v>
      </c>
      <c r="BF50" s="95">
        <v>86</v>
      </c>
      <c r="BG50" s="95">
        <v>0</v>
      </c>
      <c r="BH50" s="95">
        <v>2</v>
      </c>
      <c r="BI50" s="95">
        <v>2</v>
      </c>
      <c r="BJ50" s="95">
        <v>1789</v>
      </c>
      <c r="BK50" s="95">
        <v>0</v>
      </c>
      <c r="BL50" s="95">
        <v>-291</v>
      </c>
      <c r="BM50" s="95">
        <v>0</v>
      </c>
      <c r="BN50" s="95">
        <v>0</v>
      </c>
      <c r="BO50" s="95">
        <v>6</v>
      </c>
      <c r="BP50" s="95">
        <v>0</v>
      </c>
      <c r="BQ50" s="95">
        <v>1</v>
      </c>
      <c r="BR50" s="95">
        <v>0</v>
      </c>
      <c r="BS50" s="95">
        <v>0</v>
      </c>
      <c r="BT50" s="95">
        <v>0</v>
      </c>
      <c r="BU50" s="95">
        <v>0</v>
      </c>
      <c r="BV50" s="95">
        <v>3</v>
      </c>
      <c r="BW50" s="95">
        <v>-991</v>
      </c>
      <c r="BX50" s="95">
        <v>0</v>
      </c>
      <c r="BY50" s="95">
        <v>0</v>
      </c>
      <c r="BZ50" s="95">
        <v>0</v>
      </c>
      <c r="CA50" s="95">
        <v>623</v>
      </c>
      <c r="CB50" s="95">
        <v>0</v>
      </c>
      <c r="CC50" s="95">
        <v>0</v>
      </c>
      <c r="CD50" s="95">
        <v>2</v>
      </c>
      <c r="CE50" s="95">
        <v>0</v>
      </c>
      <c r="CF50" s="95">
        <v>0</v>
      </c>
      <c r="CG50" s="95">
        <v>0</v>
      </c>
      <c r="CH50" s="95">
        <v>0</v>
      </c>
      <c r="CI50" s="95">
        <v>0</v>
      </c>
      <c r="CJ50" s="95">
        <v>0</v>
      </c>
      <c r="CK50" s="95">
        <v>0</v>
      </c>
      <c r="CL50" s="95">
        <v>0</v>
      </c>
      <c r="CM50" s="95">
        <v>0</v>
      </c>
      <c r="CN50" s="95">
        <v>0</v>
      </c>
      <c r="CO50" s="95">
        <v>0</v>
      </c>
      <c r="CP50" s="95">
        <v>0</v>
      </c>
      <c r="CQ50" s="95">
        <v>0</v>
      </c>
      <c r="CR50" s="95">
        <v>0</v>
      </c>
      <c r="CS50" s="95">
        <v>0</v>
      </c>
      <c r="CT50" s="95">
        <v>0</v>
      </c>
      <c r="CU50" s="95">
        <v>0</v>
      </c>
      <c r="CV50" s="95">
        <v>5</v>
      </c>
      <c r="CW50" s="95">
        <v>0</v>
      </c>
      <c r="CX50" s="95">
        <v>0</v>
      </c>
      <c r="CY50" s="95">
        <v>0</v>
      </c>
      <c r="CZ50" s="95">
        <v>0</v>
      </c>
      <c r="DA50" s="95">
        <v>0</v>
      </c>
      <c r="DB50" s="95">
        <v>0</v>
      </c>
      <c r="DC50" s="95">
        <v>0</v>
      </c>
      <c r="DD50" s="95">
        <v>0</v>
      </c>
      <c r="DE50" s="95">
        <v>0</v>
      </c>
      <c r="DF50" s="95">
        <v>1</v>
      </c>
      <c r="DG50" s="95">
        <v>0</v>
      </c>
      <c r="DH50" s="95">
        <v>0</v>
      </c>
      <c r="DI50" s="95">
        <v>0</v>
      </c>
      <c r="DJ50" s="95">
        <v>0</v>
      </c>
      <c r="DK50" s="95">
        <v>177</v>
      </c>
      <c r="DL50" s="95">
        <v>0</v>
      </c>
      <c r="DM50" s="95">
        <v>0</v>
      </c>
      <c r="DN50" s="95">
        <v>0</v>
      </c>
      <c r="DO50" s="95">
        <v>0</v>
      </c>
      <c r="DP50" s="95">
        <v>0</v>
      </c>
      <c r="DQ50" s="95">
        <v>0</v>
      </c>
      <c r="DR50" s="95">
        <v>0</v>
      </c>
      <c r="DS50" s="95">
        <v>0</v>
      </c>
      <c r="DT50" s="95">
        <v>0</v>
      </c>
      <c r="DU50" s="95">
        <v>0</v>
      </c>
      <c r="DV50" s="95">
        <v>0</v>
      </c>
      <c r="DW50" s="95">
        <v>0</v>
      </c>
      <c r="DX50" s="95">
        <v>5</v>
      </c>
      <c r="DY50" s="95">
        <v>0</v>
      </c>
      <c r="DZ50" s="95">
        <v>0</v>
      </c>
      <c r="EA50" s="95">
        <v>0</v>
      </c>
      <c r="EB50" s="95">
        <v>0</v>
      </c>
      <c r="EC50" s="95">
        <v>116</v>
      </c>
      <c r="ED50" s="95">
        <v>41</v>
      </c>
      <c r="EE50" s="95">
        <v>114</v>
      </c>
      <c r="EF50" s="95">
        <v>31</v>
      </c>
      <c r="EG50" s="95">
        <v>0</v>
      </c>
      <c r="EH50" s="95">
        <v>0</v>
      </c>
      <c r="EI50" s="95">
        <v>0</v>
      </c>
      <c r="EJ50" s="95">
        <v>0</v>
      </c>
      <c r="EK50" s="95">
        <v>0</v>
      </c>
      <c r="EL50" s="95">
        <v>0</v>
      </c>
      <c r="EM50" s="95">
        <v>0</v>
      </c>
      <c r="EN50" s="95">
        <v>3</v>
      </c>
      <c r="EO50" s="95">
        <v>0</v>
      </c>
      <c r="EP50" s="95">
        <v>0</v>
      </c>
      <c r="EQ50" s="95">
        <v>0</v>
      </c>
      <c r="ER50" s="95">
        <v>0</v>
      </c>
      <c r="ES50" s="95">
        <v>0</v>
      </c>
      <c r="ET50" s="95">
        <v>0</v>
      </c>
      <c r="EU50" s="95">
        <v>0</v>
      </c>
      <c r="EV50" s="95">
        <v>0</v>
      </c>
      <c r="EW50" s="95">
        <v>0</v>
      </c>
      <c r="EX50" s="95">
        <v>0</v>
      </c>
      <c r="EY50" s="95">
        <v>0</v>
      </c>
      <c r="EZ50" s="95">
        <v>1</v>
      </c>
      <c r="FA50" s="95">
        <v>0</v>
      </c>
      <c r="FB50" s="95">
        <v>0</v>
      </c>
      <c r="FC50" s="95">
        <v>0</v>
      </c>
      <c r="FD50" s="95">
        <v>0</v>
      </c>
      <c r="FE50" s="95">
        <v>0</v>
      </c>
      <c r="FF50" s="95">
        <v>0</v>
      </c>
      <c r="FG50" s="95">
        <v>0</v>
      </c>
      <c r="FH50" s="95">
        <v>0</v>
      </c>
      <c r="FI50" s="95">
        <v>0</v>
      </c>
      <c r="FJ50" s="95">
        <v>4</v>
      </c>
      <c r="FK50" s="95">
        <v>0</v>
      </c>
      <c r="FL50" s="95">
        <v>0</v>
      </c>
      <c r="FM50" s="95">
        <v>0</v>
      </c>
      <c r="FN50" s="95">
        <v>0</v>
      </c>
      <c r="FO50" s="95">
        <v>0</v>
      </c>
      <c r="FP50" s="95">
        <v>0</v>
      </c>
      <c r="FQ50" s="95">
        <v>0</v>
      </c>
      <c r="FR50" s="95">
        <v>0</v>
      </c>
      <c r="FS50" s="95">
        <v>0</v>
      </c>
      <c r="FT50" s="95">
        <v>0</v>
      </c>
      <c r="FU50" s="95">
        <v>0</v>
      </c>
      <c r="FV50" s="95">
        <v>0</v>
      </c>
      <c r="FW50" s="95">
        <v>0</v>
      </c>
      <c r="FX50" s="95">
        <v>0</v>
      </c>
      <c r="FY50" s="95">
        <v>0</v>
      </c>
      <c r="FZ50" s="95">
        <v>0</v>
      </c>
      <c r="GA50" s="95">
        <v>0</v>
      </c>
      <c r="GB50" s="95">
        <v>0</v>
      </c>
      <c r="GC50" s="95">
        <v>68</v>
      </c>
      <c r="GD50" s="95">
        <v>159</v>
      </c>
      <c r="GE50" s="95">
        <v>0</v>
      </c>
      <c r="GF50" s="95">
        <v>243</v>
      </c>
      <c r="GG50" s="96">
        <v>14226</v>
      </c>
      <c r="GH50" s="95">
        <v>0</v>
      </c>
      <c r="GI50" s="95">
        <v>208</v>
      </c>
      <c r="GJ50" s="95">
        <v>0</v>
      </c>
      <c r="GK50" s="95">
        <v>0</v>
      </c>
      <c r="GL50" s="95">
        <v>0</v>
      </c>
      <c r="GM50" s="95">
        <v>0</v>
      </c>
      <c r="GN50" s="95">
        <v>0</v>
      </c>
      <c r="GO50" s="95">
        <v>-114</v>
      </c>
      <c r="GP50" s="96">
        <v>94</v>
      </c>
      <c r="GQ50" s="96">
        <v>14320</v>
      </c>
      <c r="GR50" s="95">
        <v>171</v>
      </c>
      <c r="GS50" s="95">
        <v>0</v>
      </c>
      <c r="GT50" s="95">
        <v>171</v>
      </c>
      <c r="GU50" s="95">
        <v>14697</v>
      </c>
      <c r="GV50" s="95">
        <v>14868</v>
      </c>
      <c r="GW50" s="96">
        <v>14962</v>
      </c>
      <c r="GX50" s="96">
        <v>29188</v>
      </c>
      <c r="GY50" s="95">
        <v>-3208</v>
      </c>
      <c r="GZ50" s="95">
        <v>0</v>
      </c>
      <c r="HA50" s="95">
        <v>-1</v>
      </c>
      <c r="HB50" s="95">
        <v>-257</v>
      </c>
      <c r="HC50" s="95">
        <v>-3466</v>
      </c>
      <c r="HD50" s="95">
        <v>-9031</v>
      </c>
      <c r="HE50" s="95">
        <v>-12497</v>
      </c>
      <c r="HF50" s="96">
        <v>2465</v>
      </c>
      <c r="HG50" s="97">
        <v>16691</v>
      </c>
      <c r="HH50" s="87"/>
      <c r="HI50" s="40"/>
    </row>
    <row r="51" spans="1:217" hidden="1" x14ac:dyDescent="0.2">
      <c r="A51" s="87" t="s">
        <v>929</v>
      </c>
      <c r="B51" s="92" t="s">
        <v>202</v>
      </c>
      <c r="C51" s="89" t="s">
        <v>201</v>
      </c>
      <c r="D51" s="95">
        <v>0</v>
      </c>
      <c r="E51" s="95">
        <v>0</v>
      </c>
      <c r="F51" s="95">
        <v>0</v>
      </c>
      <c r="G51" s="95">
        <v>0</v>
      </c>
      <c r="H51" s="95">
        <v>0</v>
      </c>
      <c r="I51" s="95">
        <v>0</v>
      </c>
      <c r="J51" s="95">
        <v>2</v>
      </c>
      <c r="K51" s="95">
        <v>0</v>
      </c>
      <c r="L51" s="95">
        <v>0</v>
      </c>
      <c r="M51" s="95">
        <v>0</v>
      </c>
      <c r="N51" s="95">
        <v>0</v>
      </c>
      <c r="O51" s="95">
        <v>0</v>
      </c>
      <c r="P51" s="95">
        <v>0</v>
      </c>
      <c r="Q51" s="95">
        <v>0</v>
      </c>
      <c r="R51" s="95">
        <v>0</v>
      </c>
      <c r="S51" s="95">
        <v>0</v>
      </c>
      <c r="T51" s="95">
        <v>95</v>
      </c>
      <c r="U51" s="95">
        <v>28</v>
      </c>
      <c r="V51" s="95">
        <v>0</v>
      </c>
      <c r="W51" s="95">
        <v>70</v>
      </c>
      <c r="X51" s="95">
        <v>11</v>
      </c>
      <c r="Y51" s="95">
        <v>346</v>
      </c>
      <c r="Z51" s="95">
        <v>9</v>
      </c>
      <c r="AA51" s="95">
        <v>1</v>
      </c>
      <c r="AB51" s="95">
        <v>11</v>
      </c>
      <c r="AC51" s="95">
        <v>4</v>
      </c>
      <c r="AD51" s="95">
        <v>0</v>
      </c>
      <c r="AE51" s="95">
        <v>0</v>
      </c>
      <c r="AF51" s="95">
        <v>0</v>
      </c>
      <c r="AG51" s="95">
        <v>0</v>
      </c>
      <c r="AH51" s="95">
        <v>55</v>
      </c>
      <c r="AI51" s="95">
        <v>2</v>
      </c>
      <c r="AJ51" s="95">
        <v>30</v>
      </c>
      <c r="AK51" s="95">
        <v>4</v>
      </c>
      <c r="AL51" s="95">
        <v>5</v>
      </c>
      <c r="AM51" s="95">
        <v>0</v>
      </c>
      <c r="AN51" s="95">
        <v>1</v>
      </c>
      <c r="AO51" s="95">
        <v>0</v>
      </c>
      <c r="AP51" s="95">
        <v>297</v>
      </c>
      <c r="AQ51" s="95">
        <v>108</v>
      </c>
      <c r="AR51" s="95">
        <v>3</v>
      </c>
      <c r="AS51" s="95">
        <v>0</v>
      </c>
      <c r="AT51" s="95">
        <v>61</v>
      </c>
      <c r="AU51" s="95">
        <v>0</v>
      </c>
      <c r="AV51" s="95">
        <v>8</v>
      </c>
      <c r="AW51" s="95">
        <v>1947</v>
      </c>
      <c r="AX51" s="95">
        <v>2626</v>
      </c>
      <c r="AY51" s="95">
        <v>0</v>
      </c>
      <c r="AZ51" s="95">
        <v>2461</v>
      </c>
      <c r="BA51" s="95">
        <v>34</v>
      </c>
      <c r="BB51" s="95">
        <v>1941</v>
      </c>
      <c r="BC51" s="95">
        <v>102</v>
      </c>
      <c r="BD51" s="95">
        <v>381</v>
      </c>
      <c r="BE51" s="95">
        <v>2224</v>
      </c>
      <c r="BF51" s="95">
        <v>634</v>
      </c>
      <c r="BG51" s="95">
        <v>2</v>
      </c>
      <c r="BH51" s="95">
        <v>0</v>
      </c>
      <c r="BI51" s="95">
        <v>263</v>
      </c>
      <c r="BJ51" s="95">
        <v>2565</v>
      </c>
      <c r="BK51" s="95">
        <v>0</v>
      </c>
      <c r="BL51" s="95">
        <v>4</v>
      </c>
      <c r="BM51" s="95">
        <v>47</v>
      </c>
      <c r="BN51" s="95">
        <v>0</v>
      </c>
      <c r="BO51" s="95">
        <v>0</v>
      </c>
      <c r="BP51" s="95">
        <v>0</v>
      </c>
      <c r="BQ51" s="95">
        <v>6</v>
      </c>
      <c r="BR51" s="95">
        <v>1251</v>
      </c>
      <c r="BS51" s="95">
        <v>0</v>
      </c>
      <c r="BT51" s="95">
        <v>27</v>
      </c>
      <c r="BU51" s="95">
        <v>17</v>
      </c>
      <c r="BV51" s="95">
        <v>8</v>
      </c>
      <c r="BW51" s="95">
        <v>7</v>
      </c>
      <c r="BX51" s="95">
        <v>0</v>
      </c>
      <c r="BY51" s="95">
        <v>2</v>
      </c>
      <c r="BZ51" s="95">
        <v>3</v>
      </c>
      <c r="CA51" s="95">
        <v>752</v>
      </c>
      <c r="CB51" s="95">
        <v>0</v>
      </c>
      <c r="CC51" s="95">
        <v>0</v>
      </c>
      <c r="CD51" s="95">
        <v>241</v>
      </c>
      <c r="CE51" s="95">
        <v>0</v>
      </c>
      <c r="CF51" s="95">
        <v>0</v>
      </c>
      <c r="CG51" s="95">
        <v>0</v>
      </c>
      <c r="CH51" s="95">
        <v>1</v>
      </c>
      <c r="CI51" s="95">
        <v>1</v>
      </c>
      <c r="CJ51" s="95">
        <v>7</v>
      </c>
      <c r="CK51" s="95">
        <v>38</v>
      </c>
      <c r="CL51" s="95">
        <v>1</v>
      </c>
      <c r="CM51" s="95">
        <v>1</v>
      </c>
      <c r="CN51" s="95">
        <v>0</v>
      </c>
      <c r="CO51" s="95">
        <v>0</v>
      </c>
      <c r="CP51" s="95">
        <v>8</v>
      </c>
      <c r="CQ51" s="95">
        <v>0</v>
      </c>
      <c r="CR51" s="95">
        <v>0</v>
      </c>
      <c r="CS51" s="95">
        <v>1</v>
      </c>
      <c r="CT51" s="95">
        <v>0</v>
      </c>
      <c r="CU51" s="95">
        <v>21</v>
      </c>
      <c r="CV51" s="95">
        <v>8</v>
      </c>
      <c r="CW51" s="95">
        <v>0</v>
      </c>
      <c r="CX51" s="95">
        <v>36</v>
      </c>
      <c r="CY51" s="95">
        <v>49</v>
      </c>
      <c r="CZ51" s="95">
        <v>2</v>
      </c>
      <c r="DA51" s="95">
        <v>0</v>
      </c>
      <c r="DB51" s="95">
        <v>0</v>
      </c>
      <c r="DC51" s="95">
        <v>0</v>
      </c>
      <c r="DD51" s="95">
        <v>0</v>
      </c>
      <c r="DE51" s="95">
        <v>49</v>
      </c>
      <c r="DF51" s="95">
        <v>48</v>
      </c>
      <c r="DG51" s="95">
        <v>38</v>
      </c>
      <c r="DH51" s="95">
        <v>1</v>
      </c>
      <c r="DI51" s="95">
        <v>19</v>
      </c>
      <c r="DJ51" s="95">
        <v>0</v>
      </c>
      <c r="DK51" s="95">
        <v>605</v>
      </c>
      <c r="DL51" s="95">
        <v>704</v>
      </c>
      <c r="DM51" s="95">
        <v>3</v>
      </c>
      <c r="DN51" s="95">
        <v>108</v>
      </c>
      <c r="DO51" s="95">
        <v>0</v>
      </c>
      <c r="DP51" s="95">
        <v>0</v>
      </c>
      <c r="DQ51" s="95">
        <v>0</v>
      </c>
      <c r="DR51" s="95">
        <v>20</v>
      </c>
      <c r="DS51" s="95">
        <v>21</v>
      </c>
      <c r="DT51" s="95">
        <v>0</v>
      </c>
      <c r="DU51" s="95">
        <v>1</v>
      </c>
      <c r="DV51" s="95">
        <v>1</v>
      </c>
      <c r="DW51" s="95">
        <v>30</v>
      </c>
      <c r="DX51" s="95">
        <v>4</v>
      </c>
      <c r="DY51" s="95">
        <v>7</v>
      </c>
      <c r="DZ51" s="95">
        <v>0</v>
      </c>
      <c r="EA51" s="95">
        <v>0</v>
      </c>
      <c r="EB51" s="95">
        <v>0</v>
      </c>
      <c r="EC51" s="95">
        <v>8</v>
      </c>
      <c r="ED51" s="95">
        <v>5</v>
      </c>
      <c r="EE51" s="95">
        <v>0</v>
      </c>
      <c r="EF51" s="95">
        <v>0</v>
      </c>
      <c r="EG51" s="95">
        <v>0</v>
      </c>
      <c r="EH51" s="95">
        <v>643</v>
      </c>
      <c r="EI51" s="95">
        <v>247</v>
      </c>
      <c r="EJ51" s="95">
        <v>0</v>
      </c>
      <c r="EK51" s="95">
        <v>0</v>
      </c>
      <c r="EL51" s="95">
        <v>0</v>
      </c>
      <c r="EM51" s="95">
        <v>0</v>
      </c>
      <c r="EN51" s="95">
        <v>0</v>
      </c>
      <c r="EO51" s="95">
        <v>0</v>
      </c>
      <c r="EP51" s="95">
        <v>0</v>
      </c>
      <c r="EQ51" s="95">
        <v>8</v>
      </c>
      <c r="ER51" s="95">
        <v>0</v>
      </c>
      <c r="ES51" s="95">
        <v>0</v>
      </c>
      <c r="ET51" s="95">
        <v>0</v>
      </c>
      <c r="EU51" s="95">
        <v>0</v>
      </c>
      <c r="EV51" s="95">
        <v>0</v>
      </c>
      <c r="EW51" s="95">
        <v>0</v>
      </c>
      <c r="EX51" s="95">
        <v>0</v>
      </c>
      <c r="EY51" s="95">
        <v>0</v>
      </c>
      <c r="EZ51" s="95">
        <v>2</v>
      </c>
      <c r="FA51" s="95">
        <v>0</v>
      </c>
      <c r="FB51" s="95">
        <v>0</v>
      </c>
      <c r="FC51" s="95">
        <v>0</v>
      </c>
      <c r="FD51" s="95">
        <v>0</v>
      </c>
      <c r="FE51" s="95">
        <v>0</v>
      </c>
      <c r="FF51" s="95">
        <v>0</v>
      </c>
      <c r="FG51" s="95">
        <v>0</v>
      </c>
      <c r="FH51" s="95">
        <v>0</v>
      </c>
      <c r="FI51" s="95">
        <v>2</v>
      </c>
      <c r="FJ51" s="95">
        <v>0</v>
      </c>
      <c r="FK51" s="95">
        <v>0</v>
      </c>
      <c r="FL51" s="95">
        <v>0</v>
      </c>
      <c r="FM51" s="95">
        <v>0</v>
      </c>
      <c r="FN51" s="95">
        <v>199</v>
      </c>
      <c r="FO51" s="95">
        <v>0</v>
      </c>
      <c r="FP51" s="95">
        <v>104</v>
      </c>
      <c r="FQ51" s="95">
        <v>0</v>
      </c>
      <c r="FR51" s="95">
        <v>0</v>
      </c>
      <c r="FS51" s="95">
        <v>0</v>
      </c>
      <c r="FT51" s="95">
        <v>0</v>
      </c>
      <c r="FU51" s="95">
        <v>0</v>
      </c>
      <c r="FV51" s="95">
        <v>0</v>
      </c>
      <c r="FW51" s="95">
        <v>0</v>
      </c>
      <c r="FX51" s="95">
        <v>0</v>
      </c>
      <c r="FY51" s="95">
        <v>0</v>
      </c>
      <c r="FZ51" s="95">
        <v>0</v>
      </c>
      <c r="GA51" s="95">
        <v>0</v>
      </c>
      <c r="GB51" s="95">
        <v>359</v>
      </c>
      <c r="GC51" s="95">
        <v>308</v>
      </c>
      <c r="GD51" s="95">
        <v>1</v>
      </c>
      <c r="GE51" s="95">
        <v>0</v>
      </c>
      <c r="GF51" s="95">
        <v>51</v>
      </c>
      <c r="GG51" s="96">
        <v>22466</v>
      </c>
      <c r="GH51" s="95">
        <v>0</v>
      </c>
      <c r="GI51" s="95">
        <v>0</v>
      </c>
      <c r="GJ51" s="95">
        <v>0</v>
      </c>
      <c r="GK51" s="95">
        <v>0</v>
      </c>
      <c r="GL51" s="95">
        <v>0</v>
      </c>
      <c r="GM51" s="95">
        <v>0</v>
      </c>
      <c r="GN51" s="95">
        <v>0</v>
      </c>
      <c r="GO51" s="95">
        <v>9</v>
      </c>
      <c r="GP51" s="96">
        <v>9</v>
      </c>
      <c r="GQ51" s="96">
        <v>22475</v>
      </c>
      <c r="GR51" s="95">
        <v>966</v>
      </c>
      <c r="GS51" s="95">
        <v>0</v>
      </c>
      <c r="GT51" s="95">
        <v>966</v>
      </c>
      <c r="GU51" s="95">
        <v>5861</v>
      </c>
      <c r="GV51" s="95">
        <v>6827</v>
      </c>
      <c r="GW51" s="96">
        <v>6836</v>
      </c>
      <c r="GX51" s="96">
        <v>29302</v>
      </c>
      <c r="GY51" s="95">
        <v>-1047</v>
      </c>
      <c r="GZ51" s="95">
        <v>0</v>
      </c>
      <c r="HA51" s="95">
        <v>-37</v>
      </c>
      <c r="HB51" s="95">
        <v>-87</v>
      </c>
      <c r="HC51" s="95">
        <v>-1171</v>
      </c>
      <c r="HD51" s="95">
        <v>-9488</v>
      </c>
      <c r="HE51" s="95">
        <v>-10659</v>
      </c>
      <c r="HF51" s="96">
        <v>-3823</v>
      </c>
      <c r="HG51" s="97">
        <v>18643</v>
      </c>
      <c r="HH51" s="87"/>
      <c r="HI51" s="40"/>
    </row>
    <row r="52" spans="1:217" x14ac:dyDescent="0.2">
      <c r="A52" s="87" t="s">
        <v>930</v>
      </c>
      <c r="B52" s="212" t="s">
        <v>195</v>
      </c>
      <c r="C52" s="89" t="s">
        <v>569</v>
      </c>
      <c r="D52" s="95">
        <v>75</v>
      </c>
      <c r="E52" s="95">
        <v>16</v>
      </c>
      <c r="F52" s="95">
        <v>6</v>
      </c>
      <c r="G52" s="95">
        <v>4</v>
      </c>
      <c r="H52" s="95">
        <v>0</v>
      </c>
      <c r="I52" s="95">
        <v>4</v>
      </c>
      <c r="J52" s="95">
        <v>27</v>
      </c>
      <c r="K52" s="95">
        <v>71</v>
      </c>
      <c r="L52" s="95">
        <v>1</v>
      </c>
      <c r="M52" s="95">
        <v>0</v>
      </c>
      <c r="N52" s="95">
        <v>0</v>
      </c>
      <c r="O52" s="95">
        <v>60</v>
      </c>
      <c r="P52" s="95">
        <v>0</v>
      </c>
      <c r="Q52" s="95">
        <v>0</v>
      </c>
      <c r="R52" s="95">
        <v>1</v>
      </c>
      <c r="S52" s="95">
        <v>0</v>
      </c>
      <c r="T52" s="95">
        <v>1287</v>
      </c>
      <c r="U52" s="95">
        <v>363</v>
      </c>
      <c r="V52" s="95">
        <v>0</v>
      </c>
      <c r="W52" s="95">
        <v>2672</v>
      </c>
      <c r="X52" s="95">
        <v>67</v>
      </c>
      <c r="Y52" s="95">
        <v>1684</v>
      </c>
      <c r="Z52" s="95">
        <v>329</v>
      </c>
      <c r="AA52" s="95">
        <v>104</v>
      </c>
      <c r="AB52" s="95">
        <v>1066</v>
      </c>
      <c r="AC52" s="95">
        <v>130</v>
      </c>
      <c r="AD52" s="95">
        <v>0</v>
      </c>
      <c r="AE52" s="95">
        <v>0</v>
      </c>
      <c r="AF52" s="95">
        <v>4</v>
      </c>
      <c r="AG52" s="95">
        <v>0</v>
      </c>
      <c r="AH52" s="95">
        <v>111</v>
      </c>
      <c r="AI52" s="95">
        <v>2</v>
      </c>
      <c r="AJ52" s="95">
        <v>0</v>
      </c>
      <c r="AK52" s="95">
        <v>0</v>
      </c>
      <c r="AL52" s="95">
        <v>0</v>
      </c>
      <c r="AM52" s="95">
        <v>0</v>
      </c>
      <c r="AN52" s="95">
        <v>11</v>
      </c>
      <c r="AO52" s="95">
        <v>4</v>
      </c>
      <c r="AP52" s="95">
        <v>160</v>
      </c>
      <c r="AQ52" s="95">
        <v>182</v>
      </c>
      <c r="AR52" s="95">
        <v>103</v>
      </c>
      <c r="AS52" s="95">
        <v>31</v>
      </c>
      <c r="AT52" s="95">
        <v>55</v>
      </c>
      <c r="AU52" s="95">
        <v>1</v>
      </c>
      <c r="AV52" s="95">
        <v>1451</v>
      </c>
      <c r="AW52" s="95">
        <v>2188</v>
      </c>
      <c r="AX52" s="95">
        <v>10537</v>
      </c>
      <c r="AY52" s="95">
        <v>59</v>
      </c>
      <c r="AZ52" s="95">
        <v>1804</v>
      </c>
      <c r="BA52" s="95">
        <v>37</v>
      </c>
      <c r="BB52" s="95">
        <v>1778</v>
      </c>
      <c r="BC52" s="95">
        <v>1233</v>
      </c>
      <c r="BD52" s="95">
        <v>612</v>
      </c>
      <c r="BE52" s="95">
        <v>5581</v>
      </c>
      <c r="BF52" s="95">
        <v>2017</v>
      </c>
      <c r="BG52" s="95">
        <v>955</v>
      </c>
      <c r="BH52" s="95">
        <v>15226</v>
      </c>
      <c r="BI52" s="95">
        <v>718</v>
      </c>
      <c r="BJ52" s="95">
        <v>8237</v>
      </c>
      <c r="BK52" s="95">
        <v>1</v>
      </c>
      <c r="BL52" s="95">
        <v>13</v>
      </c>
      <c r="BM52" s="95">
        <v>1683</v>
      </c>
      <c r="BN52" s="95">
        <v>1338</v>
      </c>
      <c r="BO52" s="95">
        <v>1518</v>
      </c>
      <c r="BP52" s="95">
        <v>4</v>
      </c>
      <c r="BQ52" s="95">
        <v>57</v>
      </c>
      <c r="BR52" s="95">
        <v>1713</v>
      </c>
      <c r="BS52" s="95">
        <v>106</v>
      </c>
      <c r="BT52" s="95">
        <v>69</v>
      </c>
      <c r="BU52" s="95">
        <v>241</v>
      </c>
      <c r="BV52" s="95">
        <v>52</v>
      </c>
      <c r="BW52" s="95">
        <v>5350</v>
      </c>
      <c r="BX52" s="95">
        <v>0</v>
      </c>
      <c r="BY52" s="95">
        <v>988</v>
      </c>
      <c r="BZ52" s="95">
        <v>110</v>
      </c>
      <c r="CA52" s="95">
        <v>2991</v>
      </c>
      <c r="CB52" s="95">
        <v>240</v>
      </c>
      <c r="CC52" s="95">
        <v>73</v>
      </c>
      <c r="CD52" s="95">
        <v>177</v>
      </c>
      <c r="CE52" s="95">
        <v>0</v>
      </c>
      <c r="CF52" s="95">
        <v>18</v>
      </c>
      <c r="CG52" s="95">
        <v>32</v>
      </c>
      <c r="CH52" s="95">
        <v>707</v>
      </c>
      <c r="CI52" s="95">
        <v>7</v>
      </c>
      <c r="CJ52" s="95">
        <v>107</v>
      </c>
      <c r="CK52" s="95">
        <v>366</v>
      </c>
      <c r="CL52" s="95">
        <v>146</v>
      </c>
      <c r="CM52" s="95">
        <v>62</v>
      </c>
      <c r="CN52" s="95">
        <v>20</v>
      </c>
      <c r="CO52" s="95">
        <v>23</v>
      </c>
      <c r="CP52" s="95">
        <v>189</v>
      </c>
      <c r="CQ52" s="95">
        <v>2</v>
      </c>
      <c r="CR52" s="95">
        <v>96</v>
      </c>
      <c r="CS52" s="95">
        <v>8</v>
      </c>
      <c r="CT52" s="95">
        <v>24</v>
      </c>
      <c r="CU52" s="95">
        <v>146</v>
      </c>
      <c r="CV52" s="95">
        <v>36</v>
      </c>
      <c r="CW52" s="95">
        <v>12</v>
      </c>
      <c r="CX52" s="95">
        <v>143</v>
      </c>
      <c r="CY52" s="95">
        <v>1</v>
      </c>
      <c r="CZ52" s="95">
        <v>43</v>
      </c>
      <c r="DA52" s="95">
        <v>12</v>
      </c>
      <c r="DB52" s="95">
        <v>14</v>
      </c>
      <c r="DC52" s="95">
        <v>0</v>
      </c>
      <c r="DD52" s="95">
        <v>0</v>
      </c>
      <c r="DE52" s="95">
        <v>1656</v>
      </c>
      <c r="DF52" s="95">
        <v>202</v>
      </c>
      <c r="DG52" s="95">
        <v>618</v>
      </c>
      <c r="DH52" s="95">
        <v>98</v>
      </c>
      <c r="DI52" s="95">
        <v>56</v>
      </c>
      <c r="DJ52" s="95">
        <v>9</v>
      </c>
      <c r="DK52" s="95">
        <v>8864</v>
      </c>
      <c r="DL52" s="95">
        <v>443</v>
      </c>
      <c r="DM52" s="95">
        <v>112</v>
      </c>
      <c r="DN52" s="95">
        <v>271</v>
      </c>
      <c r="DO52" s="95">
        <v>0</v>
      </c>
      <c r="DP52" s="95">
        <v>0</v>
      </c>
      <c r="DQ52" s="95">
        <v>0</v>
      </c>
      <c r="DR52" s="95">
        <v>25</v>
      </c>
      <c r="DS52" s="95">
        <v>299</v>
      </c>
      <c r="DT52" s="95">
        <v>146</v>
      </c>
      <c r="DU52" s="95">
        <v>53</v>
      </c>
      <c r="DV52" s="95">
        <v>11</v>
      </c>
      <c r="DW52" s="95">
        <v>302</v>
      </c>
      <c r="DX52" s="95">
        <v>494</v>
      </c>
      <c r="DY52" s="95">
        <v>26</v>
      </c>
      <c r="DZ52" s="95">
        <v>85</v>
      </c>
      <c r="EA52" s="95">
        <v>90</v>
      </c>
      <c r="EB52" s="95">
        <v>87</v>
      </c>
      <c r="EC52" s="95">
        <v>202</v>
      </c>
      <c r="ED52" s="95">
        <v>180</v>
      </c>
      <c r="EE52" s="95">
        <v>4</v>
      </c>
      <c r="EF52" s="95">
        <v>4</v>
      </c>
      <c r="EG52" s="95">
        <v>0</v>
      </c>
      <c r="EH52" s="95">
        <v>801</v>
      </c>
      <c r="EI52" s="95">
        <v>945</v>
      </c>
      <c r="EJ52" s="95">
        <v>0</v>
      </c>
      <c r="EK52" s="95">
        <v>0</v>
      </c>
      <c r="EL52" s="95">
        <v>0</v>
      </c>
      <c r="EM52" s="95">
        <v>0</v>
      </c>
      <c r="EN52" s="95">
        <v>0</v>
      </c>
      <c r="EO52" s="95">
        <v>0</v>
      </c>
      <c r="EP52" s="95">
        <v>0</v>
      </c>
      <c r="EQ52" s="95">
        <v>0</v>
      </c>
      <c r="ER52" s="95">
        <v>0</v>
      </c>
      <c r="ES52" s="95">
        <v>0</v>
      </c>
      <c r="ET52" s="95">
        <v>43</v>
      </c>
      <c r="EU52" s="95">
        <v>0</v>
      </c>
      <c r="EV52" s="95">
        <v>0</v>
      </c>
      <c r="EW52" s="95">
        <v>0</v>
      </c>
      <c r="EX52" s="95">
        <v>0</v>
      </c>
      <c r="EY52" s="95">
        <v>0</v>
      </c>
      <c r="EZ52" s="95">
        <v>73</v>
      </c>
      <c r="FA52" s="95">
        <v>99</v>
      </c>
      <c r="FB52" s="95">
        <v>11</v>
      </c>
      <c r="FC52" s="95">
        <v>0</v>
      </c>
      <c r="FD52" s="95">
        <v>0</v>
      </c>
      <c r="FE52" s="95">
        <v>0</v>
      </c>
      <c r="FF52" s="95">
        <v>0</v>
      </c>
      <c r="FG52" s="95">
        <v>0</v>
      </c>
      <c r="FH52" s="95">
        <v>15</v>
      </c>
      <c r="FI52" s="95">
        <v>25</v>
      </c>
      <c r="FJ52" s="95">
        <v>155</v>
      </c>
      <c r="FK52" s="95">
        <v>17</v>
      </c>
      <c r="FL52" s="95">
        <v>0</v>
      </c>
      <c r="FM52" s="95">
        <v>0</v>
      </c>
      <c r="FN52" s="95">
        <v>3715</v>
      </c>
      <c r="FO52" s="95">
        <v>639</v>
      </c>
      <c r="FP52" s="95">
        <v>642</v>
      </c>
      <c r="FQ52" s="95">
        <v>119</v>
      </c>
      <c r="FR52" s="95">
        <v>126</v>
      </c>
      <c r="FS52" s="95">
        <v>0</v>
      </c>
      <c r="FT52" s="95">
        <v>0</v>
      </c>
      <c r="FU52" s="95">
        <v>0</v>
      </c>
      <c r="FV52" s="95">
        <v>13</v>
      </c>
      <c r="FW52" s="95">
        <v>53</v>
      </c>
      <c r="FX52" s="95">
        <v>121</v>
      </c>
      <c r="FY52" s="95">
        <v>0</v>
      </c>
      <c r="FZ52" s="95">
        <v>18</v>
      </c>
      <c r="GA52" s="95">
        <v>386</v>
      </c>
      <c r="GB52" s="95">
        <v>0</v>
      </c>
      <c r="GC52" s="95">
        <v>4</v>
      </c>
      <c r="GD52" s="95">
        <v>12</v>
      </c>
      <c r="GE52" s="95">
        <v>0</v>
      </c>
      <c r="GF52" s="95">
        <v>137</v>
      </c>
      <c r="GG52" s="96">
        <v>102508</v>
      </c>
      <c r="GH52" s="95">
        <v>0</v>
      </c>
      <c r="GI52" s="95">
        <v>356</v>
      </c>
      <c r="GJ52" s="95">
        <v>0</v>
      </c>
      <c r="GK52" s="95">
        <v>0</v>
      </c>
      <c r="GL52" s="95">
        <v>0</v>
      </c>
      <c r="GM52" s="95">
        <v>0</v>
      </c>
      <c r="GN52" s="95">
        <v>0</v>
      </c>
      <c r="GO52" s="95">
        <v>-841</v>
      </c>
      <c r="GP52" s="96">
        <v>-485</v>
      </c>
      <c r="GQ52" s="96">
        <v>102023</v>
      </c>
      <c r="GR52" s="95">
        <v>11663</v>
      </c>
      <c r="GS52" s="95">
        <v>0</v>
      </c>
      <c r="GT52" s="95">
        <v>11663</v>
      </c>
      <c r="GU52" s="95">
        <v>53611</v>
      </c>
      <c r="GV52" s="95">
        <v>65274</v>
      </c>
      <c r="GW52" s="96">
        <v>64789</v>
      </c>
      <c r="GX52" s="96">
        <v>167297</v>
      </c>
      <c r="GY52" s="95">
        <v>-27408</v>
      </c>
      <c r="GZ52" s="95">
        <v>-1</v>
      </c>
      <c r="HA52" s="95">
        <v>-400</v>
      </c>
      <c r="HB52" s="95">
        <v>-2225</v>
      </c>
      <c r="HC52" s="95">
        <v>-30034</v>
      </c>
      <c r="HD52" s="95">
        <v>-46124</v>
      </c>
      <c r="HE52" s="95">
        <v>-76158</v>
      </c>
      <c r="HF52" s="96">
        <v>-11369</v>
      </c>
      <c r="HG52" s="97">
        <v>91139</v>
      </c>
      <c r="HH52" s="87"/>
      <c r="HI52" s="40"/>
    </row>
    <row r="53" spans="1:217" hidden="1" x14ac:dyDescent="0.2">
      <c r="A53" s="87" t="s">
        <v>931</v>
      </c>
      <c r="B53" s="92" t="s">
        <v>194</v>
      </c>
      <c r="C53" s="89" t="s">
        <v>2158</v>
      </c>
      <c r="D53" s="95">
        <v>0</v>
      </c>
      <c r="E53" s="95">
        <v>0</v>
      </c>
      <c r="F53" s="95">
        <v>0</v>
      </c>
      <c r="G53" s="95">
        <v>0</v>
      </c>
      <c r="H53" s="95">
        <v>0</v>
      </c>
      <c r="I53" s="95">
        <v>0</v>
      </c>
      <c r="J53" s="95">
        <v>0</v>
      </c>
      <c r="K53" s="95">
        <v>0</v>
      </c>
      <c r="L53" s="95">
        <v>0</v>
      </c>
      <c r="M53" s="95">
        <v>0</v>
      </c>
      <c r="N53" s="95">
        <v>0</v>
      </c>
      <c r="O53" s="95">
        <v>0</v>
      </c>
      <c r="P53" s="95">
        <v>0</v>
      </c>
      <c r="Q53" s="95">
        <v>0</v>
      </c>
      <c r="R53" s="95">
        <v>0</v>
      </c>
      <c r="S53" s="95">
        <v>0</v>
      </c>
      <c r="T53" s="95">
        <v>0</v>
      </c>
      <c r="U53" s="95">
        <v>0</v>
      </c>
      <c r="V53" s="95">
        <v>0</v>
      </c>
      <c r="W53" s="95">
        <v>0</v>
      </c>
      <c r="X53" s="95">
        <v>0</v>
      </c>
      <c r="Y53" s="95">
        <v>0</v>
      </c>
      <c r="Z53" s="95">
        <v>0</v>
      </c>
      <c r="AA53" s="95">
        <v>0</v>
      </c>
      <c r="AB53" s="95">
        <v>0</v>
      </c>
      <c r="AC53" s="95">
        <v>0</v>
      </c>
      <c r="AD53" s="95">
        <v>0</v>
      </c>
      <c r="AE53" s="95">
        <v>0</v>
      </c>
      <c r="AF53" s="95">
        <v>0</v>
      </c>
      <c r="AG53" s="95">
        <v>0</v>
      </c>
      <c r="AH53" s="95">
        <v>1</v>
      </c>
      <c r="AI53" s="95">
        <v>0</v>
      </c>
      <c r="AJ53" s="95">
        <v>0</v>
      </c>
      <c r="AK53" s="95">
        <v>0</v>
      </c>
      <c r="AL53" s="95">
        <v>0</v>
      </c>
      <c r="AM53" s="95">
        <v>0</v>
      </c>
      <c r="AN53" s="95">
        <v>0</v>
      </c>
      <c r="AO53" s="95">
        <v>0</v>
      </c>
      <c r="AP53" s="95">
        <v>0</v>
      </c>
      <c r="AQ53" s="95">
        <v>1</v>
      </c>
      <c r="AR53" s="95">
        <v>179</v>
      </c>
      <c r="AS53" s="95">
        <v>0</v>
      </c>
      <c r="AT53" s="95">
        <v>0</v>
      </c>
      <c r="AU53" s="95">
        <v>2</v>
      </c>
      <c r="AV53" s="95">
        <v>274</v>
      </c>
      <c r="AW53" s="95">
        <v>0</v>
      </c>
      <c r="AX53" s="95">
        <v>404</v>
      </c>
      <c r="AY53" s="95">
        <v>2240</v>
      </c>
      <c r="AZ53" s="95">
        <v>45584</v>
      </c>
      <c r="BA53" s="95">
        <v>1483</v>
      </c>
      <c r="BB53" s="95">
        <v>7809</v>
      </c>
      <c r="BC53" s="95">
        <v>20838</v>
      </c>
      <c r="BD53" s="95">
        <v>150</v>
      </c>
      <c r="BE53" s="95">
        <v>115</v>
      </c>
      <c r="BF53" s="95">
        <v>107</v>
      </c>
      <c r="BG53" s="95">
        <v>0</v>
      </c>
      <c r="BH53" s="95">
        <v>12289</v>
      </c>
      <c r="BI53" s="95">
        <v>25</v>
      </c>
      <c r="BJ53" s="95">
        <v>3394</v>
      </c>
      <c r="BK53" s="95">
        <v>5</v>
      </c>
      <c r="BL53" s="95">
        <v>0</v>
      </c>
      <c r="BM53" s="95">
        <v>8</v>
      </c>
      <c r="BN53" s="95">
        <v>1</v>
      </c>
      <c r="BO53" s="95">
        <v>50</v>
      </c>
      <c r="BP53" s="95">
        <v>0</v>
      </c>
      <c r="BQ53" s="95">
        <v>0</v>
      </c>
      <c r="BR53" s="95">
        <v>75</v>
      </c>
      <c r="BS53" s="95">
        <v>0</v>
      </c>
      <c r="BT53" s="95">
        <v>0</v>
      </c>
      <c r="BU53" s="95">
        <v>0</v>
      </c>
      <c r="BV53" s="95">
        <v>14</v>
      </c>
      <c r="BW53" s="95">
        <v>0</v>
      </c>
      <c r="BX53" s="95">
        <v>0</v>
      </c>
      <c r="BY53" s="95">
        <v>0</v>
      </c>
      <c r="BZ53" s="95">
        <v>0</v>
      </c>
      <c r="CA53" s="95">
        <v>0</v>
      </c>
      <c r="CB53" s="95">
        <v>7</v>
      </c>
      <c r="CC53" s="95">
        <v>0</v>
      </c>
      <c r="CD53" s="95">
        <v>0</v>
      </c>
      <c r="CE53" s="95">
        <v>0</v>
      </c>
      <c r="CF53" s="95">
        <v>0</v>
      </c>
      <c r="CG53" s="95">
        <v>0</v>
      </c>
      <c r="CH53" s="95">
        <v>0</v>
      </c>
      <c r="CI53" s="95">
        <v>0</v>
      </c>
      <c r="CJ53" s="95">
        <v>0</v>
      </c>
      <c r="CK53" s="95">
        <v>0</v>
      </c>
      <c r="CL53" s="95">
        <v>0</v>
      </c>
      <c r="CM53" s="95">
        <v>0</v>
      </c>
      <c r="CN53" s="95">
        <v>0</v>
      </c>
      <c r="CO53" s="95">
        <v>0</v>
      </c>
      <c r="CP53" s="95">
        <v>9</v>
      </c>
      <c r="CQ53" s="95">
        <v>0</v>
      </c>
      <c r="CR53" s="95">
        <v>0</v>
      </c>
      <c r="CS53" s="95">
        <v>0</v>
      </c>
      <c r="CT53" s="95">
        <v>1</v>
      </c>
      <c r="CU53" s="95">
        <v>0</v>
      </c>
      <c r="CV53" s="95">
        <v>0</v>
      </c>
      <c r="CW53" s="95">
        <v>0</v>
      </c>
      <c r="CX53" s="95">
        <v>0</v>
      </c>
      <c r="CY53" s="95">
        <v>0</v>
      </c>
      <c r="CZ53" s="95">
        <v>0</v>
      </c>
      <c r="DA53" s="95">
        <v>0</v>
      </c>
      <c r="DB53" s="95">
        <v>0</v>
      </c>
      <c r="DC53" s="95">
        <v>0</v>
      </c>
      <c r="DD53" s="95">
        <v>0</v>
      </c>
      <c r="DE53" s="95">
        <v>1</v>
      </c>
      <c r="DF53" s="95">
        <v>15</v>
      </c>
      <c r="DG53" s="95">
        <v>0</v>
      </c>
      <c r="DH53" s="95">
        <v>0</v>
      </c>
      <c r="DI53" s="95">
        <v>0</v>
      </c>
      <c r="DJ53" s="95">
        <v>0</v>
      </c>
      <c r="DK53" s="95">
        <v>0</v>
      </c>
      <c r="DL53" s="95">
        <v>0</v>
      </c>
      <c r="DM53" s="95">
        <v>0</v>
      </c>
      <c r="DN53" s="95">
        <v>0</v>
      </c>
      <c r="DO53" s="95">
        <v>0</v>
      </c>
      <c r="DP53" s="95">
        <v>0</v>
      </c>
      <c r="DQ53" s="95">
        <v>0</v>
      </c>
      <c r="DR53" s="95">
        <v>0</v>
      </c>
      <c r="DS53" s="95">
        <v>1</v>
      </c>
      <c r="DT53" s="95">
        <v>0</v>
      </c>
      <c r="DU53" s="95">
        <v>0</v>
      </c>
      <c r="DV53" s="95">
        <v>0</v>
      </c>
      <c r="DW53" s="95">
        <v>100</v>
      </c>
      <c r="DX53" s="95">
        <v>17</v>
      </c>
      <c r="DY53" s="95">
        <v>0</v>
      </c>
      <c r="DZ53" s="95">
        <v>0</v>
      </c>
      <c r="EA53" s="95">
        <v>0</v>
      </c>
      <c r="EB53" s="95">
        <v>0</v>
      </c>
      <c r="EC53" s="95">
        <v>0</v>
      </c>
      <c r="ED53" s="95">
        <v>0</v>
      </c>
      <c r="EE53" s="95">
        <v>0</v>
      </c>
      <c r="EF53" s="95">
        <v>80</v>
      </c>
      <c r="EG53" s="95">
        <v>0</v>
      </c>
      <c r="EH53" s="95">
        <v>0</v>
      </c>
      <c r="EI53" s="95">
        <v>0</v>
      </c>
      <c r="EJ53" s="95">
        <v>0</v>
      </c>
      <c r="EK53" s="95">
        <v>0</v>
      </c>
      <c r="EL53" s="95">
        <v>0</v>
      </c>
      <c r="EM53" s="95">
        <v>0</v>
      </c>
      <c r="EN53" s="95">
        <v>0</v>
      </c>
      <c r="EO53" s="95">
        <v>0</v>
      </c>
      <c r="EP53" s="95">
        <v>0</v>
      </c>
      <c r="EQ53" s="95">
        <v>0</v>
      </c>
      <c r="ER53" s="95">
        <v>0</v>
      </c>
      <c r="ES53" s="95">
        <v>0</v>
      </c>
      <c r="ET53" s="95">
        <v>0</v>
      </c>
      <c r="EU53" s="95">
        <v>0</v>
      </c>
      <c r="EV53" s="95">
        <v>0</v>
      </c>
      <c r="EW53" s="95">
        <v>0</v>
      </c>
      <c r="EX53" s="95">
        <v>0</v>
      </c>
      <c r="EY53" s="95">
        <v>0</v>
      </c>
      <c r="EZ53" s="95">
        <v>0</v>
      </c>
      <c r="FA53" s="95">
        <v>0</v>
      </c>
      <c r="FB53" s="95">
        <v>0</v>
      </c>
      <c r="FC53" s="95">
        <v>0</v>
      </c>
      <c r="FD53" s="95">
        <v>0</v>
      </c>
      <c r="FE53" s="95">
        <v>0</v>
      </c>
      <c r="FF53" s="95">
        <v>0</v>
      </c>
      <c r="FG53" s="95">
        <v>0</v>
      </c>
      <c r="FH53" s="95">
        <v>1</v>
      </c>
      <c r="FI53" s="95">
        <v>0</v>
      </c>
      <c r="FJ53" s="95">
        <v>0</v>
      </c>
      <c r="FK53" s="95">
        <v>0</v>
      </c>
      <c r="FL53" s="95">
        <v>0</v>
      </c>
      <c r="FM53" s="95">
        <v>0</v>
      </c>
      <c r="FN53" s="95">
        <v>972</v>
      </c>
      <c r="FO53" s="95">
        <v>135</v>
      </c>
      <c r="FP53" s="95">
        <v>4</v>
      </c>
      <c r="FQ53" s="95">
        <v>0</v>
      </c>
      <c r="FR53" s="95">
        <v>0</v>
      </c>
      <c r="FS53" s="95">
        <v>0</v>
      </c>
      <c r="FT53" s="95">
        <v>0</v>
      </c>
      <c r="FU53" s="95">
        <v>0</v>
      </c>
      <c r="FV53" s="95">
        <v>0</v>
      </c>
      <c r="FW53" s="95">
        <v>0</v>
      </c>
      <c r="FX53" s="95">
        <v>0</v>
      </c>
      <c r="FY53" s="95">
        <v>0</v>
      </c>
      <c r="FZ53" s="95">
        <v>0</v>
      </c>
      <c r="GA53" s="95">
        <v>0</v>
      </c>
      <c r="GB53" s="95">
        <v>0</v>
      </c>
      <c r="GC53" s="95">
        <v>0</v>
      </c>
      <c r="GD53" s="95">
        <v>0</v>
      </c>
      <c r="GE53" s="95">
        <v>0</v>
      </c>
      <c r="GF53" s="95">
        <v>0</v>
      </c>
      <c r="GG53" s="96">
        <v>96391</v>
      </c>
      <c r="GH53" s="95">
        <v>0</v>
      </c>
      <c r="GI53" s="95">
        <v>0</v>
      </c>
      <c r="GJ53" s="95">
        <v>0</v>
      </c>
      <c r="GK53" s="95">
        <v>0</v>
      </c>
      <c r="GL53" s="95">
        <v>0</v>
      </c>
      <c r="GM53" s="95">
        <v>0</v>
      </c>
      <c r="GN53" s="95">
        <v>0</v>
      </c>
      <c r="GO53" s="95">
        <v>-2381</v>
      </c>
      <c r="GP53" s="96">
        <v>-2381</v>
      </c>
      <c r="GQ53" s="96">
        <v>94010</v>
      </c>
      <c r="GR53" s="95">
        <v>0</v>
      </c>
      <c r="GS53" s="95">
        <v>0</v>
      </c>
      <c r="GT53" s="95">
        <v>0</v>
      </c>
      <c r="GU53" s="95">
        <v>5704</v>
      </c>
      <c r="GV53" s="95">
        <v>5704</v>
      </c>
      <c r="GW53" s="96">
        <v>3323</v>
      </c>
      <c r="GX53" s="96">
        <v>99714</v>
      </c>
      <c r="GY53" s="95">
        <v>-1124</v>
      </c>
      <c r="GZ53" s="95">
        <v>0</v>
      </c>
      <c r="HA53" s="95">
        <v>0</v>
      </c>
      <c r="HB53" s="95">
        <v>-90</v>
      </c>
      <c r="HC53" s="95">
        <v>-1214</v>
      </c>
      <c r="HD53" s="95">
        <v>-92194</v>
      </c>
      <c r="HE53" s="95">
        <v>-93408</v>
      </c>
      <c r="HF53" s="96">
        <v>-90085</v>
      </c>
      <c r="HG53" s="97">
        <v>6306</v>
      </c>
      <c r="HH53" s="87"/>
      <c r="HI53" s="40"/>
    </row>
    <row r="54" spans="1:217" hidden="1" x14ac:dyDescent="0.2">
      <c r="A54" s="87" t="s">
        <v>932</v>
      </c>
      <c r="B54" s="92" t="s">
        <v>167</v>
      </c>
      <c r="C54" s="89" t="s">
        <v>2159</v>
      </c>
      <c r="D54" s="95">
        <v>0</v>
      </c>
      <c r="E54" s="95">
        <v>0</v>
      </c>
      <c r="F54" s="95">
        <v>0</v>
      </c>
      <c r="G54" s="95">
        <v>0</v>
      </c>
      <c r="H54" s="95">
        <v>0</v>
      </c>
      <c r="I54" s="95">
        <v>0</v>
      </c>
      <c r="J54" s="95">
        <v>0</v>
      </c>
      <c r="K54" s="95">
        <v>0</v>
      </c>
      <c r="L54" s="95">
        <v>0</v>
      </c>
      <c r="M54" s="95">
        <v>0</v>
      </c>
      <c r="N54" s="95">
        <v>0</v>
      </c>
      <c r="O54" s="95">
        <v>0</v>
      </c>
      <c r="P54" s="95">
        <v>0</v>
      </c>
      <c r="Q54" s="95">
        <v>0</v>
      </c>
      <c r="R54" s="95">
        <v>0</v>
      </c>
      <c r="S54" s="95">
        <v>0</v>
      </c>
      <c r="T54" s="95">
        <v>62</v>
      </c>
      <c r="U54" s="95">
        <v>29</v>
      </c>
      <c r="V54" s="95">
        <v>0</v>
      </c>
      <c r="W54" s="95">
        <v>0</v>
      </c>
      <c r="X54" s="95">
        <v>41</v>
      </c>
      <c r="Y54" s="95">
        <v>89</v>
      </c>
      <c r="Z54" s="95">
        <v>7</v>
      </c>
      <c r="AA54" s="95">
        <v>15</v>
      </c>
      <c r="AB54" s="95">
        <v>33</v>
      </c>
      <c r="AC54" s="95">
        <v>2</v>
      </c>
      <c r="AD54" s="95">
        <v>0</v>
      </c>
      <c r="AE54" s="95">
        <v>2</v>
      </c>
      <c r="AF54" s="95">
        <v>2</v>
      </c>
      <c r="AG54" s="95">
        <v>0</v>
      </c>
      <c r="AH54" s="95">
        <v>170</v>
      </c>
      <c r="AI54" s="95">
        <v>18</v>
      </c>
      <c r="AJ54" s="95">
        <v>1</v>
      </c>
      <c r="AK54" s="95">
        <v>1</v>
      </c>
      <c r="AL54" s="95">
        <v>4</v>
      </c>
      <c r="AM54" s="95">
        <v>0</v>
      </c>
      <c r="AN54" s="95">
        <v>15</v>
      </c>
      <c r="AO54" s="95">
        <v>51</v>
      </c>
      <c r="AP54" s="95">
        <v>14</v>
      </c>
      <c r="AQ54" s="95">
        <v>45</v>
      </c>
      <c r="AR54" s="95">
        <v>704</v>
      </c>
      <c r="AS54" s="95">
        <v>0</v>
      </c>
      <c r="AT54" s="95">
        <v>195</v>
      </c>
      <c r="AU54" s="95">
        <v>61</v>
      </c>
      <c r="AV54" s="95">
        <v>1</v>
      </c>
      <c r="AW54" s="95">
        <v>1</v>
      </c>
      <c r="AX54" s="95">
        <v>120</v>
      </c>
      <c r="AY54" s="95">
        <v>14</v>
      </c>
      <c r="AZ54" s="95">
        <v>59634</v>
      </c>
      <c r="BA54" s="95">
        <v>745</v>
      </c>
      <c r="BB54" s="95">
        <v>8993</v>
      </c>
      <c r="BC54" s="95">
        <v>35061</v>
      </c>
      <c r="BD54" s="95">
        <v>21183</v>
      </c>
      <c r="BE54" s="95">
        <v>9588</v>
      </c>
      <c r="BF54" s="95">
        <v>8051</v>
      </c>
      <c r="BG54" s="95">
        <v>3623</v>
      </c>
      <c r="BH54" s="95">
        <v>19063</v>
      </c>
      <c r="BI54" s="95">
        <v>1183</v>
      </c>
      <c r="BJ54" s="95">
        <v>31831</v>
      </c>
      <c r="BK54" s="95">
        <v>8</v>
      </c>
      <c r="BL54" s="95">
        <v>2</v>
      </c>
      <c r="BM54" s="95">
        <v>8295</v>
      </c>
      <c r="BN54" s="95">
        <v>10</v>
      </c>
      <c r="BO54" s="95">
        <v>73</v>
      </c>
      <c r="BP54" s="95">
        <v>0</v>
      </c>
      <c r="BQ54" s="95">
        <v>77</v>
      </c>
      <c r="BR54" s="95">
        <v>63</v>
      </c>
      <c r="BS54" s="95">
        <v>2</v>
      </c>
      <c r="BT54" s="95">
        <v>3</v>
      </c>
      <c r="BU54" s="95">
        <v>2</v>
      </c>
      <c r="BV54" s="95">
        <v>23</v>
      </c>
      <c r="BW54" s="95">
        <v>0</v>
      </c>
      <c r="BX54" s="95">
        <v>0</v>
      </c>
      <c r="BY54" s="95">
        <v>0</v>
      </c>
      <c r="BZ54" s="95">
        <v>0</v>
      </c>
      <c r="CA54" s="95">
        <v>0</v>
      </c>
      <c r="CB54" s="95">
        <v>2</v>
      </c>
      <c r="CC54" s="95">
        <v>0</v>
      </c>
      <c r="CD54" s="95">
        <v>0</v>
      </c>
      <c r="CE54" s="95">
        <v>0</v>
      </c>
      <c r="CF54" s="95">
        <v>0</v>
      </c>
      <c r="CG54" s="95">
        <v>0</v>
      </c>
      <c r="CH54" s="95">
        <v>0</v>
      </c>
      <c r="CI54" s="95">
        <v>0</v>
      </c>
      <c r="CJ54" s="95">
        <v>1</v>
      </c>
      <c r="CK54" s="95">
        <v>42</v>
      </c>
      <c r="CL54" s="95">
        <v>0</v>
      </c>
      <c r="CM54" s="95">
        <v>0</v>
      </c>
      <c r="CN54" s="95">
        <v>0</v>
      </c>
      <c r="CO54" s="95">
        <v>0</v>
      </c>
      <c r="CP54" s="95">
        <v>3</v>
      </c>
      <c r="CQ54" s="95">
        <v>0</v>
      </c>
      <c r="CR54" s="95">
        <v>0</v>
      </c>
      <c r="CS54" s="95">
        <v>0</v>
      </c>
      <c r="CT54" s="95">
        <v>0</v>
      </c>
      <c r="CU54" s="95">
        <v>0</v>
      </c>
      <c r="CV54" s="95">
        <v>0</v>
      </c>
      <c r="CW54" s="95">
        <v>0</v>
      </c>
      <c r="CX54" s="95">
        <v>0</v>
      </c>
      <c r="CY54" s="95">
        <v>0</v>
      </c>
      <c r="CZ54" s="95">
        <v>0</v>
      </c>
      <c r="DA54" s="95">
        <v>0</v>
      </c>
      <c r="DB54" s="95">
        <v>4</v>
      </c>
      <c r="DC54" s="95">
        <v>0</v>
      </c>
      <c r="DD54" s="95">
        <v>0</v>
      </c>
      <c r="DE54" s="95">
        <v>52</v>
      </c>
      <c r="DF54" s="95">
        <v>34</v>
      </c>
      <c r="DG54" s="95">
        <v>485</v>
      </c>
      <c r="DH54" s="95">
        <v>15</v>
      </c>
      <c r="DI54" s="95">
        <v>0</v>
      </c>
      <c r="DJ54" s="95">
        <v>124</v>
      </c>
      <c r="DK54" s="95">
        <v>1115</v>
      </c>
      <c r="DL54" s="95">
        <v>8</v>
      </c>
      <c r="DM54" s="95">
        <v>2</v>
      </c>
      <c r="DN54" s="95">
        <v>0</v>
      </c>
      <c r="DO54" s="95">
        <v>0</v>
      </c>
      <c r="DP54" s="95">
        <v>0</v>
      </c>
      <c r="DQ54" s="95">
        <v>0</v>
      </c>
      <c r="DR54" s="95">
        <v>0</v>
      </c>
      <c r="DS54" s="95">
        <v>10</v>
      </c>
      <c r="DT54" s="95">
        <v>0</v>
      </c>
      <c r="DU54" s="95">
        <v>0</v>
      </c>
      <c r="DV54" s="95">
        <v>0</v>
      </c>
      <c r="DW54" s="95">
        <v>26</v>
      </c>
      <c r="DX54" s="95">
        <v>48</v>
      </c>
      <c r="DY54" s="95">
        <v>0</v>
      </c>
      <c r="DZ54" s="95">
        <v>1</v>
      </c>
      <c r="EA54" s="95">
        <v>0</v>
      </c>
      <c r="EB54" s="95">
        <v>2</v>
      </c>
      <c r="EC54" s="95">
        <v>0</v>
      </c>
      <c r="ED54" s="95">
        <v>0</v>
      </c>
      <c r="EE54" s="95">
        <v>0</v>
      </c>
      <c r="EF54" s="95">
        <v>0</v>
      </c>
      <c r="EG54" s="95">
        <v>0</v>
      </c>
      <c r="EH54" s="95">
        <v>0</v>
      </c>
      <c r="EI54" s="95">
        <v>0</v>
      </c>
      <c r="EJ54" s="95">
        <v>0</v>
      </c>
      <c r="EK54" s="95">
        <v>0</v>
      </c>
      <c r="EL54" s="95">
        <v>0</v>
      </c>
      <c r="EM54" s="95">
        <v>0</v>
      </c>
      <c r="EN54" s="95">
        <v>0</v>
      </c>
      <c r="EO54" s="95">
        <v>0</v>
      </c>
      <c r="EP54" s="95">
        <v>0</v>
      </c>
      <c r="EQ54" s="95">
        <v>0</v>
      </c>
      <c r="ER54" s="95">
        <v>0</v>
      </c>
      <c r="ES54" s="95">
        <v>0</v>
      </c>
      <c r="ET54" s="95">
        <v>0</v>
      </c>
      <c r="EU54" s="95">
        <v>0</v>
      </c>
      <c r="EV54" s="95">
        <v>0</v>
      </c>
      <c r="EW54" s="95">
        <v>0</v>
      </c>
      <c r="EX54" s="95">
        <v>0</v>
      </c>
      <c r="EY54" s="95">
        <v>0</v>
      </c>
      <c r="EZ54" s="95">
        <v>1</v>
      </c>
      <c r="FA54" s="95">
        <v>5</v>
      </c>
      <c r="FB54" s="95">
        <v>0</v>
      </c>
      <c r="FC54" s="95">
        <v>0</v>
      </c>
      <c r="FD54" s="95">
        <v>0</v>
      </c>
      <c r="FE54" s="95">
        <v>0</v>
      </c>
      <c r="FF54" s="95">
        <v>0</v>
      </c>
      <c r="FG54" s="95">
        <v>0</v>
      </c>
      <c r="FH54" s="95">
        <v>9</v>
      </c>
      <c r="FI54" s="95">
        <v>0</v>
      </c>
      <c r="FJ54" s="95">
        <v>0</v>
      </c>
      <c r="FK54" s="95">
        <v>0</v>
      </c>
      <c r="FL54" s="95">
        <v>0</v>
      </c>
      <c r="FM54" s="95">
        <v>0</v>
      </c>
      <c r="FN54" s="95">
        <v>2441</v>
      </c>
      <c r="FO54" s="95">
        <v>45</v>
      </c>
      <c r="FP54" s="95">
        <v>5</v>
      </c>
      <c r="FQ54" s="95">
        <v>0</v>
      </c>
      <c r="FR54" s="95">
        <v>1</v>
      </c>
      <c r="FS54" s="95">
        <v>0</v>
      </c>
      <c r="FT54" s="95">
        <v>0</v>
      </c>
      <c r="FU54" s="95">
        <v>0</v>
      </c>
      <c r="FV54" s="95">
        <v>0</v>
      </c>
      <c r="FW54" s="95">
        <v>0</v>
      </c>
      <c r="FX54" s="95">
        <v>0</v>
      </c>
      <c r="FY54" s="95">
        <v>0</v>
      </c>
      <c r="FZ54" s="95">
        <v>0</v>
      </c>
      <c r="GA54" s="95">
        <v>0</v>
      </c>
      <c r="GB54" s="95">
        <v>124</v>
      </c>
      <c r="GC54" s="95">
        <v>0</v>
      </c>
      <c r="GD54" s="95">
        <v>18</v>
      </c>
      <c r="GE54" s="95">
        <v>0</v>
      </c>
      <c r="GF54" s="95">
        <v>6</v>
      </c>
      <c r="GG54" s="96">
        <v>213839</v>
      </c>
      <c r="GH54" s="95">
        <v>0</v>
      </c>
      <c r="GI54" s="95">
        <v>5</v>
      </c>
      <c r="GJ54" s="95">
        <v>0</v>
      </c>
      <c r="GK54" s="95">
        <v>0</v>
      </c>
      <c r="GL54" s="95">
        <v>0</v>
      </c>
      <c r="GM54" s="95">
        <v>0</v>
      </c>
      <c r="GN54" s="95">
        <v>0</v>
      </c>
      <c r="GO54" s="95">
        <v>40314</v>
      </c>
      <c r="GP54" s="96">
        <v>40319</v>
      </c>
      <c r="GQ54" s="96">
        <v>254158</v>
      </c>
      <c r="GR54" s="95">
        <v>17555</v>
      </c>
      <c r="GS54" s="95">
        <v>0</v>
      </c>
      <c r="GT54" s="95">
        <v>17555</v>
      </c>
      <c r="GU54" s="95">
        <v>76719</v>
      </c>
      <c r="GV54" s="95">
        <v>94274</v>
      </c>
      <c r="GW54" s="96">
        <v>134593</v>
      </c>
      <c r="GX54" s="96">
        <v>348432</v>
      </c>
      <c r="GY54" s="95">
        <v>-60243</v>
      </c>
      <c r="GZ54" s="95">
        <v>0</v>
      </c>
      <c r="HA54" s="95">
        <v>-476</v>
      </c>
      <c r="HB54" s="95">
        <v>-4856</v>
      </c>
      <c r="HC54" s="95">
        <v>-65575</v>
      </c>
      <c r="HD54" s="95">
        <v>-105909</v>
      </c>
      <c r="HE54" s="95">
        <v>-171484</v>
      </c>
      <c r="HF54" s="96">
        <v>-36891</v>
      </c>
      <c r="HG54" s="97">
        <v>176948</v>
      </c>
      <c r="HH54" s="87"/>
      <c r="HI54" s="40"/>
    </row>
    <row r="55" spans="1:217" hidden="1" x14ac:dyDescent="0.2">
      <c r="A55" s="87" t="s">
        <v>933</v>
      </c>
      <c r="B55" s="92" t="s">
        <v>1106</v>
      </c>
      <c r="C55" s="89" t="s">
        <v>172</v>
      </c>
      <c r="D55" s="95">
        <v>0</v>
      </c>
      <c r="E55" s="95">
        <v>0</v>
      </c>
      <c r="F55" s="95">
        <v>0</v>
      </c>
      <c r="G55" s="95">
        <v>0</v>
      </c>
      <c r="H55" s="95">
        <v>0</v>
      </c>
      <c r="I55" s="95">
        <v>0</v>
      </c>
      <c r="J55" s="95">
        <v>0</v>
      </c>
      <c r="K55" s="95">
        <v>0</v>
      </c>
      <c r="L55" s="95">
        <v>0</v>
      </c>
      <c r="M55" s="95">
        <v>0</v>
      </c>
      <c r="N55" s="95">
        <v>0</v>
      </c>
      <c r="O55" s="95">
        <v>0</v>
      </c>
      <c r="P55" s="95">
        <v>0</v>
      </c>
      <c r="Q55" s="95">
        <v>0</v>
      </c>
      <c r="R55" s="95">
        <v>0</v>
      </c>
      <c r="S55" s="95">
        <v>0</v>
      </c>
      <c r="T55" s="95">
        <v>0</v>
      </c>
      <c r="U55" s="95">
        <v>0</v>
      </c>
      <c r="V55" s="95">
        <v>0</v>
      </c>
      <c r="W55" s="95">
        <v>16</v>
      </c>
      <c r="X55" s="95">
        <v>0</v>
      </c>
      <c r="Y55" s="95">
        <v>0</v>
      </c>
      <c r="Z55" s="95">
        <v>0</v>
      </c>
      <c r="AA55" s="95">
        <v>0</v>
      </c>
      <c r="AB55" s="95">
        <v>0</v>
      </c>
      <c r="AC55" s="95">
        <v>0</v>
      </c>
      <c r="AD55" s="95">
        <v>0</v>
      </c>
      <c r="AE55" s="95">
        <v>0</v>
      </c>
      <c r="AF55" s="95">
        <v>1</v>
      </c>
      <c r="AG55" s="95">
        <v>0</v>
      </c>
      <c r="AH55" s="95">
        <v>0</v>
      </c>
      <c r="AI55" s="95">
        <v>31</v>
      </c>
      <c r="AJ55" s="95">
        <v>0</v>
      </c>
      <c r="AK55" s="95">
        <v>2</v>
      </c>
      <c r="AL55" s="95">
        <v>58</v>
      </c>
      <c r="AM55" s="95">
        <v>0</v>
      </c>
      <c r="AN55" s="95">
        <v>0</v>
      </c>
      <c r="AO55" s="95">
        <v>4</v>
      </c>
      <c r="AP55" s="95">
        <v>0</v>
      </c>
      <c r="AQ55" s="95">
        <v>208</v>
      </c>
      <c r="AR55" s="95">
        <v>0</v>
      </c>
      <c r="AS55" s="95">
        <v>0</v>
      </c>
      <c r="AT55" s="95">
        <v>4</v>
      </c>
      <c r="AU55" s="95">
        <v>0</v>
      </c>
      <c r="AV55" s="95">
        <v>0</v>
      </c>
      <c r="AW55" s="95">
        <v>0</v>
      </c>
      <c r="AX55" s="95">
        <v>0</v>
      </c>
      <c r="AY55" s="95">
        <v>0</v>
      </c>
      <c r="AZ55" s="95">
        <v>0</v>
      </c>
      <c r="BA55" s="95">
        <v>0</v>
      </c>
      <c r="BB55" s="95">
        <v>360</v>
      </c>
      <c r="BC55" s="95">
        <v>465</v>
      </c>
      <c r="BD55" s="95">
        <v>0</v>
      </c>
      <c r="BE55" s="95">
        <v>0</v>
      </c>
      <c r="BF55" s="95">
        <v>0</v>
      </c>
      <c r="BG55" s="95">
        <v>0</v>
      </c>
      <c r="BH55" s="95">
        <v>17</v>
      </c>
      <c r="BI55" s="95">
        <v>0</v>
      </c>
      <c r="BJ55" s="95">
        <v>443</v>
      </c>
      <c r="BK55" s="95">
        <v>0</v>
      </c>
      <c r="BL55" s="95">
        <v>31</v>
      </c>
      <c r="BM55" s="95">
        <v>899</v>
      </c>
      <c r="BN55" s="95">
        <v>2903</v>
      </c>
      <c r="BO55" s="95">
        <v>6237</v>
      </c>
      <c r="BP55" s="95">
        <v>0</v>
      </c>
      <c r="BQ55" s="95">
        <v>0</v>
      </c>
      <c r="BR55" s="95">
        <v>0</v>
      </c>
      <c r="BS55" s="95">
        <v>0</v>
      </c>
      <c r="BT55" s="95">
        <v>0</v>
      </c>
      <c r="BU55" s="95">
        <v>0</v>
      </c>
      <c r="BV55" s="95">
        <v>18</v>
      </c>
      <c r="BW55" s="95">
        <v>0</v>
      </c>
      <c r="BX55" s="95">
        <v>0</v>
      </c>
      <c r="BY55" s="95">
        <v>0</v>
      </c>
      <c r="BZ55" s="95">
        <v>0</v>
      </c>
      <c r="CA55" s="95">
        <v>0</v>
      </c>
      <c r="CB55" s="95">
        <v>0</v>
      </c>
      <c r="CC55" s="95">
        <v>0</v>
      </c>
      <c r="CD55" s="95">
        <v>0</v>
      </c>
      <c r="CE55" s="95">
        <v>0</v>
      </c>
      <c r="CF55" s="95">
        <v>50</v>
      </c>
      <c r="CG55" s="95">
        <v>0</v>
      </c>
      <c r="CH55" s="95">
        <v>0</v>
      </c>
      <c r="CI55" s="95">
        <v>0</v>
      </c>
      <c r="CJ55" s="95">
        <v>0</v>
      </c>
      <c r="CK55" s="95">
        <v>0</v>
      </c>
      <c r="CL55" s="95">
        <v>0</v>
      </c>
      <c r="CM55" s="95">
        <v>0</v>
      </c>
      <c r="CN55" s="95">
        <v>0</v>
      </c>
      <c r="CO55" s="95">
        <v>0</v>
      </c>
      <c r="CP55" s="95">
        <v>0</v>
      </c>
      <c r="CQ55" s="95">
        <v>0</v>
      </c>
      <c r="CR55" s="95">
        <v>0</v>
      </c>
      <c r="CS55" s="95">
        <v>0</v>
      </c>
      <c r="CT55" s="95">
        <v>0</v>
      </c>
      <c r="CU55" s="95">
        <v>0</v>
      </c>
      <c r="CV55" s="95">
        <v>0</v>
      </c>
      <c r="CW55" s="95">
        <v>0</v>
      </c>
      <c r="CX55" s="95">
        <v>0</v>
      </c>
      <c r="CY55" s="95">
        <v>0</v>
      </c>
      <c r="CZ55" s="95">
        <v>0</v>
      </c>
      <c r="DA55" s="95">
        <v>0</v>
      </c>
      <c r="DB55" s="95">
        <v>0</v>
      </c>
      <c r="DC55" s="95">
        <v>0</v>
      </c>
      <c r="DD55" s="95">
        <v>0</v>
      </c>
      <c r="DE55" s="95">
        <v>52</v>
      </c>
      <c r="DF55" s="95">
        <v>0</v>
      </c>
      <c r="DG55" s="95">
        <v>12</v>
      </c>
      <c r="DH55" s="95">
        <v>0</v>
      </c>
      <c r="DI55" s="95">
        <v>0</v>
      </c>
      <c r="DJ55" s="95">
        <v>0</v>
      </c>
      <c r="DK55" s="95">
        <v>0</v>
      </c>
      <c r="DL55" s="95">
        <v>0</v>
      </c>
      <c r="DM55" s="95">
        <v>0</v>
      </c>
      <c r="DN55" s="95">
        <v>0</v>
      </c>
      <c r="DO55" s="95">
        <v>0</v>
      </c>
      <c r="DP55" s="95">
        <v>0</v>
      </c>
      <c r="DQ55" s="95">
        <v>0</v>
      </c>
      <c r="DR55" s="95">
        <v>0</v>
      </c>
      <c r="DS55" s="95">
        <v>0</v>
      </c>
      <c r="DT55" s="95">
        <v>0</v>
      </c>
      <c r="DU55" s="95">
        <v>0</v>
      </c>
      <c r="DV55" s="95">
        <v>0</v>
      </c>
      <c r="DW55" s="95">
        <v>403</v>
      </c>
      <c r="DX55" s="95">
        <v>0</v>
      </c>
      <c r="DY55" s="95">
        <v>0</v>
      </c>
      <c r="DZ55" s="95">
        <v>0</v>
      </c>
      <c r="EA55" s="95">
        <v>0</v>
      </c>
      <c r="EB55" s="95">
        <v>0</v>
      </c>
      <c r="EC55" s="95">
        <v>0</v>
      </c>
      <c r="ED55" s="95">
        <v>0</v>
      </c>
      <c r="EE55" s="95">
        <v>0</v>
      </c>
      <c r="EF55" s="95">
        <v>0</v>
      </c>
      <c r="EG55" s="95">
        <v>0</v>
      </c>
      <c r="EH55" s="95">
        <v>0</v>
      </c>
      <c r="EI55" s="95">
        <v>0</v>
      </c>
      <c r="EJ55" s="95">
        <v>0</v>
      </c>
      <c r="EK55" s="95">
        <v>0</v>
      </c>
      <c r="EL55" s="95">
        <v>0</v>
      </c>
      <c r="EM55" s="95">
        <v>0</v>
      </c>
      <c r="EN55" s="95">
        <v>0</v>
      </c>
      <c r="EO55" s="95">
        <v>0</v>
      </c>
      <c r="EP55" s="95">
        <v>0</v>
      </c>
      <c r="EQ55" s="95">
        <v>0</v>
      </c>
      <c r="ER55" s="95">
        <v>0</v>
      </c>
      <c r="ES55" s="95">
        <v>0</v>
      </c>
      <c r="ET55" s="95">
        <v>0</v>
      </c>
      <c r="EU55" s="95">
        <v>0</v>
      </c>
      <c r="EV55" s="95">
        <v>0</v>
      </c>
      <c r="EW55" s="95">
        <v>0</v>
      </c>
      <c r="EX55" s="95">
        <v>0</v>
      </c>
      <c r="EY55" s="95">
        <v>0</v>
      </c>
      <c r="EZ55" s="95">
        <v>0</v>
      </c>
      <c r="FA55" s="95">
        <v>0</v>
      </c>
      <c r="FB55" s="95">
        <v>0</v>
      </c>
      <c r="FC55" s="95">
        <v>0</v>
      </c>
      <c r="FD55" s="95">
        <v>0</v>
      </c>
      <c r="FE55" s="95">
        <v>0</v>
      </c>
      <c r="FF55" s="95">
        <v>0</v>
      </c>
      <c r="FG55" s="95">
        <v>0</v>
      </c>
      <c r="FH55" s="95">
        <v>0</v>
      </c>
      <c r="FI55" s="95">
        <v>0</v>
      </c>
      <c r="FJ55" s="95">
        <v>0</v>
      </c>
      <c r="FK55" s="95">
        <v>0</v>
      </c>
      <c r="FL55" s="95">
        <v>0</v>
      </c>
      <c r="FM55" s="95">
        <v>0</v>
      </c>
      <c r="FN55" s="95">
        <v>362</v>
      </c>
      <c r="FO55" s="95">
        <v>0</v>
      </c>
      <c r="FP55" s="95">
        <v>0</v>
      </c>
      <c r="FQ55" s="95">
        <v>0</v>
      </c>
      <c r="FR55" s="95">
        <v>0</v>
      </c>
      <c r="FS55" s="95">
        <v>0</v>
      </c>
      <c r="FT55" s="95">
        <v>0</v>
      </c>
      <c r="FU55" s="95">
        <v>0</v>
      </c>
      <c r="FV55" s="95">
        <v>0</v>
      </c>
      <c r="FW55" s="95">
        <v>0</v>
      </c>
      <c r="FX55" s="95">
        <v>0</v>
      </c>
      <c r="FY55" s="95">
        <v>0</v>
      </c>
      <c r="FZ55" s="95">
        <v>0</v>
      </c>
      <c r="GA55" s="95">
        <v>0</v>
      </c>
      <c r="GB55" s="95">
        <v>0</v>
      </c>
      <c r="GC55" s="95">
        <v>0</v>
      </c>
      <c r="GD55" s="95">
        <v>0</v>
      </c>
      <c r="GE55" s="95">
        <v>0</v>
      </c>
      <c r="GF55" s="95">
        <v>7</v>
      </c>
      <c r="GG55" s="96">
        <v>12583</v>
      </c>
      <c r="GH55" s="95">
        <v>0</v>
      </c>
      <c r="GI55" s="95">
        <v>0</v>
      </c>
      <c r="GJ55" s="95">
        <v>0</v>
      </c>
      <c r="GK55" s="95">
        <v>0</v>
      </c>
      <c r="GL55" s="95">
        <v>0</v>
      </c>
      <c r="GM55" s="95">
        <v>0</v>
      </c>
      <c r="GN55" s="95">
        <v>0</v>
      </c>
      <c r="GO55" s="95">
        <v>-213</v>
      </c>
      <c r="GP55" s="96">
        <v>-213</v>
      </c>
      <c r="GQ55" s="96">
        <v>12370</v>
      </c>
      <c r="GR55" s="95">
        <v>0</v>
      </c>
      <c r="GS55" s="95">
        <v>0</v>
      </c>
      <c r="GT55" s="95">
        <v>0</v>
      </c>
      <c r="GU55" s="95">
        <v>0</v>
      </c>
      <c r="GV55" s="95">
        <v>0</v>
      </c>
      <c r="GW55" s="96">
        <v>-213</v>
      </c>
      <c r="GX55" s="96">
        <v>12370</v>
      </c>
      <c r="GY55" s="95">
        <v>-1496</v>
      </c>
      <c r="GZ55" s="95">
        <v>0</v>
      </c>
      <c r="HA55" s="95">
        <v>0</v>
      </c>
      <c r="HB55" s="95">
        <v>-120</v>
      </c>
      <c r="HC55" s="95">
        <v>-1616</v>
      </c>
      <c r="HD55" s="95">
        <v>-3551</v>
      </c>
      <c r="HE55" s="95">
        <v>-5167</v>
      </c>
      <c r="HF55" s="96">
        <v>-5380</v>
      </c>
      <c r="HG55" s="97">
        <v>7203</v>
      </c>
      <c r="HH55" s="87"/>
      <c r="HI55" s="40"/>
    </row>
    <row r="56" spans="1:217" hidden="1" x14ac:dyDescent="0.2">
      <c r="A56" s="87" t="s">
        <v>934</v>
      </c>
      <c r="B56" s="92" t="s">
        <v>1107</v>
      </c>
      <c r="C56" s="89" t="s">
        <v>169</v>
      </c>
      <c r="D56" s="95">
        <v>0</v>
      </c>
      <c r="E56" s="95">
        <v>0</v>
      </c>
      <c r="F56" s="95">
        <v>0</v>
      </c>
      <c r="G56" s="95">
        <v>0</v>
      </c>
      <c r="H56" s="95">
        <v>0</v>
      </c>
      <c r="I56" s="95">
        <v>0</v>
      </c>
      <c r="J56" s="95">
        <v>0</v>
      </c>
      <c r="K56" s="95">
        <v>19</v>
      </c>
      <c r="L56" s="95">
        <v>0</v>
      </c>
      <c r="M56" s="95">
        <v>0</v>
      </c>
      <c r="N56" s="95">
        <v>0</v>
      </c>
      <c r="O56" s="95">
        <v>0</v>
      </c>
      <c r="P56" s="95">
        <v>0</v>
      </c>
      <c r="Q56" s="95">
        <v>0</v>
      </c>
      <c r="R56" s="95">
        <v>1</v>
      </c>
      <c r="S56" s="95">
        <v>4</v>
      </c>
      <c r="T56" s="95">
        <v>1341</v>
      </c>
      <c r="U56" s="95">
        <v>952</v>
      </c>
      <c r="V56" s="95">
        <v>0</v>
      </c>
      <c r="W56" s="95">
        <v>1289</v>
      </c>
      <c r="X56" s="95">
        <v>218</v>
      </c>
      <c r="Y56" s="95">
        <v>1283</v>
      </c>
      <c r="Z56" s="95">
        <v>152</v>
      </c>
      <c r="AA56" s="95">
        <v>76</v>
      </c>
      <c r="AB56" s="95">
        <v>662</v>
      </c>
      <c r="AC56" s="95">
        <v>84</v>
      </c>
      <c r="AD56" s="95">
        <v>0</v>
      </c>
      <c r="AE56" s="95">
        <v>0</v>
      </c>
      <c r="AF56" s="95">
        <v>7</v>
      </c>
      <c r="AG56" s="95">
        <v>0</v>
      </c>
      <c r="AH56" s="95">
        <v>8</v>
      </c>
      <c r="AI56" s="95">
        <v>28</v>
      </c>
      <c r="AJ56" s="95">
        <v>0</v>
      </c>
      <c r="AK56" s="95">
        <v>0</v>
      </c>
      <c r="AL56" s="95">
        <v>0</v>
      </c>
      <c r="AM56" s="95">
        <v>1</v>
      </c>
      <c r="AN56" s="95">
        <v>69</v>
      </c>
      <c r="AO56" s="95">
        <v>0</v>
      </c>
      <c r="AP56" s="95">
        <v>16</v>
      </c>
      <c r="AQ56" s="95">
        <v>617</v>
      </c>
      <c r="AR56" s="95">
        <v>368</v>
      </c>
      <c r="AS56" s="95">
        <v>19</v>
      </c>
      <c r="AT56" s="95">
        <v>7</v>
      </c>
      <c r="AU56" s="95">
        <v>3</v>
      </c>
      <c r="AV56" s="95">
        <v>100</v>
      </c>
      <c r="AW56" s="95">
        <v>36</v>
      </c>
      <c r="AX56" s="95">
        <v>1871</v>
      </c>
      <c r="AY56" s="95">
        <v>0</v>
      </c>
      <c r="AZ56" s="95">
        <v>2305</v>
      </c>
      <c r="BA56" s="95">
        <v>50</v>
      </c>
      <c r="BB56" s="95">
        <v>11276</v>
      </c>
      <c r="BC56" s="95">
        <v>1055</v>
      </c>
      <c r="BD56" s="95">
        <v>54</v>
      </c>
      <c r="BE56" s="95">
        <v>9627</v>
      </c>
      <c r="BF56" s="95">
        <v>1540</v>
      </c>
      <c r="BG56" s="95">
        <v>4606</v>
      </c>
      <c r="BH56" s="95">
        <v>12851</v>
      </c>
      <c r="BI56" s="95">
        <v>752</v>
      </c>
      <c r="BJ56" s="95">
        <v>10718</v>
      </c>
      <c r="BK56" s="95">
        <v>1</v>
      </c>
      <c r="BL56" s="95">
        <v>42</v>
      </c>
      <c r="BM56" s="95">
        <v>6987</v>
      </c>
      <c r="BN56" s="95">
        <v>453</v>
      </c>
      <c r="BO56" s="95">
        <v>3203</v>
      </c>
      <c r="BP56" s="95">
        <v>0</v>
      </c>
      <c r="BQ56" s="95">
        <v>67</v>
      </c>
      <c r="BR56" s="95">
        <v>1737</v>
      </c>
      <c r="BS56" s="95">
        <v>16</v>
      </c>
      <c r="BT56" s="95">
        <v>1</v>
      </c>
      <c r="BU56" s="95">
        <v>39</v>
      </c>
      <c r="BV56" s="95">
        <v>801</v>
      </c>
      <c r="BW56" s="95">
        <v>36</v>
      </c>
      <c r="BX56" s="95">
        <v>0</v>
      </c>
      <c r="BY56" s="95">
        <v>0</v>
      </c>
      <c r="BZ56" s="95">
        <v>0</v>
      </c>
      <c r="CA56" s="95">
        <v>0</v>
      </c>
      <c r="CB56" s="95">
        <v>1</v>
      </c>
      <c r="CC56" s="95">
        <v>0</v>
      </c>
      <c r="CD56" s="95">
        <v>20</v>
      </c>
      <c r="CE56" s="95">
        <v>0</v>
      </c>
      <c r="CF56" s="95">
        <v>77</v>
      </c>
      <c r="CG56" s="95">
        <v>46</v>
      </c>
      <c r="CH56" s="95">
        <v>14</v>
      </c>
      <c r="CI56" s="95">
        <v>0</v>
      </c>
      <c r="CJ56" s="95">
        <v>16</v>
      </c>
      <c r="CK56" s="95">
        <v>22</v>
      </c>
      <c r="CL56" s="95">
        <v>3</v>
      </c>
      <c r="CM56" s="95">
        <v>0</v>
      </c>
      <c r="CN56" s="95">
        <v>0</v>
      </c>
      <c r="CO56" s="95">
        <v>23</v>
      </c>
      <c r="CP56" s="95">
        <v>61</v>
      </c>
      <c r="CQ56" s="95">
        <v>0</v>
      </c>
      <c r="CR56" s="95">
        <v>0</v>
      </c>
      <c r="CS56" s="95">
        <v>0</v>
      </c>
      <c r="CT56" s="95">
        <v>1</v>
      </c>
      <c r="CU56" s="95">
        <v>3</v>
      </c>
      <c r="CV56" s="95">
        <v>7</v>
      </c>
      <c r="CW56" s="95">
        <v>0</v>
      </c>
      <c r="CX56" s="95">
        <v>4</v>
      </c>
      <c r="CY56" s="95">
        <v>1</v>
      </c>
      <c r="CZ56" s="95">
        <v>198</v>
      </c>
      <c r="DA56" s="95">
        <v>3</v>
      </c>
      <c r="DB56" s="95">
        <v>16</v>
      </c>
      <c r="DC56" s="95">
        <v>0</v>
      </c>
      <c r="DD56" s="95">
        <v>0</v>
      </c>
      <c r="DE56" s="95">
        <v>1609</v>
      </c>
      <c r="DF56" s="95">
        <v>87</v>
      </c>
      <c r="DG56" s="95">
        <v>431</v>
      </c>
      <c r="DH56" s="95">
        <v>387</v>
      </c>
      <c r="DI56" s="95">
        <v>1</v>
      </c>
      <c r="DJ56" s="95">
        <v>9</v>
      </c>
      <c r="DK56" s="95">
        <v>504</v>
      </c>
      <c r="DL56" s="95">
        <v>71</v>
      </c>
      <c r="DM56" s="95">
        <v>107</v>
      </c>
      <c r="DN56" s="95">
        <v>1</v>
      </c>
      <c r="DO56" s="95">
        <v>0</v>
      </c>
      <c r="DP56" s="95">
        <v>3</v>
      </c>
      <c r="DQ56" s="95">
        <v>0</v>
      </c>
      <c r="DR56" s="95">
        <v>100</v>
      </c>
      <c r="DS56" s="95">
        <v>78</v>
      </c>
      <c r="DT56" s="95">
        <v>0</v>
      </c>
      <c r="DU56" s="95">
        <v>0</v>
      </c>
      <c r="DV56" s="95">
        <v>1</v>
      </c>
      <c r="DW56" s="95">
        <v>3</v>
      </c>
      <c r="DX56" s="95">
        <v>28</v>
      </c>
      <c r="DY56" s="95">
        <v>0</v>
      </c>
      <c r="DZ56" s="95">
        <v>54</v>
      </c>
      <c r="EA56" s="95">
        <v>2</v>
      </c>
      <c r="EB56" s="95">
        <v>56</v>
      </c>
      <c r="EC56" s="95">
        <v>0</v>
      </c>
      <c r="ED56" s="95">
        <v>0</v>
      </c>
      <c r="EE56" s="95">
        <v>0</v>
      </c>
      <c r="EF56" s="95">
        <v>1</v>
      </c>
      <c r="EG56" s="95">
        <v>0</v>
      </c>
      <c r="EH56" s="95">
        <v>11</v>
      </c>
      <c r="EI56" s="95">
        <v>0</v>
      </c>
      <c r="EJ56" s="95">
        <v>0</v>
      </c>
      <c r="EK56" s="95">
        <v>0</v>
      </c>
      <c r="EL56" s="95">
        <v>0</v>
      </c>
      <c r="EM56" s="95">
        <v>0</v>
      </c>
      <c r="EN56" s="95">
        <v>0</v>
      </c>
      <c r="EO56" s="95">
        <v>0</v>
      </c>
      <c r="EP56" s="95">
        <v>0</v>
      </c>
      <c r="EQ56" s="95">
        <v>0</v>
      </c>
      <c r="ER56" s="95">
        <v>0</v>
      </c>
      <c r="ES56" s="95">
        <v>0</v>
      </c>
      <c r="ET56" s="95">
        <v>0</v>
      </c>
      <c r="EU56" s="95">
        <v>0</v>
      </c>
      <c r="EV56" s="95">
        <v>0</v>
      </c>
      <c r="EW56" s="95">
        <v>0</v>
      </c>
      <c r="EX56" s="95">
        <v>0</v>
      </c>
      <c r="EY56" s="95">
        <v>0</v>
      </c>
      <c r="EZ56" s="95">
        <v>0</v>
      </c>
      <c r="FA56" s="95">
        <v>183</v>
      </c>
      <c r="FB56" s="95">
        <v>0</v>
      </c>
      <c r="FC56" s="95">
        <v>0</v>
      </c>
      <c r="FD56" s="95">
        <v>0</v>
      </c>
      <c r="FE56" s="95">
        <v>0</v>
      </c>
      <c r="FF56" s="95">
        <v>0</v>
      </c>
      <c r="FG56" s="95">
        <v>0</v>
      </c>
      <c r="FH56" s="95">
        <v>8</v>
      </c>
      <c r="FI56" s="95">
        <v>3</v>
      </c>
      <c r="FJ56" s="95">
        <v>2</v>
      </c>
      <c r="FK56" s="95">
        <v>457</v>
      </c>
      <c r="FL56" s="95">
        <v>12</v>
      </c>
      <c r="FM56" s="95">
        <v>177</v>
      </c>
      <c r="FN56" s="95">
        <v>370</v>
      </c>
      <c r="FO56" s="95">
        <v>733</v>
      </c>
      <c r="FP56" s="95">
        <v>55</v>
      </c>
      <c r="FQ56" s="95">
        <v>5</v>
      </c>
      <c r="FR56" s="95">
        <v>26</v>
      </c>
      <c r="FS56" s="95">
        <v>0</v>
      </c>
      <c r="FT56" s="95">
        <v>0</v>
      </c>
      <c r="FU56" s="95">
        <v>0</v>
      </c>
      <c r="FV56" s="95">
        <v>0</v>
      </c>
      <c r="FW56" s="95">
        <v>47</v>
      </c>
      <c r="FX56" s="95">
        <v>119</v>
      </c>
      <c r="FY56" s="95">
        <v>0</v>
      </c>
      <c r="FZ56" s="95">
        <v>0</v>
      </c>
      <c r="GA56" s="95">
        <v>0</v>
      </c>
      <c r="GB56" s="95">
        <v>0</v>
      </c>
      <c r="GC56" s="95">
        <v>0</v>
      </c>
      <c r="GD56" s="95">
        <v>5</v>
      </c>
      <c r="GE56" s="95">
        <v>0</v>
      </c>
      <c r="GF56" s="95">
        <v>40</v>
      </c>
      <c r="GG56" s="96">
        <v>83750</v>
      </c>
      <c r="GH56" s="95">
        <v>0</v>
      </c>
      <c r="GI56" s="95">
        <v>0</v>
      </c>
      <c r="GJ56" s="95">
        <v>0</v>
      </c>
      <c r="GK56" s="95">
        <v>0</v>
      </c>
      <c r="GL56" s="95">
        <v>0</v>
      </c>
      <c r="GM56" s="95">
        <v>0</v>
      </c>
      <c r="GN56" s="95">
        <v>0</v>
      </c>
      <c r="GO56" s="95">
        <v>3000</v>
      </c>
      <c r="GP56" s="96">
        <v>3000</v>
      </c>
      <c r="GQ56" s="96">
        <v>86750</v>
      </c>
      <c r="GR56" s="95">
        <v>8039</v>
      </c>
      <c r="GS56" s="95">
        <v>0</v>
      </c>
      <c r="GT56" s="95">
        <v>8039</v>
      </c>
      <c r="GU56" s="95">
        <v>64531</v>
      </c>
      <c r="GV56" s="95">
        <v>72570</v>
      </c>
      <c r="GW56" s="96">
        <v>75570</v>
      </c>
      <c r="GX56" s="96">
        <v>159320</v>
      </c>
      <c r="GY56" s="95">
        <v>-21801</v>
      </c>
      <c r="GZ56" s="95">
        <v>0</v>
      </c>
      <c r="HA56" s="95">
        <v>-254</v>
      </c>
      <c r="HB56" s="95">
        <v>-1764</v>
      </c>
      <c r="HC56" s="95">
        <v>-23819</v>
      </c>
      <c r="HD56" s="95">
        <v>-50790</v>
      </c>
      <c r="HE56" s="95">
        <v>-74609</v>
      </c>
      <c r="HF56" s="96">
        <v>961</v>
      </c>
      <c r="HG56" s="97">
        <v>84711</v>
      </c>
      <c r="HH56" s="87"/>
      <c r="HI56" s="40"/>
    </row>
    <row r="57" spans="1:217" hidden="1" x14ac:dyDescent="0.2">
      <c r="A57" s="87" t="s">
        <v>935</v>
      </c>
      <c r="B57" s="92" t="s">
        <v>156</v>
      </c>
      <c r="C57" s="89" t="s">
        <v>165</v>
      </c>
      <c r="D57" s="95">
        <v>0</v>
      </c>
      <c r="E57" s="95">
        <v>0</v>
      </c>
      <c r="F57" s="95">
        <v>0</v>
      </c>
      <c r="G57" s="95">
        <v>0</v>
      </c>
      <c r="H57" s="95">
        <v>0</v>
      </c>
      <c r="I57" s="95">
        <v>0</v>
      </c>
      <c r="J57" s="95">
        <v>0</v>
      </c>
      <c r="K57" s="95">
        <v>0</v>
      </c>
      <c r="L57" s="95">
        <v>0</v>
      </c>
      <c r="M57" s="95">
        <v>0</v>
      </c>
      <c r="N57" s="95">
        <v>0</v>
      </c>
      <c r="O57" s="95">
        <v>0</v>
      </c>
      <c r="P57" s="95">
        <v>0</v>
      </c>
      <c r="Q57" s="95">
        <v>0</v>
      </c>
      <c r="R57" s="95">
        <v>0</v>
      </c>
      <c r="S57" s="95">
        <v>0</v>
      </c>
      <c r="T57" s="95">
        <v>0</v>
      </c>
      <c r="U57" s="95">
        <v>0</v>
      </c>
      <c r="V57" s="95">
        <v>0</v>
      </c>
      <c r="W57" s="95">
        <v>72</v>
      </c>
      <c r="X57" s="95">
        <v>0</v>
      </c>
      <c r="Y57" s="95">
        <v>0</v>
      </c>
      <c r="Z57" s="95">
        <v>0</v>
      </c>
      <c r="AA57" s="95">
        <v>0</v>
      </c>
      <c r="AB57" s="95">
        <v>0</v>
      </c>
      <c r="AC57" s="95">
        <v>1</v>
      </c>
      <c r="AD57" s="95">
        <v>0</v>
      </c>
      <c r="AE57" s="95">
        <v>0</v>
      </c>
      <c r="AF57" s="95">
        <v>8</v>
      </c>
      <c r="AG57" s="95">
        <v>0</v>
      </c>
      <c r="AH57" s="95">
        <v>0</v>
      </c>
      <c r="AI57" s="95">
        <v>79</v>
      </c>
      <c r="AJ57" s="95">
        <v>0</v>
      </c>
      <c r="AK57" s="95">
        <v>1</v>
      </c>
      <c r="AL57" s="95">
        <v>4</v>
      </c>
      <c r="AM57" s="95">
        <v>0</v>
      </c>
      <c r="AN57" s="95">
        <v>121</v>
      </c>
      <c r="AO57" s="95">
        <v>22</v>
      </c>
      <c r="AP57" s="95">
        <v>0</v>
      </c>
      <c r="AQ57" s="95">
        <v>137</v>
      </c>
      <c r="AR57" s="95">
        <v>1096</v>
      </c>
      <c r="AS57" s="95">
        <v>189</v>
      </c>
      <c r="AT57" s="95">
        <v>243</v>
      </c>
      <c r="AU57" s="95">
        <v>64</v>
      </c>
      <c r="AV57" s="95">
        <v>0</v>
      </c>
      <c r="AW57" s="95">
        <v>0</v>
      </c>
      <c r="AX57" s="95">
        <v>0</v>
      </c>
      <c r="AY57" s="95">
        <v>0</v>
      </c>
      <c r="AZ57" s="95">
        <v>0</v>
      </c>
      <c r="BA57" s="95">
        <v>0</v>
      </c>
      <c r="BB57" s="95">
        <v>0</v>
      </c>
      <c r="BC57" s="95">
        <v>323</v>
      </c>
      <c r="BD57" s="95">
        <v>5261</v>
      </c>
      <c r="BE57" s="95">
        <v>0</v>
      </c>
      <c r="BF57" s="95">
        <v>130</v>
      </c>
      <c r="BG57" s="95">
        <v>5</v>
      </c>
      <c r="BH57" s="95">
        <v>10166</v>
      </c>
      <c r="BI57" s="95">
        <v>0</v>
      </c>
      <c r="BJ57" s="95">
        <v>3306</v>
      </c>
      <c r="BK57" s="95">
        <v>0</v>
      </c>
      <c r="BL57" s="95">
        <v>0</v>
      </c>
      <c r="BM57" s="95">
        <v>67321</v>
      </c>
      <c r="BN57" s="95">
        <v>0</v>
      </c>
      <c r="BO57" s="95">
        <v>94</v>
      </c>
      <c r="BP57" s="95">
        <v>0</v>
      </c>
      <c r="BQ57" s="95">
        <v>410</v>
      </c>
      <c r="BR57" s="95">
        <v>2</v>
      </c>
      <c r="BS57" s="95">
        <v>0</v>
      </c>
      <c r="BT57" s="95">
        <v>0</v>
      </c>
      <c r="BU57" s="95">
        <v>51</v>
      </c>
      <c r="BV57" s="95">
        <v>56</v>
      </c>
      <c r="BW57" s="95">
        <v>0</v>
      </c>
      <c r="BX57" s="95">
        <v>0</v>
      </c>
      <c r="BY57" s="95">
        <v>0</v>
      </c>
      <c r="BZ57" s="95">
        <v>0</v>
      </c>
      <c r="CA57" s="95">
        <v>23</v>
      </c>
      <c r="CB57" s="95">
        <v>0</v>
      </c>
      <c r="CC57" s="95">
        <v>0</v>
      </c>
      <c r="CD57" s="95">
        <v>0</v>
      </c>
      <c r="CE57" s="95">
        <v>0</v>
      </c>
      <c r="CF57" s="95">
        <v>202</v>
      </c>
      <c r="CG57" s="95">
        <v>0</v>
      </c>
      <c r="CH57" s="95">
        <v>0</v>
      </c>
      <c r="CI57" s="95">
        <v>3</v>
      </c>
      <c r="CJ57" s="95">
        <v>0</v>
      </c>
      <c r="CK57" s="95">
        <v>75</v>
      </c>
      <c r="CL57" s="95">
        <v>0</v>
      </c>
      <c r="CM57" s="95">
        <v>0</v>
      </c>
      <c r="CN57" s="95">
        <v>0</v>
      </c>
      <c r="CO57" s="95">
        <v>0</v>
      </c>
      <c r="CP57" s="95">
        <v>1</v>
      </c>
      <c r="CQ57" s="95">
        <v>0</v>
      </c>
      <c r="CR57" s="95">
        <v>0</v>
      </c>
      <c r="CS57" s="95">
        <v>0</v>
      </c>
      <c r="CT57" s="95">
        <v>0</v>
      </c>
      <c r="CU57" s="95">
        <v>0</v>
      </c>
      <c r="CV57" s="95">
        <v>0</v>
      </c>
      <c r="CW57" s="95">
        <v>0</v>
      </c>
      <c r="CX57" s="95">
        <v>26</v>
      </c>
      <c r="CY57" s="95">
        <v>107</v>
      </c>
      <c r="CZ57" s="95">
        <v>0</v>
      </c>
      <c r="DA57" s="95">
        <v>1</v>
      </c>
      <c r="DB57" s="95">
        <v>237</v>
      </c>
      <c r="DC57" s="95">
        <v>0</v>
      </c>
      <c r="DD57" s="95">
        <v>0</v>
      </c>
      <c r="DE57" s="95">
        <v>861</v>
      </c>
      <c r="DF57" s="95">
        <v>235</v>
      </c>
      <c r="DG57" s="95">
        <v>2620</v>
      </c>
      <c r="DH57" s="95">
        <v>507</v>
      </c>
      <c r="DI57" s="95">
        <v>0</v>
      </c>
      <c r="DJ57" s="95">
        <v>0</v>
      </c>
      <c r="DK57" s="95">
        <v>2918</v>
      </c>
      <c r="DL57" s="95">
        <v>275</v>
      </c>
      <c r="DM57" s="95">
        <v>357</v>
      </c>
      <c r="DN57" s="95">
        <v>155</v>
      </c>
      <c r="DO57" s="95">
        <v>0</v>
      </c>
      <c r="DP57" s="95">
        <v>0</v>
      </c>
      <c r="DQ57" s="95">
        <v>0</v>
      </c>
      <c r="DR57" s="95">
        <v>978</v>
      </c>
      <c r="DS57" s="95">
        <v>152</v>
      </c>
      <c r="DT57" s="95">
        <v>9</v>
      </c>
      <c r="DU57" s="95">
        <v>0</v>
      </c>
      <c r="DV57" s="95">
        <v>11</v>
      </c>
      <c r="DW57" s="95">
        <v>250</v>
      </c>
      <c r="DX57" s="95">
        <v>231</v>
      </c>
      <c r="DY57" s="95">
        <v>0</v>
      </c>
      <c r="DZ57" s="95">
        <v>0</v>
      </c>
      <c r="EA57" s="95">
        <v>0</v>
      </c>
      <c r="EB57" s="95">
        <v>0</v>
      </c>
      <c r="EC57" s="95">
        <v>0</v>
      </c>
      <c r="ED57" s="95">
        <v>0</v>
      </c>
      <c r="EE57" s="95">
        <v>0</v>
      </c>
      <c r="EF57" s="95">
        <v>0</v>
      </c>
      <c r="EG57" s="95">
        <v>0</v>
      </c>
      <c r="EH57" s="95">
        <v>0</v>
      </c>
      <c r="EI57" s="95">
        <v>0</v>
      </c>
      <c r="EJ57" s="95">
        <v>0</v>
      </c>
      <c r="EK57" s="95">
        <v>0</v>
      </c>
      <c r="EL57" s="95">
        <v>0</v>
      </c>
      <c r="EM57" s="95">
        <v>0</v>
      </c>
      <c r="EN57" s="95">
        <v>0</v>
      </c>
      <c r="EO57" s="95">
        <v>0</v>
      </c>
      <c r="EP57" s="95">
        <v>0</v>
      </c>
      <c r="EQ57" s="95">
        <v>0</v>
      </c>
      <c r="ER57" s="95">
        <v>0</v>
      </c>
      <c r="ES57" s="95">
        <v>0</v>
      </c>
      <c r="ET57" s="95">
        <v>0</v>
      </c>
      <c r="EU57" s="95">
        <v>0</v>
      </c>
      <c r="EV57" s="95">
        <v>0</v>
      </c>
      <c r="EW57" s="95">
        <v>0</v>
      </c>
      <c r="EX57" s="95">
        <v>0</v>
      </c>
      <c r="EY57" s="95">
        <v>0</v>
      </c>
      <c r="EZ57" s="95">
        <v>0</v>
      </c>
      <c r="FA57" s="95">
        <v>0</v>
      </c>
      <c r="FB57" s="95">
        <v>0</v>
      </c>
      <c r="FC57" s="95">
        <v>0</v>
      </c>
      <c r="FD57" s="95">
        <v>0</v>
      </c>
      <c r="FE57" s="95">
        <v>0</v>
      </c>
      <c r="FF57" s="95">
        <v>0</v>
      </c>
      <c r="FG57" s="95">
        <v>0</v>
      </c>
      <c r="FH57" s="95">
        <v>2</v>
      </c>
      <c r="FI57" s="95">
        <v>0</v>
      </c>
      <c r="FJ57" s="95">
        <v>0</v>
      </c>
      <c r="FK57" s="95">
        <v>0</v>
      </c>
      <c r="FL57" s="95">
        <v>0</v>
      </c>
      <c r="FM57" s="95">
        <v>0</v>
      </c>
      <c r="FN57" s="95">
        <v>0</v>
      </c>
      <c r="FO57" s="95">
        <v>303</v>
      </c>
      <c r="FP57" s="95">
        <v>15</v>
      </c>
      <c r="FQ57" s="95">
        <v>0</v>
      </c>
      <c r="FR57" s="95">
        <v>5</v>
      </c>
      <c r="FS57" s="95">
        <v>0</v>
      </c>
      <c r="FT57" s="95">
        <v>0</v>
      </c>
      <c r="FU57" s="95">
        <v>0</v>
      </c>
      <c r="FV57" s="95">
        <v>0</v>
      </c>
      <c r="FW57" s="95">
        <v>0</v>
      </c>
      <c r="FX57" s="95">
        <v>0</v>
      </c>
      <c r="FY57" s="95">
        <v>0</v>
      </c>
      <c r="FZ57" s="95">
        <v>0</v>
      </c>
      <c r="GA57" s="95">
        <v>0</v>
      </c>
      <c r="GB57" s="95">
        <v>0</v>
      </c>
      <c r="GC57" s="95">
        <v>0</v>
      </c>
      <c r="GD57" s="95">
        <v>0</v>
      </c>
      <c r="GE57" s="95">
        <v>0</v>
      </c>
      <c r="GF57" s="95">
        <v>286</v>
      </c>
      <c r="GG57" s="96">
        <v>100007</v>
      </c>
      <c r="GH57" s="95">
        <v>0</v>
      </c>
      <c r="GI57" s="95">
        <v>0</v>
      </c>
      <c r="GJ57" s="95">
        <v>0</v>
      </c>
      <c r="GK57" s="95">
        <v>0</v>
      </c>
      <c r="GL57" s="95">
        <v>0</v>
      </c>
      <c r="GM57" s="95">
        <v>0</v>
      </c>
      <c r="GN57" s="95">
        <v>0</v>
      </c>
      <c r="GO57" s="95">
        <v>-6201</v>
      </c>
      <c r="GP57" s="96">
        <v>-6201</v>
      </c>
      <c r="GQ57" s="96">
        <v>93806</v>
      </c>
      <c r="GR57" s="95">
        <v>28204</v>
      </c>
      <c r="GS57" s="95">
        <v>0</v>
      </c>
      <c r="GT57" s="95">
        <v>28204</v>
      </c>
      <c r="GU57" s="95">
        <v>63690</v>
      </c>
      <c r="GV57" s="95">
        <v>91894</v>
      </c>
      <c r="GW57" s="96">
        <v>85693</v>
      </c>
      <c r="GX57" s="96">
        <v>185700</v>
      </c>
      <c r="GY57" s="95">
        <v>-26492</v>
      </c>
      <c r="GZ57" s="95">
        <v>0</v>
      </c>
      <c r="HA57" s="95">
        <v>-562</v>
      </c>
      <c r="HB57" s="95">
        <v>-2162</v>
      </c>
      <c r="HC57" s="95">
        <v>-29216</v>
      </c>
      <c r="HD57" s="95">
        <v>-58777</v>
      </c>
      <c r="HE57" s="95">
        <v>-87993</v>
      </c>
      <c r="HF57" s="96">
        <v>-2300</v>
      </c>
      <c r="HG57" s="97">
        <v>97707</v>
      </c>
      <c r="HH57" s="87"/>
      <c r="HI57" s="40"/>
    </row>
    <row r="58" spans="1:217" hidden="1" x14ac:dyDescent="0.2">
      <c r="A58" s="87" t="s">
        <v>936</v>
      </c>
      <c r="B58" s="92" t="s">
        <v>154</v>
      </c>
      <c r="C58" s="89" t="s">
        <v>155</v>
      </c>
      <c r="D58" s="95">
        <v>0</v>
      </c>
      <c r="E58" s="95">
        <v>0</v>
      </c>
      <c r="F58" s="95">
        <v>0</v>
      </c>
      <c r="G58" s="95">
        <v>0</v>
      </c>
      <c r="H58" s="95">
        <v>0</v>
      </c>
      <c r="I58" s="95">
        <v>0</v>
      </c>
      <c r="J58" s="95">
        <v>0</v>
      </c>
      <c r="K58" s="95">
        <v>0</v>
      </c>
      <c r="L58" s="95">
        <v>0</v>
      </c>
      <c r="M58" s="95">
        <v>0</v>
      </c>
      <c r="N58" s="95">
        <v>0</v>
      </c>
      <c r="O58" s="95">
        <v>0</v>
      </c>
      <c r="P58" s="95">
        <v>0</v>
      </c>
      <c r="Q58" s="95">
        <v>0</v>
      </c>
      <c r="R58" s="95">
        <v>0</v>
      </c>
      <c r="S58" s="95">
        <v>0</v>
      </c>
      <c r="T58" s="95">
        <v>0</v>
      </c>
      <c r="U58" s="95">
        <v>0</v>
      </c>
      <c r="V58" s="95">
        <v>0</v>
      </c>
      <c r="W58" s="95">
        <v>0</v>
      </c>
      <c r="X58" s="95">
        <v>0</v>
      </c>
      <c r="Y58" s="95">
        <v>0</v>
      </c>
      <c r="Z58" s="95">
        <v>0</v>
      </c>
      <c r="AA58" s="95">
        <v>0</v>
      </c>
      <c r="AB58" s="95">
        <v>0</v>
      </c>
      <c r="AC58" s="95">
        <v>0</v>
      </c>
      <c r="AD58" s="95">
        <v>0</v>
      </c>
      <c r="AE58" s="95">
        <v>364</v>
      </c>
      <c r="AF58" s="95">
        <v>1241</v>
      </c>
      <c r="AG58" s="95">
        <v>0</v>
      </c>
      <c r="AH58" s="95">
        <v>0</v>
      </c>
      <c r="AI58" s="95">
        <v>2356</v>
      </c>
      <c r="AJ58" s="95">
        <v>1564</v>
      </c>
      <c r="AK58" s="95">
        <v>366</v>
      </c>
      <c r="AL58" s="95">
        <v>2191</v>
      </c>
      <c r="AM58" s="95">
        <v>0</v>
      </c>
      <c r="AN58" s="95">
        <v>5</v>
      </c>
      <c r="AO58" s="95">
        <v>34</v>
      </c>
      <c r="AP58" s="95">
        <v>0</v>
      </c>
      <c r="AQ58" s="95">
        <v>67</v>
      </c>
      <c r="AR58" s="95">
        <v>26</v>
      </c>
      <c r="AS58" s="95">
        <v>0</v>
      </c>
      <c r="AT58" s="95">
        <v>2</v>
      </c>
      <c r="AU58" s="95">
        <v>0</v>
      </c>
      <c r="AV58" s="95">
        <v>0</v>
      </c>
      <c r="AW58" s="95">
        <v>0</v>
      </c>
      <c r="AX58" s="95">
        <v>0</v>
      </c>
      <c r="AY58" s="95">
        <v>0</v>
      </c>
      <c r="AZ58" s="95">
        <v>0</v>
      </c>
      <c r="BA58" s="95">
        <v>0</v>
      </c>
      <c r="BB58" s="95">
        <v>0</v>
      </c>
      <c r="BC58" s="95">
        <v>0</v>
      </c>
      <c r="BD58" s="95">
        <v>6</v>
      </c>
      <c r="BE58" s="95">
        <v>0</v>
      </c>
      <c r="BF58" s="95">
        <v>0</v>
      </c>
      <c r="BG58" s="95">
        <v>0</v>
      </c>
      <c r="BH58" s="95">
        <v>0</v>
      </c>
      <c r="BI58" s="95">
        <v>0</v>
      </c>
      <c r="BJ58" s="95">
        <v>0</v>
      </c>
      <c r="BK58" s="95">
        <v>0</v>
      </c>
      <c r="BL58" s="95">
        <v>10</v>
      </c>
      <c r="BM58" s="95">
        <v>140</v>
      </c>
      <c r="BN58" s="95">
        <v>0</v>
      </c>
      <c r="BO58" s="95">
        <v>23</v>
      </c>
      <c r="BP58" s="95">
        <v>64</v>
      </c>
      <c r="BQ58" s="95">
        <v>1</v>
      </c>
      <c r="BR58" s="95">
        <v>2</v>
      </c>
      <c r="BS58" s="95">
        <v>0</v>
      </c>
      <c r="BT58" s="95">
        <v>0</v>
      </c>
      <c r="BU58" s="95">
        <v>0</v>
      </c>
      <c r="BV58" s="95">
        <v>242</v>
      </c>
      <c r="BW58" s="95">
        <v>0</v>
      </c>
      <c r="BX58" s="95">
        <v>0</v>
      </c>
      <c r="BY58" s="95">
        <v>0</v>
      </c>
      <c r="BZ58" s="95">
        <v>0</v>
      </c>
      <c r="CA58" s="95">
        <v>0</v>
      </c>
      <c r="CB58" s="95">
        <v>0</v>
      </c>
      <c r="CC58" s="95">
        <v>0</v>
      </c>
      <c r="CD58" s="95">
        <v>0</v>
      </c>
      <c r="CE58" s="95">
        <v>0</v>
      </c>
      <c r="CF58" s="95">
        <v>0</v>
      </c>
      <c r="CG58" s="95">
        <v>0</v>
      </c>
      <c r="CH58" s="95">
        <v>0</v>
      </c>
      <c r="CI58" s="95">
        <v>0</v>
      </c>
      <c r="CJ58" s="95">
        <v>0</v>
      </c>
      <c r="CK58" s="95">
        <v>0</v>
      </c>
      <c r="CL58" s="95">
        <v>0</v>
      </c>
      <c r="CM58" s="95">
        <v>0</v>
      </c>
      <c r="CN58" s="95">
        <v>0</v>
      </c>
      <c r="CO58" s="95">
        <v>0</v>
      </c>
      <c r="CP58" s="95">
        <v>0</v>
      </c>
      <c r="CQ58" s="95">
        <v>0</v>
      </c>
      <c r="CR58" s="95">
        <v>0</v>
      </c>
      <c r="CS58" s="95">
        <v>0</v>
      </c>
      <c r="CT58" s="95">
        <v>0</v>
      </c>
      <c r="CU58" s="95">
        <v>0</v>
      </c>
      <c r="CV58" s="95">
        <v>0</v>
      </c>
      <c r="CW58" s="95">
        <v>0</v>
      </c>
      <c r="CX58" s="95">
        <v>0</v>
      </c>
      <c r="CY58" s="95">
        <v>0</v>
      </c>
      <c r="CZ58" s="95">
        <v>0</v>
      </c>
      <c r="DA58" s="95">
        <v>0</v>
      </c>
      <c r="DB58" s="95">
        <v>51</v>
      </c>
      <c r="DC58" s="95">
        <v>0</v>
      </c>
      <c r="DD58" s="95">
        <v>0</v>
      </c>
      <c r="DE58" s="95">
        <v>0</v>
      </c>
      <c r="DF58" s="95">
        <v>0</v>
      </c>
      <c r="DG58" s="95">
        <v>0</v>
      </c>
      <c r="DH58" s="95">
        <v>0</v>
      </c>
      <c r="DI58" s="95">
        <v>0</v>
      </c>
      <c r="DJ58" s="95">
        <v>0</v>
      </c>
      <c r="DK58" s="95">
        <v>0</v>
      </c>
      <c r="DL58" s="95">
        <v>0</v>
      </c>
      <c r="DM58" s="95">
        <v>0</v>
      </c>
      <c r="DN58" s="95">
        <v>0</v>
      </c>
      <c r="DO58" s="95">
        <v>0</v>
      </c>
      <c r="DP58" s="95">
        <v>0</v>
      </c>
      <c r="DQ58" s="95">
        <v>0</v>
      </c>
      <c r="DR58" s="95">
        <v>0</v>
      </c>
      <c r="DS58" s="95">
        <v>0</v>
      </c>
      <c r="DT58" s="95">
        <v>0</v>
      </c>
      <c r="DU58" s="95">
        <v>0</v>
      </c>
      <c r="DV58" s="95">
        <v>0</v>
      </c>
      <c r="DW58" s="95">
        <v>2360</v>
      </c>
      <c r="DX58" s="95">
        <v>1584</v>
      </c>
      <c r="DY58" s="95">
        <v>0</v>
      </c>
      <c r="DZ58" s="95">
        <v>0</v>
      </c>
      <c r="EA58" s="95">
        <v>0</v>
      </c>
      <c r="EB58" s="95">
        <v>0</v>
      </c>
      <c r="EC58" s="95">
        <v>0</v>
      </c>
      <c r="ED58" s="95">
        <v>0</v>
      </c>
      <c r="EE58" s="95">
        <v>0</v>
      </c>
      <c r="EF58" s="95">
        <v>0</v>
      </c>
      <c r="EG58" s="95">
        <v>0</v>
      </c>
      <c r="EH58" s="95">
        <v>0</v>
      </c>
      <c r="EI58" s="95">
        <v>0</v>
      </c>
      <c r="EJ58" s="95">
        <v>0</v>
      </c>
      <c r="EK58" s="95">
        <v>0</v>
      </c>
      <c r="EL58" s="95">
        <v>0</v>
      </c>
      <c r="EM58" s="95">
        <v>0</v>
      </c>
      <c r="EN58" s="95">
        <v>0</v>
      </c>
      <c r="EO58" s="95">
        <v>0</v>
      </c>
      <c r="EP58" s="95">
        <v>0</v>
      </c>
      <c r="EQ58" s="95">
        <v>0</v>
      </c>
      <c r="ER58" s="95">
        <v>0</v>
      </c>
      <c r="ES58" s="95">
        <v>0</v>
      </c>
      <c r="ET58" s="95">
        <v>0</v>
      </c>
      <c r="EU58" s="95">
        <v>0</v>
      </c>
      <c r="EV58" s="95">
        <v>0</v>
      </c>
      <c r="EW58" s="95">
        <v>0</v>
      </c>
      <c r="EX58" s="95">
        <v>0</v>
      </c>
      <c r="EY58" s="95">
        <v>0</v>
      </c>
      <c r="EZ58" s="95">
        <v>0</v>
      </c>
      <c r="FA58" s="95">
        <v>0</v>
      </c>
      <c r="FB58" s="95">
        <v>0</v>
      </c>
      <c r="FC58" s="95">
        <v>0</v>
      </c>
      <c r="FD58" s="95">
        <v>0</v>
      </c>
      <c r="FE58" s="95">
        <v>0</v>
      </c>
      <c r="FF58" s="95">
        <v>0</v>
      </c>
      <c r="FG58" s="95">
        <v>0</v>
      </c>
      <c r="FH58" s="95">
        <v>0</v>
      </c>
      <c r="FI58" s="95">
        <v>1</v>
      </c>
      <c r="FJ58" s="95">
        <v>0</v>
      </c>
      <c r="FK58" s="95">
        <v>0</v>
      </c>
      <c r="FL58" s="95">
        <v>0</v>
      </c>
      <c r="FM58" s="95">
        <v>0</v>
      </c>
      <c r="FN58" s="95">
        <v>0</v>
      </c>
      <c r="FO58" s="95">
        <v>0</v>
      </c>
      <c r="FP58" s="95">
        <v>0</v>
      </c>
      <c r="FQ58" s="95">
        <v>0</v>
      </c>
      <c r="FR58" s="95">
        <v>0</v>
      </c>
      <c r="FS58" s="95">
        <v>0</v>
      </c>
      <c r="FT58" s="95">
        <v>0</v>
      </c>
      <c r="FU58" s="95">
        <v>0</v>
      </c>
      <c r="FV58" s="95">
        <v>0</v>
      </c>
      <c r="FW58" s="95">
        <v>0</v>
      </c>
      <c r="FX58" s="95">
        <v>0</v>
      </c>
      <c r="FY58" s="95">
        <v>0</v>
      </c>
      <c r="FZ58" s="95">
        <v>0</v>
      </c>
      <c r="GA58" s="95">
        <v>0</v>
      </c>
      <c r="GB58" s="95">
        <v>0</v>
      </c>
      <c r="GC58" s="95">
        <v>0</v>
      </c>
      <c r="GD58" s="95">
        <v>0</v>
      </c>
      <c r="GE58" s="95">
        <v>0</v>
      </c>
      <c r="GF58" s="95">
        <v>24</v>
      </c>
      <c r="GG58" s="96">
        <v>12724</v>
      </c>
      <c r="GH58" s="95">
        <v>0</v>
      </c>
      <c r="GI58" s="95">
        <v>0</v>
      </c>
      <c r="GJ58" s="95">
        <v>0</v>
      </c>
      <c r="GK58" s="95">
        <v>0</v>
      </c>
      <c r="GL58" s="95">
        <v>0</v>
      </c>
      <c r="GM58" s="95">
        <v>0</v>
      </c>
      <c r="GN58" s="95">
        <v>0</v>
      </c>
      <c r="GO58" s="95">
        <v>-1511</v>
      </c>
      <c r="GP58" s="96">
        <v>-1511</v>
      </c>
      <c r="GQ58" s="96">
        <v>11213</v>
      </c>
      <c r="GR58" s="95">
        <v>69228</v>
      </c>
      <c r="GS58" s="95">
        <v>0</v>
      </c>
      <c r="GT58" s="95">
        <v>69228</v>
      </c>
      <c r="GU58" s="95">
        <v>11044</v>
      </c>
      <c r="GV58" s="95">
        <v>80272</v>
      </c>
      <c r="GW58" s="96">
        <v>78761</v>
      </c>
      <c r="GX58" s="96">
        <v>91485</v>
      </c>
      <c r="GY58" s="95">
        <v>-3034</v>
      </c>
      <c r="GZ58" s="95">
        <v>0</v>
      </c>
      <c r="HA58" s="95">
        <v>-131</v>
      </c>
      <c r="HB58" s="95">
        <v>-254</v>
      </c>
      <c r="HC58" s="95">
        <v>-3419</v>
      </c>
      <c r="HD58" s="95">
        <v>-7547</v>
      </c>
      <c r="HE58" s="95">
        <v>-10966</v>
      </c>
      <c r="HF58" s="96">
        <v>67795</v>
      </c>
      <c r="HG58" s="97">
        <v>80519</v>
      </c>
      <c r="HH58" s="87"/>
      <c r="HI58" s="40"/>
    </row>
    <row r="59" spans="1:217" hidden="1" x14ac:dyDescent="0.2">
      <c r="A59" s="87" t="s">
        <v>937</v>
      </c>
      <c r="B59" s="92" t="s">
        <v>152</v>
      </c>
      <c r="C59" s="89" t="s">
        <v>153</v>
      </c>
      <c r="D59" s="95">
        <v>0</v>
      </c>
      <c r="E59" s="95">
        <v>0</v>
      </c>
      <c r="F59" s="95">
        <v>0</v>
      </c>
      <c r="G59" s="95">
        <v>0</v>
      </c>
      <c r="H59" s="95">
        <v>0</v>
      </c>
      <c r="I59" s="95">
        <v>0</v>
      </c>
      <c r="J59" s="95">
        <v>284</v>
      </c>
      <c r="K59" s="95">
        <v>1618</v>
      </c>
      <c r="L59" s="95">
        <v>0</v>
      </c>
      <c r="M59" s="95">
        <v>0</v>
      </c>
      <c r="N59" s="95">
        <v>0</v>
      </c>
      <c r="O59" s="95">
        <v>294</v>
      </c>
      <c r="P59" s="95">
        <v>1</v>
      </c>
      <c r="Q59" s="95">
        <v>0</v>
      </c>
      <c r="R59" s="95">
        <v>0</v>
      </c>
      <c r="S59" s="95">
        <v>0</v>
      </c>
      <c r="T59" s="95">
        <v>14</v>
      </c>
      <c r="U59" s="95">
        <v>1</v>
      </c>
      <c r="V59" s="95">
        <v>0</v>
      </c>
      <c r="W59" s="95">
        <v>221</v>
      </c>
      <c r="X59" s="95">
        <v>0</v>
      </c>
      <c r="Y59" s="95">
        <v>28</v>
      </c>
      <c r="Z59" s="95">
        <v>61</v>
      </c>
      <c r="AA59" s="95">
        <v>0</v>
      </c>
      <c r="AB59" s="95">
        <v>0</v>
      </c>
      <c r="AC59" s="95">
        <v>121</v>
      </c>
      <c r="AD59" s="95">
        <v>0</v>
      </c>
      <c r="AE59" s="95">
        <v>0</v>
      </c>
      <c r="AF59" s="95">
        <v>0</v>
      </c>
      <c r="AG59" s="95">
        <v>0</v>
      </c>
      <c r="AH59" s="95">
        <v>0</v>
      </c>
      <c r="AI59" s="95">
        <v>0</v>
      </c>
      <c r="AJ59" s="95">
        <v>0</v>
      </c>
      <c r="AK59" s="95">
        <v>0</v>
      </c>
      <c r="AL59" s="95">
        <v>5</v>
      </c>
      <c r="AM59" s="95">
        <v>0</v>
      </c>
      <c r="AN59" s="95">
        <v>0</v>
      </c>
      <c r="AO59" s="95">
        <v>0</v>
      </c>
      <c r="AP59" s="95">
        <v>0</v>
      </c>
      <c r="AQ59" s="95">
        <v>0</v>
      </c>
      <c r="AR59" s="95">
        <v>0</v>
      </c>
      <c r="AS59" s="95">
        <v>0</v>
      </c>
      <c r="AT59" s="95">
        <v>0</v>
      </c>
      <c r="AU59" s="95">
        <v>0</v>
      </c>
      <c r="AV59" s="95">
        <v>0</v>
      </c>
      <c r="AW59" s="95">
        <v>0</v>
      </c>
      <c r="AX59" s="95">
        <v>0</v>
      </c>
      <c r="AY59" s="95">
        <v>0</v>
      </c>
      <c r="AZ59" s="95">
        <v>0</v>
      </c>
      <c r="BA59" s="95">
        <v>0</v>
      </c>
      <c r="BB59" s="95">
        <v>0</v>
      </c>
      <c r="BC59" s="95">
        <v>0</v>
      </c>
      <c r="BD59" s="95">
        <v>0</v>
      </c>
      <c r="BE59" s="95">
        <v>10867</v>
      </c>
      <c r="BF59" s="95">
        <v>1</v>
      </c>
      <c r="BG59" s="95">
        <v>768</v>
      </c>
      <c r="BH59" s="95">
        <v>0</v>
      </c>
      <c r="BI59" s="95">
        <v>0</v>
      </c>
      <c r="BJ59" s="95">
        <v>0</v>
      </c>
      <c r="BK59" s="95">
        <v>0</v>
      </c>
      <c r="BL59" s="95">
        <v>0</v>
      </c>
      <c r="BM59" s="95">
        <v>0</v>
      </c>
      <c r="BN59" s="95">
        <v>0</v>
      </c>
      <c r="BO59" s="95">
        <v>0</v>
      </c>
      <c r="BP59" s="95">
        <v>0</v>
      </c>
      <c r="BQ59" s="95">
        <v>0</v>
      </c>
      <c r="BR59" s="95">
        <v>0</v>
      </c>
      <c r="BS59" s="95">
        <v>0</v>
      </c>
      <c r="BT59" s="95">
        <v>0</v>
      </c>
      <c r="BU59" s="95">
        <v>0</v>
      </c>
      <c r="BV59" s="95">
        <v>0</v>
      </c>
      <c r="BW59" s="95">
        <v>0</v>
      </c>
      <c r="BX59" s="95">
        <v>0</v>
      </c>
      <c r="BY59" s="95">
        <v>0</v>
      </c>
      <c r="BZ59" s="95">
        <v>0</v>
      </c>
      <c r="CA59" s="95">
        <v>0</v>
      </c>
      <c r="CB59" s="95">
        <v>0</v>
      </c>
      <c r="CC59" s="95">
        <v>0</v>
      </c>
      <c r="CD59" s="95">
        <v>0</v>
      </c>
      <c r="CE59" s="95">
        <v>0</v>
      </c>
      <c r="CF59" s="95">
        <v>0</v>
      </c>
      <c r="CG59" s="95">
        <v>0</v>
      </c>
      <c r="CH59" s="95">
        <v>0</v>
      </c>
      <c r="CI59" s="95">
        <v>0</v>
      </c>
      <c r="CJ59" s="95">
        <v>0</v>
      </c>
      <c r="CK59" s="95">
        <v>0</v>
      </c>
      <c r="CL59" s="95">
        <v>0</v>
      </c>
      <c r="CM59" s="95">
        <v>0</v>
      </c>
      <c r="CN59" s="95">
        <v>0</v>
      </c>
      <c r="CO59" s="95">
        <v>0</v>
      </c>
      <c r="CP59" s="95">
        <v>0</v>
      </c>
      <c r="CQ59" s="95">
        <v>0</v>
      </c>
      <c r="CR59" s="95">
        <v>0</v>
      </c>
      <c r="CS59" s="95">
        <v>0</v>
      </c>
      <c r="CT59" s="95">
        <v>0</v>
      </c>
      <c r="CU59" s="95">
        <v>0</v>
      </c>
      <c r="CV59" s="95">
        <v>0</v>
      </c>
      <c r="CW59" s="95">
        <v>0</v>
      </c>
      <c r="CX59" s="95">
        <v>0</v>
      </c>
      <c r="CY59" s="95">
        <v>0</v>
      </c>
      <c r="CZ59" s="95">
        <v>0</v>
      </c>
      <c r="DA59" s="95">
        <v>0</v>
      </c>
      <c r="DB59" s="95">
        <v>0</v>
      </c>
      <c r="DC59" s="95">
        <v>0</v>
      </c>
      <c r="DD59" s="95">
        <v>0</v>
      </c>
      <c r="DE59" s="95">
        <v>0</v>
      </c>
      <c r="DF59" s="95">
        <v>0</v>
      </c>
      <c r="DG59" s="95">
        <v>0</v>
      </c>
      <c r="DH59" s="95">
        <v>0</v>
      </c>
      <c r="DI59" s="95">
        <v>0</v>
      </c>
      <c r="DJ59" s="95">
        <v>0</v>
      </c>
      <c r="DK59" s="95">
        <v>0</v>
      </c>
      <c r="DL59" s="95">
        <v>0</v>
      </c>
      <c r="DM59" s="95">
        <v>0</v>
      </c>
      <c r="DN59" s="95">
        <v>0</v>
      </c>
      <c r="DO59" s="95">
        <v>0</v>
      </c>
      <c r="DP59" s="95">
        <v>0</v>
      </c>
      <c r="DQ59" s="95">
        <v>0</v>
      </c>
      <c r="DR59" s="95">
        <v>0</v>
      </c>
      <c r="DS59" s="95">
        <v>0</v>
      </c>
      <c r="DT59" s="95">
        <v>0</v>
      </c>
      <c r="DU59" s="95">
        <v>0</v>
      </c>
      <c r="DV59" s="95">
        <v>0</v>
      </c>
      <c r="DW59" s="95">
        <v>0</v>
      </c>
      <c r="DX59" s="95">
        <v>0</v>
      </c>
      <c r="DY59" s="95">
        <v>2</v>
      </c>
      <c r="DZ59" s="95">
        <v>0</v>
      </c>
      <c r="EA59" s="95">
        <v>0</v>
      </c>
      <c r="EB59" s="95">
        <v>0</v>
      </c>
      <c r="EC59" s="95">
        <v>0</v>
      </c>
      <c r="ED59" s="95">
        <v>0</v>
      </c>
      <c r="EE59" s="95">
        <v>0</v>
      </c>
      <c r="EF59" s="95">
        <v>0</v>
      </c>
      <c r="EG59" s="95">
        <v>0</v>
      </c>
      <c r="EH59" s="95">
        <v>5</v>
      </c>
      <c r="EI59" s="95">
        <v>897</v>
      </c>
      <c r="EJ59" s="95">
        <v>0</v>
      </c>
      <c r="EK59" s="95">
        <v>0</v>
      </c>
      <c r="EL59" s="95">
        <v>0</v>
      </c>
      <c r="EM59" s="95">
        <v>0</v>
      </c>
      <c r="EN59" s="95">
        <v>0</v>
      </c>
      <c r="EO59" s="95">
        <v>0</v>
      </c>
      <c r="EP59" s="95">
        <v>0</v>
      </c>
      <c r="EQ59" s="95">
        <v>0</v>
      </c>
      <c r="ER59" s="95">
        <v>0</v>
      </c>
      <c r="ES59" s="95">
        <v>1</v>
      </c>
      <c r="ET59" s="95">
        <v>12</v>
      </c>
      <c r="EU59" s="95">
        <v>0</v>
      </c>
      <c r="EV59" s="95">
        <v>5</v>
      </c>
      <c r="EW59" s="95">
        <v>0</v>
      </c>
      <c r="EX59" s="95">
        <v>0</v>
      </c>
      <c r="EY59" s="95">
        <v>0</v>
      </c>
      <c r="EZ59" s="95">
        <v>0</v>
      </c>
      <c r="FA59" s="95">
        <v>0</v>
      </c>
      <c r="FB59" s="95">
        <v>0</v>
      </c>
      <c r="FC59" s="95">
        <v>39</v>
      </c>
      <c r="FD59" s="95">
        <v>0</v>
      </c>
      <c r="FE59" s="95">
        <v>0</v>
      </c>
      <c r="FF59" s="95">
        <v>0</v>
      </c>
      <c r="FG59" s="95">
        <v>0</v>
      </c>
      <c r="FH59" s="95">
        <v>0</v>
      </c>
      <c r="FI59" s="95">
        <v>217</v>
      </c>
      <c r="FJ59" s="95">
        <v>143</v>
      </c>
      <c r="FK59" s="95">
        <v>5</v>
      </c>
      <c r="FL59" s="95">
        <v>0</v>
      </c>
      <c r="FM59" s="95">
        <v>238</v>
      </c>
      <c r="FN59" s="95">
        <v>265</v>
      </c>
      <c r="FO59" s="95">
        <v>372568</v>
      </c>
      <c r="FP59" s="95">
        <v>1027</v>
      </c>
      <c r="FQ59" s="95">
        <v>2936</v>
      </c>
      <c r="FR59" s="95">
        <v>1556</v>
      </c>
      <c r="FS59" s="95">
        <v>0</v>
      </c>
      <c r="FT59" s="95">
        <v>0</v>
      </c>
      <c r="FU59" s="95">
        <v>0</v>
      </c>
      <c r="FV59" s="95">
        <v>0</v>
      </c>
      <c r="FW59" s="95">
        <v>0</v>
      </c>
      <c r="FX59" s="95">
        <v>0</v>
      </c>
      <c r="FY59" s="95">
        <v>0</v>
      </c>
      <c r="FZ59" s="95">
        <v>4</v>
      </c>
      <c r="GA59" s="95">
        <v>0</v>
      </c>
      <c r="GB59" s="95">
        <v>0</v>
      </c>
      <c r="GC59" s="95">
        <v>14</v>
      </c>
      <c r="GD59" s="95">
        <v>1</v>
      </c>
      <c r="GE59" s="95">
        <v>0</v>
      </c>
      <c r="GF59" s="95">
        <v>356</v>
      </c>
      <c r="GG59" s="96">
        <v>394575</v>
      </c>
      <c r="GH59" s="95">
        <v>3354</v>
      </c>
      <c r="GI59" s="95">
        <v>18783</v>
      </c>
      <c r="GJ59" s="95">
        <v>0</v>
      </c>
      <c r="GK59" s="95">
        <v>0</v>
      </c>
      <c r="GL59" s="95">
        <v>0</v>
      </c>
      <c r="GM59" s="95">
        <v>0</v>
      </c>
      <c r="GN59" s="95">
        <v>0</v>
      </c>
      <c r="GO59" s="95">
        <v>24306</v>
      </c>
      <c r="GP59" s="96">
        <v>46443</v>
      </c>
      <c r="GQ59" s="96">
        <v>441018</v>
      </c>
      <c r="GR59" s="95">
        <v>4344</v>
      </c>
      <c r="GS59" s="95">
        <v>1895</v>
      </c>
      <c r="GT59" s="95">
        <v>6239</v>
      </c>
      <c r="GU59" s="95">
        <v>246050</v>
      </c>
      <c r="GV59" s="95">
        <v>252289</v>
      </c>
      <c r="GW59" s="96">
        <v>298732</v>
      </c>
      <c r="GX59" s="96">
        <v>693307</v>
      </c>
      <c r="GY59" s="95">
        <v>-132387</v>
      </c>
      <c r="GZ59" s="95">
        <v>-54</v>
      </c>
      <c r="HA59" s="95">
        <v>-37</v>
      </c>
      <c r="HB59" s="95">
        <v>-10594</v>
      </c>
      <c r="HC59" s="95">
        <v>-143072</v>
      </c>
      <c r="HD59" s="95">
        <v>-265353</v>
      </c>
      <c r="HE59" s="95">
        <v>-408425</v>
      </c>
      <c r="HF59" s="96">
        <v>-109693</v>
      </c>
      <c r="HG59" s="97">
        <v>284882</v>
      </c>
      <c r="HH59" s="87"/>
      <c r="HI59" s="40"/>
    </row>
    <row r="60" spans="1:217" hidden="1" x14ac:dyDescent="0.2">
      <c r="A60" s="87" t="s">
        <v>938</v>
      </c>
      <c r="B60" s="92" t="s">
        <v>1108</v>
      </c>
      <c r="C60" s="89" t="s">
        <v>2160</v>
      </c>
      <c r="D60" s="95">
        <v>3</v>
      </c>
      <c r="E60" s="95">
        <v>0</v>
      </c>
      <c r="F60" s="95">
        <v>0</v>
      </c>
      <c r="G60" s="95">
        <v>0</v>
      </c>
      <c r="H60" s="95">
        <v>0</v>
      </c>
      <c r="I60" s="95">
        <v>0</v>
      </c>
      <c r="J60" s="95">
        <v>0</v>
      </c>
      <c r="K60" s="95">
        <v>1</v>
      </c>
      <c r="L60" s="95">
        <v>0</v>
      </c>
      <c r="M60" s="95">
        <v>0</v>
      </c>
      <c r="N60" s="95">
        <v>0</v>
      </c>
      <c r="O60" s="95">
        <v>0</v>
      </c>
      <c r="P60" s="95">
        <v>0</v>
      </c>
      <c r="Q60" s="95">
        <v>0</v>
      </c>
      <c r="R60" s="95">
        <v>0</v>
      </c>
      <c r="S60" s="95">
        <v>0</v>
      </c>
      <c r="T60" s="95">
        <v>35</v>
      </c>
      <c r="U60" s="95">
        <v>6</v>
      </c>
      <c r="V60" s="95">
        <v>5</v>
      </c>
      <c r="W60" s="95">
        <v>1229</v>
      </c>
      <c r="X60" s="95">
        <v>11</v>
      </c>
      <c r="Y60" s="95">
        <v>623</v>
      </c>
      <c r="Z60" s="95">
        <v>105</v>
      </c>
      <c r="AA60" s="95">
        <v>1</v>
      </c>
      <c r="AB60" s="95">
        <v>49</v>
      </c>
      <c r="AC60" s="95">
        <v>0</v>
      </c>
      <c r="AD60" s="95">
        <v>0</v>
      </c>
      <c r="AE60" s="95">
        <v>6</v>
      </c>
      <c r="AF60" s="95">
        <v>29</v>
      </c>
      <c r="AG60" s="95">
        <v>0</v>
      </c>
      <c r="AH60" s="95">
        <v>113</v>
      </c>
      <c r="AI60" s="95">
        <v>22</v>
      </c>
      <c r="AJ60" s="95">
        <v>6</v>
      </c>
      <c r="AK60" s="95">
        <v>16</v>
      </c>
      <c r="AL60" s="95">
        <v>2</v>
      </c>
      <c r="AM60" s="95">
        <v>0</v>
      </c>
      <c r="AN60" s="95">
        <v>5</v>
      </c>
      <c r="AO60" s="95">
        <v>0</v>
      </c>
      <c r="AP60" s="95">
        <v>113</v>
      </c>
      <c r="AQ60" s="95">
        <v>49</v>
      </c>
      <c r="AR60" s="95">
        <v>4</v>
      </c>
      <c r="AS60" s="95">
        <v>0</v>
      </c>
      <c r="AT60" s="95">
        <v>18</v>
      </c>
      <c r="AU60" s="95">
        <v>0</v>
      </c>
      <c r="AV60" s="95">
        <v>22</v>
      </c>
      <c r="AW60" s="95">
        <v>32</v>
      </c>
      <c r="AX60" s="95">
        <v>1301</v>
      </c>
      <c r="AY60" s="95">
        <v>0</v>
      </c>
      <c r="AZ60" s="95">
        <v>452</v>
      </c>
      <c r="BA60" s="95">
        <v>120</v>
      </c>
      <c r="BB60" s="95">
        <v>146</v>
      </c>
      <c r="BC60" s="95">
        <v>274</v>
      </c>
      <c r="BD60" s="95">
        <v>250</v>
      </c>
      <c r="BE60" s="95">
        <v>1116</v>
      </c>
      <c r="BF60" s="95">
        <v>7369</v>
      </c>
      <c r="BG60" s="95">
        <v>4743</v>
      </c>
      <c r="BH60" s="95">
        <v>1952</v>
      </c>
      <c r="BI60" s="95">
        <v>177</v>
      </c>
      <c r="BJ60" s="95">
        <v>2420</v>
      </c>
      <c r="BK60" s="95">
        <v>6</v>
      </c>
      <c r="BL60" s="95">
        <v>286</v>
      </c>
      <c r="BM60" s="95">
        <v>709</v>
      </c>
      <c r="BN60" s="95">
        <v>101</v>
      </c>
      <c r="BO60" s="95">
        <v>822</v>
      </c>
      <c r="BP60" s="95">
        <v>0</v>
      </c>
      <c r="BQ60" s="95">
        <v>8</v>
      </c>
      <c r="BR60" s="95">
        <v>1</v>
      </c>
      <c r="BS60" s="95">
        <v>249</v>
      </c>
      <c r="BT60" s="95">
        <v>2</v>
      </c>
      <c r="BU60" s="95">
        <v>19</v>
      </c>
      <c r="BV60" s="95">
        <v>35</v>
      </c>
      <c r="BW60" s="95">
        <v>49</v>
      </c>
      <c r="BX60" s="95">
        <v>0</v>
      </c>
      <c r="BY60" s="95">
        <v>301</v>
      </c>
      <c r="BZ60" s="95">
        <v>22</v>
      </c>
      <c r="CA60" s="95">
        <v>363</v>
      </c>
      <c r="CB60" s="95">
        <v>430</v>
      </c>
      <c r="CC60" s="95">
        <v>32</v>
      </c>
      <c r="CD60" s="95">
        <v>0</v>
      </c>
      <c r="CE60" s="95">
        <v>0</v>
      </c>
      <c r="CF60" s="95">
        <v>0</v>
      </c>
      <c r="CG60" s="95">
        <v>54</v>
      </c>
      <c r="CH60" s="95">
        <v>22</v>
      </c>
      <c r="CI60" s="95">
        <v>5</v>
      </c>
      <c r="CJ60" s="95">
        <v>13</v>
      </c>
      <c r="CK60" s="95">
        <v>34</v>
      </c>
      <c r="CL60" s="95">
        <v>25</v>
      </c>
      <c r="CM60" s="95">
        <v>20</v>
      </c>
      <c r="CN60" s="95">
        <v>36</v>
      </c>
      <c r="CO60" s="95">
        <v>2</v>
      </c>
      <c r="CP60" s="95">
        <v>41</v>
      </c>
      <c r="CQ60" s="95">
        <v>2</v>
      </c>
      <c r="CR60" s="95">
        <v>124</v>
      </c>
      <c r="CS60" s="95">
        <v>17</v>
      </c>
      <c r="CT60" s="95">
        <v>24</v>
      </c>
      <c r="CU60" s="95">
        <v>71</v>
      </c>
      <c r="CV60" s="95">
        <v>58</v>
      </c>
      <c r="CW60" s="95">
        <v>25</v>
      </c>
      <c r="CX60" s="95">
        <v>159</v>
      </c>
      <c r="CY60" s="95">
        <v>322</v>
      </c>
      <c r="CZ60" s="95">
        <v>85</v>
      </c>
      <c r="DA60" s="95">
        <v>7</v>
      </c>
      <c r="DB60" s="95">
        <v>13</v>
      </c>
      <c r="DC60" s="95">
        <v>0</v>
      </c>
      <c r="DD60" s="95">
        <v>0</v>
      </c>
      <c r="DE60" s="95">
        <v>155</v>
      </c>
      <c r="DF60" s="95">
        <v>59</v>
      </c>
      <c r="DG60" s="95">
        <v>354</v>
      </c>
      <c r="DH60" s="95">
        <v>36</v>
      </c>
      <c r="DI60" s="95">
        <v>2</v>
      </c>
      <c r="DJ60" s="95">
        <v>61</v>
      </c>
      <c r="DK60" s="95">
        <v>292</v>
      </c>
      <c r="DL60" s="95">
        <v>346</v>
      </c>
      <c r="DM60" s="95">
        <v>51</v>
      </c>
      <c r="DN60" s="95">
        <v>93</v>
      </c>
      <c r="DO60" s="95">
        <v>0</v>
      </c>
      <c r="DP60" s="95">
        <v>15</v>
      </c>
      <c r="DQ60" s="95">
        <v>86</v>
      </c>
      <c r="DR60" s="95">
        <v>24</v>
      </c>
      <c r="DS60" s="95">
        <v>15</v>
      </c>
      <c r="DT60" s="95">
        <v>5</v>
      </c>
      <c r="DU60" s="95">
        <v>24</v>
      </c>
      <c r="DV60" s="95">
        <v>69</v>
      </c>
      <c r="DW60" s="95">
        <v>0</v>
      </c>
      <c r="DX60" s="95">
        <v>28</v>
      </c>
      <c r="DY60" s="95">
        <v>2</v>
      </c>
      <c r="DZ60" s="95">
        <v>118</v>
      </c>
      <c r="EA60" s="95">
        <v>88</v>
      </c>
      <c r="EB60" s="95">
        <v>9</v>
      </c>
      <c r="EC60" s="95">
        <v>26</v>
      </c>
      <c r="ED60" s="95">
        <v>21</v>
      </c>
      <c r="EE60" s="95">
        <v>0</v>
      </c>
      <c r="EF60" s="95">
        <v>0</v>
      </c>
      <c r="EG60" s="95">
        <v>0</v>
      </c>
      <c r="EH60" s="95">
        <v>0</v>
      </c>
      <c r="EI60" s="95">
        <v>20</v>
      </c>
      <c r="EJ60" s="95">
        <v>3</v>
      </c>
      <c r="EK60" s="95">
        <v>16</v>
      </c>
      <c r="EL60" s="95">
        <v>7</v>
      </c>
      <c r="EM60" s="95">
        <v>0</v>
      </c>
      <c r="EN60" s="95">
        <v>8</v>
      </c>
      <c r="EO60" s="95">
        <v>1</v>
      </c>
      <c r="EP60" s="95">
        <v>0</v>
      </c>
      <c r="EQ60" s="95">
        <v>6</v>
      </c>
      <c r="ER60" s="95">
        <v>0</v>
      </c>
      <c r="ES60" s="95">
        <v>15</v>
      </c>
      <c r="ET60" s="95">
        <v>63</v>
      </c>
      <c r="EU60" s="95">
        <v>11</v>
      </c>
      <c r="EV60" s="95">
        <v>17</v>
      </c>
      <c r="EW60" s="95">
        <v>1</v>
      </c>
      <c r="EX60" s="95">
        <v>0</v>
      </c>
      <c r="EY60" s="95">
        <v>1</v>
      </c>
      <c r="EZ60" s="95">
        <v>10</v>
      </c>
      <c r="FA60" s="95">
        <v>3</v>
      </c>
      <c r="FB60" s="95">
        <v>95</v>
      </c>
      <c r="FC60" s="95">
        <v>0</v>
      </c>
      <c r="FD60" s="95">
        <v>0</v>
      </c>
      <c r="FE60" s="95">
        <v>0</v>
      </c>
      <c r="FF60" s="95">
        <v>0</v>
      </c>
      <c r="FG60" s="95">
        <v>0</v>
      </c>
      <c r="FH60" s="95">
        <v>0</v>
      </c>
      <c r="FI60" s="95">
        <v>11</v>
      </c>
      <c r="FJ60" s="95">
        <v>71</v>
      </c>
      <c r="FK60" s="95">
        <v>31</v>
      </c>
      <c r="FL60" s="95">
        <v>0</v>
      </c>
      <c r="FM60" s="95">
        <v>4</v>
      </c>
      <c r="FN60" s="95">
        <v>0</v>
      </c>
      <c r="FO60" s="95">
        <v>811</v>
      </c>
      <c r="FP60" s="95">
        <v>193</v>
      </c>
      <c r="FQ60" s="95">
        <v>433</v>
      </c>
      <c r="FR60" s="95">
        <v>463</v>
      </c>
      <c r="FS60" s="95">
        <v>2</v>
      </c>
      <c r="FT60" s="95">
        <v>71</v>
      </c>
      <c r="FU60" s="95">
        <v>2</v>
      </c>
      <c r="FV60" s="95">
        <v>0</v>
      </c>
      <c r="FW60" s="95">
        <v>47</v>
      </c>
      <c r="FX60" s="95">
        <v>55</v>
      </c>
      <c r="FY60" s="95">
        <v>1404</v>
      </c>
      <c r="FZ60" s="95">
        <v>476</v>
      </c>
      <c r="GA60" s="95">
        <v>1588</v>
      </c>
      <c r="GB60" s="95">
        <v>1756</v>
      </c>
      <c r="GC60" s="95">
        <v>251</v>
      </c>
      <c r="GD60" s="95">
        <v>293</v>
      </c>
      <c r="GE60" s="95">
        <v>0</v>
      </c>
      <c r="GF60" s="95">
        <v>112</v>
      </c>
      <c r="GG60" s="96">
        <v>37749</v>
      </c>
      <c r="GH60" s="95">
        <v>1245</v>
      </c>
      <c r="GI60" s="95">
        <v>8594</v>
      </c>
      <c r="GJ60" s="95">
        <v>0</v>
      </c>
      <c r="GK60" s="95">
        <v>0</v>
      </c>
      <c r="GL60" s="95">
        <v>0</v>
      </c>
      <c r="GM60" s="95">
        <v>0</v>
      </c>
      <c r="GN60" s="95">
        <v>0</v>
      </c>
      <c r="GO60" s="95">
        <v>1013</v>
      </c>
      <c r="GP60" s="96">
        <v>10852</v>
      </c>
      <c r="GQ60" s="96">
        <v>48601</v>
      </c>
      <c r="GR60" s="95">
        <v>3418</v>
      </c>
      <c r="GS60" s="95">
        <v>0</v>
      </c>
      <c r="GT60" s="95">
        <v>3418</v>
      </c>
      <c r="GU60" s="95">
        <v>55214</v>
      </c>
      <c r="GV60" s="95">
        <v>58632</v>
      </c>
      <c r="GW60" s="96">
        <v>69484</v>
      </c>
      <c r="GX60" s="96">
        <v>107233</v>
      </c>
      <c r="GY60" s="95">
        <v>-6412</v>
      </c>
      <c r="GZ60" s="95">
        <v>-7</v>
      </c>
      <c r="HA60" s="95">
        <v>-22</v>
      </c>
      <c r="HB60" s="95">
        <v>-514</v>
      </c>
      <c r="HC60" s="95">
        <v>-6955</v>
      </c>
      <c r="HD60" s="95">
        <v>-35702</v>
      </c>
      <c r="HE60" s="95">
        <v>-42657</v>
      </c>
      <c r="HF60" s="96">
        <v>26827</v>
      </c>
      <c r="HG60" s="97">
        <v>64576</v>
      </c>
      <c r="HH60" s="87"/>
      <c r="HI60" s="40"/>
    </row>
    <row r="61" spans="1:217" hidden="1" x14ac:dyDescent="0.2">
      <c r="A61" s="87" t="s">
        <v>939</v>
      </c>
      <c r="B61" s="92" t="s">
        <v>1109</v>
      </c>
      <c r="C61" s="89" t="s">
        <v>150</v>
      </c>
      <c r="D61" s="95">
        <v>0</v>
      </c>
      <c r="E61" s="95">
        <v>0</v>
      </c>
      <c r="F61" s="95">
        <v>0</v>
      </c>
      <c r="G61" s="95">
        <v>0</v>
      </c>
      <c r="H61" s="95">
        <v>0</v>
      </c>
      <c r="I61" s="95">
        <v>0</v>
      </c>
      <c r="J61" s="95">
        <v>0</v>
      </c>
      <c r="K61" s="95">
        <v>3</v>
      </c>
      <c r="L61" s="95">
        <v>0</v>
      </c>
      <c r="M61" s="95">
        <v>0</v>
      </c>
      <c r="N61" s="95">
        <v>0</v>
      </c>
      <c r="O61" s="95">
        <v>0</v>
      </c>
      <c r="P61" s="95">
        <v>0</v>
      </c>
      <c r="Q61" s="95">
        <v>0</v>
      </c>
      <c r="R61" s="95">
        <v>0</v>
      </c>
      <c r="S61" s="95">
        <v>0</v>
      </c>
      <c r="T61" s="95">
        <v>0</v>
      </c>
      <c r="U61" s="95">
        <v>0</v>
      </c>
      <c r="V61" s="95">
        <v>0</v>
      </c>
      <c r="W61" s="95">
        <v>0</v>
      </c>
      <c r="X61" s="95">
        <v>0</v>
      </c>
      <c r="Y61" s="95">
        <v>0</v>
      </c>
      <c r="Z61" s="95">
        <v>0</v>
      </c>
      <c r="AA61" s="95">
        <v>0</v>
      </c>
      <c r="AB61" s="95">
        <v>0</v>
      </c>
      <c r="AC61" s="95">
        <v>0</v>
      </c>
      <c r="AD61" s="95">
        <v>0</v>
      </c>
      <c r="AE61" s="95">
        <v>0</v>
      </c>
      <c r="AF61" s="95">
        <v>0</v>
      </c>
      <c r="AG61" s="95">
        <v>0</v>
      </c>
      <c r="AH61" s="95">
        <v>0</v>
      </c>
      <c r="AI61" s="95">
        <v>0</v>
      </c>
      <c r="AJ61" s="95">
        <v>0</v>
      </c>
      <c r="AK61" s="95">
        <v>0</v>
      </c>
      <c r="AL61" s="95">
        <v>0</v>
      </c>
      <c r="AM61" s="95">
        <v>0</v>
      </c>
      <c r="AN61" s="95">
        <v>0</v>
      </c>
      <c r="AO61" s="95">
        <v>0</v>
      </c>
      <c r="AP61" s="95">
        <v>0</v>
      </c>
      <c r="AQ61" s="95">
        <v>0</v>
      </c>
      <c r="AR61" s="95">
        <v>0</v>
      </c>
      <c r="AS61" s="95">
        <v>0</v>
      </c>
      <c r="AT61" s="95">
        <v>0</v>
      </c>
      <c r="AU61" s="95">
        <v>0</v>
      </c>
      <c r="AV61" s="95">
        <v>0</v>
      </c>
      <c r="AW61" s="95">
        <v>0</v>
      </c>
      <c r="AX61" s="95">
        <v>0</v>
      </c>
      <c r="AY61" s="95">
        <v>0</v>
      </c>
      <c r="AZ61" s="95">
        <v>0</v>
      </c>
      <c r="BA61" s="95">
        <v>0</v>
      </c>
      <c r="BB61" s="95">
        <v>0</v>
      </c>
      <c r="BC61" s="95">
        <v>0</v>
      </c>
      <c r="BD61" s="95">
        <v>0</v>
      </c>
      <c r="BE61" s="95">
        <v>0</v>
      </c>
      <c r="BF61" s="95">
        <v>0</v>
      </c>
      <c r="BG61" s="95">
        <v>1275</v>
      </c>
      <c r="BH61" s="95">
        <v>0</v>
      </c>
      <c r="BI61" s="95">
        <v>0</v>
      </c>
      <c r="BJ61" s="95">
        <v>0</v>
      </c>
      <c r="BK61" s="95">
        <v>0</v>
      </c>
      <c r="BL61" s="95">
        <v>0</v>
      </c>
      <c r="BM61" s="95">
        <v>0</v>
      </c>
      <c r="BN61" s="95">
        <v>0</v>
      </c>
      <c r="BO61" s="95">
        <v>0</v>
      </c>
      <c r="BP61" s="95">
        <v>0</v>
      </c>
      <c r="BQ61" s="95">
        <v>0</v>
      </c>
      <c r="BR61" s="95">
        <v>0</v>
      </c>
      <c r="BS61" s="95">
        <v>0</v>
      </c>
      <c r="BT61" s="95">
        <v>0</v>
      </c>
      <c r="BU61" s="95">
        <v>0</v>
      </c>
      <c r="BV61" s="95">
        <v>0</v>
      </c>
      <c r="BW61" s="95">
        <v>0</v>
      </c>
      <c r="BX61" s="95">
        <v>0</v>
      </c>
      <c r="BY61" s="95">
        <v>0</v>
      </c>
      <c r="BZ61" s="95">
        <v>0</v>
      </c>
      <c r="CA61" s="95">
        <v>0</v>
      </c>
      <c r="CB61" s="95">
        <v>0</v>
      </c>
      <c r="CC61" s="95">
        <v>0</v>
      </c>
      <c r="CD61" s="95">
        <v>0</v>
      </c>
      <c r="CE61" s="95">
        <v>0</v>
      </c>
      <c r="CF61" s="95">
        <v>0</v>
      </c>
      <c r="CG61" s="95">
        <v>0</v>
      </c>
      <c r="CH61" s="95">
        <v>0</v>
      </c>
      <c r="CI61" s="95">
        <v>0</v>
      </c>
      <c r="CJ61" s="95">
        <v>0</v>
      </c>
      <c r="CK61" s="95">
        <v>0</v>
      </c>
      <c r="CL61" s="95">
        <v>0</v>
      </c>
      <c r="CM61" s="95">
        <v>0</v>
      </c>
      <c r="CN61" s="95">
        <v>0</v>
      </c>
      <c r="CO61" s="95">
        <v>0</v>
      </c>
      <c r="CP61" s="95">
        <v>0</v>
      </c>
      <c r="CQ61" s="95">
        <v>0</v>
      </c>
      <c r="CR61" s="95">
        <v>0</v>
      </c>
      <c r="CS61" s="95">
        <v>0</v>
      </c>
      <c r="CT61" s="95">
        <v>0</v>
      </c>
      <c r="CU61" s="95">
        <v>0</v>
      </c>
      <c r="CV61" s="95">
        <v>0</v>
      </c>
      <c r="CW61" s="95">
        <v>0</v>
      </c>
      <c r="CX61" s="95">
        <v>0</v>
      </c>
      <c r="CY61" s="95">
        <v>0</v>
      </c>
      <c r="CZ61" s="95">
        <v>0</v>
      </c>
      <c r="DA61" s="95">
        <v>0</v>
      </c>
      <c r="DB61" s="95">
        <v>0</v>
      </c>
      <c r="DC61" s="95">
        <v>0</v>
      </c>
      <c r="DD61" s="95">
        <v>0</v>
      </c>
      <c r="DE61" s="95">
        <v>0</v>
      </c>
      <c r="DF61" s="95">
        <v>0</v>
      </c>
      <c r="DG61" s="95">
        <v>0</v>
      </c>
      <c r="DH61" s="95">
        <v>0</v>
      </c>
      <c r="DI61" s="95">
        <v>0</v>
      </c>
      <c r="DJ61" s="95">
        <v>0</v>
      </c>
      <c r="DK61" s="95">
        <v>0</v>
      </c>
      <c r="DL61" s="95">
        <v>0</v>
      </c>
      <c r="DM61" s="95">
        <v>0</v>
      </c>
      <c r="DN61" s="95">
        <v>0</v>
      </c>
      <c r="DO61" s="95">
        <v>0</v>
      </c>
      <c r="DP61" s="95">
        <v>0</v>
      </c>
      <c r="DQ61" s="95">
        <v>0</v>
      </c>
      <c r="DR61" s="95">
        <v>0</v>
      </c>
      <c r="DS61" s="95">
        <v>0</v>
      </c>
      <c r="DT61" s="95">
        <v>0</v>
      </c>
      <c r="DU61" s="95">
        <v>0</v>
      </c>
      <c r="DV61" s="95">
        <v>0</v>
      </c>
      <c r="DW61" s="95">
        <v>0</v>
      </c>
      <c r="DX61" s="95">
        <v>0</v>
      </c>
      <c r="DY61" s="95">
        <v>0</v>
      </c>
      <c r="DZ61" s="95">
        <v>0</v>
      </c>
      <c r="EA61" s="95">
        <v>0</v>
      </c>
      <c r="EB61" s="95">
        <v>0</v>
      </c>
      <c r="EC61" s="95">
        <v>0</v>
      </c>
      <c r="ED61" s="95">
        <v>0</v>
      </c>
      <c r="EE61" s="95">
        <v>0</v>
      </c>
      <c r="EF61" s="95">
        <v>0</v>
      </c>
      <c r="EG61" s="95">
        <v>0</v>
      </c>
      <c r="EH61" s="95">
        <v>0</v>
      </c>
      <c r="EI61" s="95">
        <v>0</v>
      </c>
      <c r="EJ61" s="95">
        <v>0</v>
      </c>
      <c r="EK61" s="95">
        <v>0</v>
      </c>
      <c r="EL61" s="95">
        <v>0</v>
      </c>
      <c r="EM61" s="95">
        <v>0</v>
      </c>
      <c r="EN61" s="95">
        <v>0</v>
      </c>
      <c r="EO61" s="95">
        <v>0</v>
      </c>
      <c r="EP61" s="95">
        <v>0</v>
      </c>
      <c r="EQ61" s="95">
        <v>0</v>
      </c>
      <c r="ER61" s="95">
        <v>0</v>
      </c>
      <c r="ES61" s="95">
        <v>0</v>
      </c>
      <c r="ET61" s="95">
        <v>0</v>
      </c>
      <c r="EU61" s="95">
        <v>0</v>
      </c>
      <c r="EV61" s="95">
        <v>0</v>
      </c>
      <c r="EW61" s="95">
        <v>0</v>
      </c>
      <c r="EX61" s="95">
        <v>2</v>
      </c>
      <c r="EY61" s="95">
        <v>0</v>
      </c>
      <c r="EZ61" s="95">
        <v>0</v>
      </c>
      <c r="FA61" s="95">
        <v>0</v>
      </c>
      <c r="FB61" s="95">
        <v>0</v>
      </c>
      <c r="FC61" s="95">
        <v>0</v>
      </c>
      <c r="FD61" s="95">
        <v>0</v>
      </c>
      <c r="FE61" s="95">
        <v>1</v>
      </c>
      <c r="FF61" s="95">
        <v>0</v>
      </c>
      <c r="FG61" s="95">
        <v>0</v>
      </c>
      <c r="FH61" s="95">
        <v>8</v>
      </c>
      <c r="FI61" s="95">
        <v>0</v>
      </c>
      <c r="FJ61" s="95">
        <v>0</v>
      </c>
      <c r="FK61" s="95">
        <v>0</v>
      </c>
      <c r="FL61" s="95">
        <v>0</v>
      </c>
      <c r="FM61" s="95">
        <v>0</v>
      </c>
      <c r="FN61" s="95">
        <v>0</v>
      </c>
      <c r="FO61" s="95">
        <v>6</v>
      </c>
      <c r="FP61" s="95">
        <v>34</v>
      </c>
      <c r="FQ61" s="95">
        <v>0</v>
      </c>
      <c r="FR61" s="95">
        <v>0</v>
      </c>
      <c r="FS61" s="95">
        <v>0</v>
      </c>
      <c r="FT61" s="95">
        <v>0</v>
      </c>
      <c r="FU61" s="95">
        <v>0</v>
      </c>
      <c r="FV61" s="95">
        <v>0</v>
      </c>
      <c r="FW61" s="95">
        <v>0</v>
      </c>
      <c r="FX61" s="95">
        <v>0</v>
      </c>
      <c r="FY61" s="95">
        <v>0</v>
      </c>
      <c r="FZ61" s="95">
        <v>110</v>
      </c>
      <c r="GA61" s="95">
        <v>0</v>
      </c>
      <c r="GB61" s="95">
        <v>3567</v>
      </c>
      <c r="GC61" s="95">
        <v>974</v>
      </c>
      <c r="GD61" s="95">
        <v>312</v>
      </c>
      <c r="GE61" s="95">
        <v>0</v>
      </c>
      <c r="GF61" s="95">
        <v>79</v>
      </c>
      <c r="GG61" s="96">
        <v>6371</v>
      </c>
      <c r="GH61" s="95">
        <v>1063</v>
      </c>
      <c r="GI61" s="95">
        <v>54460</v>
      </c>
      <c r="GJ61" s="95">
        <v>0</v>
      </c>
      <c r="GK61" s="95">
        <v>0</v>
      </c>
      <c r="GL61" s="95">
        <v>0</v>
      </c>
      <c r="GM61" s="95">
        <v>0</v>
      </c>
      <c r="GN61" s="95">
        <v>0</v>
      </c>
      <c r="GO61" s="95">
        <v>-2668</v>
      </c>
      <c r="GP61" s="96">
        <v>52855</v>
      </c>
      <c r="GQ61" s="96">
        <v>59226</v>
      </c>
      <c r="GR61" s="95">
        <v>10524</v>
      </c>
      <c r="GS61" s="95">
        <v>1437</v>
      </c>
      <c r="GT61" s="95">
        <v>11961</v>
      </c>
      <c r="GU61" s="95">
        <v>125012</v>
      </c>
      <c r="GV61" s="95">
        <v>136973</v>
      </c>
      <c r="GW61" s="96">
        <v>189828</v>
      </c>
      <c r="GX61" s="96">
        <v>196199</v>
      </c>
      <c r="GY61" s="95">
        <v>-9582</v>
      </c>
      <c r="GZ61" s="95">
        <v>-1513</v>
      </c>
      <c r="HA61" s="95">
        <v>-30</v>
      </c>
      <c r="HB61" s="95">
        <v>-757</v>
      </c>
      <c r="HC61" s="95">
        <v>-11882</v>
      </c>
      <c r="HD61" s="95">
        <v>-49567</v>
      </c>
      <c r="HE61" s="95">
        <v>-61449</v>
      </c>
      <c r="HF61" s="96">
        <v>128379</v>
      </c>
      <c r="HG61" s="97">
        <v>134750</v>
      </c>
      <c r="HH61" s="87"/>
      <c r="HI61" s="40"/>
    </row>
    <row r="62" spans="1:217" hidden="1" x14ac:dyDescent="0.2">
      <c r="A62" s="87" t="s">
        <v>940</v>
      </c>
      <c r="B62" s="92" t="s">
        <v>1110</v>
      </c>
      <c r="C62" s="89" t="s">
        <v>148</v>
      </c>
      <c r="D62" s="95">
        <v>0</v>
      </c>
      <c r="E62" s="95">
        <v>0</v>
      </c>
      <c r="F62" s="95">
        <v>0</v>
      </c>
      <c r="G62" s="95">
        <v>0</v>
      </c>
      <c r="H62" s="95">
        <v>0</v>
      </c>
      <c r="I62" s="95">
        <v>0</v>
      </c>
      <c r="J62" s="95">
        <v>0</v>
      </c>
      <c r="K62" s="95">
        <v>0</v>
      </c>
      <c r="L62" s="95">
        <v>0</v>
      </c>
      <c r="M62" s="95">
        <v>0</v>
      </c>
      <c r="N62" s="95">
        <v>0</v>
      </c>
      <c r="O62" s="95">
        <v>152</v>
      </c>
      <c r="P62" s="95">
        <v>0</v>
      </c>
      <c r="Q62" s="95">
        <v>0</v>
      </c>
      <c r="R62" s="95">
        <v>0</v>
      </c>
      <c r="S62" s="95">
        <v>0</v>
      </c>
      <c r="T62" s="95">
        <v>0</v>
      </c>
      <c r="U62" s="95">
        <v>0</v>
      </c>
      <c r="V62" s="95">
        <v>0</v>
      </c>
      <c r="W62" s="95">
        <v>0</v>
      </c>
      <c r="X62" s="95">
        <v>0</v>
      </c>
      <c r="Y62" s="95">
        <v>0</v>
      </c>
      <c r="Z62" s="95">
        <v>0</v>
      </c>
      <c r="AA62" s="95">
        <v>0</v>
      </c>
      <c r="AB62" s="95">
        <v>0</v>
      </c>
      <c r="AC62" s="95">
        <v>0</v>
      </c>
      <c r="AD62" s="95">
        <v>0</v>
      </c>
      <c r="AE62" s="95">
        <v>0</v>
      </c>
      <c r="AF62" s="95">
        <v>2</v>
      </c>
      <c r="AG62" s="95">
        <v>0</v>
      </c>
      <c r="AH62" s="95">
        <v>0</v>
      </c>
      <c r="AI62" s="95">
        <v>4</v>
      </c>
      <c r="AJ62" s="95">
        <v>0</v>
      </c>
      <c r="AK62" s="95">
        <v>3</v>
      </c>
      <c r="AL62" s="95">
        <v>1</v>
      </c>
      <c r="AM62" s="95">
        <v>18</v>
      </c>
      <c r="AN62" s="95">
        <v>163</v>
      </c>
      <c r="AO62" s="95">
        <v>306</v>
      </c>
      <c r="AP62" s="95">
        <v>0</v>
      </c>
      <c r="AQ62" s="95">
        <v>49</v>
      </c>
      <c r="AR62" s="95">
        <v>268</v>
      </c>
      <c r="AS62" s="95">
        <v>1118</v>
      </c>
      <c r="AT62" s="95">
        <v>95</v>
      </c>
      <c r="AU62" s="95">
        <v>3532</v>
      </c>
      <c r="AV62" s="95">
        <v>0</v>
      </c>
      <c r="AW62" s="95">
        <v>0</v>
      </c>
      <c r="AX62" s="95">
        <v>0</v>
      </c>
      <c r="AY62" s="95">
        <v>0</v>
      </c>
      <c r="AZ62" s="95">
        <v>0</v>
      </c>
      <c r="BA62" s="95">
        <v>0</v>
      </c>
      <c r="BB62" s="95">
        <v>0</v>
      </c>
      <c r="BC62" s="95">
        <v>0</v>
      </c>
      <c r="BD62" s="95">
        <v>0</v>
      </c>
      <c r="BE62" s="95">
        <v>0</v>
      </c>
      <c r="BF62" s="95">
        <v>0</v>
      </c>
      <c r="BG62" s="95">
        <v>2</v>
      </c>
      <c r="BH62" s="95">
        <v>1674</v>
      </c>
      <c r="BI62" s="95">
        <v>0</v>
      </c>
      <c r="BJ62" s="95">
        <v>0</v>
      </c>
      <c r="BK62" s="95">
        <v>0</v>
      </c>
      <c r="BL62" s="95">
        <v>17</v>
      </c>
      <c r="BM62" s="95">
        <v>373</v>
      </c>
      <c r="BN62" s="95">
        <v>0</v>
      </c>
      <c r="BO62" s="95">
        <v>51</v>
      </c>
      <c r="BP62" s="95">
        <v>0</v>
      </c>
      <c r="BQ62" s="95">
        <v>22</v>
      </c>
      <c r="BR62" s="95">
        <v>106</v>
      </c>
      <c r="BS62" s="95">
        <v>61</v>
      </c>
      <c r="BT62" s="95">
        <v>2</v>
      </c>
      <c r="BU62" s="95">
        <v>35</v>
      </c>
      <c r="BV62" s="95">
        <v>5</v>
      </c>
      <c r="BW62" s="95">
        <v>0</v>
      </c>
      <c r="BX62" s="95">
        <v>0</v>
      </c>
      <c r="BY62" s="95">
        <v>5</v>
      </c>
      <c r="BZ62" s="95">
        <v>6</v>
      </c>
      <c r="CA62" s="95">
        <v>678</v>
      </c>
      <c r="CB62" s="95">
        <v>56</v>
      </c>
      <c r="CC62" s="95">
        <v>0</v>
      </c>
      <c r="CD62" s="95">
        <v>0</v>
      </c>
      <c r="CE62" s="95">
        <v>0</v>
      </c>
      <c r="CF62" s="95">
        <v>46</v>
      </c>
      <c r="CG62" s="95">
        <v>6</v>
      </c>
      <c r="CH62" s="95">
        <v>715</v>
      </c>
      <c r="CI62" s="95">
        <v>63</v>
      </c>
      <c r="CJ62" s="95">
        <v>220</v>
      </c>
      <c r="CK62" s="95">
        <v>1887</v>
      </c>
      <c r="CL62" s="95">
        <v>181</v>
      </c>
      <c r="CM62" s="95">
        <v>151</v>
      </c>
      <c r="CN62" s="95">
        <v>88</v>
      </c>
      <c r="CO62" s="95">
        <v>11</v>
      </c>
      <c r="CP62" s="95">
        <v>290</v>
      </c>
      <c r="CQ62" s="95">
        <v>31</v>
      </c>
      <c r="CR62" s="95">
        <v>567</v>
      </c>
      <c r="CS62" s="95">
        <v>23</v>
      </c>
      <c r="CT62" s="95">
        <v>60</v>
      </c>
      <c r="CU62" s="95">
        <v>266</v>
      </c>
      <c r="CV62" s="95">
        <v>360</v>
      </c>
      <c r="CW62" s="95">
        <v>53</v>
      </c>
      <c r="CX62" s="95">
        <v>293</v>
      </c>
      <c r="CY62" s="95">
        <v>115</v>
      </c>
      <c r="CZ62" s="95">
        <v>238</v>
      </c>
      <c r="DA62" s="95">
        <v>16</v>
      </c>
      <c r="DB62" s="95">
        <v>13</v>
      </c>
      <c r="DC62" s="95">
        <v>0</v>
      </c>
      <c r="DD62" s="95">
        <v>4</v>
      </c>
      <c r="DE62" s="95">
        <v>0</v>
      </c>
      <c r="DF62" s="95">
        <v>72</v>
      </c>
      <c r="DG62" s="95">
        <v>1606</v>
      </c>
      <c r="DH62" s="95">
        <v>174</v>
      </c>
      <c r="DI62" s="95">
        <v>45</v>
      </c>
      <c r="DJ62" s="95">
        <v>153</v>
      </c>
      <c r="DK62" s="95">
        <v>1622</v>
      </c>
      <c r="DL62" s="95">
        <v>1212</v>
      </c>
      <c r="DM62" s="95">
        <v>79</v>
      </c>
      <c r="DN62" s="95">
        <v>163</v>
      </c>
      <c r="DO62" s="95">
        <v>0</v>
      </c>
      <c r="DP62" s="95">
        <v>292</v>
      </c>
      <c r="DQ62" s="95">
        <v>1233</v>
      </c>
      <c r="DR62" s="95">
        <v>349</v>
      </c>
      <c r="DS62" s="95">
        <v>2336</v>
      </c>
      <c r="DT62" s="95">
        <v>368</v>
      </c>
      <c r="DU62" s="95">
        <v>156</v>
      </c>
      <c r="DV62" s="95">
        <v>157</v>
      </c>
      <c r="DW62" s="95">
        <v>570</v>
      </c>
      <c r="DX62" s="95">
        <v>967</v>
      </c>
      <c r="DY62" s="95">
        <v>0</v>
      </c>
      <c r="DZ62" s="95">
        <v>2524</v>
      </c>
      <c r="EA62" s="95">
        <v>1479</v>
      </c>
      <c r="EB62" s="95">
        <v>1515</v>
      </c>
      <c r="EC62" s="95">
        <v>348</v>
      </c>
      <c r="ED62" s="95">
        <v>80</v>
      </c>
      <c r="EE62" s="95">
        <v>0</v>
      </c>
      <c r="EF62" s="95">
        <v>0</v>
      </c>
      <c r="EG62" s="95">
        <v>0</v>
      </c>
      <c r="EH62" s="95">
        <v>45</v>
      </c>
      <c r="EI62" s="95">
        <v>0</v>
      </c>
      <c r="EJ62" s="95">
        <v>0</v>
      </c>
      <c r="EK62" s="95">
        <v>0</v>
      </c>
      <c r="EL62" s="95">
        <v>0</v>
      </c>
      <c r="EM62" s="95">
        <v>0</v>
      </c>
      <c r="EN62" s="95">
        <v>0</v>
      </c>
      <c r="EO62" s="95">
        <v>8</v>
      </c>
      <c r="EP62" s="95">
        <v>74</v>
      </c>
      <c r="EQ62" s="95">
        <v>0</v>
      </c>
      <c r="ER62" s="95">
        <v>0</v>
      </c>
      <c r="ES62" s="95">
        <v>0</v>
      </c>
      <c r="ET62" s="95">
        <v>0</v>
      </c>
      <c r="EU62" s="95">
        <v>0</v>
      </c>
      <c r="EV62" s="95">
        <v>0</v>
      </c>
      <c r="EW62" s="95">
        <v>0</v>
      </c>
      <c r="EX62" s="95">
        <v>6</v>
      </c>
      <c r="EY62" s="95">
        <v>0</v>
      </c>
      <c r="EZ62" s="95">
        <v>0</v>
      </c>
      <c r="FA62" s="95">
        <v>2</v>
      </c>
      <c r="FB62" s="95">
        <v>4</v>
      </c>
      <c r="FC62" s="95">
        <v>0</v>
      </c>
      <c r="FD62" s="95">
        <v>0</v>
      </c>
      <c r="FE62" s="95">
        <v>3</v>
      </c>
      <c r="FF62" s="95">
        <v>0</v>
      </c>
      <c r="FG62" s="95">
        <v>0</v>
      </c>
      <c r="FH62" s="95">
        <v>516</v>
      </c>
      <c r="FI62" s="95">
        <v>15</v>
      </c>
      <c r="FJ62" s="95">
        <v>136</v>
      </c>
      <c r="FK62" s="95">
        <v>0</v>
      </c>
      <c r="FL62" s="95">
        <v>0</v>
      </c>
      <c r="FM62" s="95">
        <v>0</v>
      </c>
      <c r="FN62" s="95">
        <v>0</v>
      </c>
      <c r="FO62" s="95">
        <v>0</v>
      </c>
      <c r="FP62" s="95">
        <v>0</v>
      </c>
      <c r="FQ62" s="95">
        <v>0</v>
      </c>
      <c r="FR62" s="95">
        <v>0</v>
      </c>
      <c r="FS62" s="95">
        <v>42</v>
      </c>
      <c r="FT62" s="95">
        <v>3</v>
      </c>
      <c r="FU62" s="95">
        <v>0</v>
      </c>
      <c r="FV62" s="95">
        <v>185</v>
      </c>
      <c r="FW62" s="95">
        <v>993</v>
      </c>
      <c r="FX62" s="95">
        <v>46</v>
      </c>
      <c r="FY62" s="95">
        <v>136</v>
      </c>
      <c r="FZ62" s="95">
        <v>0</v>
      </c>
      <c r="GA62" s="95">
        <v>0</v>
      </c>
      <c r="GB62" s="95">
        <v>0</v>
      </c>
      <c r="GC62" s="95">
        <v>38</v>
      </c>
      <c r="GD62" s="95">
        <v>56</v>
      </c>
      <c r="GE62" s="95">
        <v>0</v>
      </c>
      <c r="GF62" s="95">
        <v>12</v>
      </c>
      <c r="GG62" s="96">
        <v>34321</v>
      </c>
      <c r="GH62" s="95">
        <v>0</v>
      </c>
      <c r="GI62" s="95">
        <v>199</v>
      </c>
      <c r="GJ62" s="95">
        <v>0</v>
      </c>
      <c r="GK62" s="95">
        <v>0</v>
      </c>
      <c r="GL62" s="95">
        <v>0</v>
      </c>
      <c r="GM62" s="95">
        <v>0</v>
      </c>
      <c r="GN62" s="95">
        <v>0</v>
      </c>
      <c r="GO62" s="95">
        <v>134</v>
      </c>
      <c r="GP62" s="96">
        <v>333</v>
      </c>
      <c r="GQ62" s="96">
        <v>34654</v>
      </c>
      <c r="GR62" s="95">
        <v>6199</v>
      </c>
      <c r="GS62" s="95">
        <v>0</v>
      </c>
      <c r="GT62" s="95">
        <v>6199</v>
      </c>
      <c r="GU62" s="95">
        <v>122355</v>
      </c>
      <c r="GV62" s="95">
        <v>128554</v>
      </c>
      <c r="GW62" s="96">
        <v>128887</v>
      </c>
      <c r="GX62" s="96">
        <v>163208</v>
      </c>
      <c r="GY62" s="95">
        <v>-1100</v>
      </c>
      <c r="GZ62" s="95">
        <v>0</v>
      </c>
      <c r="HA62" s="95">
        <v>-31</v>
      </c>
      <c r="HB62" s="95">
        <v>-91</v>
      </c>
      <c r="HC62" s="95">
        <v>-1222</v>
      </c>
      <c r="HD62" s="95">
        <v>-16442</v>
      </c>
      <c r="HE62" s="95">
        <v>-17664</v>
      </c>
      <c r="HF62" s="96">
        <v>111223</v>
      </c>
      <c r="HG62" s="97">
        <v>145544</v>
      </c>
      <c r="HH62" s="87"/>
      <c r="HI62" s="40"/>
    </row>
    <row r="63" spans="1:217" hidden="1" x14ac:dyDescent="0.2">
      <c r="A63" s="87" t="s">
        <v>941</v>
      </c>
      <c r="B63" s="92" t="s">
        <v>1111</v>
      </c>
      <c r="C63" s="89" t="s">
        <v>146</v>
      </c>
      <c r="D63" s="95">
        <v>2459</v>
      </c>
      <c r="E63" s="95">
        <v>386</v>
      </c>
      <c r="F63" s="95">
        <v>1323</v>
      </c>
      <c r="G63" s="95">
        <v>188</v>
      </c>
      <c r="H63" s="95">
        <v>4</v>
      </c>
      <c r="I63" s="95">
        <v>162</v>
      </c>
      <c r="J63" s="95">
        <v>109</v>
      </c>
      <c r="K63" s="95">
        <v>83</v>
      </c>
      <c r="L63" s="95">
        <v>3</v>
      </c>
      <c r="M63" s="95">
        <v>0</v>
      </c>
      <c r="N63" s="95">
        <v>0</v>
      </c>
      <c r="O63" s="95">
        <v>0</v>
      </c>
      <c r="P63" s="95">
        <v>0</v>
      </c>
      <c r="Q63" s="95">
        <v>0</v>
      </c>
      <c r="R63" s="95">
        <v>0</v>
      </c>
      <c r="S63" s="95">
        <v>0</v>
      </c>
      <c r="T63" s="95">
        <v>0</v>
      </c>
      <c r="U63" s="95">
        <v>0</v>
      </c>
      <c r="V63" s="95">
        <v>0</v>
      </c>
      <c r="W63" s="95">
        <v>0</v>
      </c>
      <c r="X63" s="95">
        <v>0</v>
      </c>
      <c r="Y63" s="95">
        <v>0</v>
      </c>
      <c r="Z63" s="95">
        <v>0</v>
      </c>
      <c r="AA63" s="95">
        <v>0</v>
      </c>
      <c r="AB63" s="95">
        <v>0</v>
      </c>
      <c r="AC63" s="95">
        <v>0</v>
      </c>
      <c r="AD63" s="95">
        <v>0</v>
      </c>
      <c r="AE63" s="95">
        <v>0</v>
      </c>
      <c r="AF63" s="95">
        <v>0</v>
      </c>
      <c r="AG63" s="95">
        <v>0</v>
      </c>
      <c r="AH63" s="95">
        <v>0</v>
      </c>
      <c r="AI63" s="95">
        <v>0</v>
      </c>
      <c r="AJ63" s="95">
        <v>0</v>
      </c>
      <c r="AK63" s="95">
        <v>0</v>
      </c>
      <c r="AL63" s="95">
        <v>0</v>
      </c>
      <c r="AM63" s="95">
        <v>0</v>
      </c>
      <c r="AN63" s="95">
        <v>14</v>
      </c>
      <c r="AO63" s="95">
        <v>0</v>
      </c>
      <c r="AP63" s="95">
        <v>0</v>
      </c>
      <c r="AQ63" s="95">
        <v>0</v>
      </c>
      <c r="AR63" s="95">
        <v>0</v>
      </c>
      <c r="AS63" s="95">
        <v>0</v>
      </c>
      <c r="AT63" s="95">
        <v>0</v>
      </c>
      <c r="AU63" s="95">
        <v>0</v>
      </c>
      <c r="AV63" s="95">
        <v>0</v>
      </c>
      <c r="AW63" s="95">
        <v>0</v>
      </c>
      <c r="AX63" s="95">
        <v>0</v>
      </c>
      <c r="AY63" s="95">
        <v>0</v>
      </c>
      <c r="AZ63" s="95">
        <v>0</v>
      </c>
      <c r="BA63" s="95">
        <v>0</v>
      </c>
      <c r="BB63" s="95">
        <v>2</v>
      </c>
      <c r="BC63" s="95">
        <v>0</v>
      </c>
      <c r="BD63" s="95">
        <v>0</v>
      </c>
      <c r="BE63" s="95">
        <v>0</v>
      </c>
      <c r="BF63" s="95">
        <v>0</v>
      </c>
      <c r="BG63" s="95">
        <v>0</v>
      </c>
      <c r="BH63" s="95">
        <v>0</v>
      </c>
      <c r="BI63" s="95">
        <v>2424</v>
      </c>
      <c r="BJ63" s="95">
        <v>27</v>
      </c>
      <c r="BK63" s="95">
        <v>0</v>
      </c>
      <c r="BL63" s="95">
        <v>0</v>
      </c>
      <c r="BM63" s="95">
        <v>0</v>
      </c>
      <c r="BN63" s="95">
        <v>0</v>
      </c>
      <c r="BO63" s="95">
        <v>0</v>
      </c>
      <c r="BP63" s="95">
        <v>0</v>
      </c>
      <c r="BQ63" s="95">
        <v>0</v>
      </c>
      <c r="BR63" s="95">
        <v>0</v>
      </c>
      <c r="BS63" s="95">
        <v>0</v>
      </c>
      <c r="BT63" s="95">
        <v>0</v>
      </c>
      <c r="BU63" s="95">
        <v>0</v>
      </c>
      <c r="BV63" s="95">
        <v>0</v>
      </c>
      <c r="BW63" s="95">
        <v>0</v>
      </c>
      <c r="BX63" s="95">
        <v>0</v>
      </c>
      <c r="BY63" s="95">
        <v>0</v>
      </c>
      <c r="BZ63" s="95">
        <v>0</v>
      </c>
      <c r="CA63" s="95">
        <v>0</v>
      </c>
      <c r="CB63" s="95">
        <v>0</v>
      </c>
      <c r="CC63" s="95">
        <v>0</v>
      </c>
      <c r="CD63" s="95">
        <v>0</v>
      </c>
      <c r="CE63" s="95">
        <v>0</v>
      </c>
      <c r="CF63" s="95">
        <v>0</v>
      </c>
      <c r="CG63" s="95">
        <v>0</v>
      </c>
      <c r="CH63" s="95">
        <v>0</v>
      </c>
      <c r="CI63" s="95">
        <v>0</v>
      </c>
      <c r="CJ63" s="95">
        <v>0</v>
      </c>
      <c r="CK63" s="95">
        <v>0</v>
      </c>
      <c r="CL63" s="95">
        <v>0</v>
      </c>
      <c r="CM63" s="95">
        <v>0</v>
      </c>
      <c r="CN63" s="95">
        <v>0</v>
      </c>
      <c r="CO63" s="95">
        <v>0</v>
      </c>
      <c r="CP63" s="95">
        <v>0</v>
      </c>
      <c r="CQ63" s="95">
        <v>0</v>
      </c>
      <c r="CR63" s="95">
        <v>0</v>
      </c>
      <c r="CS63" s="95">
        <v>0</v>
      </c>
      <c r="CT63" s="95">
        <v>0</v>
      </c>
      <c r="CU63" s="95">
        <v>0</v>
      </c>
      <c r="CV63" s="95">
        <v>0</v>
      </c>
      <c r="CW63" s="95">
        <v>0</v>
      </c>
      <c r="CX63" s="95">
        <v>0</v>
      </c>
      <c r="CY63" s="95">
        <v>0</v>
      </c>
      <c r="CZ63" s="95">
        <v>0</v>
      </c>
      <c r="DA63" s="95">
        <v>0</v>
      </c>
      <c r="DB63" s="95">
        <v>0</v>
      </c>
      <c r="DC63" s="95">
        <v>0</v>
      </c>
      <c r="DD63" s="95">
        <v>0</v>
      </c>
      <c r="DE63" s="95">
        <v>0</v>
      </c>
      <c r="DF63" s="95">
        <v>0</v>
      </c>
      <c r="DG63" s="95">
        <v>0</v>
      </c>
      <c r="DH63" s="95">
        <v>0</v>
      </c>
      <c r="DI63" s="95">
        <v>0</v>
      </c>
      <c r="DJ63" s="95">
        <v>0</v>
      </c>
      <c r="DK63" s="95">
        <v>0</v>
      </c>
      <c r="DL63" s="95">
        <v>0</v>
      </c>
      <c r="DM63" s="95">
        <v>0</v>
      </c>
      <c r="DN63" s="95">
        <v>0</v>
      </c>
      <c r="DO63" s="95">
        <v>0</v>
      </c>
      <c r="DP63" s="95">
        <v>0</v>
      </c>
      <c r="DQ63" s="95">
        <v>0</v>
      </c>
      <c r="DR63" s="95">
        <v>0</v>
      </c>
      <c r="DS63" s="95">
        <v>0</v>
      </c>
      <c r="DT63" s="95">
        <v>0</v>
      </c>
      <c r="DU63" s="95">
        <v>0</v>
      </c>
      <c r="DV63" s="95">
        <v>0</v>
      </c>
      <c r="DW63" s="95">
        <v>0</v>
      </c>
      <c r="DX63" s="95">
        <v>0</v>
      </c>
      <c r="DY63" s="95">
        <v>0</v>
      </c>
      <c r="DZ63" s="95">
        <v>0</v>
      </c>
      <c r="EA63" s="95">
        <v>0</v>
      </c>
      <c r="EB63" s="95">
        <v>0</v>
      </c>
      <c r="EC63" s="95">
        <v>0</v>
      </c>
      <c r="ED63" s="95">
        <v>0</v>
      </c>
      <c r="EE63" s="95">
        <v>0</v>
      </c>
      <c r="EF63" s="95">
        <v>0</v>
      </c>
      <c r="EG63" s="95">
        <v>0</v>
      </c>
      <c r="EH63" s="95">
        <v>0</v>
      </c>
      <c r="EI63" s="95">
        <v>0</v>
      </c>
      <c r="EJ63" s="95">
        <v>0</v>
      </c>
      <c r="EK63" s="95">
        <v>0</v>
      </c>
      <c r="EL63" s="95">
        <v>0</v>
      </c>
      <c r="EM63" s="95">
        <v>0</v>
      </c>
      <c r="EN63" s="95">
        <v>0</v>
      </c>
      <c r="EO63" s="95">
        <v>0</v>
      </c>
      <c r="EP63" s="95">
        <v>0</v>
      </c>
      <c r="EQ63" s="95">
        <v>11</v>
      </c>
      <c r="ER63" s="95">
        <v>0</v>
      </c>
      <c r="ES63" s="95">
        <v>0</v>
      </c>
      <c r="ET63" s="95">
        <v>0</v>
      </c>
      <c r="EU63" s="95">
        <v>0</v>
      </c>
      <c r="EV63" s="95">
        <v>0</v>
      </c>
      <c r="EW63" s="95">
        <v>0</v>
      </c>
      <c r="EX63" s="95">
        <v>0</v>
      </c>
      <c r="EY63" s="95">
        <v>0</v>
      </c>
      <c r="EZ63" s="95">
        <v>0</v>
      </c>
      <c r="FA63" s="95">
        <v>0</v>
      </c>
      <c r="FB63" s="95">
        <v>0</v>
      </c>
      <c r="FC63" s="95">
        <v>0</v>
      </c>
      <c r="FD63" s="95">
        <v>0</v>
      </c>
      <c r="FE63" s="95">
        <v>0</v>
      </c>
      <c r="FF63" s="95">
        <v>0</v>
      </c>
      <c r="FG63" s="95">
        <v>0</v>
      </c>
      <c r="FH63" s="95">
        <v>0</v>
      </c>
      <c r="FI63" s="95">
        <v>3</v>
      </c>
      <c r="FJ63" s="95">
        <v>125</v>
      </c>
      <c r="FK63" s="95">
        <v>0</v>
      </c>
      <c r="FL63" s="95">
        <v>0</v>
      </c>
      <c r="FM63" s="95">
        <v>0</v>
      </c>
      <c r="FN63" s="95">
        <v>0</v>
      </c>
      <c r="FO63" s="95">
        <v>0</v>
      </c>
      <c r="FP63" s="95">
        <v>0</v>
      </c>
      <c r="FQ63" s="95">
        <v>0</v>
      </c>
      <c r="FR63" s="95">
        <v>0</v>
      </c>
      <c r="FS63" s="95">
        <v>0</v>
      </c>
      <c r="FT63" s="95">
        <v>0</v>
      </c>
      <c r="FU63" s="95">
        <v>0</v>
      </c>
      <c r="FV63" s="95">
        <v>0</v>
      </c>
      <c r="FW63" s="95">
        <v>0</v>
      </c>
      <c r="FX63" s="95">
        <v>0</v>
      </c>
      <c r="FY63" s="95">
        <v>95</v>
      </c>
      <c r="FZ63" s="95">
        <v>0</v>
      </c>
      <c r="GA63" s="95">
        <v>0</v>
      </c>
      <c r="GB63" s="95">
        <v>0</v>
      </c>
      <c r="GC63" s="95">
        <v>130</v>
      </c>
      <c r="GD63" s="95">
        <v>382</v>
      </c>
      <c r="GE63" s="95">
        <v>0</v>
      </c>
      <c r="GF63" s="95">
        <v>0</v>
      </c>
      <c r="GG63" s="96">
        <v>7930</v>
      </c>
      <c r="GH63" s="95">
        <v>0</v>
      </c>
      <c r="GI63" s="95">
        <v>997</v>
      </c>
      <c r="GJ63" s="95">
        <v>0</v>
      </c>
      <c r="GK63" s="95">
        <v>0</v>
      </c>
      <c r="GL63" s="95">
        <v>0</v>
      </c>
      <c r="GM63" s="95">
        <v>0</v>
      </c>
      <c r="GN63" s="95">
        <v>0</v>
      </c>
      <c r="GO63" s="95">
        <v>-264</v>
      </c>
      <c r="GP63" s="96">
        <v>733</v>
      </c>
      <c r="GQ63" s="96">
        <v>8663</v>
      </c>
      <c r="GR63" s="95">
        <v>5340</v>
      </c>
      <c r="GS63" s="95">
        <v>0</v>
      </c>
      <c r="GT63" s="95">
        <v>5340</v>
      </c>
      <c r="GU63" s="95">
        <v>12750</v>
      </c>
      <c r="GV63" s="95">
        <v>18090</v>
      </c>
      <c r="GW63" s="96">
        <v>18823</v>
      </c>
      <c r="GX63" s="96">
        <v>26753</v>
      </c>
      <c r="GY63" s="95">
        <v>-796</v>
      </c>
      <c r="GZ63" s="95">
        <v>0</v>
      </c>
      <c r="HA63" s="95">
        <v>-23</v>
      </c>
      <c r="HB63" s="95">
        <v>-65</v>
      </c>
      <c r="HC63" s="95">
        <v>-884</v>
      </c>
      <c r="HD63" s="95">
        <v>-7424</v>
      </c>
      <c r="HE63" s="95">
        <v>-8308</v>
      </c>
      <c r="HF63" s="96">
        <v>10515</v>
      </c>
      <c r="HG63" s="97">
        <v>18445</v>
      </c>
      <c r="HH63" s="87"/>
      <c r="HI63" s="40"/>
    </row>
    <row r="64" spans="1:217" hidden="1" x14ac:dyDescent="0.2">
      <c r="A64" s="87" t="s">
        <v>942</v>
      </c>
      <c r="B64" s="92" t="s">
        <v>1112</v>
      </c>
      <c r="C64" s="89" t="s">
        <v>144</v>
      </c>
      <c r="D64" s="95">
        <v>0</v>
      </c>
      <c r="E64" s="95">
        <v>0</v>
      </c>
      <c r="F64" s="95">
        <v>0</v>
      </c>
      <c r="G64" s="95">
        <v>0</v>
      </c>
      <c r="H64" s="95">
        <v>0</v>
      </c>
      <c r="I64" s="95">
        <v>0</v>
      </c>
      <c r="J64" s="95">
        <v>0</v>
      </c>
      <c r="K64" s="95">
        <v>0</v>
      </c>
      <c r="L64" s="95">
        <v>3</v>
      </c>
      <c r="M64" s="95">
        <v>0</v>
      </c>
      <c r="N64" s="95">
        <v>0</v>
      </c>
      <c r="O64" s="95">
        <v>18</v>
      </c>
      <c r="P64" s="95">
        <v>0</v>
      </c>
      <c r="Q64" s="95">
        <v>0</v>
      </c>
      <c r="R64" s="95">
        <v>357</v>
      </c>
      <c r="S64" s="95">
        <v>21</v>
      </c>
      <c r="T64" s="95">
        <v>353</v>
      </c>
      <c r="U64" s="95">
        <v>67</v>
      </c>
      <c r="V64" s="95">
        <v>0</v>
      </c>
      <c r="W64" s="95">
        <v>448</v>
      </c>
      <c r="X64" s="95">
        <v>11</v>
      </c>
      <c r="Y64" s="95">
        <v>933</v>
      </c>
      <c r="Z64" s="95">
        <v>89</v>
      </c>
      <c r="AA64" s="95">
        <v>52</v>
      </c>
      <c r="AB64" s="95">
        <v>480</v>
      </c>
      <c r="AC64" s="95">
        <v>0</v>
      </c>
      <c r="AD64" s="95">
        <v>0</v>
      </c>
      <c r="AE64" s="95">
        <v>0</v>
      </c>
      <c r="AF64" s="95">
        <v>20</v>
      </c>
      <c r="AG64" s="95">
        <v>0</v>
      </c>
      <c r="AH64" s="95">
        <v>58</v>
      </c>
      <c r="AI64" s="95">
        <v>107</v>
      </c>
      <c r="AJ64" s="95">
        <v>14</v>
      </c>
      <c r="AK64" s="95">
        <v>1</v>
      </c>
      <c r="AL64" s="95">
        <v>267</v>
      </c>
      <c r="AM64" s="95">
        <v>582</v>
      </c>
      <c r="AN64" s="95">
        <v>220</v>
      </c>
      <c r="AO64" s="95">
        <v>308</v>
      </c>
      <c r="AP64" s="95">
        <v>10</v>
      </c>
      <c r="AQ64" s="95">
        <v>198</v>
      </c>
      <c r="AR64" s="95">
        <v>2599</v>
      </c>
      <c r="AS64" s="95">
        <v>739</v>
      </c>
      <c r="AT64" s="95">
        <v>333</v>
      </c>
      <c r="AU64" s="95">
        <v>194</v>
      </c>
      <c r="AV64" s="95">
        <v>39</v>
      </c>
      <c r="AW64" s="95">
        <v>1</v>
      </c>
      <c r="AX64" s="95">
        <v>93</v>
      </c>
      <c r="AY64" s="95">
        <v>24</v>
      </c>
      <c r="AZ64" s="95">
        <v>861</v>
      </c>
      <c r="BA64" s="95">
        <v>59</v>
      </c>
      <c r="BB64" s="95">
        <v>1300</v>
      </c>
      <c r="BC64" s="95">
        <v>598</v>
      </c>
      <c r="BD64" s="95">
        <v>839</v>
      </c>
      <c r="BE64" s="95">
        <v>3252</v>
      </c>
      <c r="BF64" s="95">
        <v>646</v>
      </c>
      <c r="BG64" s="95">
        <v>3273</v>
      </c>
      <c r="BH64" s="95">
        <v>378</v>
      </c>
      <c r="BI64" s="95">
        <v>816</v>
      </c>
      <c r="BJ64" s="95">
        <v>46003</v>
      </c>
      <c r="BK64" s="95">
        <v>20</v>
      </c>
      <c r="BL64" s="95">
        <v>124</v>
      </c>
      <c r="BM64" s="95">
        <v>1282</v>
      </c>
      <c r="BN64" s="95">
        <v>24</v>
      </c>
      <c r="BO64" s="95">
        <v>455</v>
      </c>
      <c r="BP64" s="95">
        <v>12</v>
      </c>
      <c r="BQ64" s="95">
        <v>47</v>
      </c>
      <c r="BR64" s="95">
        <v>55</v>
      </c>
      <c r="BS64" s="95">
        <v>377</v>
      </c>
      <c r="BT64" s="95">
        <v>0</v>
      </c>
      <c r="BU64" s="95">
        <v>121</v>
      </c>
      <c r="BV64" s="95">
        <v>599</v>
      </c>
      <c r="BW64" s="95">
        <v>69</v>
      </c>
      <c r="BX64" s="95">
        <v>0</v>
      </c>
      <c r="BY64" s="95">
        <v>82</v>
      </c>
      <c r="BZ64" s="95">
        <v>13</v>
      </c>
      <c r="CA64" s="95">
        <v>88</v>
      </c>
      <c r="CB64" s="95">
        <v>174</v>
      </c>
      <c r="CC64" s="95">
        <v>0</v>
      </c>
      <c r="CD64" s="95">
        <v>2</v>
      </c>
      <c r="CE64" s="95">
        <v>0</v>
      </c>
      <c r="CF64" s="95">
        <v>0</v>
      </c>
      <c r="CG64" s="95">
        <v>390</v>
      </c>
      <c r="CH64" s="95">
        <v>4</v>
      </c>
      <c r="CI64" s="95">
        <v>28</v>
      </c>
      <c r="CJ64" s="95">
        <v>6</v>
      </c>
      <c r="CK64" s="95">
        <v>159</v>
      </c>
      <c r="CL64" s="95">
        <v>88</v>
      </c>
      <c r="CM64" s="95">
        <v>273</v>
      </c>
      <c r="CN64" s="95">
        <v>12</v>
      </c>
      <c r="CO64" s="95">
        <v>1</v>
      </c>
      <c r="CP64" s="95">
        <v>12</v>
      </c>
      <c r="CQ64" s="95">
        <v>9</v>
      </c>
      <c r="CR64" s="95">
        <v>34</v>
      </c>
      <c r="CS64" s="95">
        <v>17</v>
      </c>
      <c r="CT64" s="95">
        <v>0</v>
      </c>
      <c r="CU64" s="95">
        <v>11</v>
      </c>
      <c r="CV64" s="95">
        <v>44</v>
      </c>
      <c r="CW64" s="95">
        <v>0</v>
      </c>
      <c r="CX64" s="95">
        <v>15</v>
      </c>
      <c r="CY64" s="95">
        <v>1221</v>
      </c>
      <c r="CZ64" s="95">
        <v>4</v>
      </c>
      <c r="DA64" s="95">
        <v>69</v>
      </c>
      <c r="DB64" s="95">
        <v>19</v>
      </c>
      <c r="DC64" s="95">
        <v>0</v>
      </c>
      <c r="DD64" s="95">
        <v>159</v>
      </c>
      <c r="DE64" s="95">
        <v>376</v>
      </c>
      <c r="DF64" s="95">
        <v>250</v>
      </c>
      <c r="DG64" s="95">
        <v>1136</v>
      </c>
      <c r="DH64" s="95">
        <v>47</v>
      </c>
      <c r="DI64" s="95">
        <v>16</v>
      </c>
      <c r="DJ64" s="95">
        <v>18</v>
      </c>
      <c r="DK64" s="95">
        <v>897</v>
      </c>
      <c r="DL64" s="95">
        <v>294</v>
      </c>
      <c r="DM64" s="95">
        <v>70</v>
      </c>
      <c r="DN64" s="95">
        <v>418</v>
      </c>
      <c r="DO64" s="95">
        <v>0</v>
      </c>
      <c r="DP64" s="95">
        <v>18</v>
      </c>
      <c r="DQ64" s="95">
        <v>3</v>
      </c>
      <c r="DR64" s="95">
        <v>2513</v>
      </c>
      <c r="DS64" s="95">
        <v>362</v>
      </c>
      <c r="DT64" s="95">
        <v>39</v>
      </c>
      <c r="DU64" s="95">
        <v>18</v>
      </c>
      <c r="DV64" s="95">
        <v>64</v>
      </c>
      <c r="DW64" s="95">
        <v>434</v>
      </c>
      <c r="DX64" s="95">
        <v>4547</v>
      </c>
      <c r="DY64" s="95">
        <v>12</v>
      </c>
      <c r="DZ64" s="95">
        <v>786</v>
      </c>
      <c r="EA64" s="95">
        <v>244</v>
      </c>
      <c r="EB64" s="95">
        <v>14</v>
      </c>
      <c r="EC64" s="95">
        <v>103</v>
      </c>
      <c r="ED64" s="95">
        <v>410</v>
      </c>
      <c r="EE64" s="95">
        <v>179</v>
      </c>
      <c r="EF64" s="95">
        <v>801</v>
      </c>
      <c r="EG64" s="95">
        <v>0</v>
      </c>
      <c r="EH64" s="95">
        <v>182</v>
      </c>
      <c r="EI64" s="95">
        <v>430</v>
      </c>
      <c r="EJ64" s="95">
        <v>6</v>
      </c>
      <c r="EK64" s="95">
        <v>7</v>
      </c>
      <c r="EL64" s="95">
        <v>18</v>
      </c>
      <c r="EM64" s="95">
        <v>0</v>
      </c>
      <c r="EN64" s="95">
        <v>0</v>
      </c>
      <c r="EO64" s="95">
        <v>0</v>
      </c>
      <c r="EP64" s="95">
        <v>0</v>
      </c>
      <c r="EQ64" s="95">
        <v>9</v>
      </c>
      <c r="ER64" s="95">
        <v>0</v>
      </c>
      <c r="ES64" s="95">
        <v>24</v>
      </c>
      <c r="ET64" s="95">
        <v>232</v>
      </c>
      <c r="EU64" s="95">
        <v>0</v>
      </c>
      <c r="EV64" s="95">
        <v>0</v>
      </c>
      <c r="EW64" s="95">
        <v>0</v>
      </c>
      <c r="EX64" s="95">
        <v>1</v>
      </c>
      <c r="EY64" s="95">
        <v>0</v>
      </c>
      <c r="EZ64" s="95">
        <v>14</v>
      </c>
      <c r="FA64" s="95">
        <v>19</v>
      </c>
      <c r="FB64" s="95">
        <v>14</v>
      </c>
      <c r="FC64" s="95">
        <v>0</v>
      </c>
      <c r="FD64" s="95">
        <v>0</v>
      </c>
      <c r="FE64" s="95">
        <v>41</v>
      </c>
      <c r="FF64" s="95">
        <v>231</v>
      </c>
      <c r="FG64" s="95">
        <v>0</v>
      </c>
      <c r="FH64" s="95">
        <v>114</v>
      </c>
      <c r="FI64" s="95">
        <v>88</v>
      </c>
      <c r="FJ64" s="95">
        <v>75</v>
      </c>
      <c r="FK64" s="95">
        <v>3</v>
      </c>
      <c r="FL64" s="95">
        <v>0</v>
      </c>
      <c r="FM64" s="95">
        <v>241</v>
      </c>
      <c r="FN64" s="95">
        <v>5152</v>
      </c>
      <c r="FO64" s="95">
        <v>3525</v>
      </c>
      <c r="FP64" s="95">
        <v>456</v>
      </c>
      <c r="FQ64" s="95">
        <v>705</v>
      </c>
      <c r="FR64" s="95">
        <v>746</v>
      </c>
      <c r="FS64" s="95">
        <v>343</v>
      </c>
      <c r="FT64" s="95">
        <v>635</v>
      </c>
      <c r="FU64" s="95">
        <v>2</v>
      </c>
      <c r="FV64" s="95">
        <v>14</v>
      </c>
      <c r="FW64" s="95">
        <v>11</v>
      </c>
      <c r="FX64" s="95">
        <v>7</v>
      </c>
      <c r="FY64" s="95">
        <v>2504</v>
      </c>
      <c r="FZ64" s="95">
        <v>42</v>
      </c>
      <c r="GA64" s="95">
        <v>868</v>
      </c>
      <c r="GB64" s="95">
        <v>279</v>
      </c>
      <c r="GC64" s="95">
        <v>116</v>
      </c>
      <c r="GD64" s="95">
        <v>1444</v>
      </c>
      <c r="GE64" s="95">
        <v>557</v>
      </c>
      <c r="GF64" s="95">
        <v>21</v>
      </c>
      <c r="GG64" s="96">
        <v>106028</v>
      </c>
      <c r="GH64" s="95">
        <v>540</v>
      </c>
      <c r="GI64" s="95">
        <v>6956</v>
      </c>
      <c r="GJ64" s="95">
        <v>0</v>
      </c>
      <c r="GK64" s="95">
        <v>0</v>
      </c>
      <c r="GL64" s="95">
        <v>0</v>
      </c>
      <c r="GM64" s="95">
        <v>0</v>
      </c>
      <c r="GN64" s="95">
        <v>0</v>
      </c>
      <c r="GO64" s="95">
        <v>-1601</v>
      </c>
      <c r="GP64" s="96">
        <v>5895</v>
      </c>
      <c r="GQ64" s="96">
        <v>111923</v>
      </c>
      <c r="GR64" s="95">
        <v>113895</v>
      </c>
      <c r="GS64" s="95">
        <v>128</v>
      </c>
      <c r="GT64" s="95">
        <v>114023</v>
      </c>
      <c r="GU64" s="95">
        <v>82359</v>
      </c>
      <c r="GV64" s="95">
        <v>196382</v>
      </c>
      <c r="GW64" s="96">
        <v>202277</v>
      </c>
      <c r="GX64" s="96">
        <v>308305</v>
      </c>
      <c r="GY64" s="95">
        <v>-32868</v>
      </c>
      <c r="GZ64" s="95">
        <v>-2</v>
      </c>
      <c r="HA64" s="95">
        <v>-462</v>
      </c>
      <c r="HB64" s="95">
        <v>-2666</v>
      </c>
      <c r="HC64" s="95">
        <v>-35998</v>
      </c>
      <c r="HD64" s="95">
        <v>-29806</v>
      </c>
      <c r="HE64" s="95">
        <v>-65804</v>
      </c>
      <c r="HF64" s="96">
        <v>136473</v>
      </c>
      <c r="HG64" s="97">
        <v>242501</v>
      </c>
      <c r="HH64" s="87"/>
      <c r="HI64" s="40"/>
    </row>
    <row r="65" spans="1:217" hidden="1" x14ac:dyDescent="0.2">
      <c r="A65" s="87" t="s">
        <v>943</v>
      </c>
      <c r="B65" s="92" t="s">
        <v>142</v>
      </c>
      <c r="C65" s="89" t="s">
        <v>140</v>
      </c>
      <c r="D65" s="95">
        <v>901</v>
      </c>
      <c r="E65" s="95">
        <v>132</v>
      </c>
      <c r="F65" s="95">
        <v>1277</v>
      </c>
      <c r="G65" s="95">
        <v>143</v>
      </c>
      <c r="H65" s="95">
        <v>4</v>
      </c>
      <c r="I65" s="95">
        <v>212</v>
      </c>
      <c r="J65" s="95">
        <v>435</v>
      </c>
      <c r="K65" s="95">
        <v>198</v>
      </c>
      <c r="L65" s="95">
        <v>44</v>
      </c>
      <c r="M65" s="95">
        <v>80</v>
      </c>
      <c r="N65" s="95">
        <v>47</v>
      </c>
      <c r="O65" s="95">
        <v>2506</v>
      </c>
      <c r="P65" s="95">
        <v>6</v>
      </c>
      <c r="Q65" s="95">
        <v>0</v>
      </c>
      <c r="R65" s="95">
        <v>2336</v>
      </c>
      <c r="S65" s="95">
        <v>84</v>
      </c>
      <c r="T65" s="95">
        <v>1374</v>
      </c>
      <c r="U65" s="95">
        <v>664</v>
      </c>
      <c r="V65" s="95">
        <v>421</v>
      </c>
      <c r="W65" s="95">
        <v>1476</v>
      </c>
      <c r="X65" s="95">
        <v>179</v>
      </c>
      <c r="Y65" s="95">
        <v>2758</v>
      </c>
      <c r="Z65" s="95">
        <v>4051</v>
      </c>
      <c r="AA65" s="95">
        <v>1085</v>
      </c>
      <c r="AB65" s="95">
        <v>688</v>
      </c>
      <c r="AC65" s="95">
        <v>345</v>
      </c>
      <c r="AD65" s="95">
        <v>0</v>
      </c>
      <c r="AE65" s="95">
        <v>22</v>
      </c>
      <c r="AF65" s="95">
        <v>81</v>
      </c>
      <c r="AG65" s="95">
        <v>0</v>
      </c>
      <c r="AH65" s="95">
        <v>93</v>
      </c>
      <c r="AI65" s="95">
        <v>186</v>
      </c>
      <c r="AJ65" s="95">
        <v>65</v>
      </c>
      <c r="AK65" s="95">
        <v>78</v>
      </c>
      <c r="AL65" s="95">
        <v>121</v>
      </c>
      <c r="AM65" s="95">
        <v>124</v>
      </c>
      <c r="AN65" s="95">
        <v>178</v>
      </c>
      <c r="AO65" s="95">
        <v>130</v>
      </c>
      <c r="AP65" s="95">
        <v>200</v>
      </c>
      <c r="AQ65" s="95">
        <v>331</v>
      </c>
      <c r="AR65" s="95">
        <v>636</v>
      </c>
      <c r="AS65" s="95">
        <v>260</v>
      </c>
      <c r="AT65" s="95">
        <v>259</v>
      </c>
      <c r="AU65" s="95">
        <v>529</v>
      </c>
      <c r="AV65" s="95">
        <v>963</v>
      </c>
      <c r="AW65" s="95">
        <v>409</v>
      </c>
      <c r="AX65" s="95">
        <v>1579</v>
      </c>
      <c r="AY65" s="95">
        <v>2791</v>
      </c>
      <c r="AZ65" s="95">
        <v>4239</v>
      </c>
      <c r="BA65" s="95">
        <v>175</v>
      </c>
      <c r="BB65" s="95">
        <v>346</v>
      </c>
      <c r="BC65" s="95">
        <v>190</v>
      </c>
      <c r="BD65" s="95">
        <v>776</v>
      </c>
      <c r="BE65" s="95">
        <v>765</v>
      </c>
      <c r="BF65" s="95">
        <v>636</v>
      </c>
      <c r="BG65" s="95">
        <v>475</v>
      </c>
      <c r="BH65" s="95">
        <v>367</v>
      </c>
      <c r="BI65" s="95">
        <v>71</v>
      </c>
      <c r="BJ65" s="95">
        <v>1592</v>
      </c>
      <c r="BK65" s="95">
        <v>1960</v>
      </c>
      <c r="BL65" s="95">
        <v>4235</v>
      </c>
      <c r="BM65" s="95">
        <v>582</v>
      </c>
      <c r="BN65" s="95">
        <v>141</v>
      </c>
      <c r="BO65" s="95">
        <v>469</v>
      </c>
      <c r="BP65" s="95">
        <v>79</v>
      </c>
      <c r="BQ65" s="95">
        <v>191</v>
      </c>
      <c r="BR65" s="95">
        <v>2448</v>
      </c>
      <c r="BS65" s="95">
        <v>1918</v>
      </c>
      <c r="BT65" s="95">
        <v>253</v>
      </c>
      <c r="BU65" s="95">
        <v>795</v>
      </c>
      <c r="BV65" s="95">
        <v>515</v>
      </c>
      <c r="BW65" s="95">
        <v>1939</v>
      </c>
      <c r="BX65" s="95">
        <v>0</v>
      </c>
      <c r="BY65" s="95">
        <v>3211</v>
      </c>
      <c r="BZ65" s="95">
        <v>917</v>
      </c>
      <c r="CA65" s="95">
        <v>2672</v>
      </c>
      <c r="CB65" s="95">
        <v>871</v>
      </c>
      <c r="CC65" s="95">
        <v>687</v>
      </c>
      <c r="CD65" s="95">
        <v>444</v>
      </c>
      <c r="CE65" s="95">
        <v>0</v>
      </c>
      <c r="CF65" s="95">
        <v>28</v>
      </c>
      <c r="CG65" s="95">
        <v>401</v>
      </c>
      <c r="CH65" s="95">
        <v>418</v>
      </c>
      <c r="CI65" s="95">
        <v>271</v>
      </c>
      <c r="CJ65" s="95">
        <v>482</v>
      </c>
      <c r="CK65" s="95">
        <v>2246</v>
      </c>
      <c r="CL65" s="95">
        <v>1969</v>
      </c>
      <c r="CM65" s="95">
        <v>568</v>
      </c>
      <c r="CN65" s="95">
        <v>186</v>
      </c>
      <c r="CO65" s="95">
        <v>10</v>
      </c>
      <c r="CP65" s="95">
        <v>351</v>
      </c>
      <c r="CQ65" s="95">
        <v>50</v>
      </c>
      <c r="CR65" s="95">
        <v>641</v>
      </c>
      <c r="CS65" s="95">
        <v>56</v>
      </c>
      <c r="CT65" s="95">
        <v>83</v>
      </c>
      <c r="CU65" s="95">
        <v>357</v>
      </c>
      <c r="CV65" s="95">
        <v>492</v>
      </c>
      <c r="CW65" s="95">
        <v>40</v>
      </c>
      <c r="CX65" s="95">
        <v>532</v>
      </c>
      <c r="CY65" s="95">
        <v>377</v>
      </c>
      <c r="CZ65" s="95">
        <v>126</v>
      </c>
      <c r="DA65" s="95">
        <v>120</v>
      </c>
      <c r="DB65" s="95">
        <v>74</v>
      </c>
      <c r="DC65" s="95">
        <v>5</v>
      </c>
      <c r="DD65" s="95">
        <v>14</v>
      </c>
      <c r="DE65" s="95">
        <v>512</v>
      </c>
      <c r="DF65" s="95">
        <v>136</v>
      </c>
      <c r="DG65" s="95">
        <v>1799</v>
      </c>
      <c r="DH65" s="95">
        <v>121</v>
      </c>
      <c r="DI65" s="95">
        <v>33</v>
      </c>
      <c r="DJ65" s="95">
        <v>62</v>
      </c>
      <c r="DK65" s="95">
        <v>1245</v>
      </c>
      <c r="DL65" s="95">
        <v>150</v>
      </c>
      <c r="DM65" s="95">
        <v>72</v>
      </c>
      <c r="DN65" s="95">
        <v>173</v>
      </c>
      <c r="DO65" s="95">
        <v>0</v>
      </c>
      <c r="DP65" s="95">
        <v>40</v>
      </c>
      <c r="DQ65" s="95">
        <v>298</v>
      </c>
      <c r="DR65" s="95">
        <v>693</v>
      </c>
      <c r="DS65" s="95">
        <v>2501</v>
      </c>
      <c r="DT65" s="95">
        <v>390</v>
      </c>
      <c r="DU65" s="95">
        <v>900</v>
      </c>
      <c r="DV65" s="95">
        <v>209</v>
      </c>
      <c r="DW65" s="95">
        <v>802</v>
      </c>
      <c r="DX65" s="95">
        <v>1775</v>
      </c>
      <c r="DY65" s="95">
        <v>671</v>
      </c>
      <c r="DZ65" s="95">
        <v>4884</v>
      </c>
      <c r="EA65" s="95">
        <v>4145</v>
      </c>
      <c r="EB65" s="95">
        <v>2517</v>
      </c>
      <c r="EC65" s="95">
        <v>5943</v>
      </c>
      <c r="ED65" s="95">
        <v>2062</v>
      </c>
      <c r="EE65" s="95">
        <v>39875</v>
      </c>
      <c r="EF65" s="95">
        <v>9200</v>
      </c>
      <c r="EG65" s="95">
        <v>144</v>
      </c>
      <c r="EH65" s="95">
        <v>2794</v>
      </c>
      <c r="EI65" s="95">
        <v>3199</v>
      </c>
      <c r="EJ65" s="95">
        <v>15632</v>
      </c>
      <c r="EK65" s="95">
        <v>21928</v>
      </c>
      <c r="EL65" s="95">
        <v>2278</v>
      </c>
      <c r="EM65" s="95">
        <v>1053</v>
      </c>
      <c r="EN65" s="95">
        <v>1724</v>
      </c>
      <c r="EO65" s="95">
        <v>829</v>
      </c>
      <c r="EP65" s="95">
        <v>478</v>
      </c>
      <c r="EQ65" s="95">
        <v>1124</v>
      </c>
      <c r="ER65" s="95">
        <v>26</v>
      </c>
      <c r="ES65" s="95">
        <v>10514</v>
      </c>
      <c r="ET65" s="95">
        <v>44165</v>
      </c>
      <c r="EU65" s="95">
        <v>6965</v>
      </c>
      <c r="EV65" s="95">
        <v>6024</v>
      </c>
      <c r="EW65" s="95">
        <v>1459</v>
      </c>
      <c r="EX65" s="95">
        <v>12535</v>
      </c>
      <c r="EY65" s="95">
        <v>1094</v>
      </c>
      <c r="EZ65" s="95">
        <v>230</v>
      </c>
      <c r="FA65" s="95">
        <v>209</v>
      </c>
      <c r="FB65" s="95">
        <v>778</v>
      </c>
      <c r="FC65" s="95">
        <v>337</v>
      </c>
      <c r="FD65" s="95">
        <v>1237</v>
      </c>
      <c r="FE65" s="95">
        <v>125</v>
      </c>
      <c r="FF65" s="95">
        <v>1277</v>
      </c>
      <c r="FG65" s="95">
        <v>17</v>
      </c>
      <c r="FH65" s="95">
        <v>276</v>
      </c>
      <c r="FI65" s="95">
        <v>8516</v>
      </c>
      <c r="FJ65" s="95">
        <v>7749</v>
      </c>
      <c r="FK65" s="95">
        <v>3407</v>
      </c>
      <c r="FL65" s="95">
        <v>1004</v>
      </c>
      <c r="FM65" s="95">
        <v>2280</v>
      </c>
      <c r="FN65" s="95">
        <v>2867</v>
      </c>
      <c r="FO65" s="95">
        <v>6591</v>
      </c>
      <c r="FP65" s="95">
        <v>336</v>
      </c>
      <c r="FQ65" s="95">
        <v>1334</v>
      </c>
      <c r="FR65" s="95">
        <v>2201</v>
      </c>
      <c r="FS65" s="95">
        <v>1179</v>
      </c>
      <c r="FT65" s="95">
        <v>818</v>
      </c>
      <c r="FU65" s="95">
        <v>280</v>
      </c>
      <c r="FV65" s="95">
        <v>211</v>
      </c>
      <c r="FW65" s="95">
        <v>566</v>
      </c>
      <c r="FX65" s="95">
        <v>2477</v>
      </c>
      <c r="FY65" s="95">
        <v>3956</v>
      </c>
      <c r="FZ65" s="95">
        <v>2597</v>
      </c>
      <c r="GA65" s="95">
        <v>5238</v>
      </c>
      <c r="GB65" s="95">
        <v>2482</v>
      </c>
      <c r="GC65" s="95">
        <v>5445</v>
      </c>
      <c r="GD65" s="95">
        <v>3116</v>
      </c>
      <c r="GE65" s="95">
        <v>0</v>
      </c>
      <c r="GF65" s="95">
        <v>4343</v>
      </c>
      <c r="GG65" s="96">
        <v>362989</v>
      </c>
      <c r="GH65" s="95">
        <v>577</v>
      </c>
      <c r="GI65" s="95">
        <v>206245</v>
      </c>
      <c r="GJ65" s="95">
        <v>0</v>
      </c>
      <c r="GK65" s="95">
        <v>0</v>
      </c>
      <c r="GL65" s="95">
        <v>0</v>
      </c>
      <c r="GM65" s="95">
        <v>0</v>
      </c>
      <c r="GN65" s="95">
        <v>0</v>
      </c>
      <c r="GO65" s="95">
        <v>-273</v>
      </c>
      <c r="GP65" s="96">
        <v>206549</v>
      </c>
      <c r="GQ65" s="96">
        <v>569538</v>
      </c>
      <c r="GR65" s="95">
        <v>17</v>
      </c>
      <c r="GS65" s="95">
        <v>0</v>
      </c>
      <c r="GT65" s="95">
        <v>17</v>
      </c>
      <c r="GU65" s="95">
        <v>32420</v>
      </c>
      <c r="GV65" s="95">
        <v>32437</v>
      </c>
      <c r="GW65" s="96">
        <v>238986</v>
      </c>
      <c r="GX65" s="96">
        <v>601975</v>
      </c>
      <c r="GY65" s="95">
        <v>-85224</v>
      </c>
      <c r="GZ65" s="95">
        <v>-164</v>
      </c>
      <c r="HA65" s="95">
        <v>-169</v>
      </c>
      <c r="HB65" s="95">
        <v>-8067</v>
      </c>
      <c r="HC65" s="95">
        <v>-93624</v>
      </c>
      <c r="HD65" s="95">
        <v>-472067</v>
      </c>
      <c r="HE65" s="95">
        <v>-565691</v>
      </c>
      <c r="HF65" s="96">
        <v>-326705</v>
      </c>
      <c r="HG65" s="97">
        <v>36284</v>
      </c>
      <c r="HH65" s="87"/>
      <c r="HI65" s="40"/>
    </row>
    <row r="66" spans="1:217" hidden="1" x14ac:dyDescent="0.2">
      <c r="A66" s="87" t="s">
        <v>944</v>
      </c>
      <c r="B66" s="92" t="s">
        <v>131</v>
      </c>
      <c r="C66" s="89" t="s">
        <v>130</v>
      </c>
      <c r="D66" s="95">
        <v>0</v>
      </c>
      <c r="E66" s="95">
        <v>0</v>
      </c>
      <c r="F66" s="95">
        <v>0</v>
      </c>
      <c r="G66" s="95">
        <v>0</v>
      </c>
      <c r="H66" s="95">
        <v>0</v>
      </c>
      <c r="I66" s="95">
        <v>0</v>
      </c>
      <c r="J66" s="95">
        <v>0</v>
      </c>
      <c r="K66" s="95">
        <v>0</v>
      </c>
      <c r="L66" s="95">
        <v>0</v>
      </c>
      <c r="M66" s="95">
        <v>0</v>
      </c>
      <c r="N66" s="95">
        <v>0</v>
      </c>
      <c r="O66" s="95">
        <v>0</v>
      </c>
      <c r="P66" s="95">
        <v>0</v>
      </c>
      <c r="Q66" s="95">
        <v>0</v>
      </c>
      <c r="R66" s="95">
        <v>7</v>
      </c>
      <c r="S66" s="95">
        <v>0</v>
      </c>
      <c r="T66" s="95">
        <v>0</v>
      </c>
      <c r="U66" s="95">
        <v>0</v>
      </c>
      <c r="V66" s="95">
        <v>0</v>
      </c>
      <c r="W66" s="95">
        <v>0</v>
      </c>
      <c r="X66" s="95">
        <v>0</v>
      </c>
      <c r="Y66" s="95">
        <v>16</v>
      </c>
      <c r="Z66" s="95">
        <v>0</v>
      </c>
      <c r="AA66" s="95">
        <v>0</v>
      </c>
      <c r="AB66" s="95">
        <v>0</v>
      </c>
      <c r="AC66" s="95">
        <v>0</v>
      </c>
      <c r="AD66" s="95">
        <v>0</v>
      </c>
      <c r="AE66" s="95">
        <v>0</v>
      </c>
      <c r="AF66" s="95">
        <v>0</v>
      </c>
      <c r="AG66" s="95">
        <v>0</v>
      </c>
      <c r="AH66" s="95">
        <v>0</v>
      </c>
      <c r="AI66" s="95">
        <v>0</v>
      </c>
      <c r="AJ66" s="95">
        <v>0</v>
      </c>
      <c r="AK66" s="95">
        <v>0</v>
      </c>
      <c r="AL66" s="95">
        <v>0</v>
      </c>
      <c r="AM66" s="95">
        <v>0</v>
      </c>
      <c r="AN66" s="95">
        <v>0</v>
      </c>
      <c r="AO66" s="95">
        <v>0</v>
      </c>
      <c r="AP66" s="95">
        <v>0</v>
      </c>
      <c r="AQ66" s="95">
        <v>10</v>
      </c>
      <c r="AR66" s="95">
        <v>0</v>
      </c>
      <c r="AS66" s="95">
        <v>0</v>
      </c>
      <c r="AT66" s="95">
        <v>0</v>
      </c>
      <c r="AU66" s="95">
        <v>0</v>
      </c>
      <c r="AV66" s="95">
        <v>76</v>
      </c>
      <c r="AW66" s="95">
        <v>11</v>
      </c>
      <c r="AX66" s="95">
        <v>50</v>
      </c>
      <c r="AY66" s="95">
        <v>3</v>
      </c>
      <c r="AZ66" s="95">
        <v>23</v>
      </c>
      <c r="BA66" s="95">
        <v>9</v>
      </c>
      <c r="BB66" s="95">
        <v>948</v>
      </c>
      <c r="BC66" s="95">
        <v>0</v>
      </c>
      <c r="BD66" s="95">
        <v>0</v>
      </c>
      <c r="BE66" s="95">
        <v>0</v>
      </c>
      <c r="BF66" s="95">
        <v>28</v>
      </c>
      <c r="BG66" s="95">
        <v>0</v>
      </c>
      <c r="BH66" s="95">
        <v>12</v>
      </c>
      <c r="BI66" s="95">
        <v>0</v>
      </c>
      <c r="BJ66" s="95">
        <v>18</v>
      </c>
      <c r="BK66" s="95">
        <v>0</v>
      </c>
      <c r="BL66" s="95">
        <v>3863</v>
      </c>
      <c r="BM66" s="95">
        <v>23</v>
      </c>
      <c r="BN66" s="95">
        <v>0</v>
      </c>
      <c r="BO66" s="95">
        <v>0</v>
      </c>
      <c r="BP66" s="95">
        <v>0</v>
      </c>
      <c r="BQ66" s="95">
        <v>0</v>
      </c>
      <c r="BR66" s="95">
        <v>0</v>
      </c>
      <c r="BS66" s="95">
        <v>16</v>
      </c>
      <c r="BT66" s="95">
        <v>0</v>
      </c>
      <c r="BU66" s="95">
        <v>43</v>
      </c>
      <c r="BV66" s="95">
        <v>345</v>
      </c>
      <c r="BW66" s="95">
        <v>25937</v>
      </c>
      <c r="BX66" s="95">
        <v>0</v>
      </c>
      <c r="BY66" s="95">
        <v>11390</v>
      </c>
      <c r="BZ66" s="95">
        <v>820</v>
      </c>
      <c r="CA66" s="95">
        <v>885</v>
      </c>
      <c r="CB66" s="95">
        <v>1381</v>
      </c>
      <c r="CC66" s="95">
        <v>27</v>
      </c>
      <c r="CD66" s="95">
        <v>197</v>
      </c>
      <c r="CE66" s="95">
        <v>0</v>
      </c>
      <c r="CF66" s="95">
        <v>0</v>
      </c>
      <c r="CG66" s="95">
        <v>15</v>
      </c>
      <c r="CH66" s="95">
        <v>3</v>
      </c>
      <c r="CI66" s="95">
        <v>0</v>
      </c>
      <c r="CJ66" s="95">
        <v>7</v>
      </c>
      <c r="CK66" s="95">
        <v>16</v>
      </c>
      <c r="CL66" s="95">
        <v>7</v>
      </c>
      <c r="CM66" s="95">
        <v>1</v>
      </c>
      <c r="CN66" s="95">
        <v>3</v>
      </c>
      <c r="CO66" s="95">
        <v>0</v>
      </c>
      <c r="CP66" s="95">
        <v>2</v>
      </c>
      <c r="CQ66" s="95">
        <v>0</v>
      </c>
      <c r="CR66" s="95">
        <v>0</v>
      </c>
      <c r="CS66" s="95">
        <v>1</v>
      </c>
      <c r="CT66" s="95">
        <v>1</v>
      </c>
      <c r="CU66" s="95">
        <v>3</v>
      </c>
      <c r="CV66" s="95">
        <v>0</v>
      </c>
      <c r="CW66" s="95">
        <v>1</v>
      </c>
      <c r="CX66" s="95">
        <v>2</v>
      </c>
      <c r="CY66" s="95">
        <v>1</v>
      </c>
      <c r="CZ66" s="95">
        <v>0</v>
      </c>
      <c r="DA66" s="95">
        <v>1</v>
      </c>
      <c r="DB66" s="95">
        <v>2</v>
      </c>
      <c r="DC66" s="95">
        <v>0</v>
      </c>
      <c r="DD66" s="95">
        <v>0</v>
      </c>
      <c r="DE66" s="95">
        <v>0</v>
      </c>
      <c r="DF66" s="95">
        <v>0</v>
      </c>
      <c r="DG66" s="95">
        <v>4</v>
      </c>
      <c r="DH66" s="95">
        <v>0</v>
      </c>
      <c r="DI66" s="95">
        <v>0</v>
      </c>
      <c r="DJ66" s="95">
        <v>0</v>
      </c>
      <c r="DK66" s="95">
        <v>0</v>
      </c>
      <c r="DL66" s="95">
        <v>2</v>
      </c>
      <c r="DM66" s="95">
        <v>0</v>
      </c>
      <c r="DN66" s="95">
        <v>0</v>
      </c>
      <c r="DO66" s="95">
        <v>0</v>
      </c>
      <c r="DP66" s="95">
        <v>0</v>
      </c>
      <c r="DQ66" s="95">
        <v>0</v>
      </c>
      <c r="DR66" s="95">
        <v>13</v>
      </c>
      <c r="DS66" s="95">
        <v>2</v>
      </c>
      <c r="DT66" s="95">
        <v>59</v>
      </c>
      <c r="DU66" s="95">
        <v>0</v>
      </c>
      <c r="DV66" s="95">
        <v>0</v>
      </c>
      <c r="DW66" s="95">
        <v>0</v>
      </c>
      <c r="DX66" s="95">
        <v>1</v>
      </c>
      <c r="DY66" s="95">
        <v>12</v>
      </c>
      <c r="DZ66" s="95">
        <v>129</v>
      </c>
      <c r="EA66" s="95">
        <v>655</v>
      </c>
      <c r="EB66" s="95">
        <v>8</v>
      </c>
      <c r="EC66" s="95">
        <v>8947</v>
      </c>
      <c r="ED66" s="95">
        <v>3036</v>
      </c>
      <c r="EE66" s="95">
        <v>24845</v>
      </c>
      <c r="EF66" s="95">
        <v>0</v>
      </c>
      <c r="EG66" s="95">
        <v>0</v>
      </c>
      <c r="EH66" s="95">
        <v>0</v>
      </c>
      <c r="EI66" s="95">
        <v>34</v>
      </c>
      <c r="EJ66" s="95">
        <v>-3</v>
      </c>
      <c r="EK66" s="95">
        <v>-13</v>
      </c>
      <c r="EL66" s="95">
        <v>0</v>
      </c>
      <c r="EM66" s="95">
        <v>0</v>
      </c>
      <c r="EN66" s="95">
        <v>0</v>
      </c>
      <c r="EO66" s="95">
        <v>0</v>
      </c>
      <c r="EP66" s="95">
        <v>0</v>
      </c>
      <c r="EQ66" s="95">
        <v>5</v>
      </c>
      <c r="ER66" s="95">
        <v>0</v>
      </c>
      <c r="ES66" s="95">
        <v>0</v>
      </c>
      <c r="ET66" s="95">
        <v>0</v>
      </c>
      <c r="EU66" s="95">
        <v>0</v>
      </c>
      <c r="EV66" s="95">
        <v>0</v>
      </c>
      <c r="EW66" s="95">
        <v>0</v>
      </c>
      <c r="EX66" s="95">
        <v>0</v>
      </c>
      <c r="EY66" s="95">
        <v>0</v>
      </c>
      <c r="EZ66" s="95">
        <v>0</v>
      </c>
      <c r="FA66" s="95">
        <v>0</v>
      </c>
      <c r="FB66" s="95">
        <v>0</v>
      </c>
      <c r="FC66" s="95">
        <v>0</v>
      </c>
      <c r="FD66" s="95">
        <v>0</v>
      </c>
      <c r="FE66" s="95">
        <v>0</v>
      </c>
      <c r="FF66" s="95">
        <v>0</v>
      </c>
      <c r="FG66" s="95">
        <v>0</v>
      </c>
      <c r="FH66" s="95">
        <v>0</v>
      </c>
      <c r="FI66" s="95">
        <v>0</v>
      </c>
      <c r="FJ66" s="95">
        <v>0</v>
      </c>
      <c r="FK66" s="95">
        <v>0</v>
      </c>
      <c r="FL66" s="95">
        <v>0</v>
      </c>
      <c r="FM66" s="95">
        <v>0</v>
      </c>
      <c r="FN66" s="95">
        <v>0</v>
      </c>
      <c r="FO66" s="95">
        <v>0</v>
      </c>
      <c r="FP66" s="95">
        <v>0</v>
      </c>
      <c r="FQ66" s="95">
        <v>7</v>
      </c>
      <c r="FR66" s="95">
        <v>9</v>
      </c>
      <c r="FS66" s="95">
        <v>41</v>
      </c>
      <c r="FT66" s="95">
        <v>3</v>
      </c>
      <c r="FU66" s="95">
        <v>0</v>
      </c>
      <c r="FV66" s="95">
        <v>0</v>
      </c>
      <c r="FW66" s="95">
        <v>0</v>
      </c>
      <c r="FX66" s="95">
        <v>0</v>
      </c>
      <c r="FY66" s="95">
        <v>2</v>
      </c>
      <c r="FZ66" s="95">
        <v>0</v>
      </c>
      <c r="GA66" s="95">
        <v>612</v>
      </c>
      <c r="GB66" s="95">
        <v>0</v>
      </c>
      <c r="GC66" s="95">
        <v>0</v>
      </c>
      <c r="GD66" s="95">
        <v>19</v>
      </c>
      <c r="GE66" s="95">
        <v>0</v>
      </c>
      <c r="GF66" s="95">
        <v>3</v>
      </c>
      <c r="GG66" s="96">
        <v>84636</v>
      </c>
      <c r="GH66" s="95">
        <v>9</v>
      </c>
      <c r="GI66" s="95">
        <v>-9</v>
      </c>
      <c r="GJ66" s="95">
        <v>0</v>
      </c>
      <c r="GK66" s="95">
        <v>0</v>
      </c>
      <c r="GL66" s="95">
        <v>0</v>
      </c>
      <c r="GM66" s="95">
        <v>0</v>
      </c>
      <c r="GN66" s="95">
        <v>0</v>
      </c>
      <c r="GO66" s="95">
        <v>203</v>
      </c>
      <c r="GP66" s="96">
        <v>203</v>
      </c>
      <c r="GQ66" s="96">
        <v>84839</v>
      </c>
      <c r="GR66" s="95">
        <v>6</v>
      </c>
      <c r="GS66" s="95">
        <v>0</v>
      </c>
      <c r="GT66" s="95">
        <v>6</v>
      </c>
      <c r="GU66" s="95">
        <v>1734</v>
      </c>
      <c r="GV66" s="95">
        <v>1740</v>
      </c>
      <c r="GW66" s="96">
        <v>1943</v>
      </c>
      <c r="GX66" s="96">
        <v>86579</v>
      </c>
      <c r="GY66" s="95">
        <v>-1357</v>
      </c>
      <c r="GZ66" s="95">
        <v>0</v>
      </c>
      <c r="HA66" s="95">
        <v>-40</v>
      </c>
      <c r="HB66" s="95">
        <v>-112</v>
      </c>
      <c r="HC66" s="95">
        <v>-1509</v>
      </c>
      <c r="HD66" s="95">
        <v>-6242</v>
      </c>
      <c r="HE66" s="95">
        <v>-7751</v>
      </c>
      <c r="HF66" s="96">
        <v>-5808</v>
      </c>
      <c r="HG66" s="97">
        <v>78828</v>
      </c>
      <c r="HH66" s="87"/>
      <c r="HI66" s="40"/>
    </row>
    <row r="67" spans="1:217" hidden="1" x14ac:dyDescent="0.2">
      <c r="A67" s="87" t="s">
        <v>945</v>
      </c>
      <c r="B67" s="92" t="s">
        <v>126</v>
      </c>
      <c r="C67" s="89" t="s">
        <v>124</v>
      </c>
      <c r="D67" s="95">
        <v>25</v>
      </c>
      <c r="E67" s="95">
        <v>7</v>
      </c>
      <c r="F67" s="95">
        <v>270</v>
      </c>
      <c r="G67" s="95">
        <v>17</v>
      </c>
      <c r="H67" s="95">
        <v>0</v>
      </c>
      <c r="I67" s="95">
        <v>289</v>
      </c>
      <c r="J67" s="95">
        <v>184</v>
      </c>
      <c r="K67" s="95">
        <v>57</v>
      </c>
      <c r="L67" s="95">
        <v>3</v>
      </c>
      <c r="M67" s="95">
        <v>1</v>
      </c>
      <c r="N67" s="95">
        <v>68</v>
      </c>
      <c r="O67" s="95">
        <v>669</v>
      </c>
      <c r="P67" s="95">
        <v>2</v>
      </c>
      <c r="Q67" s="95">
        <v>0</v>
      </c>
      <c r="R67" s="95">
        <v>0</v>
      </c>
      <c r="S67" s="95">
        <v>1</v>
      </c>
      <c r="T67" s="95">
        <v>2047</v>
      </c>
      <c r="U67" s="95">
        <v>3387</v>
      </c>
      <c r="V67" s="95">
        <v>159</v>
      </c>
      <c r="W67" s="95">
        <v>5117</v>
      </c>
      <c r="X67" s="95">
        <v>943</v>
      </c>
      <c r="Y67" s="95">
        <v>8454</v>
      </c>
      <c r="Z67" s="95">
        <v>6973</v>
      </c>
      <c r="AA67" s="95">
        <v>2911</v>
      </c>
      <c r="AB67" s="95">
        <v>4699</v>
      </c>
      <c r="AC67" s="95">
        <v>41</v>
      </c>
      <c r="AD67" s="95">
        <v>0</v>
      </c>
      <c r="AE67" s="95">
        <v>9</v>
      </c>
      <c r="AF67" s="95">
        <v>8</v>
      </c>
      <c r="AG67" s="95">
        <v>0</v>
      </c>
      <c r="AH67" s="95">
        <v>5</v>
      </c>
      <c r="AI67" s="95">
        <v>106</v>
      </c>
      <c r="AJ67" s="95">
        <v>134</v>
      </c>
      <c r="AK67" s="95">
        <v>65</v>
      </c>
      <c r="AL67" s="95">
        <v>312</v>
      </c>
      <c r="AM67" s="95">
        <v>34</v>
      </c>
      <c r="AN67" s="95">
        <v>363</v>
      </c>
      <c r="AO67" s="95">
        <v>867</v>
      </c>
      <c r="AP67" s="95">
        <v>37</v>
      </c>
      <c r="AQ67" s="95">
        <v>95</v>
      </c>
      <c r="AR67" s="95">
        <v>1396</v>
      </c>
      <c r="AS67" s="95">
        <v>291</v>
      </c>
      <c r="AT67" s="95">
        <v>3506</v>
      </c>
      <c r="AU67" s="95">
        <v>5849</v>
      </c>
      <c r="AV67" s="95">
        <v>170</v>
      </c>
      <c r="AW67" s="95">
        <v>81</v>
      </c>
      <c r="AX67" s="95">
        <v>806</v>
      </c>
      <c r="AY67" s="95">
        <v>0</v>
      </c>
      <c r="AZ67" s="95">
        <v>152</v>
      </c>
      <c r="BA67" s="95">
        <v>28</v>
      </c>
      <c r="BB67" s="95">
        <v>228</v>
      </c>
      <c r="BC67" s="95">
        <v>96</v>
      </c>
      <c r="BD67" s="95">
        <v>515</v>
      </c>
      <c r="BE67" s="95">
        <v>10177</v>
      </c>
      <c r="BF67" s="95">
        <v>3491</v>
      </c>
      <c r="BG67" s="95">
        <v>7016</v>
      </c>
      <c r="BH67" s="95">
        <v>215</v>
      </c>
      <c r="BI67" s="95">
        <v>179</v>
      </c>
      <c r="BJ67" s="95">
        <v>4228</v>
      </c>
      <c r="BK67" s="95">
        <v>5</v>
      </c>
      <c r="BL67" s="95">
        <v>0</v>
      </c>
      <c r="BM67" s="95">
        <v>108922</v>
      </c>
      <c r="BN67" s="95">
        <v>143</v>
      </c>
      <c r="BO67" s="95">
        <v>6582</v>
      </c>
      <c r="BP67" s="95">
        <v>213</v>
      </c>
      <c r="BQ67" s="95">
        <v>2625</v>
      </c>
      <c r="BR67" s="95">
        <v>2778</v>
      </c>
      <c r="BS67" s="95">
        <v>92</v>
      </c>
      <c r="BT67" s="95">
        <v>11</v>
      </c>
      <c r="BU67" s="95">
        <v>86</v>
      </c>
      <c r="BV67" s="95">
        <v>93</v>
      </c>
      <c r="BW67" s="95">
        <v>0</v>
      </c>
      <c r="BX67" s="95">
        <v>0</v>
      </c>
      <c r="BY67" s="95">
        <v>0</v>
      </c>
      <c r="BZ67" s="95">
        <v>55</v>
      </c>
      <c r="CA67" s="95">
        <v>0</v>
      </c>
      <c r="CB67" s="95">
        <v>32</v>
      </c>
      <c r="CC67" s="95">
        <v>26</v>
      </c>
      <c r="CD67" s="95">
        <v>82</v>
      </c>
      <c r="CE67" s="95">
        <v>0</v>
      </c>
      <c r="CF67" s="95">
        <v>411</v>
      </c>
      <c r="CG67" s="95">
        <v>84</v>
      </c>
      <c r="CH67" s="95">
        <v>41</v>
      </c>
      <c r="CI67" s="95">
        <v>201</v>
      </c>
      <c r="CJ67" s="95">
        <v>2045</v>
      </c>
      <c r="CK67" s="95">
        <v>664</v>
      </c>
      <c r="CL67" s="95">
        <v>209</v>
      </c>
      <c r="CM67" s="95">
        <v>376</v>
      </c>
      <c r="CN67" s="95">
        <v>485</v>
      </c>
      <c r="CO67" s="95">
        <v>99</v>
      </c>
      <c r="CP67" s="95">
        <v>729</v>
      </c>
      <c r="CQ67" s="95">
        <v>86</v>
      </c>
      <c r="CR67" s="95">
        <v>802</v>
      </c>
      <c r="CS67" s="95">
        <v>173</v>
      </c>
      <c r="CT67" s="95">
        <v>135</v>
      </c>
      <c r="CU67" s="95">
        <v>1164</v>
      </c>
      <c r="CV67" s="95">
        <v>465</v>
      </c>
      <c r="CW67" s="95">
        <v>594</v>
      </c>
      <c r="CX67" s="95">
        <v>274</v>
      </c>
      <c r="CY67" s="95">
        <v>4837</v>
      </c>
      <c r="CZ67" s="95">
        <v>693</v>
      </c>
      <c r="DA67" s="95">
        <v>781</v>
      </c>
      <c r="DB67" s="95">
        <v>1134</v>
      </c>
      <c r="DC67" s="95">
        <v>43</v>
      </c>
      <c r="DD67" s="95">
        <v>23</v>
      </c>
      <c r="DE67" s="95">
        <v>3092</v>
      </c>
      <c r="DF67" s="95">
        <v>1257</v>
      </c>
      <c r="DG67" s="95">
        <v>15042</v>
      </c>
      <c r="DH67" s="95">
        <v>3367</v>
      </c>
      <c r="DI67" s="95">
        <v>45</v>
      </c>
      <c r="DJ67" s="95">
        <v>952</v>
      </c>
      <c r="DK67" s="95">
        <v>33144</v>
      </c>
      <c r="DL67" s="95">
        <v>17575</v>
      </c>
      <c r="DM67" s="95">
        <v>2146</v>
      </c>
      <c r="DN67" s="95">
        <v>2709</v>
      </c>
      <c r="DO67" s="95">
        <v>0</v>
      </c>
      <c r="DP67" s="95">
        <v>247</v>
      </c>
      <c r="DQ67" s="95">
        <v>2283</v>
      </c>
      <c r="DR67" s="95">
        <v>8507</v>
      </c>
      <c r="DS67" s="95">
        <v>2658</v>
      </c>
      <c r="DT67" s="95">
        <v>637</v>
      </c>
      <c r="DU67" s="95">
        <v>3286</v>
      </c>
      <c r="DV67" s="95">
        <v>225</v>
      </c>
      <c r="DW67" s="95">
        <v>2734</v>
      </c>
      <c r="DX67" s="95">
        <v>12097</v>
      </c>
      <c r="DY67" s="95">
        <v>144</v>
      </c>
      <c r="DZ67" s="95">
        <v>6705</v>
      </c>
      <c r="EA67" s="95">
        <v>5391</v>
      </c>
      <c r="EB67" s="95">
        <v>4415</v>
      </c>
      <c r="EC67" s="95">
        <v>2926</v>
      </c>
      <c r="ED67" s="95">
        <v>2642</v>
      </c>
      <c r="EE67" s="95">
        <v>0</v>
      </c>
      <c r="EF67" s="95">
        <v>0</v>
      </c>
      <c r="EG67" s="95">
        <v>0</v>
      </c>
      <c r="EH67" s="95">
        <v>7062</v>
      </c>
      <c r="EI67" s="95">
        <v>308</v>
      </c>
      <c r="EJ67" s="95">
        <v>1366</v>
      </c>
      <c r="EK67" s="95">
        <v>16223</v>
      </c>
      <c r="EL67" s="95">
        <v>1052</v>
      </c>
      <c r="EM67" s="95">
        <v>2275</v>
      </c>
      <c r="EN67" s="95">
        <v>310</v>
      </c>
      <c r="EO67" s="95">
        <v>656</v>
      </c>
      <c r="EP67" s="95">
        <v>868</v>
      </c>
      <c r="EQ67" s="95">
        <v>0</v>
      </c>
      <c r="ER67" s="95">
        <v>0</v>
      </c>
      <c r="ES67" s="95">
        <v>0</v>
      </c>
      <c r="ET67" s="95">
        <v>328</v>
      </c>
      <c r="EU67" s="95">
        <v>3</v>
      </c>
      <c r="EV67" s="95">
        <v>40</v>
      </c>
      <c r="EW67" s="95">
        <v>9</v>
      </c>
      <c r="EX67" s="95">
        <v>39</v>
      </c>
      <c r="EY67" s="95">
        <v>73</v>
      </c>
      <c r="EZ67" s="95">
        <v>418</v>
      </c>
      <c r="FA67" s="95">
        <v>1343</v>
      </c>
      <c r="FB67" s="95">
        <v>11</v>
      </c>
      <c r="FC67" s="95">
        <v>0</v>
      </c>
      <c r="FD67" s="95">
        <v>6</v>
      </c>
      <c r="FE67" s="95">
        <v>67</v>
      </c>
      <c r="FF67" s="95">
        <v>2431</v>
      </c>
      <c r="FG67" s="95">
        <v>1</v>
      </c>
      <c r="FH67" s="95">
        <v>152</v>
      </c>
      <c r="FI67" s="95">
        <v>69</v>
      </c>
      <c r="FJ67" s="95">
        <v>835</v>
      </c>
      <c r="FK67" s="95">
        <v>241</v>
      </c>
      <c r="FL67" s="95">
        <v>0</v>
      </c>
      <c r="FM67" s="95">
        <v>499</v>
      </c>
      <c r="FN67" s="95">
        <v>5845</v>
      </c>
      <c r="FO67" s="95">
        <v>2373</v>
      </c>
      <c r="FP67" s="95">
        <v>2</v>
      </c>
      <c r="FQ67" s="95">
        <v>62</v>
      </c>
      <c r="FR67" s="95">
        <v>122</v>
      </c>
      <c r="FS67" s="95">
        <v>442</v>
      </c>
      <c r="FT67" s="95">
        <v>89</v>
      </c>
      <c r="FU67" s="95">
        <v>3</v>
      </c>
      <c r="FV67" s="95">
        <v>225</v>
      </c>
      <c r="FW67" s="95">
        <v>1248</v>
      </c>
      <c r="FX67" s="95">
        <v>921</v>
      </c>
      <c r="FY67" s="95">
        <v>1629</v>
      </c>
      <c r="FZ67" s="95">
        <v>409</v>
      </c>
      <c r="GA67" s="95">
        <v>1411</v>
      </c>
      <c r="GB67" s="95">
        <v>592</v>
      </c>
      <c r="GC67" s="95">
        <v>1705</v>
      </c>
      <c r="GD67" s="95">
        <v>264</v>
      </c>
      <c r="GE67" s="95">
        <v>1995</v>
      </c>
      <c r="GF67" s="95">
        <v>688</v>
      </c>
      <c r="GG67" s="96">
        <v>406012</v>
      </c>
      <c r="GH67" s="95">
        <v>648</v>
      </c>
      <c r="GI67" s="95">
        <v>14815</v>
      </c>
      <c r="GJ67" s="95">
        <v>0</v>
      </c>
      <c r="GK67" s="95">
        <v>140</v>
      </c>
      <c r="GL67" s="95">
        <v>0</v>
      </c>
      <c r="GM67" s="95">
        <v>0</v>
      </c>
      <c r="GN67" s="95">
        <v>0</v>
      </c>
      <c r="GO67" s="95">
        <v>1690</v>
      </c>
      <c r="GP67" s="96">
        <v>17293</v>
      </c>
      <c r="GQ67" s="96">
        <v>423305</v>
      </c>
      <c r="GR67" s="95">
        <v>46699</v>
      </c>
      <c r="GS67" s="95">
        <v>0</v>
      </c>
      <c r="GT67" s="95">
        <v>46699</v>
      </c>
      <c r="GU67" s="95">
        <v>305728</v>
      </c>
      <c r="GV67" s="95">
        <v>352427</v>
      </c>
      <c r="GW67" s="96">
        <v>369720</v>
      </c>
      <c r="GX67" s="96">
        <v>775732</v>
      </c>
      <c r="GY67" s="95">
        <v>-30992</v>
      </c>
      <c r="GZ67" s="95">
        <v>-1</v>
      </c>
      <c r="HA67" s="95">
        <v>-833</v>
      </c>
      <c r="HB67" s="95">
        <v>-2548</v>
      </c>
      <c r="HC67" s="95">
        <v>-34374</v>
      </c>
      <c r="HD67" s="95">
        <v>-304681</v>
      </c>
      <c r="HE67" s="95">
        <v>-339055</v>
      </c>
      <c r="HF67" s="96">
        <v>30665</v>
      </c>
      <c r="HG67" s="97">
        <v>436677</v>
      </c>
      <c r="HH67" s="87"/>
      <c r="HI67" s="40"/>
    </row>
    <row r="68" spans="1:217" hidden="1" x14ac:dyDescent="0.2">
      <c r="A68" s="87" t="s">
        <v>946</v>
      </c>
      <c r="B68" s="92" t="s">
        <v>1113</v>
      </c>
      <c r="C68" s="89" t="s">
        <v>114</v>
      </c>
      <c r="D68" s="95">
        <v>23</v>
      </c>
      <c r="E68" s="95">
        <v>3</v>
      </c>
      <c r="F68" s="95">
        <v>28</v>
      </c>
      <c r="G68" s="95">
        <v>3</v>
      </c>
      <c r="H68" s="95">
        <v>0</v>
      </c>
      <c r="I68" s="95">
        <v>3</v>
      </c>
      <c r="J68" s="95">
        <v>10</v>
      </c>
      <c r="K68" s="95">
        <v>5</v>
      </c>
      <c r="L68" s="95">
        <v>1</v>
      </c>
      <c r="M68" s="95">
        <v>4</v>
      </c>
      <c r="N68" s="95">
        <v>1</v>
      </c>
      <c r="O68" s="95">
        <v>12</v>
      </c>
      <c r="P68" s="95">
        <v>0</v>
      </c>
      <c r="Q68" s="95">
        <v>0</v>
      </c>
      <c r="R68" s="95">
        <v>62</v>
      </c>
      <c r="S68" s="95">
        <v>3</v>
      </c>
      <c r="T68" s="95">
        <v>10</v>
      </c>
      <c r="U68" s="95">
        <v>1</v>
      </c>
      <c r="V68" s="95">
        <v>3</v>
      </c>
      <c r="W68" s="95">
        <v>11</v>
      </c>
      <c r="X68" s="95">
        <v>1</v>
      </c>
      <c r="Y68" s="95">
        <v>2</v>
      </c>
      <c r="Z68" s="95">
        <v>9</v>
      </c>
      <c r="AA68" s="95">
        <v>14</v>
      </c>
      <c r="AB68" s="95">
        <v>3</v>
      </c>
      <c r="AC68" s="95">
        <v>1</v>
      </c>
      <c r="AD68" s="95">
        <v>0</v>
      </c>
      <c r="AE68" s="95">
        <v>0</v>
      </c>
      <c r="AF68" s="95">
        <v>1</v>
      </c>
      <c r="AG68" s="95">
        <v>0</v>
      </c>
      <c r="AH68" s="95">
        <v>0</v>
      </c>
      <c r="AI68" s="95">
        <v>2</v>
      </c>
      <c r="AJ68" s="95">
        <v>1</v>
      </c>
      <c r="AK68" s="95">
        <v>1</v>
      </c>
      <c r="AL68" s="95">
        <v>1</v>
      </c>
      <c r="AM68" s="95">
        <v>1</v>
      </c>
      <c r="AN68" s="95">
        <v>4</v>
      </c>
      <c r="AO68" s="95">
        <v>2</v>
      </c>
      <c r="AP68" s="95">
        <v>0</v>
      </c>
      <c r="AQ68" s="95">
        <v>1</v>
      </c>
      <c r="AR68" s="95">
        <v>4</v>
      </c>
      <c r="AS68" s="95">
        <v>2</v>
      </c>
      <c r="AT68" s="95">
        <v>1</v>
      </c>
      <c r="AU68" s="95">
        <v>3</v>
      </c>
      <c r="AV68" s="95">
        <v>0</v>
      </c>
      <c r="AW68" s="95">
        <v>0</v>
      </c>
      <c r="AX68" s="95">
        <v>2</v>
      </c>
      <c r="AY68" s="95">
        <v>0</v>
      </c>
      <c r="AZ68" s="95">
        <v>3</v>
      </c>
      <c r="BA68" s="95">
        <v>0</v>
      </c>
      <c r="BB68" s="95">
        <v>1</v>
      </c>
      <c r="BC68" s="95">
        <v>0</v>
      </c>
      <c r="BD68" s="95">
        <v>2</v>
      </c>
      <c r="BE68" s="95">
        <v>4</v>
      </c>
      <c r="BF68" s="95">
        <v>1</v>
      </c>
      <c r="BG68" s="95">
        <v>2</v>
      </c>
      <c r="BH68" s="95">
        <v>2</v>
      </c>
      <c r="BI68" s="95">
        <v>0</v>
      </c>
      <c r="BJ68" s="95">
        <v>0</v>
      </c>
      <c r="BK68" s="95">
        <v>0</v>
      </c>
      <c r="BL68" s="95">
        <v>0</v>
      </c>
      <c r="BM68" s="95">
        <v>3</v>
      </c>
      <c r="BN68" s="95">
        <v>0</v>
      </c>
      <c r="BO68" s="95">
        <v>1</v>
      </c>
      <c r="BP68" s="95">
        <v>1</v>
      </c>
      <c r="BQ68" s="95">
        <v>2</v>
      </c>
      <c r="BR68" s="95">
        <v>5</v>
      </c>
      <c r="BS68" s="95">
        <v>41</v>
      </c>
      <c r="BT68" s="95">
        <v>0</v>
      </c>
      <c r="BU68" s="95">
        <v>4</v>
      </c>
      <c r="BV68" s="95">
        <v>1</v>
      </c>
      <c r="BW68" s="95">
        <v>15</v>
      </c>
      <c r="BX68" s="95">
        <v>0</v>
      </c>
      <c r="BY68" s="95">
        <v>16</v>
      </c>
      <c r="BZ68" s="95">
        <v>6</v>
      </c>
      <c r="CA68" s="95">
        <v>23</v>
      </c>
      <c r="CB68" s="95">
        <v>5</v>
      </c>
      <c r="CC68" s="95">
        <v>6</v>
      </c>
      <c r="CD68" s="95">
        <v>2</v>
      </c>
      <c r="CE68" s="95">
        <v>0</v>
      </c>
      <c r="CF68" s="95">
        <v>0</v>
      </c>
      <c r="CG68" s="95">
        <v>5</v>
      </c>
      <c r="CH68" s="95">
        <v>5</v>
      </c>
      <c r="CI68" s="95">
        <v>2</v>
      </c>
      <c r="CJ68" s="95">
        <v>8</v>
      </c>
      <c r="CK68" s="95">
        <v>19</v>
      </c>
      <c r="CL68" s="95">
        <v>23</v>
      </c>
      <c r="CM68" s="95">
        <v>5</v>
      </c>
      <c r="CN68" s="95">
        <v>3</v>
      </c>
      <c r="CO68" s="95">
        <v>0</v>
      </c>
      <c r="CP68" s="95">
        <v>4</v>
      </c>
      <c r="CQ68" s="95">
        <v>240</v>
      </c>
      <c r="CR68" s="95">
        <v>11087</v>
      </c>
      <c r="CS68" s="95">
        <v>1</v>
      </c>
      <c r="CT68" s="95">
        <v>1</v>
      </c>
      <c r="CU68" s="95">
        <v>6</v>
      </c>
      <c r="CV68" s="95">
        <v>6</v>
      </c>
      <c r="CW68" s="95">
        <v>1</v>
      </c>
      <c r="CX68" s="95">
        <v>4</v>
      </c>
      <c r="CY68" s="95">
        <v>4</v>
      </c>
      <c r="CZ68" s="95">
        <v>2</v>
      </c>
      <c r="DA68" s="95">
        <v>2</v>
      </c>
      <c r="DB68" s="95">
        <v>8</v>
      </c>
      <c r="DC68" s="95">
        <v>0</v>
      </c>
      <c r="DD68" s="95">
        <v>0</v>
      </c>
      <c r="DE68" s="95">
        <v>2</v>
      </c>
      <c r="DF68" s="95">
        <v>0</v>
      </c>
      <c r="DG68" s="95">
        <v>9</v>
      </c>
      <c r="DH68" s="95">
        <v>2</v>
      </c>
      <c r="DI68" s="95">
        <v>0</v>
      </c>
      <c r="DJ68" s="95">
        <v>1</v>
      </c>
      <c r="DK68" s="95">
        <v>9</v>
      </c>
      <c r="DL68" s="95">
        <v>0</v>
      </c>
      <c r="DM68" s="95">
        <v>0</v>
      </c>
      <c r="DN68" s="95">
        <v>4</v>
      </c>
      <c r="DO68" s="95">
        <v>0</v>
      </c>
      <c r="DP68" s="95">
        <v>1032</v>
      </c>
      <c r="DQ68" s="95">
        <v>1184</v>
      </c>
      <c r="DR68" s="95">
        <v>1</v>
      </c>
      <c r="DS68" s="95">
        <v>2</v>
      </c>
      <c r="DT68" s="95">
        <v>14</v>
      </c>
      <c r="DU68" s="95">
        <v>43</v>
      </c>
      <c r="DV68" s="95">
        <v>637</v>
      </c>
      <c r="DW68" s="95">
        <v>12</v>
      </c>
      <c r="DX68" s="95">
        <v>40</v>
      </c>
      <c r="DY68" s="95">
        <v>12</v>
      </c>
      <c r="DZ68" s="95">
        <v>71</v>
      </c>
      <c r="EA68" s="95">
        <v>32</v>
      </c>
      <c r="EB68" s="95">
        <v>45</v>
      </c>
      <c r="EC68" s="95">
        <v>44</v>
      </c>
      <c r="ED68" s="95">
        <v>27</v>
      </c>
      <c r="EE68" s="95">
        <v>9</v>
      </c>
      <c r="EF68" s="95">
        <v>6</v>
      </c>
      <c r="EG68" s="95">
        <v>0</v>
      </c>
      <c r="EH68" s="95">
        <v>10</v>
      </c>
      <c r="EI68" s="95">
        <v>47</v>
      </c>
      <c r="EJ68" s="95">
        <v>273</v>
      </c>
      <c r="EK68" s="95">
        <v>426</v>
      </c>
      <c r="EL68" s="95">
        <v>9</v>
      </c>
      <c r="EM68" s="95">
        <v>5</v>
      </c>
      <c r="EN68" s="95">
        <v>2</v>
      </c>
      <c r="EO68" s="95">
        <v>2</v>
      </c>
      <c r="EP68" s="95">
        <v>2</v>
      </c>
      <c r="EQ68" s="95">
        <v>5</v>
      </c>
      <c r="ER68" s="95">
        <v>0</v>
      </c>
      <c r="ES68" s="95">
        <v>2</v>
      </c>
      <c r="ET68" s="95">
        <v>9</v>
      </c>
      <c r="EU68" s="95">
        <v>1</v>
      </c>
      <c r="EV68" s="95">
        <v>4</v>
      </c>
      <c r="EW68" s="95">
        <v>2</v>
      </c>
      <c r="EX68" s="95">
        <v>0</v>
      </c>
      <c r="EY68" s="95">
        <v>0</v>
      </c>
      <c r="EZ68" s="95">
        <v>2</v>
      </c>
      <c r="FA68" s="95">
        <v>1</v>
      </c>
      <c r="FB68" s="95">
        <v>3</v>
      </c>
      <c r="FC68" s="95">
        <v>4</v>
      </c>
      <c r="FD68" s="95">
        <v>13</v>
      </c>
      <c r="FE68" s="95">
        <v>1</v>
      </c>
      <c r="FF68" s="95">
        <v>14</v>
      </c>
      <c r="FG68" s="95">
        <v>0</v>
      </c>
      <c r="FH68" s="95">
        <v>2</v>
      </c>
      <c r="FI68" s="95">
        <v>120</v>
      </c>
      <c r="FJ68" s="95">
        <v>66</v>
      </c>
      <c r="FK68" s="95">
        <v>34</v>
      </c>
      <c r="FL68" s="95">
        <v>6</v>
      </c>
      <c r="FM68" s="95">
        <v>3</v>
      </c>
      <c r="FN68" s="95">
        <v>8</v>
      </c>
      <c r="FO68" s="95">
        <v>41</v>
      </c>
      <c r="FP68" s="95">
        <v>1</v>
      </c>
      <c r="FQ68" s="95">
        <v>12</v>
      </c>
      <c r="FR68" s="95">
        <v>13</v>
      </c>
      <c r="FS68" s="95">
        <v>9</v>
      </c>
      <c r="FT68" s="95">
        <v>12</v>
      </c>
      <c r="FU68" s="95">
        <v>3</v>
      </c>
      <c r="FV68" s="95">
        <v>3</v>
      </c>
      <c r="FW68" s="95">
        <v>8287</v>
      </c>
      <c r="FX68" s="95">
        <v>14</v>
      </c>
      <c r="FY68" s="95">
        <v>32</v>
      </c>
      <c r="FZ68" s="95">
        <v>13</v>
      </c>
      <c r="GA68" s="95">
        <v>3</v>
      </c>
      <c r="GB68" s="95">
        <v>33</v>
      </c>
      <c r="GC68" s="95">
        <v>52</v>
      </c>
      <c r="GD68" s="95">
        <v>52</v>
      </c>
      <c r="GE68" s="95">
        <v>0</v>
      </c>
      <c r="GF68" s="95">
        <v>16</v>
      </c>
      <c r="GG68" s="96">
        <v>24731</v>
      </c>
      <c r="GH68" s="95">
        <v>0</v>
      </c>
      <c r="GI68" s="95">
        <v>69</v>
      </c>
      <c r="GJ68" s="95">
        <v>0</v>
      </c>
      <c r="GK68" s="95">
        <v>0</v>
      </c>
      <c r="GL68" s="95">
        <v>0</v>
      </c>
      <c r="GM68" s="95">
        <v>0</v>
      </c>
      <c r="GN68" s="95">
        <v>0</v>
      </c>
      <c r="GO68" s="95">
        <v>375</v>
      </c>
      <c r="GP68" s="96">
        <v>444</v>
      </c>
      <c r="GQ68" s="96">
        <v>25175</v>
      </c>
      <c r="GR68" s="95">
        <v>1152</v>
      </c>
      <c r="GS68" s="95">
        <v>0</v>
      </c>
      <c r="GT68" s="95">
        <v>1152</v>
      </c>
      <c r="GU68" s="95">
        <v>10176</v>
      </c>
      <c r="GV68" s="95">
        <v>11328</v>
      </c>
      <c r="GW68" s="96">
        <v>11772</v>
      </c>
      <c r="GX68" s="96">
        <v>36503</v>
      </c>
      <c r="GY68" s="95">
        <v>-5859</v>
      </c>
      <c r="GZ68" s="95">
        <v>-7</v>
      </c>
      <c r="HA68" s="95">
        <v>0</v>
      </c>
      <c r="HB68" s="95">
        <v>-468</v>
      </c>
      <c r="HC68" s="95">
        <v>-6334</v>
      </c>
      <c r="HD68" s="95">
        <v>-9919</v>
      </c>
      <c r="HE68" s="95">
        <v>-16253</v>
      </c>
      <c r="HF68" s="96">
        <v>-4481</v>
      </c>
      <c r="HG68" s="97">
        <v>20250</v>
      </c>
      <c r="HH68" s="87"/>
      <c r="HI68" s="40"/>
    </row>
    <row r="69" spans="1:217" hidden="1" x14ac:dyDescent="0.2">
      <c r="A69" s="87" t="s">
        <v>947</v>
      </c>
      <c r="B69" s="92" t="s">
        <v>1114</v>
      </c>
      <c r="C69" s="89" t="s">
        <v>111</v>
      </c>
      <c r="D69" s="95">
        <v>33</v>
      </c>
      <c r="E69" s="95">
        <v>3</v>
      </c>
      <c r="F69" s="95">
        <v>92</v>
      </c>
      <c r="G69" s="95">
        <v>12</v>
      </c>
      <c r="H69" s="95">
        <v>0</v>
      </c>
      <c r="I69" s="95">
        <v>10</v>
      </c>
      <c r="J69" s="95">
        <v>29</v>
      </c>
      <c r="K69" s="95">
        <v>234</v>
      </c>
      <c r="L69" s="95">
        <v>2</v>
      </c>
      <c r="M69" s="95">
        <v>2</v>
      </c>
      <c r="N69" s="95">
        <v>0</v>
      </c>
      <c r="O69" s="95">
        <v>39</v>
      </c>
      <c r="P69" s="95">
        <v>1</v>
      </c>
      <c r="Q69" s="95">
        <v>0</v>
      </c>
      <c r="R69" s="95">
        <v>64</v>
      </c>
      <c r="S69" s="95">
        <v>4</v>
      </c>
      <c r="T69" s="95">
        <v>82</v>
      </c>
      <c r="U69" s="95">
        <v>41</v>
      </c>
      <c r="V69" s="95">
        <v>3</v>
      </c>
      <c r="W69" s="95">
        <v>99</v>
      </c>
      <c r="X69" s="95">
        <v>14</v>
      </c>
      <c r="Y69" s="95">
        <v>77</v>
      </c>
      <c r="Z69" s="95">
        <v>117</v>
      </c>
      <c r="AA69" s="95">
        <v>28</v>
      </c>
      <c r="AB69" s="95">
        <v>13</v>
      </c>
      <c r="AC69" s="95">
        <v>0</v>
      </c>
      <c r="AD69" s="95">
        <v>0</v>
      </c>
      <c r="AE69" s="95">
        <v>0</v>
      </c>
      <c r="AF69" s="95">
        <v>12</v>
      </c>
      <c r="AG69" s="95">
        <v>0</v>
      </c>
      <c r="AH69" s="95">
        <v>0</v>
      </c>
      <c r="AI69" s="95">
        <v>7</v>
      </c>
      <c r="AJ69" s="95">
        <v>11</v>
      </c>
      <c r="AK69" s="95">
        <v>54</v>
      </c>
      <c r="AL69" s="95">
        <v>200</v>
      </c>
      <c r="AM69" s="95">
        <v>8</v>
      </c>
      <c r="AN69" s="95">
        <v>6</v>
      </c>
      <c r="AO69" s="95">
        <v>30</v>
      </c>
      <c r="AP69" s="95">
        <v>0</v>
      </c>
      <c r="AQ69" s="95">
        <v>0</v>
      </c>
      <c r="AR69" s="95">
        <v>93</v>
      </c>
      <c r="AS69" s="95">
        <v>43</v>
      </c>
      <c r="AT69" s="95">
        <v>37</v>
      </c>
      <c r="AU69" s="95">
        <v>70</v>
      </c>
      <c r="AV69" s="95">
        <v>20</v>
      </c>
      <c r="AW69" s="95">
        <v>9</v>
      </c>
      <c r="AX69" s="95">
        <v>10</v>
      </c>
      <c r="AY69" s="95">
        <v>0</v>
      </c>
      <c r="AZ69" s="95">
        <v>212</v>
      </c>
      <c r="BA69" s="95">
        <v>10</v>
      </c>
      <c r="BB69" s="95">
        <v>8</v>
      </c>
      <c r="BC69" s="95">
        <v>47</v>
      </c>
      <c r="BD69" s="95">
        <v>0</v>
      </c>
      <c r="BE69" s="95">
        <v>409</v>
      </c>
      <c r="BF69" s="95">
        <v>67</v>
      </c>
      <c r="BG69" s="95">
        <v>22</v>
      </c>
      <c r="BH69" s="95">
        <v>38</v>
      </c>
      <c r="BI69" s="95">
        <v>18</v>
      </c>
      <c r="BJ69" s="95">
        <v>31</v>
      </c>
      <c r="BK69" s="95">
        <v>0</v>
      </c>
      <c r="BL69" s="95">
        <v>10</v>
      </c>
      <c r="BM69" s="95">
        <v>318</v>
      </c>
      <c r="BN69" s="95">
        <v>502</v>
      </c>
      <c r="BO69" s="95">
        <v>5902</v>
      </c>
      <c r="BP69" s="95">
        <v>1454</v>
      </c>
      <c r="BQ69" s="95">
        <v>61</v>
      </c>
      <c r="BR69" s="95">
        <v>40</v>
      </c>
      <c r="BS69" s="95">
        <v>224</v>
      </c>
      <c r="BT69" s="95">
        <v>3</v>
      </c>
      <c r="BU69" s="95">
        <v>39</v>
      </c>
      <c r="BV69" s="95">
        <v>68</v>
      </c>
      <c r="BW69" s="95">
        <v>463</v>
      </c>
      <c r="BX69" s="95">
        <v>0</v>
      </c>
      <c r="BY69" s="95">
        <v>514</v>
      </c>
      <c r="BZ69" s="95">
        <v>486</v>
      </c>
      <c r="CA69" s="95">
        <v>526</v>
      </c>
      <c r="CB69" s="95">
        <v>327</v>
      </c>
      <c r="CC69" s="95">
        <v>26</v>
      </c>
      <c r="CD69" s="95">
        <v>2</v>
      </c>
      <c r="CE69" s="95">
        <v>0</v>
      </c>
      <c r="CF69" s="95">
        <v>4</v>
      </c>
      <c r="CG69" s="95">
        <v>21</v>
      </c>
      <c r="CH69" s="95">
        <v>201</v>
      </c>
      <c r="CI69" s="95">
        <v>162</v>
      </c>
      <c r="CJ69" s="95">
        <v>480</v>
      </c>
      <c r="CK69" s="95">
        <v>201</v>
      </c>
      <c r="CL69" s="95">
        <v>1610</v>
      </c>
      <c r="CM69" s="95">
        <v>2759</v>
      </c>
      <c r="CN69" s="95">
        <v>1398</v>
      </c>
      <c r="CO69" s="95">
        <v>51</v>
      </c>
      <c r="CP69" s="95">
        <v>239</v>
      </c>
      <c r="CQ69" s="95">
        <v>347</v>
      </c>
      <c r="CR69" s="95">
        <v>6475</v>
      </c>
      <c r="CS69" s="95">
        <v>194</v>
      </c>
      <c r="CT69" s="95">
        <v>192</v>
      </c>
      <c r="CU69" s="95">
        <v>2154</v>
      </c>
      <c r="CV69" s="95">
        <v>549</v>
      </c>
      <c r="CW69" s="95">
        <v>73</v>
      </c>
      <c r="CX69" s="95">
        <v>484</v>
      </c>
      <c r="CY69" s="95">
        <v>889</v>
      </c>
      <c r="CZ69" s="95">
        <v>1082</v>
      </c>
      <c r="DA69" s="95">
        <v>210</v>
      </c>
      <c r="DB69" s="95">
        <v>203</v>
      </c>
      <c r="DC69" s="95">
        <v>0</v>
      </c>
      <c r="DD69" s="95">
        <v>24</v>
      </c>
      <c r="DE69" s="95">
        <v>653</v>
      </c>
      <c r="DF69" s="95">
        <v>84</v>
      </c>
      <c r="DG69" s="95">
        <v>9890</v>
      </c>
      <c r="DH69" s="95">
        <v>735</v>
      </c>
      <c r="DI69" s="95">
        <v>5</v>
      </c>
      <c r="DJ69" s="95">
        <v>184</v>
      </c>
      <c r="DK69" s="95">
        <v>603</v>
      </c>
      <c r="DL69" s="95">
        <v>2497</v>
      </c>
      <c r="DM69" s="95">
        <v>299</v>
      </c>
      <c r="DN69" s="95">
        <v>245</v>
      </c>
      <c r="DO69" s="95">
        <v>0</v>
      </c>
      <c r="DP69" s="95">
        <v>106</v>
      </c>
      <c r="DQ69" s="95">
        <v>323</v>
      </c>
      <c r="DR69" s="95">
        <v>4419</v>
      </c>
      <c r="DS69" s="95">
        <v>3212</v>
      </c>
      <c r="DT69" s="95">
        <v>2103</v>
      </c>
      <c r="DU69" s="95">
        <v>12</v>
      </c>
      <c r="DV69" s="95">
        <v>787</v>
      </c>
      <c r="DW69" s="95">
        <v>686</v>
      </c>
      <c r="DX69" s="95">
        <v>782</v>
      </c>
      <c r="DY69" s="95">
        <v>331</v>
      </c>
      <c r="DZ69" s="95">
        <v>168</v>
      </c>
      <c r="EA69" s="95">
        <v>149</v>
      </c>
      <c r="EB69" s="95">
        <v>71</v>
      </c>
      <c r="EC69" s="95">
        <v>1129</v>
      </c>
      <c r="ED69" s="95">
        <v>1004</v>
      </c>
      <c r="EE69" s="95">
        <v>0</v>
      </c>
      <c r="EF69" s="95">
        <v>0</v>
      </c>
      <c r="EG69" s="95">
        <v>0</v>
      </c>
      <c r="EH69" s="95">
        <v>265</v>
      </c>
      <c r="EI69" s="95">
        <v>2164</v>
      </c>
      <c r="EJ69" s="95">
        <v>101</v>
      </c>
      <c r="EK69" s="95">
        <v>249</v>
      </c>
      <c r="EL69" s="95">
        <v>12</v>
      </c>
      <c r="EM69" s="95">
        <v>0</v>
      </c>
      <c r="EN69" s="95">
        <v>0</v>
      </c>
      <c r="EO69" s="95">
        <v>0</v>
      </c>
      <c r="EP69" s="95">
        <v>0</v>
      </c>
      <c r="EQ69" s="95">
        <v>47</v>
      </c>
      <c r="ER69" s="95">
        <v>0</v>
      </c>
      <c r="ES69" s="95">
        <v>18</v>
      </c>
      <c r="ET69" s="95">
        <v>1564</v>
      </c>
      <c r="EU69" s="95">
        <v>28</v>
      </c>
      <c r="EV69" s="95">
        <v>305</v>
      </c>
      <c r="EW69" s="95">
        <v>280</v>
      </c>
      <c r="EX69" s="95">
        <v>0</v>
      </c>
      <c r="EY69" s="95">
        <v>36</v>
      </c>
      <c r="EZ69" s="95">
        <v>73</v>
      </c>
      <c r="FA69" s="95">
        <v>26</v>
      </c>
      <c r="FB69" s="95">
        <v>13</v>
      </c>
      <c r="FC69" s="95">
        <v>15</v>
      </c>
      <c r="FD69" s="95">
        <v>39</v>
      </c>
      <c r="FE69" s="95">
        <v>0</v>
      </c>
      <c r="FF69" s="95">
        <v>0</v>
      </c>
      <c r="FG69" s="95">
        <v>7</v>
      </c>
      <c r="FH69" s="95">
        <v>2</v>
      </c>
      <c r="FI69" s="95">
        <v>742</v>
      </c>
      <c r="FJ69" s="95">
        <v>485</v>
      </c>
      <c r="FK69" s="95">
        <v>6</v>
      </c>
      <c r="FL69" s="95">
        <v>56</v>
      </c>
      <c r="FM69" s="95">
        <v>170</v>
      </c>
      <c r="FN69" s="95">
        <v>64</v>
      </c>
      <c r="FO69" s="95">
        <v>2179</v>
      </c>
      <c r="FP69" s="95">
        <v>46</v>
      </c>
      <c r="FQ69" s="95">
        <v>580</v>
      </c>
      <c r="FR69" s="95">
        <v>673</v>
      </c>
      <c r="FS69" s="95">
        <v>814</v>
      </c>
      <c r="FT69" s="95">
        <v>115</v>
      </c>
      <c r="FU69" s="95">
        <v>3</v>
      </c>
      <c r="FV69" s="95">
        <v>1</v>
      </c>
      <c r="FW69" s="95">
        <v>579</v>
      </c>
      <c r="FX69" s="95">
        <v>3418</v>
      </c>
      <c r="FY69" s="95">
        <v>41</v>
      </c>
      <c r="FZ69" s="95">
        <v>298</v>
      </c>
      <c r="GA69" s="95">
        <v>180</v>
      </c>
      <c r="GB69" s="95">
        <v>101</v>
      </c>
      <c r="GC69" s="95">
        <v>981</v>
      </c>
      <c r="GD69" s="95">
        <v>173</v>
      </c>
      <c r="GE69" s="95">
        <v>552</v>
      </c>
      <c r="GF69" s="95">
        <v>53</v>
      </c>
      <c r="GG69" s="96">
        <v>81469</v>
      </c>
      <c r="GH69" s="95">
        <v>299</v>
      </c>
      <c r="GI69" s="95">
        <v>23398</v>
      </c>
      <c r="GJ69" s="95">
        <v>0</v>
      </c>
      <c r="GK69" s="95">
        <v>0</v>
      </c>
      <c r="GL69" s="95">
        <v>0</v>
      </c>
      <c r="GM69" s="95">
        <v>0</v>
      </c>
      <c r="GN69" s="95">
        <v>0</v>
      </c>
      <c r="GO69" s="95">
        <v>-1752</v>
      </c>
      <c r="GP69" s="96">
        <v>21945</v>
      </c>
      <c r="GQ69" s="96">
        <v>103414</v>
      </c>
      <c r="GR69" s="95">
        <v>18639</v>
      </c>
      <c r="GS69" s="95">
        <v>0</v>
      </c>
      <c r="GT69" s="95">
        <v>18639</v>
      </c>
      <c r="GU69" s="95">
        <v>71647</v>
      </c>
      <c r="GV69" s="95">
        <v>90286</v>
      </c>
      <c r="GW69" s="96">
        <v>112231</v>
      </c>
      <c r="GX69" s="96">
        <v>193700</v>
      </c>
      <c r="GY69" s="95">
        <v>-29219</v>
      </c>
      <c r="GZ69" s="95">
        <v>-14</v>
      </c>
      <c r="HA69" s="95">
        <v>-1399</v>
      </c>
      <c r="HB69" s="95">
        <v>-2449</v>
      </c>
      <c r="HC69" s="95">
        <v>-33081</v>
      </c>
      <c r="HD69" s="95">
        <v>-57078</v>
      </c>
      <c r="HE69" s="95">
        <v>-90159</v>
      </c>
      <c r="HF69" s="96">
        <v>22072</v>
      </c>
      <c r="HG69" s="97">
        <v>103541</v>
      </c>
      <c r="HH69" s="87"/>
      <c r="HI69" s="40"/>
    </row>
    <row r="70" spans="1:217" hidden="1" x14ac:dyDescent="0.2">
      <c r="A70" s="87" t="s">
        <v>948</v>
      </c>
      <c r="B70" s="92" t="s">
        <v>115</v>
      </c>
      <c r="C70" s="89" t="s">
        <v>110</v>
      </c>
      <c r="D70" s="95">
        <v>0</v>
      </c>
      <c r="E70" s="95">
        <v>0</v>
      </c>
      <c r="F70" s="95">
        <v>0</v>
      </c>
      <c r="G70" s="95">
        <v>0</v>
      </c>
      <c r="H70" s="95">
        <v>0</v>
      </c>
      <c r="I70" s="95">
        <v>0</v>
      </c>
      <c r="J70" s="95">
        <v>0</v>
      </c>
      <c r="K70" s="95">
        <v>0</v>
      </c>
      <c r="L70" s="95">
        <v>0</v>
      </c>
      <c r="M70" s="95">
        <v>0</v>
      </c>
      <c r="N70" s="95">
        <v>0</v>
      </c>
      <c r="O70" s="95">
        <v>0</v>
      </c>
      <c r="P70" s="95">
        <v>0</v>
      </c>
      <c r="Q70" s="95">
        <v>0</v>
      </c>
      <c r="R70" s="95">
        <v>64</v>
      </c>
      <c r="S70" s="95">
        <v>0</v>
      </c>
      <c r="T70" s="95">
        <v>0</v>
      </c>
      <c r="U70" s="95">
        <v>0</v>
      </c>
      <c r="V70" s="95">
        <v>0</v>
      </c>
      <c r="W70" s="95">
        <v>0</v>
      </c>
      <c r="X70" s="95">
        <v>0</v>
      </c>
      <c r="Y70" s="95">
        <v>0</v>
      </c>
      <c r="Z70" s="95">
        <v>0</v>
      </c>
      <c r="AA70" s="95">
        <v>0</v>
      </c>
      <c r="AB70" s="95">
        <v>0</v>
      </c>
      <c r="AC70" s="95">
        <v>0</v>
      </c>
      <c r="AD70" s="95">
        <v>0</v>
      </c>
      <c r="AE70" s="95">
        <v>0</v>
      </c>
      <c r="AF70" s="95">
        <v>0</v>
      </c>
      <c r="AG70" s="95">
        <v>0</v>
      </c>
      <c r="AH70" s="95">
        <v>0</v>
      </c>
      <c r="AI70" s="95">
        <v>0</v>
      </c>
      <c r="AJ70" s="95">
        <v>0</v>
      </c>
      <c r="AK70" s="95">
        <v>0</v>
      </c>
      <c r="AL70" s="95">
        <v>0</v>
      </c>
      <c r="AM70" s="95">
        <v>8</v>
      </c>
      <c r="AN70" s="95">
        <v>0</v>
      </c>
      <c r="AO70" s="95">
        <v>0</v>
      </c>
      <c r="AP70" s="95">
        <v>0</v>
      </c>
      <c r="AQ70" s="95">
        <v>0</v>
      </c>
      <c r="AR70" s="95">
        <v>0</v>
      </c>
      <c r="AS70" s="95">
        <v>0</v>
      </c>
      <c r="AT70" s="95">
        <v>0</v>
      </c>
      <c r="AU70" s="95">
        <v>0</v>
      </c>
      <c r="AV70" s="95">
        <v>0</v>
      </c>
      <c r="AW70" s="95">
        <v>0</v>
      </c>
      <c r="AX70" s="95">
        <v>0</v>
      </c>
      <c r="AY70" s="95">
        <v>0</v>
      </c>
      <c r="AZ70" s="95">
        <v>0</v>
      </c>
      <c r="BA70" s="95">
        <v>0</v>
      </c>
      <c r="BB70" s="95">
        <v>0</v>
      </c>
      <c r="BC70" s="95">
        <v>0</v>
      </c>
      <c r="BD70" s="95">
        <v>0</v>
      </c>
      <c r="BE70" s="95">
        <v>0</v>
      </c>
      <c r="BF70" s="95">
        <v>0</v>
      </c>
      <c r="BG70" s="95">
        <v>0</v>
      </c>
      <c r="BH70" s="95">
        <v>29</v>
      </c>
      <c r="BI70" s="95">
        <v>0</v>
      </c>
      <c r="BJ70" s="95">
        <v>0</v>
      </c>
      <c r="BK70" s="95">
        <v>0</v>
      </c>
      <c r="BL70" s="95">
        <v>9</v>
      </c>
      <c r="BM70" s="95">
        <v>0</v>
      </c>
      <c r="BN70" s="95">
        <v>0</v>
      </c>
      <c r="BO70" s="95">
        <v>0</v>
      </c>
      <c r="BP70" s="95">
        <v>995</v>
      </c>
      <c r="BQ70" s="95">
        <v>0</v>
      </c>
      <c r="BR70" s="95">
        <v>0</v>
      </c>
      <c r="BS70" s="95">
        <v>12</v>
      </c>
      <c r="BT70" s="95">
        <v>0</v>
      </c>
      <c r="BU70" s="95">
        <v>0</v>
      </c>
      <c r="BV70" s="95">
        <v>0</v>
      </c>
      <c r="BW70" s="95">
        <v>13</v>
      </c>
      <c r="BX70" s="95">
        <v>0</v>
      </c>
      <c r="BY70" s="95">
        <v>0</v>
      </c>
      <c r="BZ70" s="95">
        <v>0</v>
      </c>
      <c r="CA70" s="95">
        <v>0</v>
      </c>
      <c r="CB70" s="95">
        <v>56</v>
      </c>
      <c r="CC70" s="95">
        <v>0</v>
      </c>
      <c r="CD70" s="95">
        <v>0</v>
      </c>
      <c r="CE70" s="95">
        <v>0</v>
      </c>
      <c r="CF70" s="95">
        <v>0</v>
      </c>
      <c r="CG70" s="95">
        <v>0</v>
      </c>
      <c r="CH70" s="95">
        <v>44</v>
      </c>
      <c r="CI70" s="95">
        <v>0</v>
      </c>
      <c r="CJ70" s="95">
        <v>5</v>
      </c>
      <c r="CK70" s="95">
        <v>4</v>
      </c>
      <c r="CL70" s="95">
        <v>0</v>
      </c>
      <c r="CM70" s="95">
        <v>0</v>
      </c>
      <c r="CN70" s="95">
        <v>0</v>
      </c>
      <c r="CO70" s="95">
        <v>0</v>
      </c>
      <c r="CP70" s="95">
        <v>0</v>
      </c>
      <c r="CQ70" s="95">
        <v>0</v>
      </c>
      <c r="CR70" s="95">
        <v>29</v>
      </c>
      <c r="CS70" s="95">
        <v>0</v>
      </c>
      <c r="CT70" s="95">
        <v>0</v>
      </c>
      <c r="CU70" s="95">
        <v>0</v>
      </c>
      <c r="CV70" s="95">
        <v>0</v>
      </c>
      <c r="CW70" s="95">
        <v>16</v>
      </c>
      <c r="CX70" s="95">
        <v>49</v>
      </c>
      <c r="CY70" s="95">
        <v>0</v>
      </c>
      <c r="CZ70" s="95">
        <v>0</v>
      </c>
      <c r="DA70" s="95">
        <v>0</v>
      </c>
      <c r="DB70" s="95">
        <v>0</v>
      </c>
      <c r="DC70" s="95">
        <v>0</v>
      </c>
      <c r="DD70" s="95">
        <v>0</v>
      </c>
      <c r="DE70" s="95">
        <v>0</v>
      </c>
      <c r="DF70" s="95">
        <v>0</v>
      </c>
      <c r="DG70" s="95">
        <v>1</v>
      </c>
      <c r="DH70" s="95">
        <v>0</v>
      </c>
      <c r="DI70" s="95">
        <v>0</v>
      </c>
      <c r="DJ70" s="95">
        <v>0</v>
      </c>
      <c r="DK70" s="95">
        <v>0</v>
      </c>
      <c r="DL70" s="95">
        <v>0</v>
      </c>
      <c r="DM70" s="95">
        <v>0</v>
      </c>
      <c r="DN70" s="95">
        <v>0</v>
      </c>
      <c r="DO70" s="95">
        <v>0</v>
      </c>
      <c r="DP70" s="95">
        <v>1</v>
      </c>
      <c r="DQ70" s="95">
        <v>0</v>
      </c>
      <c r="DR70" s="95">
        <v>2</v>
      </c>
      <c r="DS70" s="95">
        <v>4</v>
      </c>
      <c r="DT70" s="95">
        <v>21</v>
      </c>
      <c r="DU70" s="95">
        <v>0</v>
      </c>
      <c r="DV70" s="95">
        <v>0</v>
      </c>
      <c r="DW70" s="95">
        <v>0</v>
      </c>
      <c r="DX70" s="95">
        <v>0</v>
      </c>
      <c r="DY70" s="95">
        <v>0</v>
      </c>
      <c r="DZ70" s="95">
        <v>0</v>
      </c>
      <c r="EA70" s="95">
        <v>1</v>
      </c>
      <c r="EB70" s="95">
        <v>2</v>
      </c>
      <c r="EC70" s="95">
        <v>1</v>
      </c>
      <c r="ED70" s="95">
        <v>9</v>
      </c>
      <c r="EE70" s="95">
        <v>14</v>
      </c>
      <c r="EF70" s="95">
        <v>302</v>
      </c>
      <c r="EG70" s="95">
        <v>0</v>
      </c>
      <c r="EH70" s="95">
        <v>0</v>
      </c>
      <c r="EI70" s="95">
        <v>0</v>
      </c>
      <c r="EJ70" s="95">
        <v>32</v>
      </c>
      <c r="EK70" s="95">
        <v>96</v>
      </c>
      <c r="EL70" s="95">
        <v>3</v>
      </c>
      <c r="EM70" s="95">
        <v>0</v>
      </c>
      <c r="EN70" s="95">
        <v>0</v>
      </c>
      <c r="EO70" s="95">
        <v>0</v>
      </c>
      <c r="EP70" s="95">
        <v>0</v>
      </c>
      <c r="EQ70" s="95">
        <v>52</v>
      </c>
      <c r="ER70" s="95">
        <v>0</v>
      </c>
      <c r="ES70" s="95">
        <v>0</v>
      </c>
      <c r="ET70" s="95">
        <v>18</v>
      </c>
      <c r="EU70" s="95">
        <v>0</v>
      </c>
      <c r="EV70" s="95">
        <v>0</v>
      </c>
      <c r="EW70" s="95">
        <v>1</v>
      </c>
      <c r="EX70" s="95">
        <v>0</v>
      </c>
      <c r="EY70" s="95">
        <v>0</v>
      </c>
      <c r="EZ70" s="95">
        <v>1</v>
      </c>
      <c r="FA70" s="95">
        <v>8</v>
      </c>
      <c r="FB70" s="95">
        <v>2</v>
      </c>
      <c r="FC70" s="95">
        <v>17</v>
      </c>
      <c r="FD70" s="95">
        <v>228</v>
      </c>
      <c r="FE70" s="95">
        <v>0</v>
      </c>
      <c r="FF70" s="95">
        <v>0</v>
      </c>
      <c r="FG70" s="95">
        <v>4</v>
      </c>
      <c r="FH70" s="95">
        <v>0</v>
      </c>
      <c r="FI70" s="95">
        <v>51</v>
      </c>
      <c r="FJ70" s="95">
        <v>203</v>
      </c>
      <c r="FK70" s="95">
        <v>0</v>
      </c>
      <c r="FL70" s="95">
        <v>0</v>
      </c>
      <c r="FM70" s="95">
        <v>0</v>
      </c>
      <c r="FN70" s="95">
        <v>0</v>
      </c>
      <c r="FO70" s="95">
        <v>0</v>
      </c>
      <c r="FP70" s="95">
        <v>0</v>
      </c>
      <c r="FQ70" s="95">
        <v>0</v>
      </c>
      <c r="FR70" s="95">
        <v>0</v>
      </c>
      <c r="FS70" s="95">
        <v>1</v>
      </c>
      <c r="FT70" s="95">
        <v>3</v>
      </c>
      <c r="FU70" s="95">
        <v>0</v>
      </c>
      <c r="FV70" s="95">
        <v>0</v>
      </c>
      <c r="FW70" s="95">
        <v>1</v>
      </c>
      <c r="FX70" s="95">
        <v>0</v>
      </c>
      <c r="FY70" s="95">
        <v>83</v>
      </c>
      <c r="FZ70" s="95">
        <v>98</v>
      </c>
      <c r="GA70" s="95">
        <v>0</v>
      </c>
      <c r="GB70" s="95">
        <v>81</v>
      </c>
      <c r="GC70" s="95">
        <v>46</v>
      </c>
      <c r="GD70" s="95">
        <v>94</v>
      </c>
      <c r="GE70" s="95">
        <v>0</v>
      </c>
      <c r="GF70" s="95">
        <v>84</v>
      </c>
      <c r="GG70" s="96">
        <v>2898</v>
      </c>
      <c r="GH70" s="95">
        <v>0</v>
      </c>
      <c r="GI70" s="95">
        <v>13880</v>
      </c>
      <c r="GJ70" s="95">
        <v>0</v>
      </c>
      <c r="GK70" s="95">
        <v>0</v>
      </c>
      <c r="GL70" s="95">
        <v>0</v>
      </c>
      <c r="GM70" s="95">
        <v>0</v>
      </c>
      <c r="GN70" s="95">
        <v>0</v>
      </c>
      <c r="GO70" s="95">
        <v>-118</v>
      </c>
      <c r="GP70" s="96">
        <v>13762</v>
      </c>
      <c r="GQ70" s="96">
        <v>16660</v>
      </c>
      <c r="GR70" s="95">
        <v>207</v>
      </c>
      <c r="GS70" s="95">
        <v>4</v>
      </c>
      <c r="GT70" s="95">
        <v>211</v>
      </c>
      <c r="GU70" s="95">
        <v>12165</v>
      </c>
      <c r="GV70" s="95">
        <v>12376</v>
      </c>
      <c r="GW70" s="96">
        <v>26138</v>
      </c>
      <c r="GX70" s="96">
        <v>29036</v>
      </c>
      <c r="GY70" s="95">
        <v>-8857</v>
      </c>
      <c r="GZ70" s="95">
        <v>-40</v>
      </c>
      <c r="HA70" s="95">
        <v>-1444</v>
      </c>
      <c r="HB70" s="95">
        <v>-823</v>
      </c>
      <c r="HC70" s="95">
        <v>-11164</v>
      </c>
      <c r="HD70" s="95">
        <v>-4104</v>
      </c>
      <c r="HE70" s="95">
        <v>-15268</v>
      </c>
      <c r="HF70" s="96">
        <v>10870</v>
      </c>
      <c r="HG70" s="97">
        <v>13768</v>
      </c>
      <c r="HH70" s="87"/>
      <c r="HI70" s="40"/>
    </row>
    <row r="71" spans="1:217" hidden="1" x14ac:dyDescent="0.2">
      <c r="A71" s="87" t="s">
        <v>949</v>
      </c>
      <c r="B71" s="92" t="s">
        <v>1115</v>
      </c>
      <c r="C71" s="89" t="s">
        <v>2161</v>
      </c>
      <c r="D71" s="95">
        <v>2</v>
      </c>
      <c r="E71" s="95">
        <v>0</v>
      </c>
      <c r="F71" s="95">
        <v>5</v>
      </c>
      <c r="G71" s="95">
        <v>0</v>
      </c>
      <c r="H71" s="95">
        <v>0</v>
      </c>
      <c r="I71" s="95">
        <v>0</v>
      </c>
      <c r="J71" s="95">
        <v>0</v>
      </c>
      <c r="K71" s="95">
        <v>1</v>
      </c>
      <c r="L71" s="95">
        <v>0</v>
      </c>
      <c r="M71" s="95">
        <v>1</v>
      </c>
      <c r="N71" s="95">
        <v>0</v>
      </c>
      <c r="O71" s="95">
        <v>14</v>
      </c>
      <c r="P71" s="95">
        <v>1</v>
      </c>
      <c r="Q71" s="95">
        <v>0</v>
      </c>
      <c r="R71" s="95">
        <v>1</v>
      </c>
      <c r="S71" s="95">
        <v>0</v>
      </c>
      <c r="T71" s="95">
        <v>5</v>
      </c>
      <c r="U71" s="95">
        <v>3</v>
      </c>
      <c r="V71" s="95">
        <v>0</v>
      </c>
      <c r="W71" s="95">
        <v>21</v>
      </c>
      <c r="X71" s="95">
        <v>3</v>
      </c>
      <c r="Y71" s="95">
        <v>4</v>
      </c>
      <c r="Z71" s="95">
        <v>7</v>
      </c>
      <c r="AA71" s="95">
        <v>0</v>
      </c>
      <c r="AB71" s="95">
        <v>2</v>
      </c>
      <c r="AC71" s="95">
        <v>0</v>
      </c>
      <c r="AD71" s="95">
        <v>0</v>
      </c>
      <c r="AE71" s="95">
        <v>0</v>
      </c>
      <c r="AF71" s="95">
        <v>1</v>
      </c>
      <c r="AG71" s="95">
        <v>0</v>
      </c>
      <c r="AH71" s="95">
        <v>0</v>
      </c>
      <c r="AI71" s="95">
        <v>4</v>
      </c>
      <c r="AJ71" s="95">
        <v>11</v>
      </c>
      <c r="AK71" s="95">
        <v>169</v>
      </c>
      <c r="AL71" s="95">
        <v>95</v>
      </c>
      <c r="AM71" s="95">
        <v>0</v>
      </c>
      <c r="AN71" s="95">
        <v>1</v>
      </c>
      <c r="AO71" s="95">
        <v>26</v>
      </c>
      <c r="AP71" s="95">
        <v>0</v>
      </c>
      <c r="AQ71" s="95">
        <v>3</v>
      </c>
      <c r="AR71" s="95">
        <v>11</v>
      </c>
      <c r="AS71" s="95">
        <v>16</v>
      </c>
      <c r="AT71" s="95">
        <v>0</v>
      </c>
      <c r="AU71" s="95">
        <v>11</v>
      </c>
      <c r="AV71" s="95">
        <v>2</v>
      </c>
      <c r="AW71" s="95">
        <v>1</v>
      </c>
      <c r="AX71" s="95">
        <v>1</v>
      </c>
      <c r="AY71" s="95">
        <v>0</v>
      </c>
      <c r="AZ71" s="95">
        <v>0</v>
      </c>
      <c r="BA71" s="95">
        <v>0</v>
      </c>
      <c r="BB71" s="95">
        <v>0</v>
      </c>
      <c r="BC71" s="95">
        <v>1</v>
      </c>
      <c r="BD71" s="95">
        <v>7</v>
      </c>
      <c r="BE71" s="95">
        <v>2</v>
      </c>
      <c r="BF71" s="95">
        <v>2</v>
      </c>
      <c r="BG71" s="95">
        <v>4</v>
      </c>
      <c r="BH71" s="95">
        <v>2</v>
      </c>
      <c r="BI71" s="95">
        <v>0</v>
      </c>
      <c r="BJ71" s="95">
        <v>175</v>
      </c>
      <c r="BK71" s="95">
        <v>0</v>
      </c>
      <c r="BL71" s="95">
        <v>0</v>
      </c>
      <c r="BM71" s="95">
        <v>47</v>
      </c>
      <c r="BN71" s="95">
        <v>0</v>
      </c>
      <c r="BO71" s="95">
        <v>26</v>
      </c>
      <c r="BP71" s="95">
        <v>2286</v>
      </c>
      <c r="BQ71" s="95">
        <v>4714</v>
      </c>
      <c r="BR71" s="95">
        <v>1</v>
      </c>
      <c r="BS71" s="95">
        <v>1</v>
      </c>
      <c r="BT71" s="95">
        <v>5</v>
      </c>
      <c r="BU71" s="95">
        <v>5</v>
      </c>
      <c r="BV71" s="95">
        <v>4</v>
      </c>
      <c r="BW71" s="95">
        <v>2</v>
      </c>
      <c r="BX71" s="95">
        <v>0</v>
      </c>
      <c r="BY71" s="95">
        <v>3</v>
      </c>
      <c r="BZ71" s="95">
        <v>84</v>
      </c>
      <c r="CA71" s="95">
        <v>4</v>
      </c>
      <c r="CB71" s="95">
        <v>18</v>
      </c>
      <c r="CC71" s="95">
        <v>4</v>
      </c>
      <c r="CD71" s="95">
        <v>2</v>
      </c>
      <c r="CE71" s="95">
        <v>0</v>
      </c>
      <c r="CF71" s="95">
        <v>0</v>
      </c>
      <c r="CG71" s="95">
        <v>10</v>
      </c>
      <c r="CH71" s="95">
        <v>11</v>
      </c>
      <c r="CI71" s="95">
        <v>1</v>
      </c>
      <c r="CJ71" s="95">
        <v>10</v>
      </c>
      <c r="CK71" s="95">
        <v>7</v>
      </c>
      <c r="CL71" s="95">
        <v>8</v>
      </c>
      <c r="CM71" s="95">
        <v>6</v>
      </c>
      <c r="CN71" s="95">
        <v>3</v>
      </c>
      <c r="CO71" s="95">
        <v>0</v>
      </c>
      <c r="CP71" s="95">
        <v>4</v>
      </c>
      <c r="CQ71" s="95">
        <v>0</v>
      </c>
      <c r="CR71" s="95">
        <v>3</v>
      </c>
      <c r="CS71" s="95">
        <v>0</v>
      </c>
      <c r="CT71" s="95">
        <v>1</v>
      </c>
      <c r="CU71" s="95">
        <v>5</v>
      </c>
      <c r="CV71" s="95">
        <v>8</v>
      </c>
      <c r="CW71" s="95">
        <v>4</v>
      </c>
      <c r="CX71" s="95">
        <v>15</v>
      </c>
      <c r="CY71" s="95">
        <v>1</v>
      </c>
      <c r="CZ71" s="95">
        <v>0</v>
      </c>
      <c r="DA71" s="95">
        <v>104</v>
      </c>
      <c r="DB71" s="95">
        <v>1</v>
      </c>
      <c r="DC71" s="95">
        <v>17</v>
      </c>
      <c r="DD71" s="95">
        <v>2</v>
      </c>
      <c r="DE71" s="95">
        <v>46</v>
      </c>
      <c r="DF71" s="95">
        <v>21</v>
      </c>
      <c r="DG71" s="95">
        <v>34</v>
      </c>
      <c r="DH71" s="95">
        <v>2</v>
      </c>
      <c r="DI71" s="95">
        <v>4</v>
      </c>
      <c r="DJ71" s="95">
        <v>32</v>
      </c>
      <c r="DK71" s="95">
        <v>8</v>
      </c>
      <c r="DL71" s="95">
        <v>119</v>
      </c>
      <c r="DM71" s="95">
        <v>7</v>
      </c>
      <c r="DN71" s="95">
        <v>11</v>
      </c>
      <c r="DO71" s="95">
        <v>0</v>
      </c>
      <c r="DP71" s="95">
        <v>3</v>
      </c>
      <c r="DQ71" s="95">
        <v>0</v>
      </c>
      <c r="DR71" s="95">
        <v>32</v>
      </c>
      <c r="DS71" s="95">
        <v>1</v>
      </c>
      <c r="DT71" s="95">
        <v>8</v>
      </c>
      <c r="DU71" s="95">
        <v>2</v>
      </c>
      <c r="DV71" s="95">
        <v>5</v>
      </c>
      <c r="DW71" s="95">
        <v>1246</v>
      </c>
      <c r="DX71" s="95">
        <v>167</v>
      </c>
      <c r="DY71" s="95">
        <v>5</v>
      </c>
      <c r="DZ71" s="95">
        <v>0</v>
      </c>
      <c r="EA71" s="95">
        <v>1</v>
      </c>
      <c r="EB71" s="95">
        <v>2</v>
      </c>
      <c r="EC71" s="95">
        <v>2</v>
      </c>
      <c r="ED71" s="95">
        <v>4</v>
      </c>
      <c r="EE71" s="95">
        <v>32</v>
      </c>
      <c r="EF71" s="95">
        <v>835</v>
      </c>
      <c r="EG71" s="95">
        <v>0</v>
      </c>
      <c r="EH71" s="95">
        <v>27</v>
      </c>
      <c r="EI71" s="95">
        <v>32</v>
      </c>
      <c r="EJ71" s="95">
        <v>44</v>
      </c>
      <c r="EK71" s="95">
        <v>113</v>
      </c>
      <c r="EL71" s="95">
        <v>29</v>
      </c>
      <c r="EM71" s="95">
        <v>106</v>
      </c>
      <c r="EN71" s="95">
        <v>0</v>
      </c>
      <c r="EO71" s="95">
        <v>0</v>
      </c>
      <c r="EP71" s="95">
        <v>0</v>
      </c>
      <c r="EQ71" s="95">
        <v>14</v>
      </c>
      <c r="ER71" s="95">
        <v>0</v>
      </c>
      <c r="ES71" s="95">
        <v>2</v>
      </c>
      <c r="ET71" s="95">
        <v>13</v>
      </c>
      <c r="EU71" s="95">
        <v>0</v>
      </c>
      <c r="EV71" s="95">
        <v>2</v>
      </c>
      <c r="EW71" s="95">
        <v>0</v>
      </c>
      <c r="EX71" s="95">
        <v>0</v>
      </c>
      <c r="EY71" s="95">
        <v>0</v>
      </c>
      <c r="EZ71" s="95">
        <v>1</v>
      </c>
      <c r="FA71" s="95">
        <v>0</v>
      </c>
      <c r="FB71" s="95">
        <v>7</v>
      </c>
      <c r="FC71" s="95">
        <v>10</v>
      </c>
      <c r="FD71" s="95">
        <v>1300</v>
      </c>
      <c r="FE71" s="95">
        <v>14</v>
      </c>
      <c r="FF71" s="95">
        <v>1</v>
      </c>
      <c r="FG71" s="95">
        <v>28</v>
      </c>
      <c r="FH71" s="95">
        <v>2</v>
      </c>
      <c r="FI71" s="95">
        <v>11</v>
      </c>
      <c r="FJ71" s="95">
        <v>72</v>
      </c>
      <c r="FK71" s="95">
        <v>58</v>
      </c>
      <c r="FL71" s="95">
        <v>7</v>
      </c>
      <c r="FM71" s="95">
        <v>217</v>
      </c>
      <c r="FN71" s="95">
        <v>104</v>
      </c>
      <c r="FO71" s="95">
        <v>60</v>
      </c>
      <c r="FP71" s="95">
        <v>14</v>
      </c>
      <c r="FQ71" s="95">
        <v>27</v>
      </c>
      <c r="FR71" s="95">
        <v>20</v>
      </c>
      <c r="FS71" s="95">
        <v>231</v>
      </c>
      <c r="FT71" s="95">
        <v>161</v>
      </c>
      <c r="FU71" s="95">
        <v>0</v>
      </c>
      <c r="FV71" s="95">
        <v>1</v>
      </c>
      <c r="FW71" s="95">
        <v>1</v>
      </c>
      <c r="FX71" s="95">
        <v>2</v>
      </c>
      <c r="FY71" s="95">
        <v>26</v>
      </c>
      <c r="FZ71" s="95">
        <v>9</v>
      </c>
      <c r="GA71" s="95">
        <v>17</v>
      </c>
      <c r="GB71" s="95">
        <v>16</v>
      </c>
      <c r="GC71" s="95">
        <v>75</v>
      </c>
      <c r="GD71" s="95">
        <v>254</v>
      </c>
      <c r="GE71" s="95">
        <v>0</v>
      </c>
      <c r="GF71" s="95">
        <v>121</v>
      </c>
      <c r="GG71" s="96">
        <v>13920</v>
      </c>
      <c r="GH71" s="95">
        <v>1395</v>
      </c>
      <c r="GI71" s="95">
        <v>39319</v>
      </c>
      <c r="GJ71" s="95">
        <v>0</v>
      </c>
      <c r="GK71" s="95">
        <v>0</v>
      </c>
      <c r="GL71" s="95">
        <v>0</v>
      </c>
      <c r="GM71" s="95">
        <v>0</v>
      </c>
      <c r="GN71" s="95">
        <v>0</v>
      </c>
      <c r="GO71" s="95">
        <v>-515</v>
      </c>
      <c r="GP71" s="96">
        <v>40199</v>
      </c>
      <c r="GQ71" s="96">
        <v>54119</v>
      </c>
      <c r="GR71" s="95">
        <v>348</v>
      </c>
      <c r="GS71" s="95">
        <v>107</v>
      </c>
      <c r="GT71" s="95">
        <v>455</v>
      </c>
      <c r="GU71" s="95">
        <v>32184</v>
      </c>
      <c r="GV71" s="95">
        <v>32639</v>
      </c>
      <c r="GW71" s="96">
        <v>72838</v>
      </c>
      <c r="GX71" s="96">
        <v>86758</v>
      </c>
      <c r="GY71" s="95">
        <v>-31174</v>
      </c>
      <c r="GZ71" s="95">
        <v>-5453</v>
      </c>
      <c r="HA71" s="95">
        <v>-2339</v>
      </c>
      <c r="HB71" s="95">
        <v>-2659</v>
      </c>
      <c r="HC71" s="95">
        <v>-41625</v>
      </c>
      <c r="HD71" s="95">
        <v>-9187</v>
      </c>
      <c r="HE71" s="95">
        <v>-50812</v>
      </c>
      <c r="HF71" s="96">
        <v>22026</v>
      </c>
      <c r="HG71" s="97">
        <v>35946</v>
      </c>
      <c r="HH71" s="87"/>
      <c r="HI71" s="40"/>
    </row>
    <row r="72" spans="1:217" hidden="1" x14ac:dyDescent="0.2">
      <c r="A72" s="87" t="s">
        <v>950</v>
      </c>
      <c r="B72" s="92" t="s">
        <v>107</v>
      </c>
      <c r="C72" s="89" t="s">
        <v>105</v>
      </c>
      <c r="D72" s="95">
        <v>0</v>
      </c>
      <c r="E72" s="95">
        <v>0</v>
      </c>
      <c r="F72" s="95">
        <v>0</v>
      </c>
      <c r="G72" s="95">
        <v>0</v>
      </c>
      <c r="H72" s="95">
        <v>0</v>
      </c>
      <c r="I72" s="95">
        <v>0</v>
      </c>
      <c r="J72" s="95">
        <v>0</v>
      </c>
      <c r="K72" s="95">
        <v>0</v>
      </c>
      <c r="L72" s="95">
        <v>0</v>
      </c>
      <c r="M72" s="95">
        <v>0</v>
      </c>
      <c r="N72" s="95">
        <v>3</v>
      </c>
      <c r="O72" s="95">
        <v>0</v>
      </c>
      <c r="P72" s="95">
        <v>0</v>
      </c>
      <c r="Q72" s="95">
        <v>0</v>
      </c>
      <c r="R72" s="95">
        <v>0</v>
      </c>
      <c r="S72" s="95">
        <v>0</v>
      </c>
      <c r="T72" s="95">
        <v>169</v>
      </c>
      <c r="U72" s="95">
        <v>123</v>
      </c>
      <c r="V72" s="95">
        <v>0</v>
      </c>
      <c r="W72" s="95">
        <v>5</v>
      </c>
      <c r="X72" s="95">
        <v>133</v>
      </c>
      <c r="Y72" s="95">
        <v>511</v>
      </c>
      <c r="Z72" s="95">
        <v>206</v>
      </c>
      <c r="AA72" s="95">
        <v>4496</v>
      </c>
      <c r="AB72" s="95">
        <v>839</v>
      </c>
      <c r="AC72" s="95">
        <v>0</v>
      </c>
      <c r="AD72" s="95">
        <v>0</v>
      </c>
      <c r="AE72" s="95">
        <v>0</v>
      </c>
      <c r="AF72" s="95">
        <v>0</v>
      </c>
      <c r="AG72" s="95">
        <v>0</v>
      </c>
      <c r="AH72" s="95">
        <v>2</v>
      </c>
      <c r="AI72" s="95">
        <v>8</v>
      </c>
      <c r="AJ72" s="95">
        <v>18</v>
      </c>
      <c r="AK72" s="95">
        <v>0</v>
      </c>
      <c r="AL72" s="95">
        <v>20</v>
      </c>
      <c r="AM72" s="95">
        <v>0</v>
      </c>
      <c r="AN72" s="95">
        <v>2</v>
      </c>
      <c r="AO72" s="95">
        <v>404</v>
      </c>
      <c r="AP72" s="95">
        <v>0</v>
      </c>
      <c r="AQ72" s="95">
        <v>0</v>
      </c>
      <c r="AR72" s="95">
        <v>44</v>
      </c>
      <c r="AS72" s="95">
        <v>0</v>
      </c>
      <c r="AT72" s="95">
        <v>0</v>
      </c>
      <c r="AU72" s="95">
        <v>1</v>
      </c>
      <c r="AV72" s="95">
        <v>1</v>
      </c>
      <c r="AW72" s="95">
        <v>4</v>
      </c>
      <c r="AX72" s="95">
        <v>167</v>
      </c>
      <c r="AY72" s="95">
        <v>0</v>
      </c>
      <c r="AZ72" s="95">
        <v>64</v>
      </c>
      <c r="BA72" s="95">
        <v>4</v>
      </c>
      <c r="BB72" s="95">
        <v>96</v>
      </c>
      <c r="BC72" s="95">
        <v>0</v>
      </c>
      <c r="BD72" s="95">
        <v>0</v>
      </c>
      <c r="BE72" s="95">
        <v>2798</v>
      </c>
      <c r="BF72" s="95">
        <v>0</v>
      </c>
      <c r="BG72" s="95">
        <v>3930</v>
      </c>
      <c r="BH72" s="95">
        <v>21</v>
      </c>
      <c r="BI72" s="95">
        <v>160</v>
      </c>
      <c r="BJ72" s="95">
        <v>374</v>
      </c>
      <c r="BK72" s="95">
        <v>0</v>
      </c>
      <c r="BL72" s="95">
        <v>0</v>
      </c>
      <c r="BM72" s="95">
        <v>1502</v>
      </c>
      <c r="BN72" s="95">
        <v>0</v>
      </c>
      <c r="BO72" s="95">
        <v>111</v>
      </c>
      <c r="BP72" s="95">
        <v>0</v>
      </c>
      <c r="BQ72" s="95">
        <v>0</v>
      </c>
      <c r="BR72" s="95">
        <v>4382</v>
      </c>
      <c r="BS72" s="95">
        <v>3</v>
      </c>
      <c r="BT72" s="95">
        <v>0</v>
      </c>
      <c r="BU72" s="95">
        <v>15</v>
      </c>
      <c r="BV72" s="95">
        <v>50</v>
      </c>
      <c r="BW72" s="95">
        <v>0</v>
      </c>
      <c r="BX72" s="95">
        <v>0</v>
      </c>
      <c r="BY72" s="95">
        <v>0</v>
      </c>
      <c r="BZ72" s="95">
        <v>0</v>
      </c>
      <c r="CA72" s="95">
        <v>0</v>
      </c>
      <c r="CB72" s="95">
        <v>0</v>
      </c>
      <c r="CC72" s="95">
        <v>0</v>
      </c>
      <c r="CD72" s="95">
        <v>0</v>
      </c>
      <c r="CE72" s="95">
        <v>0</v>
      </c>
      <c r="CF72" s="95">
        <v>20</v>
      </c>
      <c r="CG72" s="95">
        <v>0</v>
      </c>
      <c r="CH72" s="95">
        <v>0</v>
      </c>
      <c r="CI72" s="95">
        <v>35</v>
      </c>
      <c r="CJ72" s="95">
        <v>336</v>
      </c>
      <c r="CK72" s="95">
        <v>186</v>
      </c>
      <c r="CL72" s="95">
        <v>0</v>
      </c>
      <c r="CM72" s="95">
        <v>9</v>
      </c>
      <c r="CN72" s="95">
        <v>222</v>
      </c>
      <c r="CO72" s="95">
        <v>3</v>
      </c>
      <c r="CP72" s="95">
        <v>0</v>
      </c>
      <c r="CQ72" s="95">
        <v>4</v>
      </c>
      <c r="CR72" s="95">
        <v>64</v>
      </c>
      <c r="CS72" s="95">
        <v>0</v>
      </c>
      <c r="CT72" s="95">
        <v>2</v>
      </c>
      <c r="CU72" s="95">
        <v>11</v>
      </c>
      <c r="CV72" s="95">
        <v>5</v>
      </c>
      <c r="CW72" s="95">
        <v>12</v>
      </c>
      <c r="CX72" s="95">
        <v>2</v>
      </c>
      <c r="CY72" s="95">
        <v>244</v>
      </c>
      <c r="CZ72" s="95">
        <v>198</v>
      </c>
      <c r="DA72" s="95">
        <v>263</v>
      </c>
      <c r="DB72" s="95">
        <v>37</v>
      </c>
      <c r="DC72" s="95">
        <v>208</v>
      </c>
      <c r="DD72" s="95">
        <v>2</v>
      </c>
      <c r="DE72" s="95">
        <v>946</v>
      </c>
      <c r="DF72" s="95">
        <v>758</v>
      </c>
      <c r="DG72" s="95">
        <v>116</v>
      </c>
      <c r="DH72" s="95">
        <v>193</v>
      </c>
      <c r="DI72" s="95">
        <v>30</v>
      </c>
      <c r="DJ72" s="95">
        <v>27</v>
      </c>
      <c r="DK72" s="95">
        <v>4612</v>
      </c>
      <c r="DL72" s="95">
        <v>147</v>
      </c>
      <c r="DM72" s="95">
        <v>16</v>
      </c>
      <c r="DN72" s="95">
        <v>9</v>
      </c>
      <c r="DO72" s="95">
        <v>0</v>
      </c>
      <c r="DP72" s="95">
        <v>196</v>
      </c>
      <c r="DQ72" s="95">
        <v>0</v>
      </c>
      <c r="DR72" s="95">
        <v>7</v>
      </c>
      <c r="DS72" s="95">
        <v>86</v>
      </c>
      <c r="DT72" s="95">
        <v>1691</v>
      </c>
      <c r="DU72" s="95">
        <v>1358</v>
      </c>
      <c r="DV72" s="95">
        <v>26</v>
      </c>
      <c r="DW72" s="95">
        <v>330</v>
      </c>
      <c r="DX72" s="95">
        <v>1833</v>
      </c>
      <c r="DY72" s="95">
        <v>2</v>
      </c>
      <c r="DZ72" s="95">
        <v>2073</v>
      </c>
      <c r="EA72" s="95">
        <v>1698</v>
      </c>
      <c r="EB72" s="95">
        <v>520</v>
      </c>
      <c r="EC72" s="95">
        <v>17</v>
      </c>
      <c r="ED72" s="95">
        <v>15</v>
      </c>
      <c r="EE72" s="95">
        <v>0</v>
      </c>
      <c r="EF72" s="95">
        <v>0</v>
      </c>
      <c r="EG72" s="95">
        <v>0</v>
      </c>
      <c r="EH72" s="95">
        <v>0</v>
      </c>
      <c r="EI72" s="95">
        <v>19</v>
      </c>
      <c r="EJ72" s="95">
        <v>21</v>
      </c>
      <c r="EK72" s="95">
        <v>249</v>
      </c>
      <c r="EL72" s="95">
        <v>6</v>
      </c>
      <c r="EM72" s="95">
        <v>0</v>
      </c>
      <c r="EN72" s="95">
        <v>0</v>
      </c>
      <c r="EO72" s="95">
        <v>0</v>
      </c>
      <c r="EP72" s="95">
        <v>0</v>
      </c>
      <c r="EQ72" s="95">
        <v>1</v>
      </c>
      <c r="ER72" s="95">
        <v>0</v>
      </c>
      <c r="ES72" s="95">
        <v>2</v>
      </c>
      <c r="ET72" s="95">
        <v>16</v>
      </c>
      <c r="EU72" s="95">
        <v>2</v>
      </c>
      <c r="EV72" s="95">
        <v>14</v>
      </c>
      <c r="EW72" s="95">
        <v>0</v>
      </c>
      <c r="EX72" s="95">
        <v>2</v>
      </c>
      <c r="EY72" s="95">
        <v>0</v>
      </c>
      <c r="EZ72" s="95">
        <v>0</v>
      </c>
      <c r="FA72" s="95">
        <v>0</v>
      </c>
      <c r="FB72" s="95">
        <v>0</v>
      </c>
      <c r="FC72" s="95">
        <v>0</v>
      </c>
      <c r="FD72" s="95">
        <v>0</v>
      </c>
      <c r="FE72" s="95">
        <v>0</v>
      </c>
      <c r="FF72" s="95">
        <v>0</v>
      </c>
      <c r="FG72" s="95">
        <v>0</v>
      </c>
      <c r="FH72" s="95">
        <v>1</v>
      </c>
      <c r="FI72" s="95">
        <v>2</v>
      </c>
      <c r="FJ72" s="95">
        <v>100</v>
      </c>
      <c r="FK72" s="95">
        <v>353</v>
      </c>
      <c r="FL72" s="95">
        <v>35</v>
      </c>
      <c r="FM72" s="95">
        <v>567</v>
      </c>
      <c r="FN72" s="95">
        <v>663</v>
      </c>
      <c r="FO72" s="95">
        <v>652</v>
      </c>
      <c r="FP72" s="95">
        <v>274</v>
      </c>
      <c r="FQ72" s="95">
        <v>92</v>
      </c>
      <c r="FR72" s="95">
        <v>109</v>
      </c>
      <c r="FS72" s="95">
        <v>41</v>
      </c>
      <c r="FT72" s="95">
        <v>0</v>
      </c>
      <c r="FU72" s="95">
        <v>0</v>
      </c>
      <c r="FV72" s="95">
        <v>1</v>
      </c>
      <c r="FW72" s="95">
        <v>888</v>
      </c>
      <c r="FX72" s="95">
        <v>70</v>
      </c>
      <c r="FY72" s="95">
        <v>9</v>
      </c>
      <c r="FZ72" s="95">
        <v>175</v>
      </c>
      <c r="GA72" s="95">
        <v>531</v>
      </c>
      <c r="GB72" s="95">
        <v>27</v>
      </c>
      <c r="GC72" s="95">
        <v>225</v>
      </c>
      <c r="GD72" s="95">
        <v>18</v>
      </c>
      <c r="GE72" s="95">
        <v>0</v>
      </c>
      <c r="GF72" s="95">
        <v>242</v>
      </c>
      <c r="GG72" s="96">
        <v>44642</v>
      </c>
      <c r="GH72" s="95">
        <v>218</v>
      </c>
      <c r="GI72" s="95">
        <v>1152</v>
      </c>
      <c r="GJ72" s="95">
        <v>0</v>
      </c>
      <c r="GK72" s="95">
        <v>0</v>
      </c>
      <c r="GL72" s="95">
        <v>0</v>
      </c>
      <c r="GM72" s="95">
        <v>0</v>
      </c>
      <c r="GN72" s="95">
        <v>0</v>
      </c>
      <c r="GO72" s="95">
        <v>-2935</v>
      </c>
      <c r="GP72" s="96">
        <v>-1565</v>
      </c>
      <c r="GQ72" s="96">
        <v>43077</v>
      </c>
      <c r="GR72" s="95">
        <v>498</v>
      </c>
      <c r="GS72" s="95">
        <v>0</v>
      </c>
      <c r="GT72" s="95">
        <v>498</v>
      </c>
      <c r="GU72" s="95">
        <v>83533</v>
      </c>
      <c r="GV72" s="95">
        <v>84031</v>
      </c>
      <c r="GW72" s="96">
        <v>82466</v>
      </c>
      <c r="GX72" s="96">
        <v>127108</v>
      </c>
      <c r="GY72" s="95">
        <v>-9903</v>
      </c>
      <c r="GZ72" s="95">
        <v>-12</v>
      </c>
      <c r="HA72" s="95">
        <v>-54</v>
      </c>
      <c r="HB72" s="95">
        <v>-795</v>
      </c>
      <c r="HC72" s="95">
        <v>-10764</v>
      </c>
      <c r="HD72" s="95">
        <v>-22611</v>
      </c>
      <c r="HE72" s="95">
        <v>-33375</v>
      </c>
      <c r="HF72" s="96">
        <v>49091</v>
      </c>
      <c r="HG72" s="97">
        <v>93733</v>
      </c>
      <c r="HH72" s="87"/>
      <c r="HI72" s="40"/>
    </row>
    <row r="73" spans="1:217" hidden="1" x14ac:dyDescent="0.2">
      <c r="A73" s="87" t="s">
        <v>951</v>
      </c>
      <c r="B73" s="92" t="s">
        <v>98</v>
      </c>
      <c r="C73" s="89" t="s">
        <v>349</v>
      </c>
      <c r="D73" s="95">
        <v>0</v>
      </c>
      <c r="E73" s="95">
        <v>0</v>
      </c>
      <c r="F73" s="95">
        <v>0</v>
      </c>
      <c r="G73" s="95">
        <v>0</v>
      </c>
      <c r="H73" s="95">
        <v>0</v>
      </c>
      <c r="I73" s="95">
        <v>0</v>
      </c>
      <c r="J73" s="95">
        <v>0</v>
      </c>
      <c r="K73" s="95">
        <v>0</v>
      </c>
      <c r="L73" s="95">
        <v>0</v>
      </c>
      <c r="M73" s="95">
        <v>0</v>
      </c>
      <c r="N73" s="95">
        <v>0</v>
      </c>
      <c r="O73" s="95">
        <v>0</v>
      </c>
      <c r="P73" s="95">
        <v>0</v>
      </c>
      <c r="Q73" s="95">
        <v>0</v>
      </c>
      <c r="R73" s="95">
        <v>0</v>
      </c>
      <c r="S73" s="95">
        <v>0</v>
      </c>
      <c r="T73" s="95">
        <v>0</v>
      </c>
      <c r="U73" s="95">
        <v>0</v>
      </c>
      <c r="V73" s="95">
        <v>0</v>
      </c>
      <c r="W73" s="95">
        <v>0</v>
      </c>
      <c r="X73" s="95">
        <v>0</v>
      </c>
      <c r="Y73" s="95">
        <v>0</v>
      </c>
      <c r="Z73" s="95">
        <v>0</v>
      </c>
      <c r="AA73" s="95">
        <v>0</v>
      </c>
      <c r="AB73" s="95">
        <v>0</v>
      </c>
      <c r="AC73" s="95">
        <v>0</v>
      </c>
      <c r="AD73" s="95">
        <v>0</v>
      </c>
      <c r="AE73" s="95">
        <v>0</v>
      </c>
      <c r="AF73" s="95">
        <v>0</v>
      </c>
      <c r="AG73" s="95">
        <v>0</v>
      </c>
      <c r="AH73" s="95">
        <v>0</v>
      </c>
      <c r="AI73" s="95">
        <v>0</v>
      </c>
      <c r="AJ73" s="95">
        <v>0</v>
      </c>
      <c r="AK73" s="95">
        <v>0</v>
      </c>
      <c r="AL73" s="95">
        <v>0</v>
      </c>
      <c r="AM73" s="95">
        <v>0</v>
      </c>
      <c r="AN73" s="95">
        <v>0</v>
      </c>
      <c r="AO73" s="95">
        <v>0</v>
      </c>
      <c r="AP73" s="95">
        <v>0</v>
      </c>
      <c r="AQ73" s="95">
        <v>0</v>
      </c>
      <c r="AR73" s="95">
        <v>0</v>
      </c>
      <c r="AS73" s="95">
        <v>0</v>
      </c>
      <c r="AT73" s="95">
        <v>0</v>
      </c>
      <c r="AU73" s="95">
        <v>0</v>
      </c>
      <c r="AV73" s="95">
        <v>0</v>
      </c>
      <c r="AW73" s="95">
        <v>0</v>
      </c>
      <c r="AX73" s="95">
        <v>0</v>
      </c>
      <c r="AY73" s="95">
        <v>0</v>
      </c>
      <c r="AZ73" s="95">
        <v>0</v>
      </c>
      <c r="BA73" s="95">
        <v>0</v>
      </c>
      <c r="BB73" s="95">
        <v>0</v>
      </c>
      <c r="BC73" s="95">
        <v>0</v>
      </c>
      <c r="BD73" s="95">
        <v>0</v>
      </c>
      <c r="BE73" s="95">
        <v>0</v>
      </c>
      <c r="BF73" s="95">
        <v>0</v>
      </c>
      <c r="BG73" s="95">
        <v>0</v>
      </c>
      <c r="BH73" s="95">
        <v>13</v>
      </c>
      <c r="BI73" s="95">
        <v>0</v>
      </c>
      <c r="BJ73" s="95">
        <v>1</v>
      </c>
      <c r="BK73" s="95">
        <v>0</v>
      </c>
      <c r="BL73" s="95">
        <v>3</v>
      </c>
      <c r="BM73" s="95">
        <v>0</v>
      </c>
      <c r="BN73" s="95">
        <v>0</v>
      </c>
      <c r="BO73" s="95">
        <v>0</v>
      </c>
      <c r="BP73" s="95">
        <v>0</v>
      </c>
      <c r="BQ73" s="95">
        <v>0</v>
      </c>
      <c r="BR73" s="95">
        <v>0</v>
      </c>
      <c r="BS73" s="95">
        <v>9570</v>
      </c>
      <c r="BT73" s="95">
        <v>0</v>
      </c>
      <c r="BU73" s="95">
        <v>63</v>
      </c>
      <c r="BV73" s="95">
        <v>34</v>
      </c>
      <c r="BW73" s="95">
        <v>0</v>
      </c>
      <c r="BX73" s="95">
        <v>0</v>
      </c>
      <c r="BY73" s="95">
        <v>0</v>
      </c>
      <c r="BZ73" s="95">
        <v>0</v>
      </c>
      <c r="CA73" s="95">
        <v>0</v>
      </c>
      <c r="CB73" s="95">
        <v>27</v>
      </c>
      <c r="CC73" s="95">
        <v>0</v>
      </c>
      <c r="CD73" s="95">
        <v>0</v>
      </c>
      <c r="CE73" s="95">
        <v>0</v>
      </c>
      <c r="CF73" s="95">
        <v>0</v>
      </c>
      <c r="CG73" s="95">
        <v>0</v>
      </c>
      <c r="CH73" s="95">
        <v>1</v>
      </c>
      <c r="CI73" s="95">
        <v>0</v>
      </c>
      <c r="CJ73" s="95">
        <v>0</v>
      </c>
      <c r="CK73" s="95">
        <v>28</v>
      </c>
      <c r="CL73" s="95">
        <v>0</v>
      </c>
      <c r="CM73" s="95">
        <v>0</v>
      </c>
      <c r="CN73" s="95">
        <v>0</v>
      </c>
      <c r="CO73" s="95">
        <v>0</v>
      </c>
      <c r="CP73" s="95">
        <v>0</v>
      </c>
      <c r="CQ73" s="95">
        <v>0</v>
      </c>
      <c r="CR73" s="95">
        <v>0</v>
      </c>
      <c r="CS73" s="95">
        <v>0</v>
      </c>
      <c r="CT73" s="95">
        <v>0</v>
      </c>
      <c r="CU73" s="95">
        <v>0</v>
      </c>
      <c r="CV73" s="95">
        <v>0</v>
      </c>
      <c r="CW73" s="95">
        <v>0</v>
      </c>
      <c r="CX73" s="95">
        <v>0</v>
      </c>
      <c r="CY73" s="95">
        <v>0</v>
      </c>
      <c r="CZ73" s="95">
        <v>0</v>
      </c>
      <c r="DA73" s="95">
        <v>0</v>
      </c>
      <c r="DB73" s="95">
        <v>0</v>
      </c>
      <c r="DC73" s="95">
        <v>0</v>
      </c>
      <c r="DD73" s="95">
        <v>0</v>
      </c>
      <c r="DE73" s="95">
        <v>0</v>
      </c>
      <c r="DF73" s="95">
        <v>0</v>
      </c>
      <c r="DG73" s="95">
        <v>0</v>
      </c>
      <c r="DH73" s="95">
        <v>0</v>
      </c>
      <c r="DI73" s="95">
        <v>0</v>
      </c>
      <c r="DJ73" s="95">
        <v>0</v>
      </c>
      <c r="DK73" s="95">
        <v>2</v>
      </c>
      <c r="DL73" s="95">
        <v>0</v>
      </c>
      <c r="DM73" s="95">
        <v>0</v>
      </c>
      <c r="DN73" s="95">
        <v>0</v>
      </c>
      <c r="DO73" s="95">
        <v>0</v>
      </c>
      <c r="DP73" s="95">
        <v>0</v>
      </c>
      <c r="DQ73" s="95">
        <v>0</v>
      </c>
      <c r="DR73" s="95">
        <v>0</v>
      </c>
      <c r="DS73" s="95">
        <v>0</v>
      </c>
      <c r="DT73" s="95">
        <v>2</v>
      </c>
      <c r="DU73" s="95">
        <v>0</v>
      </c>
      <c r="DV73" s="95">
        <v>0</v>
      </c>
      <c r="DW73" s="95">
        <v>0</v>
      </c>
      <c r="DX73" s="95">
        <v>101</v>
      </c>
      <c r="DY73" s="95">
        <v>0</v>
      </c>
      <c r="DZ73" s="95">
        <v>16489</v>
      </c>
      <c r="EA73" s="95">
        <v>15976</v>
      </c>
      <c r="EB73" s="95">
        <v>9361</v>
      </c>
      <c r="EC73" s="95">
        <v>19416</v>
      </c>
      <c r="ED73" s="95">
        <v>8631</v>
      </c>
      <c r="EE73" s="95">
        <v>0</v>
      </c>
      <c r="EF73" s="95">
        <v>3</v>
      </c>
      <c r="EG73" s="95">
        <v>0</v>
      </c>
      <c r="EH73" s="95">
        <v>0</v>
      </c>
      <c r="EI73" s="95">
        <v>32</v>
      </c>
      <c r="EJ73" s="95">
        <v>0</v>
      </c>
      <c r="EK73" s="95">
        <v>0</v>
      </c>
      <c r="EL73" s="95">
        <v>0</v>
      </c>
      <c r="EM73" s="95">
        <v>0</v>
      </c>
      <c r="EN73" s="95">
        <v>0</v>
      </c>
      <c r="EO73" s="95">
        <v>18</v>
      </c>
      <c r="EP73" s="95">
        <v>218</v>
      </c>
      <c r="EQ73" s="95">
        <v>0</v>
      </c>
      <c r="ER73" s="95">
        <v>0</v>
      </c>
      <c r="ES73" s="95">
        <v>0</v>
      </c>
      <c r="ET73" s="95">
        <v>0</v>
      </c>
      <c r="EU73" s="95">
        <v>0</v>
      </c>
      <c r="EV73" s="95">
        <v>0</v>
      </c>
      <c r="EW73" s="95">
        <v>0</v>
      </c>
      <c r="EX73" s="95">
        <v>0</v>
      </c>
      <c r="EY73" s="95">
        <v>0</v>
      </c>
      <c r="EZ73" s="95">
        <v>0</v>
      </c>
      <c r="FA73" s="95">
        <v>0</v>
      </c>
      <c r="FB73" s="95">
        <v>0</v>
      </c>
      <c r="FC73" s="95">
        <v>0</v>
      </c>
      <c r="FD73" s="95">
        <v>0</v>
      </c>
      <c r="FE73" s="95">
        <v>0</v>
      </c>
      <c r="FF73" s="95">
        <v>0</v>
      </c>
      <c r="FG73" s="95">
        <v>0</v>
      </c>
      <c r="FH73" s="95">
        <v>0</v>
      </c>
      <c r="FI73" s="95">
        <v>5</v>
      </c>
      <c r="FJ73" s="95">
        <v>0</v>
      </c>
      <c r="FK73" s="95">
        <v>0</v>
      </c>
      <c r="FL73" s="95">
        <v>0</v>
      </c>
      <c r="FM73" s="95">
        <v>0</v>
      </c>
      <c r="FN73" s="95">
        <v>20</v>
      </c>
      <c r="FO73" s="95">
        <v>0</v>
      </c>
      <c r="FP73" s="95">
        <v>0</v>
      </c>
      <c r="FQ73" s="95">
        <v>0</v>
      </c>
      <c r="FR73" s="95">
        <v>0</v>
      </c>
      <c r="FS73" s="95">
        <v>0</v>
      </c>
      <c r="FT73" s="95">
        <v>0</v>
      </c>
      <c r="FU73" s="95">
        <v>0</v>
      </c>
      <c r="FV73" s="95">
        <v>0</v>
      </c>
      <c r="FW73" s="95">
        <v>0</v>
      </c>
      <c r="FX73" s="95">
        <v>0</v>
      </c>
      <c r="FY73" s="95">
        <v>0</v>
      </c>
      <c r="FZ73" s="95">
        <v>0</v>
      </c>
      <c r="GA73" s="95">
        <v>0</v>
      </c>
      <c r="GB73" s="95">
        <v>0</v>
      </c>
      <c r="GC73" s="95">
        <v>0</v>
      </c>
      <c r="GD73" s="95">
        <v>0</v>
      </c>
      <c r="GE73" s="95">
        <v>0</v>
      </c>
      <c r="GF73" s="95">
        <v>130</v>
      </c>
      <c r="GG73" s="96">
        <v>80144</v>
      </c>
      <c r="GH73" s="95">
        <v>0</v>
      </c>
      <c r="GI73" s="95">
        <v>45</v>
      </c>
      <c r="GJ73" s="95">
        <v>0</v>
      </c>
      <c r="GK73" s="95">
        <v>0</v>
      </c>
      <c r="GL73" s="95">
        <v>0</v>
      </c>
      <c r="GM73" s="95">
        <v>0</v>
      </c>
      <c r="GN73" s="95">
        <v>0</v>
      </c>
      <c r="GO73" s="95">
        <v>-1283</v>
      </c>
      <c r="GP73" s="96">
        <v>-1238</v>
      </c>
      <c r="GQ73" s="96">
        <v>78906</v>
      </c>
      <c r="GR73" s="95">
        <v>2834</v>
      </c>
      <c r="GS73" s="95">
        <v>0</v>
      </c>
      <c r="GT73" s="95">
        <v>2834</v>
      </c>
      <c r="GU73" s="95">
        <v>48182</v>
      </c>
      <c r="GV73" s="95">
        <v>51016</v>
      </c>
      <c r="GW73" s="96">
        <v>49778</v>
      </c>
      <c r="GX73" s="96">
        <v>129922</v>
      </c>
      <c r="GY73" s="95">
        <v>-493</v>
      </c>
      <c r="GZ73" s="95">
        <v>0</v>
      </c>
      <c r="HA73" s="95">
        <v>-2</v>
      </c>
      <c r="HB73" s="95">
        <v>-40</v>
      </c>
      <c r="HC73" s="95">
        <v>-535</v>
      </c>
      <c r="HD73" s="95">
        <v>-30530</v>
      </c>
      <c r="HE73" s="95">
        <v>-31065</v>
      </c>
      <c r="HF73" s="96">
        <v>18713</v>
      </c>
      <c r="HG73" s="97">
        <v>98857</v>
      </c>
      <c r="HH73" s="87"/>
      <c r="HI73" s="40"/>
    </row>
    <row r="74" spans="1:217" hidden="1" x14ac:dyDescent="0.2">
      <c r="A74" s="87" t="s">
        <v>952</v>
      </c>
      <c r="B74" s="92" t="s">
        <v>94</v>
      </c>
      <c r="C74" s="89" t="s">
        <v>84</v>
      </c>
      <c r="D74" s="95">
        <v>0</v>
      </c>
      <c r="E74" s="95">
        <v>0</v>
      </c>
      <c r="F74" s="95">
        <v>0</v>
      </c>
      <c r="G74" s="95">
        <v>0</v>
      </c>
      <c r="H74" s="95">
        <v>0</v>
      </c>
      <c r="I74" s="95">
        <v>9</v>
      </c>
      <c r="J74" s="95">
        <v>0</v>
      </c>
      <c r="K74" s="95">
        <v>0</v>
      </c>
      <c r="L74" s="95">
        <v>0</v>
      </c>
      <c r="M74" s="95">
        <v>0</v>
      </c>
      <c r="N74" s="95">
        <v>0</v>
      </c>
      <c r="O74" s="95">
        <v>0</v>
      </c>
      <c r="P74" s="95">
        <v>0</v>
      </c>
      <c r="Q74" s="95">
        <v>0</v>
      </c>
      <c r="R74" s="95">
        <v>0</v>
      </c>
      <c r="S74" s="95">
        <v>0</v>
      </c>
      <c r="T74" s="95">
        <v>0</v>
      </c>
      <c r="U74" s="95">
        <v>0</v>
      </c>
      <c r="V74" s="95">
        <v>0</v>
      </c>
      <c r="W74" s="95">
        <v>0</v>
      </c>
      <c r="X74" s="95">
        <v>0</v>
      </c>
      <c r="Y74" s="95">
        <v>0</v>
      </c>
      <c r="Z74" s="95">
        <v>0</v>
      </c>
      <c r="AA74" s="95">
        <v>176</v>
      </c>
      <c r="AB74" s="95">
        <v>0</v>
      </c>
      <c r="AC74" s="95">
        <v>0</v>
      </c>
      <c r="AD74" s="95">
        <v>0</v>
      </c>
      <c r="AE74" s="95">
        <v>0</v>
      </c>
      <c r="AF74" s="95">
        <v>0</v>
      </c>
      <c r="AG74" s="95">
        <v>0</v>
      </c>
      <c r="AH74" s="95">
        <v>0</v>
      </c>
      <c r="AI74" s="95">
        <v>0</v>
      </c>
      <c r="AJ74" s="95">
        <v>0</v>
      </c>
      <c r="AK74" s="95">
        <v>0</v>
      </c>
      <c r="AL74" s="95">
        <v>0</v>
      </c>
      <c r="AM74" s="95">
        <v>0</v>
      </c>
      <c r="AN74" s="95">
        <v>0</v>
      </c>
      <c r="AO74" s="95">
        <v>53</v>
      </c>
      <c r="AP74" s="95">
        <v>0</v>
      </c>
      <c r="AQ74" s="95">
        <v>0</v>
      </c>
      <c r="AR74" s="95">
        <v>0</v>
      </c>
      <c r="AS74" s="95">
        <v>0</v>
      </c>
      <c r="AT74" s="95">
        <v>0</v>
      </c>
      <c r="AU74" s="95">
        <v>0</v>
      </c>
      <c r="AV74" s="95">
        <v>0</v>
      </c>
      <c r="AW74" s="95">
        <v>6</v>
      </c>
      <c r="AX74" s="95">
        <v>15</v>
      </c>
      <c r="AY74" s="95">
        <v>0</v>
      </c>
      <c r="AZ74" s="95">
        <v>0</v>
      </c>
      <c r="BA74" s="95">
        <v>0</v>
      </c>
      <c r="BB74" s="95">
        <v>1</v>
      </c>
      <c r="BC74" s="95">
        <v>0</v>
      </c>
      <c r="BD74" s="95">
        <v>0</v>
      </c>
      <c r="BE74" s="95">
        <v>0</v>
      </c>
      <c r="BF74" s="95">
        <v>0</v>
      </c>
      <c r="BG74" s="95">
        <v>0</v>
      </c>
      <c r="BH74" s="95">
        <v>0</v>
      </c>
      <c r="BI74" s="95">
        <v>0</v>
      </c>
      <c r="BJ74" s="95">
        <v>42</v>
      </c>
      <c r="BK74" s="95">
        <v>0</v>
      </c>
      <c r="BL74" s="95">
        <v>0</v>
      </c>
      <c r="BM74" s="95">
        <v>26</v>
      </c>
      <c r="BN74" s="95">
        <v>0</v>
      </c>
      <c r="BO74" s="95">
        <v>0</v>
      </c>
      <c r="BP74" s="95">
        <v>0</v>
      </c>
      <c r="BQ74" s="95">
        <v>0</v>
      </c>
      <c r="BR74" s="95">
        <v>0</v>
      </c>
      <c r="BS74" s="95">
        <v>7</v>
      </c>
      <c r="BT74" s="95">
        <v>35</v>
      </c>
      <c r="BU74" s="95">
        <v>0</v>
      </c>
      <c r="BV74" s="95">
        <v>0</v>
      </c>
      <c r="BW74" s="95">
        <v>0</v>
      </c>
      <c r="BX74" s="95">
        <v>0</v>
      </c>
      <c r="BY74" s="95">
        <v>0</v>
      </c>
      <c r="BZ74" s="95">
        <v>0</v>
      </c>
      <c r="CA74" s="95">
        <v>0</v>
      </c>
      <c r="CB74" s="95">
        <v>1</v>
      </c>
      <c r="CC74" s="95">
        <v>0</v>
      </c>
      <c r="CD74" s="95">
        <v>0</v>
      </c>
      <c r="CE74" s="95">
        <v>0</v>
      </c>
      <c r="CF74" s="95">
        <v>0</v>
      </c>
      <c r="CG74" s="95">
        <v>0</v>
      </c>
      <c r="CH74" s="95">
        <v>0</v>
      </c>
      <c r="CI74" s="95">
        <v>0</v>
      </c>
      <c r="CJ74" s="95">
        <v>216</v>
      </c>
      <c r="CK74" s="95">
        <v>7</v>
      </c>
      <c r="CL74" s="95">
        <v>30</v>
      </c>
      <c r="CM74" s="95">
        <v>18</v>
      </c>
      <c r="CN74" s="95">
        <v>0</v>
      </c>
      <c r="CO74" s="95">
        <v>0</v>
      </c>
      <c r="CP74" s="95">
        <v>0</v>
      </c>
      <c r="CQ74" s="95">
        <v>0</v>
      </c>
      <c r="CR74" s="95">
        <v>0</v>
      </c>
      <c r="CS74" s="95">
        <v>19</v>
      </c>
      <c r="CT74" s="95">
        <v>6</v>
      </c>
      <c r="CU74" s="95">
        <v>6</v>
      </c>
      <c r="CV74" s="95">
        <v>13</v>
      </c>
      <c r="CW74" s="95">
        <v>1</v>
      </c>
      <c r="CX74" s="95">
        <v>0</v>
      </c>
      <c r="CY74" s="95">
        <v>17</v>
      </c>
      <c r="CZ74" s="95">
        <v>0</v>
      </c>
      <c r="DA74" s="95">
        <v>84</v>
      </c>
      <c r="DB74" s="95">
        <v>0</v>
      </c>
      <c r="DC74" s="95">
        <v>0</v>
      </c>
      <c r="DD74" s="95">
        <v>0</v>
      </c>
      <c r="DE74" s="95">
        <v>278</v>
      </c>
      <c r="DF74" s="95">
        <v>4158</v>
      </c>
      <c r="DG74" s="95">
        <v>1959</v>
      </c>
      <c r="DH74" s="95">
        <v>2</v>
      </c>
      <c r="DI74" s="95">
        <v>6</v>
      </c>
      <c r="DJ74" s="95">
        <v>47</v>
      </c>
      <c r="DK74" s="95">
        <v>361</v>
      </c>
      <c r="DL74" s="95">
        <v>410</v>
      </c>
      <c r="DM74" s="95">
        <v>10</v>
      </c>
      <c r="DN74" s="95">
        <v>0</v>
      </c>
      <c r="DO74" s="95">
        <v>0</v>
      </c>
      <c r="DP74" s="95">
        <v>0</v>
      </c>
      <c r="DQ74" s="95">
        <v>0</v>
      </c>
      <c r="DR74" s="95">
        <v>35</v>
      </c>
      <c r="DS74" s="95">
        <v>2</v>
      </c>
      <c r="DT74" s="95">
        <v>28</v>
      </c>
      <c r="DU74" s="95">
        <v>1</v>
      </c>
      <c r="DV74" s="95">
        <v>0</v>
      </c>
      <c r="DW74" s="95">
        <v>0</v>
      </c>
      <c r="DX74" s="95">
        <v>69</v>
      </c>
      <c r="DY74" s="95">
        <v>5</v>
      </c>
      <c r="DZ74" s="95">
        <v>3356</v>
      </c>
      <c r="EA74" s="95">
        <v>2234</v>
      </c>
      <c r="EB74" s="95">
        <v>220</v>
      </c>
      <c r="EC74" s="95">
        <v>81</v>
      </c>
      <c r="ED74" s="95">
        <v>86</v>
      </c>
      <c r="EE74" s="95">
        <v>0</v>
      </c>
      <c r="EF74" s="95">
        <v>0</v>
      </c>
      <c r="EG74" s="95">
        <v>0</v>
      </c>
      <c r="EH74" s="95">
        <v>0</v>
      </c>
      <c r="EI74" s="95">
        <v>37</v>
      </c>
      <c r="EJ74" s="95">
        <v>43</v>
      </c>
      <c r="EK74" s="95">
        <v>152</v>
      </c>
      <c r="EL74" s="95">
        <v>3</v>
      </c>
      <c r="EM74" s="95">
        <v>0</v>
      </c>
      <c r="EN74" s="95">
        <v>0</v>
      </c>
      <c r="EO74" s="95">
        <v>0</v>
      </c>
      <c r="EP74" s="95">
        <v>0</v>
      </c>
      <c r="EQ74" s="95">
        <v>0</v>
      </c>
      <c r="ER74" s="95">
        <v>0</v>
      </c>
      <c r="ES74" s="95">
        <v>1</v>
      </c>
      <c r="ET74" s="95">
        <v>17</v>
      </c>
      <c r="EU74" s="95">
        <v>5</v>
      </c>
      <c r="EV74" s="95">
        <v>13</v>
      </c>
      <c r="EW74" s="95">
        <v>0</v>
      </c>
      <c r="EX74" s="95">
        <v>0</v>
      </c>
      <c r="EY74" s="95">
        <v>0</v>
      </c>
      <c r="EZ74" s="95">
        <v>0</v>
      </c>
      <c r="FA74" s="95">
        <v>0</v>
      </c>
      <c r="FB74" s="95">
        <v>2</v>
      </c>
      <c r="FC74" s="95">
        <v>0</v>
      </c>
      <c r="FD74" s="95">
        <v>0</v>
      </c>
      <c r="FE74" s="95">
        <v>0</v>
      </c>
      <c r="FF74" s="95">
        <v>0</v>
      </c>
      <c r="FG74" s="95">
        <v>0</v>
      </c>
      <c r="FH74" s="95">
        <v>0</v>
      </c>
      <c r="FI74" s="95">
        <v>2</v>
      </c>
      <c r="FJ74" s="95">
        <v>60</v>
      </c>
      <c r="FK74" s="95">
        <v>98</v>
      </c>
      <c r="FL74" s="95">
        <v>4</v>
      </c>
      <c r="FM74" s="95">
        <v>4</v>
      </c>
      <c r="FN74" s="95">
        <v>0</v>
      </c>
      <c r="FO74" s="95">
        <v>346</v>
      </c>
      <c r="FP74" s="95">
        <v>14</v>
      </c>
      <c r="FQ74" s="95">
        <v>384</v>
      </c>
      <c r="FR74" s="95">
        <v>314</v>
      </c>
      <c r="FS74" s="95">
        <v>30</v>
      </c>
      <c r="FT74" s="95">
        <v>0</v>
      </c>
      <c r="FU74" s="95">
        <v>0</v>
      </c>
      <c r="FV74" s="95">
        <v>0</v>
      </c>
      <c r="FW74" s="95">
        <v>0</v>
      </c>
      <c r="FX74" s="95">
        <v>0</v>
      </c>
      <c r="FY74" s="95">
        <v>4</v>
      </c>
      <c r="FZ74" s="95">
        <v>244</v>
      </c>
      <c r="GA74" s="95">
        <v>1434</v>
      </c>
      <c r="GB74" s="95">
        <v>0</v>
      </c>
      <c r="GC74" s="95">
        <v>7</v>
      </c>
      <c r="GD74" s="95">
        <v>56</v>
      </c>
      <c r="GE74" s="95">
        <v>0</v>
      </c>
      <c r="GF74" s="95">
        <v>217</v>
      </c>
      <c r="GG74" s="96">
        <v>17627</v>
      </c>
      <c r="GH74" s="95">
        <v>103</v>
      </c>
      <c r="GI74" s="95">
        <v>749</v>
      </c>
      <c r="GJ74" s="95">
        <v>0</v>
      </c>
      <c r="GK74" s="95">
        <v>0</v>
      </c>
      <c r="GL74" s="95">
        <v>0</v>
      </c>
      <c r="GM74" s="95">
        <v>0</v>
      </c>
      <c r="GN74" s="95">
        <v>0</v>
      </c>
      <c r="GO74" s="95">
        <v>233</v>
      </c>
      <c r="GP74" s="96">
        <v>1085</v>
      </c>
      <c r="GQ74" s="96">
        <v>18712</v>
      </c>
      <c r="GR74" s="95">
        <v>1190</v>
      </c>
      <c r="GS74" s="95">
        <v>19</v>
      </c>
      <c r="GT74" s="95">
        <v>1209</v>
      </c>
      <c r="GU74" s="95">
        <v>2560</v>
      </c>
      <c r="GV74" s="95">
        <v>3769</v>
      </c>
      <c r="GW74" s="96">
        <v>4854</v>
      </c>
      <c r="GX74" s="96">
        <v>22481</v>
      </c>
      <c r="GY74" s="95">
        <v>-4559</v>
      </c>
      <c r="GZ74" s="95">
        <v>-4</v>
      </c>
      <c r="HA74" s="95">
        <v>-41</v>
      </c>
      <c r="HB74" s="95">
        <v>-363</v>
      </c>
      <c r="HC74" s="95">
        <v>-4967</v>
      </c>
      <c r="HD74" s="95">
        <v>-12023</v>
      </c>
      <c r="HE74" s="95">
        <v>-16990</v>
      </c>
      <c r="HF74" s="96">
        <v>-12136</v>
      </c>
      <c r="HG74" s="97">
        <v>5491</v>
      </c>
      <c r="HH74" s="87"/>
      <c r="HI74" s="40"/>
    </row>
    <row r="75" spans="1:217" hidden="1" x14ac:dyDescent="0.2">
      <c r="A75" s="87" t="s">
        <v>953</v>
      </c>
      <c r="B75" s="92" t="s">
        <v>1116</v>
      </c>
      <c r="C75" s="89" t="s">
        <v>1212</v>
      </c>
      <c r="D75" s="95">
        <v>0</v>
      </c>
      <c r="E75" s="95">
        <v>0</v>
      </c>
      <c r="F75" s="95">
        <v>0</v>
      </c>
      <c r="G75" s="95">
        <v>0</v>
      </c>
      <c r="H75" s="95">
        <v>0</v>
      </c>
      <c r="I75" s="95">
        <v>0</v>
      </c>
      <c r="J75" s="95">
        <v>0</v>
      </c>
      <c r="K75" s="95">
        <v>0</v>
      </c>
      <c r="L75" s="95">
        <v>0</v>
      </c>
      <c r="M75" s="95">
        <v>0</v>
      </c>
      <c r="N75" s="95">
        <v>0</v>
      </c>
      <c r="O75" s="95">
        <v>0</v>
      </c>
      <c r="P75" s="95">
        <v>0</v>
      </c>
      <c r="Q75" s="95">
        <v>0</v>
      </c>
      <c r="R75" s="95">
        <v>0</v>
      </c>
      <c r="S75" s="95">
        <v>0</v>
      </c>
      <c r="T75" s="95">
        <v>0</v>
      </c>
      <c r="U75" s="95">
        <v>0</v>
      </c>
      <c r="V75" s="95">
        <v>0</v>
      </c>
      <c r="W75" s="95">
        <v>0</v>
      </c>
      <c r="X75" s="95">
        <v>0</v>
      </c>
      <c r="Y75" s="95">
        <v>0</v>
      </c>
      <c r="Z75" s="95">
        <v>0</v>
      </c>
      <c r="AA75" s="95">
        <v>0</v>
      </c>
      <c r="AB75" s="95">
        <v>0</v>
      </c>
      <c r="AC75" s="95">
        <v>0</v>
      </c>
      <c r="AD75" s="95">
        <v>0</v>
      </c>
      <c r="AE75" s="95">
        <v>0</v>
      </c>
      <c r="AF75" s="95">
        <v>0</v>
      </c>
      <c r="AG75" s="95">
        <v>0</v>
      </c>
      <c r="AH75" s="95">
        <v>0</v>
      </c>
      <c r="AI75" s="95">
        <v>0</v>
      </c>
      <c r="AJ75" s="95">
        <v>0</v>
      </c>
      <c r="AK75" s="95">
        <v>0</v>
      </c>
      <c r="AL75" s="95">
        <v>0</v>
      </c>
      <c r="AM75" s="95">
        <v>0</v>
      </c>
      <c r="AN75" s="95">
        <v>3</v>
      </c>
      <c r="AO75" s="95">
        <v>0</v>
      </c>
      <c r="AP75" s="95">
        <v>0</v>
      </c>
      <c r="AQ75" s="95">
        <v>0</v>
      </c>
      <c r="AR75" s="95">
        <v>0</v>
      </c>
      <c r="AS75" s="95">
        <v>0</v>
      </c>
      <c r="AT75" s="95">
        <v>0</v>
      </c>
      <c r="AU75" s="95">
        <v>0</v>
      </c>
      <c r="AV75" s="95">
        <v>0</v>
      </c>
      <c r="AW75" s="95">
        <v>0</v>
      </c>
      <c r="AX75" s="95">
        <v>0</v>
      </c>
      <c r="AY75" s="95">
        <v>0</v>
      </c>
      <c r="AZ75" s="95">
        <v>0</v>
      </c>
      <c r="BA75" s="95">
        <v>0</v>
      </c>
      <c r="BB75" s="95">
        <v>0</v>
      </c>
      <c r="BC75" s="95">
        <v>0</v>
      </c>
      <c r="BD75" s="95">
        <v>0</v>
      </c>
      <c r="BE75" s="95">
        <v>0</v>
      </c>
      <c r="BF75" s="95">
        <v>0</v>
      </c>
      <c r="BG75" s="95">
        <v>0</v>
      </c>
      <c r="BH75" s="95">
        <v>0</v>
      </c>
      <c r="BI75" s="95">
        <v>0</v>
      </c>
      <c r="BJ75" s="95">
        <v>0</v>
      </c>
      <c r="BK75" s="95">
        <v>0</v>
      </c>
      <c r="BL75" s="95">
        <v>0</v>
      </c>
      <c r="BM75" s="95">
        <v>0</v>
      </c>
      <c r="BN75" s="95">
        <v>0</v>
      </c>
      <c r="BO75" s="95">
        <v>0</v>
      </c>
      <c r="BP75" s="95">
        <v>0</v>
      </c>
      <c r="BQ75" s="95">
        <v>0</v>
      </c>
      <c r="BR75" s="95">
        <v>0</v>
      </c>
      <c r="BS75" s="95">
        <v>176</v>
      </c>
      <c r="BT75" s="95">
        <v>26</v>
      </c>
      <c r="BU75" s="95">
        <v>1279</v>
      </c>
      <c r="BV75" s="95">
        <v>24</v>
      </c>
      <c r="BW75" s="95">
        <v>0</v>
      </c>
      <c r="BX75" s="95">
        <v>0</v>
      </c>
      <c r="BY75" s="95">
        <v>0</v>
      </c>
      <c r="BZ75" s="95">
        <v>0</v>
      </c>
      <c r="CA75" s="95">
        <v>0</v>
      </c>
      <c r="CB75" s="95">
        <v>89</v>
      </c>
      <c r="CC75" s="95">
        <v>0</v>
      </c>
      <c r="CD75" s="95">
        <v>0</v>
      </c>
      <c r="CE75" s="95">
        <v>0</v>
      </c>
      <c r="CF75" s="95">
        <v>0</v>
      </c>
      <c r="CG75" s="95">
        <v>0</v>
      </c>
      <c r="CH75" s="95">
        <v>0</v>
      </c>
      <c r="CI75" s="95">
        <v>2</v>
      </c>
      <c r="CJ75" s="95">
        <v>0</v>
      </c>
      <c r="CK75" s="95">
        <v>70</v>
      </c>
      <c r="CL75" s="95">
        <v>335</v>
      </c>
      <c r="CM75" s="95">
        <v>35</v>
      </c>
      <c r="CN75" s="95">
        <v>0</v>
      </c>
      <c r="CO75" s="95">
        <v>0</v>
      </c>
      <c r="CP75" s="95">
        <v>1616</v>
      </c>
      <c r="CQ75" s="95">
        <v>0</v>
      </c>
      <c r="CR75" s="95">
        <v>0</v>
      </c>
      <c r="CS75" s="95">
        <v>0</v>
      </c>
      <c r="CT75" s="95">
        <v>189</v>
      </c>
      <c r="CU75" s="95">
        <v>7</v>
      </c>
      <c r="CV75" s="95">
        <v>40</v>
      </c>
      <c r="CW75" s="95">
        <v>2</v>
      </c>
      <c r="CX75" s="95">
        <v>21</v>
      </c>
      <c r="CY75" s="95">
        <v>0</v>
      </c>
      <c r="CZ75" s="95">
        <v>0</v>
      </c>
      <c r="DA75" s="95">
        <v>101</v>
      </c>
      <c r="DB75" s="95">
        <v>3</v>
      </c>
      <c r="DC75" s="95">
        <v>0</v>
      </c>
      <c r="DD75" s="95">
        <v>0</v>
      </c>
      <c r="DE75" s="95">
        <v>0</v>
      </c>
      <c r="DF75" s="95">
        <v>0</v>
      </c>
      <c r="DG75" s="95">
        <v>284</v>
      </c>
      <c r="DH75" s="95">
        <v>0</v>
      </c>
      <c r="DI75" s="95">
        <v>0</v>
      </c>
      <c r="DJ75" s="95">
        <v>0</v>
      </c>
      <c r="DK75" s="95">
        <v>0</v>
      </c>
      <c r="DL75" s="95">
        <v>0</v>
      </c>
      <c r="DM75" s="95">
        <v>0</v>
      </c>
      <c r="DN75" s="95">
        <v>0</v>
      </c>
      <c r="DO75" s="95">
        <v>0</v>
      </c>
      <c r="DP75" s="95">
        <v>0</v>
      </c>
      <c r="DQ75" s="95">
        <v>0</v>
      </c>
      <c r="DR75" s="95">
        <v>0</v>
      </c>
      <c r="DS75" s="95">
        <v>0</v>
      </c>
      <c r="DT75" s="95">
        <v>0</v>
      </c>
      <c r="DU75" s="95">
        <v>0</v>
      </c>
      <c r="DV75" s="95">
        <v>0</v>
      </c>
      <c r="DW75" s="95">
        <v>0</v>
      </c>
      <c r="DX75" s="95">
        <v>0</v>
      </c>
      <c r="DY75" s="95">
        <v>0</v>
      </c>
      <c r="DZ75" s="95">
        <v>2601</v>
      </c>
      <c r="EA75" s="95">
        <v>1505</v>
      </c>
      <c r="EB75" s="95">
        <v>3835</v>
      </c>
      <c r="EC75" s="95">
        <v>621</v>
      </c>
      <c r="ED75" s="95">
        <v>1648</v>
      </c>
      <c r="EE75" s="95">
        <v>0</v>
      </c>
      <c r="EF75" s="95">
        <v>14</v>
      </c>
      <c r="EG75" s="95">
        <v>0</v>
      </c>
      <c r="EH75" s="95">
        <v>0</v>
      </c>
      <c r="EI75" s="95">
        <v>0</v>
      </c>
      <c r="EJ75" s="95">
        <v>0</v>
      </c>
      <c r="EK75" s="95">
        <v>0</v>
      </c>
      <c r="EL75" s="95">
        <v>0</v>
      </c>
      <c r="EM75" s="95">
        <v>0</v>
      </c>
      <c r="EN75" s="95">
        <v>0</v>
      </c>
      <c r="EO75" s="95">
        <v>0</v>
      </c>
      <c r="EP75" s="95">
        <v>0</v>
      </c>
      <c r="EQ75" s="95">
        <v>0</v>
      </c>
      <c r="ER75" s="95">
        <v>0</v>
      </c>
      <c r="ES75" s="95">
        <v>0</v>
      </c>
      <c r="ET75" s="95">
        <v>0</v>
      </c>
      <c r="EU75" s="95">
        <v>0</v>
      </c>
      <c r="EV75" s="95">
        <v>0</v>
      </c>
      <c r="EW75" s="95">
        <v>0</v>
      </c>
      <c r="EX75" s="95">
        <v>0</v>
      </c>
      <c r="EY75" s="95">
        <v>0</v>
      </c>
      <c r="EZ75" s="95">
        <v>0</v>
      </c>
      <c r="FA75" s="95">
        <v>0</v>
      </c>
      <c r="FB75" s="95">
        <v>0</v>
      </c>
      <c r="FC75" s="95">
        <v>0</v>
      </c>
      <c r="FD75" s="95">
        <v>0</v>
      </c>
      <c r="FE75" s="95">
        <v>0</v>
      </c>
      <c r="FF75" s="95">
        <v>0</v>
      </c>
      <c r="FG75" s="95">
        <v>0</v>
      </c>
      <c r="FH75" s="95">
        <v>0</v>
      </c>
      <c r="FI75" s="95">
        <v>0</v>
      </c>
      <c r="FJ75" s="95">
        <v>0</v>
      </c>
      <c r="FK75" s="95">
        <v>0</v>
      </c>
      <c r="FL75" s="95">
        <v>0</v>
      </c>
      <c r="FM75" s="95">
        <v>0</v>
      </c>
      <c r="FN75" s="95">
        <v>7</v>
      </c>
      <c r="FO75" s="95">
        <v>81</v>
      </c>
      <c r="FP75" s="95">
        <v>0</v>
      </c>
      <c r="FQ75" s="95">
        <v>0</v>
      </c>
      <c r="FR75" s="95">
        <v>3</v>
      </c>
      <c r="FS75" s="95">
        <v>0</v>
      </c>
      <c r="FT75" s="95">
        <v>0</v>
      </c>
      <c r="FU75" s="95">
        <v>0</v>
      </c>
      <c r="FV75" s="95">
        <v>0</v>
      </c>
      <c r="FW75" s="95">
        <v>0</v>
      </c>
      <c r="FX75" s="95">
        <v>0</v>
      </c>
      <c r="FY75" s="95">
        <v>0</v>
      </c>
      <c r="FZ75" s="95">
        <v>0</v>
      </c>
      <c r="GA75" s="95">
        <v>0</v>
      </c>
      <c r="GB75" s="95">
        <v>0</v>
      </c>
      <c r="GC75" s="95">
        <v>0</v>
      </c>
      <c r="GD75" s="95">
        <v>0</v>
      </c>
      <c r="GE75" s="95">
        <v>0</v>
      </c>
      <c r="GF75" s="95">
        <v>56</v>
      </c>
      <c r="GG75" s="96">
        <v>14673</v>
      </c>
      <c r="GH75" s="95">
        <v>0</v>
      </c>
      <c r="GI75" s="95">
        <v>5</v>
      </c>
      <c r="GJ75" s="95">
        <v>0</v>
      </c>
      <c r="GK75" s="95">
        <v>0</v>
      </c>
      <c r="GL75" s="95">
        <v>0</v>
      </c>
      <c r="GM75" s="95">
        <v>0</v>
      </c>
      <c r="GN75" s="95">
        <v>0</v>
      </c>
      <c r="GO75" s="95">
        <v>-450</v>
      </c>
      <c r="GP75" s="96">
        <v>-445</v>
      </c>
      <c r="GQ75" s="96">
        <v>14228</v>
      </c>
      <c r="GR75" s="95">
        <v>2304</v>
      </c>
      <c r="GS75" s="95">
        <v>0</v>
      </c>
      <c r="GT75" s="95">
        <v>2304</v>
      </c>
      <c r="GU75" s="95">
        <v>27647</v>
      </c>
      <c r="GV75" s="95">
        <v>29951</v>
      </c>
      <c r="GW75" s="96">
        <v>29506</v>
      </c>
      <c r="GX75" s="96">
        <v>44179</v>
      </c>
      <c r="GY75" s="95">
        <v>-1791</v>
      </c>
      <c r="GZ75" s="95">
        <v>0</v>
      </c>
      <c r="HA75" s="95">
        <v>-15</v>
      </c>
      <c r="HB75" s="95">
        <v>-145</v>
      </c>
      <c r="HC75" s="95">
        <v>-1951</v>
      </c>
      <c r="HD75" s="95">
        <v>-7752</v>
      </c>
      <c r="HE75" s="95">
        <v>-9703</v>
      </c>
      <c r="HF75" s="96">
        <v>19803</v>
      </c>
      <c r="HG75" s="97">
        <v>34476</v>
      </c>
      <c r="HH75" s="87"/>
      <c r="HI75" s="40"/>
    </row>
    <row r="76" spans="1:217" hidden="1" x14ac:dyDescent="0.2">
      <c r="A76" s="87" t="s">
        <v>954</v>
      </c>
      <c r="B76" s="92" t="s">
        <v>79</v>
      </c>
      <c r="C76" s="89" t="s">
        <v>76</v>
      </c>
      <c r="D76" s="95">
        <v>108</v>
      </c>
      <c r="E76" s="95">
        <v>4</v>
      </c>
      <c r="F76" s="95">
        <v>119</v>
      </c>
      <c r="G76" s="95">
        <v>6</v>
      </c>
      <c r="H76" s="95">
        <v>0</v>
      </c>
      <c r="I76" s="95">
        <v>40</v>
      </c>
      <c r="J76" s="95">
        <v>90</v>
      </c>
      <c r="K76" s="95">
        <v>49</v>
      </c>
      <c r="L76" s="95">
        <v>0</v>
      </c>
      <c r="M76" s="95">
        <v>0</v>
      </c>
      <c r="N76" s="95">
        <v>0</v>
      </c>
      <c r="O76" s="95">
        <v>2</v>
      </c>
      <c r="P76" s="95">
        <v>0</v>
      </c>
      <c r="Q76" s="95">
        <v>0</v>
      </c>
      <c r="R76" s="95">
        <v>0</v>
      </c>
      <c r="S76" s="95">
        <v>0</v>
      </c>
      <c r="T76" s="95">
        <v>1</v>
      </c>
      <c r="U76" s="95">
        <v>0</v>
      </c>
      <c r="V76" s="95">
        <v>0</v>
      </c>
      <c r="W76" s="95">
        <v>48</v>
      </c>
      <c r="X76" s="95">
        <v>0</v>
      </c>
      <c r="Y76" s="95">
        <v>232</v>
      </c>
      <c r="Z76" s="95">
        <v>10</v>
      </c>
      <c r="AA76" s="95">
        <v>73</v>
      </c>
      <c r="AB76" s="95">
        <v>0</v>
      </c>
      <c r="AC76" s="95">
        <v>130</v>
      </c>
      <c r="AD76" s="95">
        <v>0</v>
      </c>
      <c r="AE76" s="95">
        <v>0</v>
      </c>
      <c r="AF76" s="95">
        <v>0</v>
      </c>
      <c r="AG76" s="95">
        <v>0</v>
      </c>
      <c r="AH76" s="95">
        <v>0</v>
      </c>
      <c r="AI76" s="95">
        <v>0</v>
      </c>
      <c r="AJ76" s="95">
        <v>0</v>
      </c>
      <c r="AK76" s="95">
        <v>0</v>
      </c>
      <c r="AL76" s="95">
        <v>0</v>
      </c>
      <c r="AM76" s="95">
        <v>0</v>
      </c>
      <c r="AN76" s="95">
        <v>3</v>
      </c>
      <c r="AO76" s="95">
        <v>48</v>
      </c>
      <c r="AP76" s="95">
        <v>6</v>
      </c>
      <c r="AQ76" s="95">
        <v>30</v>
      </c>
      <c r="AR76" s="95">
        <v>193</v>
      </c>
      <c r="AS76" s="95">
        <v>0</v>
      </c>
      <c r="AT76" s="95">
        <v>4</v>
      </c>
      <c r="AU76" s="95">
        <v>2</v>
      </c>
      <c r="AV76" s="95">
        <v>70</v>
      </c>
      <c r="AW76" s="95">
        <v>184</v>
      </c>
      <c r="AX76" s="95">
        <v>1666</v>
      </c>
      <c r="AY76" s="95">
        <v>0</v>
      </c>
      <c r="AZ76" s="95">
        <v>69</v>
      </c>
      <c r="BA76" s="95">
        <v>13</v>
      </c>
      <c r="BB76" s="95">
        <v>43</v>
      </c>
      <c r="BC76" s="95">
        <v>30</v>
      </c>
      <c r="BD76" s="95">
        <v>9</v>
      </c>
      <c r="BE76" s="95">
        <v>323</v>
      </c>
      <c r="BF76" s="95">
        <v>54</v>
      </c>
      <c r="BG76" s="95">
        <v>0</v>
      </c>
      <c r="BH76" s="95">
        <v>60</v>
      </c>
      <c r="BI76" s="95">
        <v>48</v>
      </c>
      <c r="BJ76" s="95">
        <v>118</v>
      </c>
      <c r="BK76" s="95">
        <v>0</v>
      </c>
      <c r="BL76" s="95">
        <v>135</v>
      </c>
      <c r="BM76" s="95">
        <v>56</v>
      </c>
      <c r="BN76" s="95">
        <v>4</v>
      </c>
      <c r="BO76" s="95">
        <v>33</v>
      </c>
      <c r="BP76" s="95">
        <v>0</v>
      </c>
      <c r="BQ76" s="95">
        <v>3</v>
      </c>
      <c r="BR76" s="95">
        <v>991</v>
      </c>
      <c r="BS76" s="95">
        <v>1322</v>
      </c>
      <c r="BT76" s="95">
        <v>106</v>
      </c>
      <c r="BU76" s="95">
        <v>2551</v>
      </c>
      <c r="BV76" s="95">
        <v>889</v>
      </c>
      <c r="BW76" s="95">
        <v>11424</v>
      </c>
      <c r="BX76" s="95">
        <v>0</v>
      </c>
      <c r="BY76" s="95">
        <v>254</v>
      </c>
      <c r="BZ76" s="95">
        <v>56</v>
      </c>
      <c r="CA76" s="95">
        <v>489</v>
      </c>
      <c r="CB76" s="95">
        <v>2424</v>
      </c>
      <c r="CC76" s="95">
        <v>0</v>
      </c>
      <c r="CD76" s="95">
        <v>1581</v>
      </c>
      <c r="CE76" s="95">
        <v>0</v>
      </c>
      <c r="CF76" s="95">
        <v>0</v>
      </c>
      <c r="CG76" s="95">
        <v>355</v>
      </c>
      <c r="CH76" s="95">
        <v>426</v>
      </c>
      <c r="CI76" s="95">
        <v>52</v>
      </c>
      <c r="CJ76" s="95">
        <v>202</v>
      </c>
      <c r="CK76" s="95">
        <v>998</v>
      </c>
      <c r="CL76" s="95">
        <v>473</v>
      </c>
      <c r="CM76" s="95">
        <v>226</v>
      </c>
      <c r="CN76" s="95">
        <v>32</v>
      </c>
      <c r="CO76" s="95">
        <v>15</v>
      </c>
      <c r="CP76" s="95">
        <v>550</v>
      </c>
      <c r="CQ76" s="95">
        <v>9</v>
      </c>
      <c r="CR76" s="95">
        <v>456</v>
      </c>
      <c r="CS76" s="95">
        <v>100</v>
      </c>
      <c r="CT76" s="95">
        <v>104</v>
      </c>
      <c r="CU76" s="95">
        <v>307</v>
      </c>
      <c r="CV76" s="95">
        <v>1367</v>
      </c>
      <c r="CW76" s="95">
        <v>65</v>
      </c>
      <c r="CX76" s="95">
        <v>392</v>
      </c>
      <c r="CY76" s="95">
        <v>64</v>
      </c>
      <c r="CZ76" s="95">
        <v>12</v>
      </c>
      <c r="DA76" s="95">
        <v>49</v>
      </c>
      <c r="DB76" s="95">
        <v>12</v>
      </c>
      <c r="DC76" s="95">
        <v>3</v>
      </c>
      <c r="DD76" s="95">
        <v>1</v>
      </c>
      <c r="DE76" s="95">
        <v>1304</v>
      </c>
      <c r="DF76" s="95">
        <v>293</v>
      </c>
      <c r="DG76" s="95">
        <v>4113</v>
      </c>
      <c r="DH76" s="95">
        <v>147</v>
      </c>
      <c r="DI76" s="95">
        <v>1</v>
      </c>
      <c r="DJ76" s="95">
        <v>230</v>
      </c>
      <c r="DK76" s="95">
        <v>4627</v>
      </c>
      <c r="DL76" s="95">
        <v>337</v>
      </c>
      <c r="DM76" s="95">
        <v>207</v>
      </c>
      <c r="DN76" s="95">
        <v>161</v>
      </c>
      <c r="DO76" s="95">
        <v>0</v>
      </c>
      <c r="DP76" s="95">
        <v>28</v>
      </c>
      <c r="DQ76" s="95">
        <v>13</v>
      </c>
      <c r="DR76" s="95">
        <v>515</v>
      </c>
      <c r="DS76" s="95">
        <v>254</v>
      </c>
      <c r="DT76" s="95">
        <v>444</v>
      </c>
      <c r="DU76" s="95">
        <v>21</v>
      </c>
      <c r="DV76" s="95">
        <v>8</v>
      </c>
      <c r="DW76" s="95">
        <v>843</v>
      </c>
      <c r="DX76" s="95">
        <v>293</v>
      </c>
      <c r="DY76" s="95">
        <v>0</v>
      </c>
      <c r="DZ76" s="95">
        <v>1780</v>
      </c>
      <c r="EA76" s="95">
        <v>3411</v>
      </c>
      <c r="EB76" s="95">
        <v>464</v>
      </c>
      <c r="EC76" s="95">
        <v>1178</v>
      </c>
      <c r="ED76" s="95">
        <v>1094</v>
      </c>
      <c r="EE76" s="95">
        <v>30</v>
      </c>
      <c r="EF76" s="95">
        <v>9</v>
      </c>
      <c r="EG76" s="95">
        <v>0</v>
      </c>
      <c r="EH76" s="95">
        <v>879</v>
      </c>
      <c r="EI76" s="95">
        <v>0</v>
      </c>
      <c r="EJ76" s="95">
        <v>81</v>
      </c>
      <c r="EK76" s="95">
        <v>98</v>
      </c>
      <c r="EL76" s="95">
        <v>2</v>
      </c>
      <c r="EM76" s="95">
        <v>0</v>
      </c>
      <c r="EN76" s="95">
        <v>0</v>
      </c>
      <c r="EO76" s="95">
        <v>0</v>
      </c>
      <c r="EP76" s="95">
        <v>0</v>
      </c>
      <c r="EQ76" s="95">
        <v>0</v>
      </c>
      <c r="ER76" s="95">
        <v>0</v>
      </c>
      <c r="ES76" s="95">
        <v>0</v>
      </c>
      <c r="ET76" s="95">
        <v>0</v>
      </c>
      <c r="EU76" s="95">
        <v>0</v>
      </c>
      <c r="EV76" s="95">
        <v>1</v>
      </c>
      <c r="EW76" s="95">
        <v>1</v>
      </c>
      <c r="EX76" s="95">
        <v>0</v>
      </c>
      <c r="EY76" s="95">
        <v>0</v>
      </c>
      <c r="EZ76" s="95">
        <v>0</v>
      </c>
      <c r="FA76" s="95">
        <v>0</v>
      </c>
      <c r="FB76" s="95">
        <v>0</v>
      </c>
      <c r="FC76" s="95">
        <v>0</v>
      </c>
      <c r="FD76" s="95">
        <v>0</v>
      </c>
      <c r="FE76" s="95">
        <v>0</v>
      </c>
      <c r="FF76" s="95">
        <v>0</v>
      </c>
      <c r="FG76" s="95">
        <v>0</v>
      </c>
      <c r="FH76" s="95">
        <v>2</v>
      </c>
      <c r="FI76" s="95">
        <v>4</v>
      </c>
      <c r="FJ76" s="95">
        <v>59</v>
      </c>
      <c r="FK76" s="95">
        <v>979</v>
      </c>
      <c r="FL76" s="95">
        <v>84</v>
      </c>
      <c r="FM76" s="95">
        <v>92</v>
      </c>
      <c r="FN76" s="95">
        <v>0</v>
      </c>
      <c r="FO76" s="95">
        <v>0</v>
      </c>
      <c r="FP76" s="95">
        <v>0</v>
      </c>
      <c r="FQ76" s="95">
        <v>0</v>
      </c>
      <c r="FR76" s="95">
        <v>0</v>
      </c>
      <c r="FS76" s="95">
        <v>0</v>
      </c>
      <c r="FT76" s="95">
        <v>0</v>
      </c>
      <c r="FU76" s="95">
        <v>0</v>
      </c>
      <c r="FV76" s="95">
        <v>0</v>
      </c>
      <c r="FW76" s="95">
        <v>31</v>
      </c>
      <c r="FX76" s="95">
        <v>28</v>
      </c>
      <c r="FY76" s="95">
        <v>2</v>
      </c>
      <c r="FZ76" s="95">
        <v>9</v>
      </c>
      <c r="GA76" s="95">
        <v>97</v>
      </c>
      <c r="GB76" s="95">
        <v>9</v>
      </c>
      <c r="GC76" s="95">
        <v>195</v>
      </c>
      <c r="GD76" s="95">
        <v>173</v>
      </c>
      <c r="GE76" s="95">
        <v>269</v>
      </c>
      <c r="GF76" s="95">
        <v>241</v>
      </c>
      <c r="GG76" s="96">
        <v>57614</v>
      </c>
      <c r="GH76" s="95">
        <v>111</v>
      </c>
      <c r="GI76" s="95">
        <v>4521</v>
      </c>
      <c r="GJ76" s="95">
        <v>0</v>
      </c>
      <c r="GK76" s="95">
        <v>0</v>
      </c>
      <c r="GL76" s="95">
        <v>0</v>
      </c>
      <c r="GM76" s="95">
        <v>0</v>
      </c>
      <c r="GN76" s="95">
        <v>0</v>
      </c>
      <c r="GO76" s="95">
        <v>-751</v>
      </c>
      <c r="GP76" s="96">
        <v>3881</v>
      </c>
      <c r="GQ76" s="96">
        <v>61495</v>
      </c>
      <c r="GR76" s="95">
        <v>4739</v>
      </c>
      <c r="GS76" s="95">
        <v>13</v>
      </c>
      <c r="GT76" s="95">
        <v>4752</v>
      </c>
      <c r="GU76" s="95">
        <v>22432</v>
      </c>
      <c r="GV76" s="95">
        <v>27184</v>
      </c>
      <c r="GW76" s="96">
        <v>31065</v>
      </c>
      <c r="GX76" s="96">
        <v>88679</v>
      </c>
      <c r="GY76" s="95">
        <v>-12466</v>
      </c>
      <c r="GZ76" s="95">
        <v>0</v>
      </c>
      <c r="HA76" s="95">
        <v>-65</v>
      </c>
      <c r="HB76" s="95">
        <v>-1003</v>
      </c>
      <c r="HC76" s="95">
        <v>-13534</v>
      </c>
      <c r="HD76" s="95">
        <v>-45461</v>
      </c>
      <c r="HE76" s="95">
        <v>-58995</v>
      </c>
      <c r="HF76" s="96">
        <v>-27930</v>
      </c>
      <c r="HG76" s="97">
        <v>29684</v>
      </c>
      <c r="HH76" s="87"/>
      <c r="HI76" s="40"/>
    </row>
    <row r="77" spans="1:217" hidden="1" x14ac:dyDescent="0.2">
      <c r="A77" s="87" t="s">
        <v>955</v>
      </c>
      <c r="B77" s="92" t="s">
        <v>74</v>
      </c>
      <c r="C77" s="89" t="s">
        <v>73</v>
      </c>
      <c r="D77" s="95">
        <v>0</v>
      </c>
      <c r="E77" s="95">
        <v>0</v>
      </c>
      <c r="F77" s="95">
        <v>0</v>
      </c>
      <c r="G77" s="95">
        <v>0</v>
      </c>
      <c r="H77" s="95">
        <v>0</v>
      </c>
      <c r="I77" s="95">
        <v>0</v>
      </c>
      <c r="J77" s="95">
        <v>0</v>
      </c>
      <c r="K77" s="95">
        <v>0</v>
      </c>
      <c r="L77" s="95">
        <v>0</v>
      </c>
      <c r="M77" s="95">
        <v>0</v>
      </c>
      <c r="N77" s="95">
        <v>0</v>
      </c>
      <c r="O77" s="95">
        <v>0</v>
      </c>
      <c r="P77" s="95">
        <v>0</v>
      </c>
      <c r="Q77" s="95">
        <v>0</v>
      </c>
      <c r="R77" s="95">
        <v>0</v>
      </c>
      <c r="S77" s="95">
        <v>0</v>
      </c>
      <c r="T77" s="95">
        <v>0</v>
      </c>
      <c r="U77" s="95">
        <v>0</v>
      </c>
      <c r="V77" s="95">
        <v>0</v>
      </c>
      <c r="W77" s="95">
        <v>0</v>
      </c>
      <c r="X77" s="95">
        <v>0</v>
      </c>
      <c r="Y77" s="95">
        <v>0</v>
      </c>
      <c r="Z77" s="95">
        <v>0</v>
      </c>
      <c r="AA77" s="95">
        <v>0</v>
      </c>
      <c r="AB77" s="95">
        <v>0</v>
      </c>
      <c r="AC77" s="95">
        <v>0</v>
      </c>
      <c r="AD77" s="95">
        <v>0</v>
      </c>
      <c r="AE77" s="95">
        <v>0</v>
      </c>
      <c r="AF77" s="95">
        <v>0</v>
      </c>
      <c r="AG77" s="95">
        <v>0</v>
      </c>
      <c r="AH77" s="95">
        <v>0</v>
      </c>
      <c r="AI77" s="95">
        <v>0</v>
      </c>
      <c r="AJ77" s="95">
        <v>0</v>
      </c>
      <c r="AK77" s="95">
        <v>0</v>
      </c>
      <c r="AL77" s="95">
        <v>0</v>
      </c>
      <c r="AM77" s="95">
        <v>0</v>
      </c>
      <c r="AN77" s="95">
        <v>0</v>
      </c>
      <c r="AO77" s="95">
        <v>0</v>
      </c>
      <c r="AP77" s="95">
        <v>0</v>
      </c>
      <c r="AQ77" s="95">
        <v>0</v>
      </c>
      <c r="AR77" s="95">
        <v>0</v>
      </c>
      <c r="AS77" s="95">
        <v>0</v>
      </c>
      <c r="AT77" s="95">
        <v>0</v>
      </c>
      <c r="AU77" s="95">
        <v>0</v>
      </c>
      <c r="AV77" s="95">
        <v>0</v>
      </c>
      <c r="AW77" s="95">
        <v>0</v>
      </c>
      <c r="AX77" s="95">
        <v>0</v>
      </c>
      <c r="AY77" s="95">
        <v>0</v>
      </c>
      <c r="AZ77" s="95">
        <v>0</v>
      </c>
      <c r="BA77" s="95">
        <v>0</v>
      </c>
      <c r="BB77" s="95">
        <v>0</v>
      </c>
      <c r="BC77" s="95">
        <v>0</v>
      </c>
      <c r="BD77" s="95">
        <v>0</v>
      </c>
      <c r="BE77" s="95">
        <v>0</v>
      </c>
      <c r="BF77" s="95">
        <v>0</v>
      </c>
      <c r="BG77" s="95">
        <v>0</v>
      </c>
      <c r="BH77" s="95">
        <v>0</v>
      </c>
      <c r="BI77" s="95">
        <v>0</v>
      </c>
      <c r="BJ77" s="95">
        <v>2</v>
      </c>
      <c r="BK77" s="95">
        <v>0</v>
      </c>
      <c r="BL77" s="95">
        <v>0</v>
      </c>
      <c r="BM77" s="95">
        <v>0</v>
      </c>
      <c r="BN77" s="95">
        <v>0</v>
      </c>
      <c r="BO77" s="95">
        <v>0</v>
      </c>
      <c r="BP77" s="95">
        <v>0</v>
      </c>
      <c r="BQ77" s="95">
        <v>0</v>
      </c>
      <c r="BR77" s="95">
        <v>0</v>
      </c>
      <c r="BS77" s="95">
        <v>0</v>
      </c>
      <c r="BT77" s="95">
        <v>0</v>
      </c>
      <c r="BU77" s="95">
        <v>0</v>
      </c>
      <c r="BV77" s="95">
        <v>0</v>
      </c>
      <c r="BW77" s="95">
        <v>392215</v>
      </c>
      <c r="BX77" s="95">
        <v>0</v>
      </c>
      <c r="BY77" s="95">
        <v>663881</v>
      </c>
      <c r="BZ77" s="95">
        <v>833</v>
      </c>
      <c r="CA77" s="95">
        <v>0</v>
      </c>
      <c r="CB77" s="95">
        <v>31393</v>
      </c>
      <c r="CC77" s="95">
        <v>3181</v>
      </c>
      <c r="CD77" s="95">
        <v>0</v>
      </c>
      <c r="CE77" s="95">
        <v>0</v>
      </c>
      <c r="CF77" s="95">
        <v>0</v>
      </c>
      <c r="CG77" s="95">
        <v>1</v>
      </c>
      <c r="CH77" s="95">
        <v>0</v>
      </c>
      <c r="CI77" s="95">
        <v>0</v>
      </c>
      <c r="CJ77" s="95">
        <v>0</v>
      </c>
      <c r="CK77" s="95">
        <v>5</v>
      </c>
      <c r="CL77" s="95">
        <v>0</v>
      </c>
      <c r="CM77" s="95">
        <v>0</v>
      </c>
      <c r="CN77" s="95">
        <v>0</v>
      </c>
      <c r="CO77" s="95">
        <v>0</v>
      </c>
      <c r="CP77" s="95">
        <v>0</v>
      </c>
      <c r="CQ77" s="95">
        <v>0</v>
      </c>
      <c r="CR77" s="95">
        <v>0</v>
      </c>
      <c r="CS77" s="95">
        <v>0</v>
      </c>
      <c r="CT77" s="95">
        <v>0</v>
      </c>
      <c r="CU77" s="95">
        <v>0</v>
      </c>
      <c r="CV77" s="95">
        <v>0</v>
      </c>
      <c r="CW77" s="95">
        <v>0</v>
      </c>
      <c r="CX77" s="95">
        <v>0</v>
      </c>
      <c r="CY77" s="95">
        <v>0</v>
      </c>
      <c r="CZ77" s="95">
        <v>0</v>
      </c>
      <c r="DA77" s="95">
        <v>0</v>
      </c>
      <c r="DB77" s="95">
        <v>0</v>
      </c>
      <c r="DC77" s="95">
        <v>0</v>
      </c>
      <c r="DD77" s="95">
        <v>0</v>
      </c>
      <c r="DE77" s="95">
        <v>0</v>
      </c>
      <c r="DF77" s="95">
        <v>0</v>
      </c>
      <c r="DG77" s="95">
        <v>0</v>
      </c>
      <c r="DH77" s="95">
        <v>0</v>
      </c>
      <c r="DI77" s="95">
        <v>0</v>
      </c>
      <c r="DJ77" s="95">
        <v>0</v>
      </c>
      <c r="DK77" s="95">
        <v>0</v>
      </c>
      <c r="DL77" s="95">
        <v>0</v>
      </c>
      <c r="DM77" s="95">
        <v>0</v>
      </c>
      <c r="DN77" s="95">
        <v>0</v>
      </c>
      <c r="DO77" s="95">
        <v>0</v>
      </c>
      <c r="DP77" s="95">
        <v>0</v>
      </c>
      <c r="DQ77" s="95">
        <v>0</v>
      </c>
      <c r="DR77" s="95">
        <v>0</v>
      </c>
      <c r="DS77" s="95">
        <v>103</v>
      </c>
      <c r="DT77" s="95">
        <v>0</v>
      </c>
      <c r="DU77" s="95">
        <v>0</v>
      </c>
      <c r="DV77" s="95">
        <v>0</v>
      </c>
      <c r="DW77" s="95">
        <v>0</v>
      </c>
      <c r="DX77" s="95">
        <v>0</v>
      </c>
      <c r="DY77" s="95">
        <v>0</v>
      </c>
      <c r="DZ77" s="95">
        <v>0</v>
      </c>
      <c r="EA77" s="95">
        <v>0</v>
      </c>
      <c r="EB77" s="95">
        <v>0</v>
      </c>
      <c r="EC77" s="95">
        <v>0</v>
      </c>
      <c r="ED77" s="95">
        <v>0</v>
      </c>
      <c r="EE77" s="95">
        <v>0</v>
      </c>
      <c r="EF77" s="95">
        <v>0</v>
      </c>
      <c r="EG77" s="95">
        <v>0</v>
      </c>
      <c r="EH77" s="95">
        <v>0</v>
      </c>
      <c r="EI77" s="95">
        <v>0</v>
      </c>
      <c r="EJ77" s="95">
        <v>0</v>
      </c>
      <c r="EK77" s="95">
        <v>0</v>
      </c>
      <c r="EL77" s="95">
        <v>0</v>
      </c>
      <c r="EM77" s="95">
        <v>0</v>
      </c>
      <c r="EN77" s="95">
        <v>0</v>
      </c>
      <c r="EO77" s="95">
        <v>0</v>
      </c>
      <c r="EP77" s="95">
        <v>0</v>
      </c>
      <c r="EQ77" s="95">
        <v>0</v>
      </c>
      <c r="ER77" s="95">
        <v>0</v>
      </c>
      <c r="ES77" s="95">
        <v>0</v>
      </c>
      <c r="ET77" s="95">
        <v>0</v>
      </c>
      <c r="EU77" s="95">
        <v>0</v>
      </c>
      <c r="EV77" s="95">
        <v>0</v>
      </c>
      <c r="EW77" s="95">
        <v>0</v>
      </c>
      <c r="EX77" s="95">
        <v>0</v>
      </c>
      <c r="EY77" s="95">
        <v>0</v>
      </c>
      <c r="EZ77" s="95">
        <v>0</v>
      </c>
      <c r="FA77" s="95">
        <v>0</v>
      </c>
      <c r="FB77" s="95">
        <v>0</v>
      </c>
      <c r="FC77" s="95">
        <v>0</v>
      </c>
      <c r="FD77" s="95">
        <v>0</v>
      </c>
      <c r="FE77" s="95">
        <v>0</v>
      </c>
      <c r="FF77" s="95">
        <v>0</v>
      </c>
      <c r="FG77" s="95">
        <v>0</v>
      </c>
      <c r="FH77" s="95">
        <v>0</v>
      </c>
      <c r="FI77" s="95">
        <v>0</v>
      </c>
      <c r="FJ77" s="95">
        <v>0</v>
      </c>
      <c r="FK77" s="95">
        <v>0</v>
      </c>
      <c r="FL77" s="95">
        <v>0</v>
      </c>
      <c r="FM77" s="95">
        <v>0</v>
      </c>
      <c r="FN77" s="95">
        <v>0</v>
      </c>
      <c r="FO77" s="95">
        <v>0</v>
      </c>
      <c r="FP77" s="95">
        <v>0</v>
      </c>
      <c r="FQ77" s="95">
        <v>0</v>
      </c>
      <c r="FR77" s="95">
        <v>0</v>
      </c>
      <c r="FS77" s="95">
        <v>0</v>
      </c>
      <c r="FT77" s="95">
        <v>0</v>
      </c>
      <c r="FU77" s="95">
        <v>0</v>
      </c>
      <c r="FV77" s="95">
        <v>0</v>
      </c>
      <c r="FW77" s="95">
        <v>0</v>
      </c>
      <c r="FX77" s="95">
        <v>0</v>
      </c>
      <c r="FY77" s="95">
        <v>0</v>
      </c>
      <c r="FZ77" s="95">
        <v>0</v>
      </c>
      <c r="GA77" s="95">
        <v>0</v>
      </c>
      <c r="GB77" s="95">
        <v>0</v>
      </c>
      <c r="GC77" s="95">
        <v>0</v>
      </c>
      <c r="GD77" s="95">
        <v>1</v>
      </c>
      <c r="GE77" s="95">
        <v>0</v>
      </c>
      <c r="GF77" s="95">
        <v>0</v>
      </c>
      <c r="GG77" s="96">
        <v>1091615</v>
      </c>
      <c r="GH77" s="95">
        <v>0</v>
      </c>
      <c r="GI77" s="95">
        <v>0</v>
      </c>
      <c r="GJ77" s="95">
        <v>0</v>
      </c>
      <c r="GK77" s="95">
        <v>0</v>
      </c>
      <c r="GL77" s="95">
        <v>0</v>
      </c>
      <c r="GM77" s="95">
        <v>0</v>
      </c>
      <c r="GN77" s="95">
        <v>0</v>
      </c>
      <c r="GO77" s="95">
        <v>197</v>
      </c>
      <c r="GP77" s="96">
        <v>197</v>
      </c>
      <c r="GQ77" s="96">
        <v>1091812</v>
      </c>
      <c r="GR77" s="95">
        <v>229</v>
      </c>
      <c r="GS77" s="95">
        <v>0</v>
      </c>
      <c r="GT77" s="95">
        <v>229</v>
      </c>
      <c r="GU77" s="95">
        <v>345088</v>
      </c>
      <c r="GV77" s="95">
        <v>345317</v>
      </c>
      <c r="GW77" s="96">
        <v>345514</v>
      </c>
      <c r="GX77" s="96">
        <v>1437129</v>
      </c>
      <c r="GY77" s="95">
        <v>-35828</v>
      </c>
      <c r="GZ77" s="95">
        <v>0</v>
      </c>
      <c r="HA77" s="95">
        <v>-282</v>
      </c>
      <c r="HB77" s="95">
        <v>-2889</v>
      </c>
      <c r="HC77" s="95">
        <v>-38999</v>
      </c>
      <c r="HD77" s="95">
        <v>-510663</v>
      </c>
      <c r="HE77" s="95">
        <v>-549662</v>
      </c>
      <c r="HF77" s="96">
        <v>-204148</v>
      </c>
      <c r="HG77" s="97">
        <v>887467</v>
      </c>
      <c r="HH77" s="87"/>
      <c r="HI77" s="40"/>
    </row>
    <row r="78" spans="1:217" hidden="1" x14ac:dyDescent="0.2">
      <c r="A78" s="87" t="s">
        <v>956</v>
      </c>
      <c r="B78" s="92" t="s">
        <v>70</v>
      </c>
      <c r="C78" s="89" t="s">
        <v>69</v>
      </c>
      <c r="D78" s="95">
        <v>0</v>
      </c>
      <c r="E78" s="95">
        <v>0</v>
      </c>
      <c r="F78" s="95">
        <v>0</v>
      </c>
      <c r="G78" s="95">
        <v>0</v>
      </c>
      <c r="H78" s="95">
        <v>0</v>
      </c>
      <c r="I78" s="95">
        <v>0</v>
      </c>
      <c r="J78" s="95">
        <v>0</v>
      </c>
      <c r="K78" s="95">
        <v>0</v>
      </c>
      <c r="L78" s="95">
        <v>0</v>
      </c>
      <c r="M78" s="95">
        <v>0</v>
      </c>
      <c r="N78" s="95">
        <v>0</v>
      </c>
      <c r="O78" s="95">
        <v>0</v>
      </c>
      <c r="P78" s="95">
        <v>0</v>
      </c>
      <c r="Q78" s="95">
        <v>0</v>
      </c>
      <c r="R78" s="95">
        <v>0</v>
      </c>
      <c r="S78" s="95">
        <v>0</v>
      </c>
      <c r="T78" s="95">
        <v>0</v>
      </c>
      <c r="U78" s="95">
        <v>0</v>
      </c>
      <c r="V78" s="95">
        <v>0</v>
      </c>
      <c r="W78" s="95">
        <v>0</v>
      </c>
      <c r="X78" s="95">
        <v>0</v>
      </c>
      <c r="Y78" s="95">
        <v>0</v>
      </c>
      <c r="Z78" s="95">
        <v>0</v>
      </c>
      <c r="AA78" s="95">
        <v>0</v>
      </c>
      <c r="AB78" s="95">
        <v>0</v>
      </c>
      <c r="AC78" s="95">
        <v>0</v>
      </c>
      <c r="AD78" s="95">
        <v>0</v>
      </c>
      <c r="AE78" s="95">
        <v>0</v>
      </c>
      <c r="AF78" s="95">
        <v>0</v>
      </c>
      <c r="AG78" s="95">
        <v>0</v>
      </c>
      <c r="AH78" s="95">
        <v>0</v>
      </c>
      <c r="AI78" s="95">
        <v>0</v>
      </c>
      <c r="AJ78" s="95">
        <v>0</v>
      </c>
      <c r="AK78" s="95">
        <v>0</v>
      </c>
      <c r="AL78" s="95">
        <v>0</v>
      </c>
      <c r="AM78" s="95">
        <v>0</v>
      </c>
      <c r="AN78" s="95">
        <v>0</v>
      </c>
      <c r="AO78" s="95">
        <v>0</v>
      </c>
      <c r="AP78" s="95">
        <v>0</v>
      </c>
      <c r="AQ78" s="95">
        <v>0</v>
      </c>
      <c r="AR78" s="95">
        <v>0</v>
      </c>
      <c r="AS78" s="95">
        <v>0</v>
      </c>
      <c r="AT78" s="95">
        <v>0</v>
      </c>
      <c r="AU78" s="95">
        <v>0</v>
      </c>
      <c r="AV78" s="95">
        <v>0</v>
      </c>
      <c r="AW78" s="95">
        <v>0</v>
      </c>
      <c r="AX78" s="95">
        <v>6</v>
      </c>
      <c r="AY78" s="95">
        <v>0</v>
      </c>
      <c r="AZ78" s="95">
        <v>0</v>
      </c>
      <c r="BA78" s="95">
        <v>0</v>
      </c>
      <c r="BB78" s="95">
        <v>0</v>
      </c>
      <c r="BC78" s="95">
        <v>0</v>
      </c>
      <c r="BD78" s="95">
        <v>0</v>
      </c>
      <c r="BE78" s="95">
        <v>0</v>
      </c>
      <c r="BF78" s="95">
        <v>0</v>
      </c>
      <c r="BG78" s="95">
        <v>0</v>
      </c>
      <c r="BH78" s="95">
        <v>0</v>
      </c>
      <c r="BI78" s="95">
        <v>0</v>
      </c>
      <c r="BJ78" s="95">
        <v>0</v>
      </c>
      <c r="BK78" s="95">
        <v>0</v>
      </c>
      <c r="BL78" s="95">
        <v>0</v>
      </c>
      <c r="BM78" s="95">
        <v>0</v>
      </c>
      <c r="BN78" s="95">
        <v>0</v>
      </c>
      <c r="BO78" s="95">
        <v>0</v>
      </c>
      <c r="BP78" s="95">
        <v>0</v>
      </c>
      <c r="BQ78" s="95">
        <v>0</v>
      </c>
      <c r="BR78" s="95">
        <v>0</v>
      </c>
      <c r="BS78" s="95">
        <v>0</v>
      </c>
      <c r="BT78" s="95">
        <v>0</v>
      </c>
      <c r="BU78" s="95">
        <v>-3</v>
      </c>
      <c r="BV78" s="95">
        <v>0</v>
      </c>
      <c r="BW78" s="95">
        <v>11372</v>
      </c>
      <c r="BX78" s="95">
        <v>0</v>
      </c>
      <c r="BY78" s="95">
        <v>-4566</v>
      </c>
      <c r="BZ78" s="95">
        <v>-1016</v>
      </c>
      <c r="CA78" s="95">
        <v>-5515</v>
      </c>
      <c r="CB78" s="95">
        <v>-1177</v>
      </c>
      <c r="CC78" s="95">
        <v>-747</v>
      </c>
      <c r="CD78" s="95">
        <v>0</v>
      </c>
      <c r="CE78" s="95">
        <v>0</v>
      </c>
      <c r="CF78" s="95">
        <v>0</v>
      </c>
      <c r="CG78" s="95">
        <v>0</v>
      </c>
      <c r="CH78" s="95">
        <v>-32</v>
      </c>
      <c r="CI78" s="95">
        <v>-24</v>
      </c>
      <c r="CJ78" s="95">
        <v>-72</v>
      </c>
      <c r="CK78" s="95">
        <v>-623</v>
      </c>
      <c r="CL78" s="95">
        <v>-79</v>
      </c>
      <c r="CM78" s="95">
        <v>-36</v>
      </c>
      <c r="CN78" s="95">
        <v>-32</v>
      </c>
      <c r="CO78" s="95">
        <v>-1</v>
      </c>
      <c r="CP78" s="95">
        <v>-133</v>
      </c>
      <c r="CQ78" s="95">
        <v>-4</v>
      </c>
      <c r="CR78" s="95">
        <v>-242</v>
      </c>
      <c r="CS78" s="95">
        <v>-4</v>
      </c>
      <c r="CT78" s="95">
        <v>-32</v>
      </c>
      <c r="CU78" s="95">
        <v>-103</v>
      </c>
      <c r="CV78" s="95">
        <v>-197</v>
      </c>
      <c r="CW78" s="95">
        <v>-19</v>
      </c>
      <c r="CX78" s="95">
        <v>-56</v>
      </c>
      <c r="CY78" s="95">
        <v>-58</v>
      </c>
      <c r="CZ78" s="95">
        <v>-1</v>
      </c>
      <c r="DA78" s="95">
        <v>-18</v>
      </c>
      <c r="DB78" s="95">
        <v>0</v>
      </c>
      <c r="DC78" s="95">
        <v>0</v>
      </c>
      <c r="DD78" s="95">
        <v>-1</v>
      </c>
      <c r="DE78" s="95">
        <v>0</v>
      </c>
      <c r="DF78" s="95">
        <v>0</v>
      </c>
      <c r="DG78" s="95">
        <v>-113</v>
      </c>
      <c r="DH78" s="95">
        <v>-38</v>
      </c>
      <c r="DI78" s="95">
        <v>0</v>
      </c>
      <c r="DJ78" s="95">
        <v>0</v>
      </c>
      <c r="DK78" s="95">
        <v>-335</v>
      </c>
      <c r="DL78" s="95">
        <v>-4</v>
      </c>
      <c r="DM78" s="95">
        <v>-107</v>
      </c>
      <c r="DN78" s="95">
        <v>-2</v>
      </c>
      <c r="DO78" s="95">
        <v>0</v>
      </c>
      <c r="DP78" s="95">
        <v>-22</v>
      </c>
      <c r="DQ78" s="95">
        <v>-91</v>
      </c>
      <c r="DR78" s="95">
        <v>-53</v>
      </c>
      <c r="DS78" s="95">
        <v>-394</v>
      </c>
      <c r="DT78" s="95">
        <v>-126</v>
      </c>
      <c r="DU78" s="95">
        <v>-16</v>
      </c>
      <c r="DV78" s="95">
        <v>-11</v>
      </c>
      <c r="DW78" s="95">
        <v>0</v>
      </c>
      <c r="DX78" s="95">
        <v>-3</v>
      </c>
      <c r="DY78" s="95">
        <v>0</v>
      </c>
      <c r="DZ78" s="95">
        <v>0</v>
      </c>
      <c r="EA78" s="95">
        <v>0</v>
      </c>
      <c r="EB78" s="95">
        <v>-107</v>
      </c>
      <c r="EC78" s="95">
        <v>-31</v>
      </c>
      <c r="ED78" s="95">
        <v>-18</v>
      </c>
      <c r="EE78" s="95">
        <v>0</v>
      </c>
      <c r="EF78" s="95">
        <v>0</v>
      </c>
      <c r="EG78" s="95">
        <v>0</v>
      </c>
      <c r="EH78" s="95">
        <v>0</v>
      </c>
      <c r="EI78" s="95">
        <v>0</v>
      </c>
      <c r="EJ78" s="95">
        <v>0</v>
      </c>
      <c r="EK78" s="95">
        <v>0</v>
      </c>
      <c r="EL78" s="95">
        <v>0</v>
      </c>
      <c r="EM78" s="95">
        <v>0</v>
      </c>
      <c r="EN78" s="95">
        <v>0</v>
      </c>
      <c r="EO78" s="95">
        <v>0</v>
      </c>
      <c r="EP78" s="95">
        <v>0</v>
      </c>
      <c r="EQ78" s="95">
        <v>0</v>
      </c>
      <c r="ER78" s="95">
        <v>0</v>
      </c>
      <c r="ES78" s="95">
        <v>0</v>
      </c>
      <c r="ET78" s="95">
        <v>0</v>
      </c>
      <c r="EU78" s="95">
        <v>0</v>
      </c>
      <c r="EV78" s="95">
        <v>0</v>
      </c>
      <c r="EW78" s="95">
        <v>0</v>
      </c>
      <c r="EX78" s="95">
        <v>0</v>
      </c>
      <c r="EY78" s="95">
        <v>0</v>
      </c>
      <c r="EZ78" s="95">
        <v>0</v>
      </c>
      <c r="FA78" s="95">
        <v>0</v>
      </c>
      <c r="FB78" s="95">
        <v>0</v>
      </c>
      <c r="FC78" s="95">
        <v>0</v>
      </c>
      <c r="FD78" s="95">
        <v>0</v>
      </c>
      <c r="FE78" s="95">
        <v>0</v>
      </c>
      <c r="FF78" s="95">
        <v>0</v>
      </c>
      <c r="FG78" s="95">
        <v>0</v>
      </c>
      <c r="FH78" s="95">
        <v>0</v>
      </c>
      <c r="FI78" s="95">
        <v>0</v>
      </c>
      <c r="FJ78" s="95">
        <v>0</v>
      </c>
      <c r="FK78" s="95">
        <v>0</v>
      </c>
      <c r="FL78" s="95">
        <v>0</v>
      </c>
      <c r="FM78" s="95">
        <v>0</v>
      </c>
      <c r="FN78" s="95">
        <v>0</v>
      </c>
      <c r="FO78" s="95">
        <v>0</v>
      </c>
      <c r="FP78" s="95">
        <v>0</v>
      </c>
      <c r="FQ78" s="95">
        <v>0</v>
      </c>
      <c r="FR78" s="95">
        <v>0</v>
      </c>
      <c r="FS78" s="95">
        <v>0</v>
      </c>
      <c r="FT78" s="95">
        <v>0</v>
      </c>
      <c r="FU78" s="95">
        <v>0</v>
      </c>
      <c r="FV78" s="95">
        <v>0</v>
      </c>
      <c r="FW78" s="95">
        <v>0</v>
      </c>
      <c r="FX78" s="95">
        <v>0</v>
      </c>
      <c r="FY78" s="95">
        <v>0</v>
      </c>
      <c r="FZ78" s="95">
        <v>0</v>
      </c>
      <c r="GA78" s="95">
        <v>0</v>
      </c>
      <c r="GB78" s="95">
        <v>0</v>
      </c>
      <c r="GC78" s="95">
        <v>0</v>
      </c>
      <c r="GD78" s="95">
        <v>0</v>
      </c>
      <c r="GE78" s="95">
        <v>0</v>
      </c>
      <c r="GF78" s="95">
        <v>0</v>
      </c>
      <c r="GG78" s="96">
        <v>-4884</v>
      </c>
      <c r="GH78" s="95">
        <v>0</v>
      </c>
      <c r="GI78" s="95">
        <v>-1514</v>
      </c>
      <c r="GJ78" s="95">
        <v>0</v>
      </c>
      <c r="GK78" s="95">
        <v>0</v>
      </c>
      <c r="GL78" s="95">
        <v>0</v>
      </c>
      <c r="GM78" s="95">
        <v>-813</v>
      </c>
      <c r="GN78" s="95">
        <v>-4884</v>
      </c>
      <c r="GO78" s="95">
        <v>135</v>
      </c>
      <c r="GP78" s="96">
        <v>-7076</v>
      </c>
      <c r="GQ78" s="96">
        <v>-11960</v>
      </c>
      <c r="GR78" s="95">
        <v>15507</v>
      </c>
      <c r="GS78" s="95">
        <v>0</v>
      </c>
      <c r="GT78" s="95">
        <v>15507</v>
      </c>
      <c r="GU78" s="95">
        <v>0</v>
      </c>
      <c r="GV78" s="95">
        <v>15507</v>
      </c>
      <c r="GW78" s="96">
        <v>8431</v>
      </c>
      <c r="GX78" s="96">
        <v>3547</v>
      </c>
      <c r="GY78" s="95">
        <v>0</v>
      </c>
      <c r="GZ78" s="95">
        <v>0</v>
      </c>
      <c r="HA78" s="95">
        <v>0</v>
      </c>
      <c r="HB78" s="95">
        <v>0</v>
      </c>
      <c r="HC78" s="95">
        <v>0</v>
      </c>
      <c r="HD78" s="95">
        <v>-3547</v>
      </c>
      <c r="HE78" s="95">
        <v>-3547</v>
      </c>
      <c r="HF78" s="96">
        <v>4884</v>
      </c>
      <c r="HG78" s="97">
        <v>0</v>
      </c>
      <c r="HH78" s="87"/>
      <c r="HI78" s="40"/>
    </row>
    <row r="79" spans="1:217" hidden="1" x14ac:dyDescent="0.2">
      <c r="A79" s="87" t="s">
        <v>957</v>
      </c>
      <c r="B79" s="92" t="s">
        <v>68</v>
      </c>
      <c r="C79" s="89" t="s">
        <v>67</v>
      </c>
      <c r="D79" s="95">
        <v>0</v>
      </c>
      <c r="E79" s="95">
        <v>0</v>
      </c>
      <c r="F79" s="95">
        <v>0</v>
      </c>
      <c r="G79" s="95">
        <v>0</v>
      </c>
      <c r="H79" s="95">
        <v>0</v>
      </c>
      <c r="I79" s="95">
        <v>0</v>
      </c>
      <c r="J79" s="95">
        <v>0</v>
      </c>
      <c r="K79" s="95">
        <v>0</v>
      </c>
      <c r="L79" s="95">
        <v>0</v>
      </c>
      <c r="M79" s="95">
        <v>0</v>
      </c>
      <c r="N79" s="95">
        <v>0</v>
      </c>
      <c r="O79" s="95">
        <v>0</v>
      </c>
      <c r="P79" s="95">
        <v>0</v>
      </c>
      <c r="Q79" s="95">
        <v>0</v>
      </c>
      <c r="R79" s="95">
        <v>11</v>
      </c>
      <c r="S79" s="95">
        <v>0</v>
      </c>
      <c r="T79" s="95">
        <v>0</v>
      </c>
      <c r="U79" s="95">
        <v>0</v>
      </c>
      <c r="V79" s="95">
        <v>0</v>
      </c>
      <c r="W79" s="95">
        <v>0</v>
      </c>
      <c r="X79" s="95">
        <v>0</v>
      </c>
      <c r="Y79" s="95">
        <v>0</v>
      </c>
      <c r="Z79" s="95">
        <v>0</v>
      </c>
      <c r="AA79" s="95">
        <v>0</v>
      </c>
      <c r="AB79" s="95">
        <v>0</v>
      </c>
      <c r="AC79" s="95">
        <v>0</v>
      </c>
      <c r="AD79" s="95">
        <v>0</v>
      </c>
      <c r="AE79" s="95">
        <v>0</v>
      </c>
      <c r="AF79" s="95">
        <v>0</v>
      </c>
      <c r="AG79" s="95">
        <v>0</v>
      </c>
      <c r="AH79" s="95">
        <v>0</v>
      </c>
      <c r="AI79" s="95">
        <v>0</v>
      </c>
      <c r="AJ79" s="95">
        <v>0</v>
      </c>
      <c r="AK79" s="95">
        <v>0</v>
      </c>
      <c r="AL79" s="95">
        <v>0</v>
      </c>
      <c r="AM79" s="95">
        <v>0</v>
      </c>
      <c r="AN79" s="95">
        <v>7</v>
      </c>
      <c r="AO79" s="95">
        <v>11</v>
      </c>
      <c r="AP79" s="95">
        <v>0</v>
      </c>
      <c r="AQ79" s="95">
        <v>0</v>
      </c>
      <c r="AR79" s="95">
        <v>0</v>
      </c>
      <c r="AS79" s="95">
        <v>0</v>
      </c>
      <c r="AT79" s="95">
        <v>0</v>
      </c>
      <c r="AU79" s="95">
        <v>0</v>
      </c>
      <c r="AV79" s="95">
        <v>0</v>
      </c>
      <c r="AW79" s="95">
        <v>0</v>
      </c>
      <c r="AX79" s="95">
        <v>0</v>
      </c>
      <c r="AY79" s="95">
        <v>0</v>
      </c>
      <c r="AZ79" s="95">
        <v>0</v>
      </c>
      <c r="BA79" s="95">
        <v>0</v>
      </c>
      <c r="BB79" s="95">
        <v>0</v>
      </c>
      <c r="BC79" s="95">
        <v>0</v>
      </c>
      <c r="BD79" s="95">
        <v>0</v>
      </c>
      <c r="BE79" s="95">
        <v>0</v>
      </c>
      <c r="BF79" s="95">
        <v>0</v>
      </c>
      <c r="BG79" s="95">
        <v>0</v>
      </c>
      <c r="BH79" s="95">
        <v>0</v>
      </c>
      <c r="BI79" s="95">
        <v>0</v>
      </c>
      <c r="BJ79" s="95">
        <v>0</v>
      </c>
      <c r="BK79" s="95">
        <v>0</v>
      </c>
      <c r="BL79" s="95">
        <v>0</v>
      </c>
      <c r="BM79" s="95">
        <v>0</v>
      </c>
      <c r="BN79" s="95">
        <v>0</v>
      </c>
      <c r="BO79" s="95">
        <v>0</v>
      </c>
      <c r="BP79" s="95">
        <v>0</v>
      </c>
      <c r="BQ79" s="95">
        <v>0</v>
      </c>
      <c r="BR79" s="95">
        <v>0</v>
      </c>
      <c r="BS79" s="95">
        <v>799</v>
      </c>
      <c r="BT79" s="95">
        <v>0</v>
      </c>
      <c r="BU79" s="95">
        <v>0</v>
      </c>
      <c r="BV79" s="95">
        <v>71</v>
      </c>
      <c r="BW79" s="95">
        <v>0</v>
      </c>
      <c r="BX79" s="95">
        <v>0</v>
      </c>
      <c r="BY79" s="95">
        <v>1024</v>
      </c>
      <c r="BZ79" s="95">
        <v>95736</v>
      </c>
      <c r="CA79" s="95">
        <v>280097</v>
      </c>
      <c r="CB79" s="95">
        <v>6751</v>
      </c>
      <c r="CC79" s="95">
        <v>33238</v>
      </c>
      <c r="CD79" s="95">
        <v>0</v>
      </c>
      <c r="CE79" s="95">
        <v>0</v>
      </c>
      <c r="CF79" s="95">
        <v>10</v>
      </c>
      <c r="CG79" s="95">
        <v>0</v>
      </c>
      <c r="CH79" s="95">
        <v>15672</v>
      </c>
      <c r="CI79" s="95">
        <v>592</v>
      </c>
      <c r="CJ79" s="95">
        <v>5975</v>
      </c>
      <c r="CK79" s="95">
        <v>14725</v>
      </c>
      <c r="CL79" s="95">
        <v>8441</v>
      </c>
      <c r="CM79" s="95">
        <v>7396</v>
      </c>
      <c r="CN79" s="95">
        <v>1444</v>
      </c>
      <c r="CO79" s="95">
        <v>23</v>
      </c>
      <c r="CP79" s="95">
        <v>6285</v>
      </c>
      <c r="CQ79" s="95">
        <v>508</v>
      </c>
      <c r="CR79" s="95">
        <v>5515</v>
      </c>
      <c r="CS79" s="95">
        <v>258</v>
      </c>
      <c r="CT79" s="95">
        <v>702</v>
      </c>
      <c r="CU79" s="95">
        <v>2559</v>
      </c>
      <c r="CV79" s="95">
        <v>5582</v>
      </c>
      <c r="CW79" s="95">
        <v>179</v>
      </c>
      <c r="CX79" s="95">
        <v>2527</v>
      </c>
      <c r="CY79" s="95">
        <v>61</v>
      </c>
      <c r="CZ79" s="95">
        <v>198</v>
      </c>
      <c r="DA79" s="95">
        <v>313</v>
      </c>
      <c r="DB79" s="95">
        <v>101</v>
      </c>
      <c r="DC79" s="95">
        <v>0</v>
      </c>
      <c r="DD79" s="95">
        <v>18</v>
      </c>
      <c r="DE79" s="95">
        <v>0</v>
      </c>
      <c r="DF79" s="95">
        <v>100</v>
      </c>
      <c r="DG79" s="95">
        <v>10391</v>
      </c>
      <c r="DH79" s="95">
        <v>455</v>
      </c>
      <c r="DI79" s="95">
        <v>7</v>
      </c>
      <c r="DJ79" s="95">
        <v>9</v>
      </c>
      <c r="DK79" s="95">
        <v>1800</v>
      </c>
      <c r="DL79" s="95">
        <v>90</v>
      </c>
      <c r="DM79" s="95">
        <v>123</v>
      </c>
      <c r="DN79" s="95">
        <v>24</v>
      </c>
      <c r="DO79" s="95">
        <v>0</v>
      </c>
      <c r="DP79" s="95">
        <v>1190</v>
      </c>
      <c r="DQ79" s="95">
        <v>33</v>
      </c>
      <c r="DR79" s="95">
        <v>2814</v>
      </c>
      <c r="DS79" s="95">
        <v>12938</v>
      </c>
      <c r="DT79" s="95">
        <v>5356</v>
      </c>
      <c r="DU79" s="95">
        <v>171</v>
      </c>
      <c r="DV79" s="95">
        <v>1964</v>
      </c>
      <c r="DW79" s="95">
        <v>325</v>
      </c>
      <c r="DX79" s="95">
        <v>115</v>
      </c>
      <c r="DY79" s="95">
        <v>0</v>
      </c>
      <c r="DZ79" s="95">
        <v>9899</v>
      </c>
      <c r="EA79" s="95">
        <v>6498</v>
      </c>
      <c r="EB79" s="95">
        <v>963</v>
      </c>
      <c r="EC79" s="95">
        <v>4522</v>
      </c>
      <c r="ED79" s="95">
        <v>4220</v>
      </c>
      <c r="EE79" s="95">
        <v>0</v>
      </c>
      <c r="EF79" s="95">
        <v>0</v>
      </c>
      <c r="EG79" s="95">
        <v>0</v>
      </c>
      <c r="EH79" s="95">
        <v>1</v>
      </c>
      <c r="EI79" s="95">
        <v>0</v>
      </c>
      <c r="EJ79" s="95">
        <v>0</v>
      </c>
      <c r="EK79" s="95">
        <v>0</v>
      </c>
      <c r="EL79" s="95">
        <v>0</v>
      </c>
      <c r="EM79" s="95">
        <v>0</v>
      </c>
      <c r="EN79" s="95">
        <v>0</v>
      </c>
      <c r="EO79" s="95">
        <v>0</v>
      </c>
      <c r="EP79" s="95">
        <v>0</v>
      </c>
      <c r="EQ79" s="95">
        <v>0</v>
      </c>
      <c r="ER79" s="95">
        <v>0</v>
      </c>
      <c r="ES79" s="95">
        <v>0</v>
      </c>
      <c r="ET79" s="95">
        <v>0</v>
      </c>
      <c r="EU79" s="95">
        <v>0</v>
      </c>
      <c r="EV79" s="95">
        <v>0</v>
      </c>
      <c r="EW79" s="95">
        <v>0</v>
      </c>
      <c r="EX79" s="95">
        <v>0</v>
      </c>
      <c r="EY79" s="95">
        <v>0</v>
      </c>
      <c r="EZ79" s="95">
        <v>0</v>
      </c>
      <c r="FA79" s="95">
        <v>0</v>
      </c>
      <c r="FB79" s="95">
        <v>0</v>
      </c>
      <c r="FC79" s="95">
        <v>0</v>
      </c>
      <c r="FD79" s="95">
        <v>0</v>
      </c>
      <c r="FE79" s="95">
        <v>0</v>
      </c>
      <c r="FF79" s="95">
        <v>0</v>
      </c>
      <c r="FG79" s="95">
        <v>0</v>
      </c>
      <c r="FH79" s="95">
        <v>0</v>
      </c>
      <c r="FI79" s="95">
        <v>1</v>
      </c>
      <c r="FJ79" s="95">
        <v>0</v>
      </c>
      <c r="FK79" s="95">
        <v>0</v>
      </c>
      <c r="FL79" s="95">
        <v>0</v>
      </c>
      <c r="FM79" s="95">
        <v>0</v>
      </c>
      <c r="FN79" s="95">
        <v>0</v>
      </c>
      <c r="FO79" s="95">
        <v>0</v>
      </c>
      <c r="FP79" s="95">
        <v>0</v>
      </c>
      <c r="FQ79" s="95">
        <v>0</v>
      </c>
      <c r="FR79" s="95">
        <v>0</v>
      </c>
      <c r="FS79" s="95">
        <v>0</v>
      </c>
      <c r="FT79" s="95">
        <v>0</v>
      </c>
      <c r="FU79" s="95">
        <v>0</v>
      </c>
      <c r="FV79" s="95">
        <v>0</v>
      </c>
      <c r="FW79" s="95">
        <v>2</v>
      </c>
      <c r="FX79" s="95">
        <v>0</v>
      </c>
      <c r="FY79" s="95">
        <v>0</v>
      </c>
      <c r="FZ79" s="95">
        <v>0</v>
      </c>
      <c r="GA79" s="95">
        <v>0</v>
      </c>
      <c r="GB79" s="95">
        <v>0</v>
      </c>
      <c r="GC79" s="95">
        <v>0</v>
      </c>
      <c r="GD79" s="95">
        <v>7</v>
      </c>
      <c r="GE79" s="95">
        <v>0</v>
      </c>
      <c r="GF79" s="95">
        <v>298</v>
      </c>
      <c r="GG79" s="96">
        <v>561145</v>
      </c>
      <c r="GH79" s="95">
        <v>0</v>
      </c>
      <c r="GI79" s="95">
        <v>0</v>
      </c>
      <c r="GJ79" s="95">
        <v>0</v>
      </c>
      <c r="GK79" s="95">
        <v>0</v>
      </c>
      <c r="GL79" s="95">
        <v>0</v>
      </c>
      <c r="GM79" s="95">
        <v>0</v>
      </c>
      <c r="GN79" s="95">
        <v>0</v>
      </c>
      <c r="GO79" s="95">
        <v>-11313</v>
      </c>
      <c r="GP79" s="96">
        <v>-11313</v>
      </c>
      <c r="GQ79" s="96">
        <v>549832</v>
      </c>
      <c r="GR79" s="95">
        <v>200187</v>
      </c>
      <c r="GS79" s="95">
        <v>0</v>
      </c>
      <c r="GT79" s="95">
        <v>200187</v>
      </c>
      <c r="GU79" s="95">
        <v>455727</v>
      </c>
      <c r="GV79" s="95">
        <v>655914</v>
      </c>
      <c r="GW79" s="96">
        <v>644601</v>
      </c>
      <c r="GX79" s="96">
        <v>1205746</v>
      </c>
      <c r="GY79" s="95">
        <v>-24963</v>
      </c>
      <c r="GZ79" s="95">
        <v>0</v>
      </c>
      <c r="HA79" s="95">
        <v>0</v>
      </c>
      <c r="HB79" s="95">
        <v>-1997</v>
      </c>
      <c r="HC79" s="95">
        <v>-26960</v>
      </c>
      <c r="HD79" s="95">
        <v>-379558</v>
      </c>
      <c r="HE79" s="95">
        <v>-406518</v>
      </c>
      <c r="HF79" s="96">
        <v>238083</v>
      </c>
      <c r="HG79" s="97">
        <v>799228</v>
      </c>
      <c r="HH79" s="87"/>
      <c r="HI79" s="40"/>
    </row>
    <row r="80" spans="1:217" hidden="1" x14ac:dyDescent="0.2">
      <c r="A80" s="87" t="s">
        <v>958</v>
      </c>
      <c r="B80" s="92" t="s">
        <v>59</v>
      </c>
      <c r="C80" s="89" t="s">
        <v>58</v>
      </c>
      <c r="D80" s="95">
        <v>0</v>
      </c>
      <c r="E80" s="95">
        <v>0</v>
      </c>
      <c r="F80" s="95">
        <v>0</v>
      </c>
      <c r="G80" s="95">
        <v>0</v>
      </c>
      <c r="H80" s="95">
        <v>0</v>
      </c>
      <c r="I80" s="95">
        <v>0</v>
      </c>
      <c r="J80" s="95">
        <v>0</v>
      </c>
      <c r="K80" s="95">
        <v>0</v>
      </c>
      <c r="L80" s="95">
        <v>0</v>
      </c>
      <c r="M80" s="95">
        <v>0</v>
      </c>
      <c r="N80" s="95">
        <v>0</v>
      </c>
      <c r="O80" s="95">
        <v>0</v>
      </c>
      <c r="P80" s="95">
        <v>0</v>
      </c>
      <c r="Q80" s="95">
        <v>0</v>
      </c>
      <c r="R80" s="95">
        <v>0</v>
      </c>
      <c r="S80" s="95">
        <v>0</v>
      </c>
      <c r="T80" s="95">
        <v>0</v>
      </c>
      <c r="U80" s="95">
        <v>0</v>
      </c>
      <c r="V80" s="95">
        <v>0</v>
      </c>
      <c r="W80" s="95">
        <v>0</v>
      </c>
      <c r="X80" s="95">
        <v>0</v>
      </c>
      <c r="Y80" s="95">
        <v>0</v>
      </c>
      <c r="Z80" s="95">
        <v>0</v>
      </c>
      <c r="AA80" s="95">
        <v>0</v>
      </c>
      <c r="AB80" s="95">
        <v>0</v>
      </c>
      <c r="AC80" s="95">
        <v>0</v>
      </c>
      <c r="AD80" s="95">
        <v>0</v>
      </c>
      <c r="AE80" s="95">
        <v>0</v>
      </c>
      <c r="AF80" s="95">
        <v>0</v>
      </c>
      <c r="AG80" s="95">
        <v>0</v>
      </c>
      <c r="AH80" s="95">
        <v>0</v>
      </c>
      <c r="AI80" s="95">
        <v>0</v>
      </c>
      <c r="AJ80" s="95">
        <v>0</v>
      </c>
      <c r="AK80" s="95">
        <v>0</v>
      </c>
      <c r="AL80" s="95">
        <v>8</v>
      </c>
      <c r="AM80" s="95">
        <v>0</v>
      </c>
      <c r="AN80" s="95">
        <v>0</v>
      </c>
      <c r="AO80" s="95">
        <v>31</v>
      </c>
      <c r="AP80" s="95">
        <v>0</v>
      </c>
      <c r="AQ80" s="95">
        <v>0</v>
      </c>
      <c r="AR80" s="95">
        <v>0</v>
      </c>
      <c r="AS80" s="95">
        <v>0</v>
      </c>
      <c r="AT80" s="95">
        <v>0</v>
      </c>
      <c r="AU80" s="95">
        <v>0</v>
      </c>
      <c r="AV80" s="95">
        <v>0</v>
      </c>
      <c r="AW80" s="95">
        <v>0</v>
      </c>
      <c r="AX80" s="95">
        <v>0</v>
      </c>
      <c r="AY80" s="95">
        <v>0</v>
      </c>
      <c r="AZ80" s="95">
        <v>0</v>
      </c>
      <c r="BA80" s="95">
        <v>0</v>
      </c>
      <c r="BB80" s="95">
        <v>0</v>
      </c>
      <c r="BC80" s="95">
        <v>0</v>
      </c>
      <c r="BD80" s="95">
        <v>0</v>
      </c>
      <c r="BE80" s="95">
        <v>0</v>
      </c>
      <c r="BF80" s="95">
        <v>0</v>
      </c>
      <c r="BG80" s="95">
        <v>0</v>
      </c>
      <c r="BH80" s="95">
        <v>0</v>
      </c>
      <c r="BI80" s="95">
        <v>0</v>
      </c>
      <c r="BJ80" s="95">
        <v>0</v>
      </c>
      <c r="BK80" s="95">
        <v>0</v>
      </c>
      <c r="BL80" s="95">
        <v>0</v>
      </c>
      <c r="BM80" s="95">
        <v>0</v>
      </c>
      <c r="BN80" s="95">
        <v>0</v>
      </c>
      <c r="BO80" s="95">
        <v>0</v>
      </c>
      <c r="BP80" s="95">
        <v>0</v>
      </c>
      <c r="BQ80" s="95">
        <v>0</v>
      </c>
      <c r="BR80" s="95">
        <v>0</v>
      </c>
      <c r="BS80" s="95">
        <v>13</v>
      </c>
      <c r="BT80" s="95">
        <v>0</v>
      </c>
      <c r="BU80" s="95">
        <v>0</v>
      </c>
      <c r="BV80" s="95">
        <v>0</v>
      </c>
      <c r="BW80" s="95">
        <v>0</v>
      </c>
      <c r="BX80" s="95">
        <v>0</v>
      </c>
      <c r="BY80" s="95">
        <v>0</v>
      </c>
      <c r="BZ80" s="95">
        <v>17327</v>
      </c>
      <c r="CA80" s="95">
        <v>0</v>
      </c>
      <c r="CB80" s="95">
        <v>66</v>
      </c>
      <c r="CC80" s="95">
        <v>480</v>
      </c>
      <c r="CD80" s="95">
        <v>0</v>
      </c>
      <c r="CE80" s="95">
        <v>0</v>
      </c>
      <c r="CF80" s="95">
        <v>0</v>
      </c>
      <c r="CG80" s="95">
        <v>0</v>
      </c>
      <c r="CH80" s="95">
        <v>1633</v>
      </c>
      <c r="CI80" s="95">
        <v>74</v>
      </c>
      <c r="CJ80" s="95">
        <v>883</v>
      </c>
      <c r="CK80" s="95">
        <v>3137</v>
      </c>
      <c r="CL80" s="95">
        <v>14545</v>
      </c>
      <c r="CM80" s="95">
        <v>659</v>
      </c>
      <c r="CN80" s="95">
        <v>527</v>
      </c>
      <c r="CO80" s="95">
        <v>29</v>
      </c>
      <c r="CP80" s="95">
        <v>768</v>
      </c>
      <c r="CQ80" s="95">
        <v>110</v>
      </c>
      <c r="CR80" s="95">
        <v>2628</v>
      </c>
      <c r="CS80" s="95">
        <v>87</v>
      </c>
      <c r="CT80" s="95">
        <v>281</v>
      </c>
      <c r="CU80" s="95">
        <v>1380</v>
      </c>
      <c r="CV80" s="95">
        <v>394</v>
      </c>
      <c r="CW80" s="95">
        <v>170</v>
      </c>
      <c r="CX80" s="95">
        <v>780</v>
      </c>
      <c r="CY80" s="95">
        <v>41</v>
      </c>
      <c r="CZ80" s="95">
        <v>293</v>
      </c>
      <c r="DA80" s="95">
        <v>4</v>
      </c>
      <c r="DB80" s="95">
        <v>2</v>
      </c>
      <c r="DC80" s="95">
        <v>0</v>
      </c>
      <c r="DD80" s="95">
        <v>4</v>
      </c>
      <c r="DE80" s="95">
        <v>0</v>
      </c>
      <c r="DF80" s="95">
        <v>5</v>
      </c>
      <c r="DG80" s="95">
        <v>462</v>
      </c>
      <c r="DH80" s="95">
        <v>5</v>
      </c>
      <c r="DI80" s="95">
        <v>6</v>
      </c>
      <c r="DJ80" s="95">
        <v>0</v>
      </c>
      <c r="DK80" s="95">
        <v>49</v>
      </c>
      <c r="DL80" s="95">
        <v>48</v>
      </c>
      <c r="DM80" s="95">
        <v>0</v>
      </c>
      <c r="DN80" s="95">
        <v>0</v>
      </c>
      <c r="DO80" s="95">
        <v>0</v>
      </c>
      <c r="DP80" s="95">
        <v>6</v>
      </c>
      <c r="DQ80" s="95">
        <v>26</v>
      </c>
      <c r="DR80" s="95">
        <v>1314</v>
      </c>
      <c r="DS80" s="95">
        <v>1915</v>
      </c>
      <c r="DT80" s="95">
        <v>285</v>
      </c>
      <c r="DU80" s="95">
        <v>0</v>
      </c>
      <c r="DV80" s="95">
        <v>126</v>
      </c>
      <c r="DW80" s="95">
        <v>210</v>
      </c>
      <c r="DX80" s="95">
        <v>4</v>
      </c>
      <c r="DY80" s="95">
        <v>0</v>
      </c>
      <c r="DZ80" s="95">
        <v>2394</v>
      </c>
      <c r="EA80" s="95">
        <v>2013</v>
      </c>
      <c r="EB80" s="95">
        <v>544</v>
      </c>
      <c r="EC80" s="95">
        <v>1425</v>
      </c>
      <c r="ED80" s="95">
        <v>2255</v>
      </c>
      <c r="EE80" s="95">
        <v>0</v>
      </c>
      <c r="EF80" s="95">
        <v>0</v>
      </c>
      <c r="EG80" s="95">
        <v>0</v>
      </c>
      <c r="EH80" s="95">
        <v>0</v>
      </c>
      <c r="EI80" s="95">
        <v>0</v>
      </c>
      <c r="EJ80" s="95">
        <v>0</v>
      </c>
      <c r="EK80" s="95">
        <v>0</v>
      </c>
      <c r="EL80" s="95">
        <v>0</v>
      </c>
      <c r="EM80" s="95">
        <v>0</v>
      </c>
      <c r="EN80" s="95">
        <v>0</v>
      </c>
      <c r="EO80" s="95">
        <v>0</v>
      </c>
      <c r="EP80" s="95">
        <v>0</v>
      </c>
      <c r="EQ80" s="95">
        <v>0</v>
      </c>
      <c r="ER80" s="95">
        <v>0</v>
      </c>
      <c r="ES80" s="95">
        <v>0</v>
      </c>
      <c r="ET80" s="95">
        <v>0</v>
      </c>
      <c r="EU80" s="95">
        <v>0</v>
      </c>
      <c r="EV80" s="95">
        <v>0</v>
      </c>
      <c r="EW80" s="95">
        <v>0</v>
      </c>
      <c r="EX80" s="95">
        <v>0</v>
      </c>
      <c r="EY80" s="95">
        <v>0</v>
      </c>
      <c r="EZ80" s="95">
        <v>0</v>
      </c>
      <c r="FA80" s="95">
        <v>0</v>
      </c>
      <c r="FB80" s="95">
        <v>0</v>
      </c>
      <c r="FC80" s="95">
        <v>0</v>
      </c>
      <c r="FD80" s="95">
        <v>0</v>
      </c>
      <c r="FE80" s="95">
        <v>0</v>
      </c>
      <c r="FF80" s="95">
        <v>0</v>
      </c>
      <c r="FG80" s="95">
        <v>0</v>
      </c>
      <c r="FH80" s="95">
        <v>0</v>
      </c>
      <c r="FI80" s="95">
        <v>1</v>
      </c>
      <c r="FJ80" s="95">
        <v>0</v>
      </c>
      <c r="FK80" s="95">
        <v>0</v>
      </c>
      <c r="FL80" s="95">
        <v>0</v>
      </c>
      <c r="FM80" s="95">
        <v>0</v>
      </c>
      <c r="FN80" s="95">
        <v>0</v>
      </c>
      <c r="FO80" s="95">
        <v>0</v>
      </c>
      <c r="FP80" s="95">
        <v>0</v>
      </c>
      <c r="FQ80" s="95">
        <v>0</v>
      </c>
      <c r="FR80" s="95">
        <v>0</v>
      </c>
      <c r="FS80" s="95">
        <v>0</v>
      </c>
      <c r="FT80" s="95">
        <v>0</v>
      </c>
      <c r="FU80" s="95">
        <v>0</v>
      </c>
      <c r="FV80" s="95">
        <v>0</v>
      </c>
      <c r="FW80" s="95">
        <v>0</v>
      </c>
      <c r="FX80" s="95">
        <v>0</v>
      </c>
      <c r="FY80" s="95">
        <v>0</v>
      </c>
      <c r="FZ80" s="95">
        <v>0</v>
      </c>
      <c r="GA80" s="95">
        <v>0</v>
      </c>
      <c r="GB80" s="95">
        <v>0</v>
      </c>
      <c r="GC80" s="95">
        <v>0</v>
      </c>
      <c r="GD80" s="95">
        <v>0</v>
      </c>
      <c r="GE80" s="95">
        <v>0</v>
      </c>
      <c r="GF80" s="95">
        <v>204</v>
      </c>
      <c r="GG80" s="96">
        <v>59651</v>
      </c>
      <c r="GH80" s="95">
        <v>0</v>
      </c>
      <c r="GI80" s="95">
        <v>0</v>
      </c>
      <c r="GJ80" s="95">
        <v>0</v>
      </c>
      <c r="GK80" s="95">
        <v>0</v>
      </c>
      <c r="GL80" s="95">
        <v>0</v>
      </c>
      <c r="GM80" s="95">
        <v>0</v>
      </c>
      <c r="GN80" s="95">
        <v>0</v>
      </c>
      <c r="GO80" s="95">
        <v>-1947</v>
      </c>
      <c r="GP80" s="96">
        <v>-1947</v>
      </c>
      <c r="GQ80" s="96">
        <v>57704</v>
      </c>
      <c r="GR80" s="95">
        <v>103647</v>
      </c>
      <c r="GS80" s="95">
        <v>0</v>
      </c>
      <c r="GT80" s="95">
        <v>103647</v>
      </c>
      <c r="GU80" s="95">
        <v>60024</v>
      </c>
      <c r="GV80" s="95">
        <v>163671</v>
      </c>
      <c r="GW80" s="96">
        <v>161724</v>
      </c>
      <c r="GX80" s="96">
        <v>221375</v>
      </c>
      <c r="GY80" s="95">
        <v>-2716</v>
      </c>
      <c r="GZ80" s="95">
        <v>0</v>
      </c>
      <c r="HA80" s="95">
        <v>0</v>
      </c>
      <c r="HB80" s="95">
        <v>-217</v>
      </c>
      <c r="HC80" s="95">
        <v>-2933</v>
      </c>
      <c r="HD80" s="95">
        <v>-37241</v>
      </c>
      <c r="HE80" s="95">
        <v>-40174</v>
      </c>
      <c r="HF80" s="96">
        <v>121550</v>
      </c>
      <c r="HG80" s="97">
        <v>181201</v>
      </c>
      <c r="HH80" s="87"/>
      <c r="HI80" s="40"/>
    </row>
    <row r="81" spans="1:217" hidden="1" x14ac:dyDescent="0.2">
      <c r="A81" s="87" t="s">
        <v>959</v>
      </c>
      <c r="B81" s="92" t="s">
        <v>54</v>
      </c>
      <c r="C81" s="89" t="s">
        <v>53</v>
      </c>
      <c r="D81" s="95">
        <v>0</v>
      </c>
      <c r="E81" s="95">
        <v>0</v>
      </c>
      <c r="F81" s="95">
        <v>5</v>
      </c>
      <c r="G81" s="95">
        <v>0</v>
      </c>
      <c r="H81" s="95">
        <v>0</v>
      </c>
      <c r="I81" s="95">
        <v>0</v>
      </c>
      <c r="J81" s="95">
        <v>0</v>
      </c>
      <c r="K81" s="95">
        <v>0</v>
      </c>
      <c r="L81" s="95">
        <v>0</v>
      </c>
      <c r="M81" s="95">
        <v>0</v>
      </c>
      <c r="N81" s="95">
        <v>0</v>
      </c>
      <c r="O81" s="95">
        <v>4</v>
      </c>
      <c r="P81" s="95">
        <v>0</v>
      </c>
      <c r="Q81" s="95">
        <v>0</v>
      </c>
      <c r="R81" s="95">
        <v>0</v>
      </c>
      <c r="S81" s="95">
        <v>0</v>
      </c>
      <c r="T81" s="95">
        <v>0</v>
      </c>
      <c r="U81" s="95">
        <v>0</v>
      </c>
      <c r="V81" s="95">
        <v>0</v>
      </c>
      <c r="W81" s="95">
        <v>0</v>
      </c>
      <c r="X81" s="95">
        <v>0</v>
      </c>
      <c r="Y81" s="95">
        <v>0</v>
      </c>
      <c r="Z81" s="95">
        <v>0</v>
      </c>
      <c r="AA81" s="95">
        <v>0</v>
      </c>
      <c r="AB81" s="95">
        <v>0</v>
      </c>
      <c r="AC81" s="95">
        <v>0</v>
      </c>
      <c r="AD81" s="95">
        <v>0</v>
      </c>
      <c r="AE81" s="95">
        <v>0</v>
      </c>
      <c r="AF81" s="95">
        <v>0</v>
      </c>
      <c r="AG81" s="95">
        <v>0</v>
      </c>
      <c r="AH81" s="95">
        <v>0</v>
      </c>
      <c r="AI81" s="95">
        <v>3</v>
      </c>
      <c r="AJ81" s="95">
        <v>0</v>
      </c>
      <c r="AK81" s="95">
        <v>0</v>
      </c>
      <c r="AL81" s="95">
        <v>0</v>
      </c>
      <c r="AM81" s="95">
        <v>0</v>
      </c>
      <c r="AN81" s="95">
        <v>19</v>
      </c>
      <c r="AO81" s="95">
        <v>291</v>
      </c>
      <c r="AP81" s="95">
        <v>0</v>
      </c>
      <c r="AQ81" s="95">
        <v>0</v>
      </c>
      <c r="AR81" s="95">
        <v>0</v>
      </c>
      <c r="AS81" s="95">
        <v>0</v>
      </c>
      <c r="AT81" s="95">
        <v>0</v>
      </c>
      <c r="AU81" s="95">
        <v>0</v>
      </c>
      <c r="AV81" s="95">
        <v>0</v>
      </c>
      <c r="AW81" s="95">
        <v>0</v>
      </c>
      <c r="AX81" s="95">
        <v>0</v>
      </c>
      <c r="AY81" s="95">
        <v>0</v>
      </c>
      <c r="AZ81" s="95">
        <v>0</v>
      </c>
      <c r="BA81" s="95">
        <v>0</v>
      </c>
      <c r="BB81" s="95">
        <v>0</v>
      </c>
      <c r="BC81" s="95">
        <v>0</v>
      </c>
      <c r="BD81" s="95">
        <v>0</v>
      </c>
      <c r="BE81" s="95">
        <v>0</v>
      </c>
      <c r="BF81" s="95">
        <v>0</v>
      </c>
      <c r="BG81" s="95">
        <v>0</v>
      </c>
      <c r="BH81" s="95">
        <v>0</v>
      </c>
      <c r="BI81" s="95">
        <v>0</v>
      </c>
      <c r="BJ81" s="95">
        <v>0</v>
      </c>
      <c r="BK81" s="95">
        <v>0</v>
      </c>
      <c r="BL81" s="95">
        <v>0</v>
      </c>
      <c r="BM81" s="95">
        <v>626</v>
      </c>
      <c r="BN81" s="95">
        <v>14</v>
      </c>
      <c r="BO81" s="95">
        <v>614</v>
      </c>
      <c r="BP81" s="95">
        <v>0</v>
      </c>
      <c r="BQ81" s="95">
        <v>0</v>
      </c>
      <c r="BR81" s="95">
        <v>0</v>
      </c>
      <c r="BS81" s="95">
        <v>430</v>
      </c>
      <c r="BT81" s="95">
        <v>0</v>
      </c>
      <c r="BU81" s="95">
        <v>0</v>
      </c>
      <c r="BV81" s="95">
        <v>30</v>
      </c>
      <c r="BW81" s="95">
        <v>0</v>
      </c>
      <c r="BX81" s="95">
        <v>0</v>
      </c>
      <c r="BY81" s="95">
        <v>0</v>
      </c>
      <c r="BZ81" s="95">
        <v>5999</v>
      </c>
      <c r="CA81" s="95">
        <v>117527</v>
      </c>
      <c r="CB81" s="95">
        <v>431</v>
      </c>
      <c r="CC81" s="95">
        <v>78745</v>
      </c>
      <c r="CD81" s="95">
        <v>31</v>
      </c>
      <c r="CE81" s="95">
        <v>0</v>
      </c>
      <c r="CF81" s="95">
        <v>22</v>
      </c>
      <c r="CG81" s="95">
        <v>0</v>
      </c>
      <c r="CH81" s="95">
        <v>476</v>
      </c>
      <c r="CI81" s="95">
        <v>3727</v>
      </c>
      <c r="CJ81" s="95">
        <v>5756</v>
      </c>
      <c r="CK81" s="95">
        <v>25300</v>
      </c>
      <c r="CL81" s="95">
        <v>14339</v>
      </c>
      <c r="CM81" s="95">
        <v>3188</v>
      </c>
      <c r="CN81" s="95">
        <v>1266</v>
      </c>
      <c r="CO81" s="95">
        <v>20</v>
      </c>
      <c r="CP81" s="95">
        <v>704</v>
      </c>
      <c r="CQ81" s="95">
        <v>270</v>
      </c>
      <c r="CR81" s="95">
        <v>5883</v>
      </c>
      <c r="CS81" s="95">
        <v>380</v>
      </c>
      <c r="CT81" s="95">
        <v>1410</v>
      </c>
      <c r="CU81" s="95">
        <v>2014</v>
      </c>
      <c r="CV81" s="95">
        <v>4056</v>
      </c>
      <c r="CW81" s="95">
        <v>474</v>
      </c>
      <c r="CX81" s="95">
        <v>2037</v>
      </c>
      <c r="CY81" s="95">
        <v>408</v>
      </c>
      <c r="CZ81" s="95">
        <v>498</v>
      </c>
      <c r="DA81" s="95">
        <v>473</v>
      </c>
      <c r="DB81" s="95">
        <v>8</v>
      </c>
      <c r="DC81" s="95">
        <v>1</v>
      </c>
      <c r="DD81" s="95">
        <v>1</v>
      </c>
      <c r="DE81" s="95">
        <v>180</v>
      </c>
      <c r="DF81" s="95">
        <v>405</v>
      </c>
      <c r="DG81" s="95">
        <v>22629</v>
      </c>
      <c r="DH81" s="95">
        <v>2186</v>
      </c>
      <c r="DI81" s="95">
        <v>72</v>
      </c>
      <c r="DJ81" s="95">
        <v>384</v>
      </c>
      <c r="DK81" s="95">
        <v>4290</v>
      </c>
      <c r="DL81" s="95">
        <v>737</v>
      </c>
      <c r="DM81" s="95">
        <v>595</v>
      </c>
      <c r="DN81" s="95">
        <v>478</v>
      </c>
      <c r="DO81" s="95">
        <v>0</v>
      </c>
      <c r="DP81" s="95">
        <v>1409</v>
      </c>
      <c r="DQ81" s="95">
        <v>141</v>
      </c>
      <c r="DR81" s="95">
        <v>1547</v>
      </c>
      <c r="DS81" s="95">
        <v>1438</v>
      </c>
      <c r="DT81" s="95">
        <v>1171</v>
      </c>
      <c r="DU81" s="95">
        <v>5</v>
      </c>
      <c r="DV81" s="95">
        <v>626</v>
      </c>
      <c r="DW81" s="95">
        <v>288</v>
      </c>
      <c r="DX81" s="95">
        <v>420</v>
      </c>
      <c r="DY81" s="95">
        <v>0</v>
      </c>
      <c r="DZ81" s="95">
        <v>670</v>
      </c>
      <c r="EA81" s="95">
        <v>1030</v>
      </c>
      <c r="EB81" s="95">
        <v>2186</v>
      </c>
      <c r="EC81" s="95">
        <v>738</v>
      </c>
      <c r="ED81" s="95">
        <v>919</v>
      </c>
      <c r="EE81" s="95">
        <v>0</v>
      </c>
      <c r="EF81" s="95">
        <v>0</v>
      </c>
      <c r="EG81" s="95">
        <v>0</v>
      </c>
      <c r="EH81" s="95">
        <v>0</v>
      </c>
      <c r="EI81" s="95">
        <v>0</v>
      </c>
      <c r="EJ81" s="95">
        <v>0</v>
      </c>
      <c r="EK81" s="95">
        <v>0</v>
      </c>
      <c r="EL81" s="95">
        <v>0</v>
      </c>
      <c r="EM81" s="95">
        <v>0</v>
      </c>
      <c r="EN81" s="95">
        <v>0</v>
      </c>
      <c r="EO81" s="95">
        <v>0</v>
      </c>
      <c r="EP81" s="95">
        <v>0</v>
      </c>
      <c r="EQ81" s="95">
        <v>0</v>
      </c>
      <c r="ER81" s="95">
        <v>0</v>
      </c>
      <c r="ES81" s="95">
        <v>0</v>
      </c>
      <c r="ET81" s="95">
        <v>0</v>
      </c>
      <c r="EU81" s="95">
        <v>0</v>
      </c>
      <c r="EV81" s="95">
        <v>0</v>
      </c>
      <c r="EW81" s="95">
        <v>0</v>
      </c>
      <c r="EX81" s="95">
        <v>0</v>
      </c>
      <c r="EY81" s="95">
        <v>0</v>
      </c>
      <c r="EZ81" s="95">
        <v>0</v>
      </c>
      <c r="FA81" s="95">
        <v>589</v>
      </c>
      <c r="FB81" s="95">
        <v>0</v>
      </c>
      <c r="FC81" s="95">
        <v>0</v>
      </c>
      <c r="FD81" s="95">
        <v>0</v>
      </c>
      <c r="FE81" s="95">
        <v>0</v>
      </c>
      <c r="FF81" s="95">
        <v>0</v>
      </c>
      <c r="FG81" s="95">
        <v>0</v>
      </c>
      <c r="FH81" s="95">
        <v>0</v>
      </c>
      <c r="FI81" s="95">
        <v>0</v>
      </c>
      <c r="FJ81" s="95">
        <v>0</v>
      </c>
      <c r="FK81" s="95">
        <v>0</v>
      </c>
      <c r="FL81" s="95">
        <v>0</v>
      </c>
      <c r="FM81" s="95">
        <v>0</v>
      </c>
      <c r="FN81" s="95">
        <v>0</v>
      </c>
      <c r="FO81" s="95">
        <v>0</v>
      </c>
      <c r="FP81" s="95">
        <v>0</v>
      </c>
      <c r="FQ81" s="95">
        <v>0</v>
      </c>
      <c r="FR81" s="95">
        <v>0</v>
      </c>
      <c r="FS81" s="95">
        <v>0</v>
      </c>
      <c r="FT81" s="95">
        <v>0</v>
      </c>
      <c r="FU81" s="95">
        <v>0</v>
      </c>
      <c r="FV81" s="95">
        <v>0</v>
      </c>
      <c r="FW81" s="95">
        <v>58</v>
      </c>
      <c r="FX81" s="95">
        <v>0</v>
      </c>
      <c r="FY81" s="95">
        <v>0</v>
      </c>
      <c r="FZ81" s="95">
        <v>0</v>
      </c>
      <c r="GA81" s="95">
        <v>0</v>
      </c>
      <c r="GB81" s="95">
        <v>0</v>
      </c>
      <c r="GC81" s="95">
        <v>0</v>
      </c>
      <c r="GD81" s="95">
        <v>13</v>
      </c>
      <c r="GE81" s="95">
        <v>0</v>
      </c>
      <c r="GF81" s="95">
        <v>143</v>
      </c>
      <c r="GG81" s="96">
        <v>322827</v>
      </c>
      <c r="GH81" s="95">
        <v>0</v>
      </c>
      <c r="GI81" s="95">
        <v>0</v>
      </c>
      <c r="GJ81" s="95">
        <v>0</v>
      </c>
      <c r="GK81" s="95">
        <v>0</v>
      </c>
      <c r="GL81" s="95">
        <v>0</v>
      </c>
      <c r="GM81" s="95">
        <v>0</v>
      </c>
      <c r="GN81" s="95">
        <v>0</v>
      </c>
      <c r="GO81" s="95">
        <v>-2094</v>
      </c>
      <c r="GP81" s="96">
        <v>-2094</v>
      </c>
      <c r="GQ81" s="96">
        <v>320733</v>
      </c>
      <c r="GR81" s="95">
        <v>133917</v>
      </c>
      <c r="GS81" s="95">
        <v>0</v>
      </c>
      <c r="GT81" s="95">
        <v>133917</v>
      </c>
      <c r="GU81" s="95">
        <v>474864</v>
      </c>
      <c r="GV81" s="95">
        <v>608781</v>
      </c>
      <c r="GW81" s="96">
        <v>606687</v>
      </c>
      <c r="GX81" s="96">
        <v>929514</v>
      </c>
      <c r="GY81" s="95">
        <v>-11130</v>
      </c>
      <c r="GZ81" s="95">
        <v>0</v>
      </c>
      <c r="HA81" s="95">
        <v>0</v>
      </c>
      <c r="HB81" s="95">
        <v>-890</v>
      </c>
      <c r="HC81" s="95">
        <v>-12020</v>
      </c>
      <c r="HD81" s="95">
        <v>-279740</v>
      </c>
      <c r="HE81" s="95">
        <v>-291760</v>
      </c>
      <c r="HF81" s="96">
        <v>314927</v>
      </c>
      <c r="HG81" s="97">
        <v>637754</v>
      </c>
      <c r="HH81" s="87"/>
      <c r="HI81" s="40"/>
    </row>
    <row r="82" spans="1:217" hidden="1" x14ac:dyDescent="0.2">
      <c r="A82" s="87" t="s">
        <v>960</v>
      </c>
      <c r="B82" s="92" t="s">
        <v>50</v>
      </c>
      <c r="C82" s="89" t="s">
        <v>2162</v>
      </c>
      <c r="D82" s="95">
        <v>0</v>
      </c>
      <c r="E82" s="95">
        <v>0</v>
      </c>
      <c r="F82" s="95">
        <v>0</v>
      </c>
      <c r="G82" s="95">
        <v>0</v>
      </c>
      <c r="H82" s="95">
        <v>0</v>
      </c>
      <c r="I82" s="95">
        <v>0</v>
      </c>
      <c r="J82" s="95">
        <v>0</v>
      </c>
      <c r="K82" s="95">
        <v>0</v>
      </c>
      <c r="L82" s="95">
        <v>0</v>
      </c>
      <c r="M82" s="95">
        <v>0</v>
      </c>
      <c r="N82" s="95">
        <v>0</v>
      </c>
      <c r="O82" s="95">
        <v>10</v>
      </c>
      <c r="P82" s="95">
        <v>0</v>
      </c>
      <c r="Q82" s="95">
        <v>0</v>
      </c>
      <c r="R82" s="95">
        <v>1</v>
      </c>
      <c r="S82" s="95">
        <v>2</v>
      </c>
      <c r="T82" s="95">
        <v>0</v>
      </c>
      <c r="U82" s="95">
        <v>0</v>
      </c>
      <c r="V82" s="95">
        <v>0</v>
      </c>
      <c r="W82" s="95">
        <v>0</v>
      </c>
      <c r="X82" s="95">
        <v>0</v>
      </c>
      <c r="Y82" s="95">
        <v>0</v>
      </c>
      <c r="Z82" s="95">
        <v>0</v>
      </c>
      <c r="AA82" s="95">
        <v>0</v>
      </c>
      <c r="AB82" s="95">
        <v>0</v>
      </c>
      <c r="AC82" s="95">
        <v>0</v>
      </c>
      <c r="AD82" s="95">
        <v>0</v>
      </c>
      <c r="AE82" s="95">
        <v>0</v>
      </c>
      <c r="AF82" s="95">
        <v>0</v>
      </c>
      <c r="AG82" s="95">
        <v>0</v>
      </c>
      <c r="AH82" s="95">
        <v>0</v>
      </c>
      <c r="AI82" s="95">
        <v>0</v>
      </c>
      <c r="AJ82" s="95">
        <v>0</v>
      </c>
      <c r="AK82" s="95">
        <v>0</v>
      </c>
      <c r="AL82" s="95">
        <v>0</v>
      </c>
      <c r="AM82" s="95">
        <v>0</v>
      </c>
      <c r="AN82" s="95">
        <v>0</v>
      </c>
      <c r="AO82" s="95">
        <v>9</v>
      </c>
      <c r="AP82" s="95">
        <v>0</v>
      </c>
      <c r="AQ82" s="95">
        <v>0</v>
      </c>
      <c r="AR82" s="95">
        <v>0</v>
      </c>
      <c r="AS82" s="95">
        <v>0</v>
      </c>
      <c r="AT82" s="95">
        <v>0</v>
      </c>
      <c r="AU82" s="95">
        <v>0</v>
      </c>
      <c r="AV82" s="95">
        <v>0</v>
      </c>
      <c r="AW82" s="95">
        <v>0</v>
      </c>
      <c r="AX82" s="95">
        <v>0</v>
      </c>
      <c r="AY82" s="95">
        <v>0</v>
      </c>
      <c r="AZ82" s="95">
        <v>0</v>
      </c>
      <c r="BA82" s="95">
        <v>0</v>
      </c>
      <c r="BB82" s="95">
        <v>0</v>
      </c>
      <c r="BC82" s="95">
        <v>0</v>
      </c>
      <c r="BD82" s="95">
        <v>0</v>
      </c>
      <c r="BE82" s="95">
        <v>0</v>
      </c>
      <c r="BF82" s="95">
        <v>0</v>
      </c>
      <c r="BG82" s="95">
        <v>0</v>
      </c>
      <c r="BH82" s="95">
        <v>0</v>
      </c>
      <c r="BI82" s="95">
        <v>0</v>
      </c>
      <c r="BJ82" s="95">
        <v>0</v>
      </c>
      <c r="BK82" s="95">
        <v>0</v>
      </c>
      <c r="BL82" s="95">
        <v>0</v>
      </c>
      <c r="BM82" s="95">
        <v>0</v>
      </c>
      <c r="BN82" s="95">
        <v>0</v>
      </c>
      <c r="BO82" s="95">
        <v>0</v>
      </c>
      <c r="BP82" s="95">
        <v>0</v>
      </c>
      <c r="BQ82" s="95">
        <v>6</v>
      </c>
      <c r="BR82" s="95">
        <v>0</v>
      </c>
      <c r="BS82" s="95">
        <v>11</v>
      </c>
      <c r="BT82" s="95">
        <v>12</v>
      </c>
      <c r="BU82" s="95">
        <v>0</v>
      </c>
      <c r="BV82" s="95">
        <v>12</v>
      </c>
      <c r="BW82" s="95">
        <v>0</v>
      </c>
      <c r="BX82" s="95">
        <v>0</v>
      </c>
      <c r="BY82" s="95">
        <v>0</v>
      </c>
      <c r="BZ82" s="95">
        <v>0</v>
      </c>
      <c r="CA82" s="95">
        <v>0</v>
      </c>
      <c r="CB82" s="95">
        <v>552</v>
      </c>
      <c r="CC82" s="95">
        <v>0</v>
      </c>
      <c r="CD82" s="95">
        <v>0</v>
      </c>
      <c r="CE82" s="95">
        <v>0</v>
      </c>
      <c r="CF82" s="95">
        <v>0</v>
      </c>
      <c r="CG82" s="95">
        <v>0</v>
      </c>
      <c r="CH82" s="95">
        <v>2308</v>
      </c>
      <c r="CI82" s="95">
        <v>9</v>
      </c>
      <c r="CJ82" s="95">
        <v>2</v>
      </c>
      <c r="CK82" s="95">
        <v>3477</v>
      </c>
      <c r="CL82" s="95">
        <v>48551</v>
      </c>
      <c r="CM82" s="95">
        <v>7622</v>
      </c>
      <c r="CN82" s="95">
        <v>1151</v>
      </c>
      <c r="CO82" s="95">
        <v>182</v>
      </c>
      <c r="CP82" s="95">
        <v>2640</v>
      </c>
      <c r="CQ82" s="95">
        <v>410</v>
      </c>
      <c r="CR82" s="95">
        <v>9556</v>
      </c>
      <c r="CS82" s="95">
        <v>414</v>
      </c>
      <c r="CT82" s="95">
        <v>888</v>
      </c>
      <c r="CU82" s="95">
        <v>2800</v>
      </c>
      <c r="CV82" s="95">
        <v>3057</v>
      </c>
      <c r="CW82" s="95">
        <v>187</v>
      </c>
      <c r="CX82" s="95">
        <v>4725</v>
      </c>
      <c r="CY82" s="95">
        <v>420</v>
      </c>
      <c r="CZ82" s="95">
        <v>439</v>
      </c>
      <c r="DA82" s="95">
        <v>34</v>
      </c>
      <c r="DB82" s="95">
        <v>53</v>
      </c>
      <c r="DC82" s="95">
        <v>2</v>
      </c>
      <c r="DD82" s="95">
        <v>40</v>
      </c>
      <c r="DE82" s="95">
        <v>0</v>
      </c>
      <c r="DF82" s="95">
        <v>43</v>
      </c>
      <c r="DG82" s="95">
        <v>8385</v>
      </c>
      <c r="DH82" s="95">
        <v>98</v>
      </c>
      <c r="DI82" s="95">
        <v>12</v>
      </c>
      <c r="DJ82" s="95">
        <v>269</v>
      </c>
      <c r="DK82" s="95">
        <v>927</v>
      </c>
      <c r="DL82" s="95">
        <v>107</v>
      </c>
      <c r="DM82" s="95">
        <v>14</v>
      </c>
      <c r="DN82" s="95">
        <v>237</v>
      </c>
      <c r="DO82" s="95">
        <v>0</v>
      </c>
      <c r="DP82" s="95">
        <v>21</v>
      </c>
      <c r="DQ82" s="95">
        <v>0</v>
      </c>
      <c r="DR82" s="95">
        <v>5912</v>
      </c>
      <c r="DS82" s="95">
        <v>14100</v>
      </c>
      <c r="DT82" s="95">
        <v>1452</v>
      </c>
      <c r="DU82" s="95">
        <v>451</v>
      </c>
      <c r="DV82" s="95">
        <v>2618</v>
      </c>
      <c r="DW82" s="95">
        <v>610</v>
      </c>
      <c r="DX82" s="95">
        <v>118</v>
      </c>
      <c r="DY82" s="95">
        <v>0</v>
      </c>
      <c r="DZ82" s="95">
        <v>231</v>
      </c>
      <c r="EA82" s="95">
        <v>58</v>
      </c>
      <c r="EB82" s="95">
        <v>68</v>
      </c>
      <c r="EC82" s="95">
        <v>350</v>
      </c>
      <c r="ED82" s="95">
        <v>2218</v>
      </c>
      <c r="EE82" s="95">
        <v>0</v>
      </c>
      <c r="EF82" s="95">
        <v>0</v>
      </c>
      <c r="EG82" s="95">
        <v>0</v>
      </c>
      <c r="EH82" s="95">
        <v>5</v>
      </c>
      <c r="EI82" s="95">
        <v>0</v>
      </c>
      <c r="EJ82" s="95">
        <v>0</v>
      </c>
      <c r="EK82" s="95">
        <v>0</v>
      </c>
      <c r="EL82" s="95">
        <v>0</v>
      </c>
      <c r="EM82" s="95">
        <v>0</v>
      </c>
      <c r="EN82" s="95">
        <v>0</v>
      </c>
      <c r="EO82" s="95">
        <v>0</v>
      </c>
      <c r="EP82" s="95">
        <v>0</v>
      </c>
      <c r="EQ82" s="95">
        <v>0</v>
      </c>
      <c r="ER82" s="95">
        <v>0</v>
      </c>
      <c r="ES82" s="95">
        <v>0</v>
      </c>
      <c r="ET82" s="95">
        <v>0</v>
      </c>
      <c r="EU82" s="95">
        <v>0</v>
      </c>
      <c r="EV82" s="95">
        <v>1</v>
      </c>
      <c r="EW82" s="95">
        <v>0</v>
      </c>
      <c r="EX82" s="95">
        <v>0</v>
      </c>
      <c r="EY82" s="95">
        <v>0</v>
      </c>
      <c r="EZ82" s="95">
        <v>0</v>
      </c>
      <c r="FA82" s="95">
        <v>0</v>
      </c>
      <c r="FB82" s="95">
        <v>0</v>
      </c>
      <c r="FC82" s="95">
        <v>0</v>
      </c>
      <c r="FD82" s="95">
        <v>0</v>
      </c>
      <c r="FE82" s="95">
        <v>0</v>
      </c>
      <c r="FF82" s="95">
        <v>0</v>
      </c>
      <c r="FG82" s="95">
        <v>0</v>
      </c>
      <c r="FH82" s="95">
        <v>0</v>
      </c>
      <c r="FI82" s="95">
        <v>2</v>
      </c>
      <c r="FJ82" s="95">
        <v>1</v>
      </c>
      <c r="FK82" s="95">
        <v>0</v>
      </c>
      <c r="FL82" s="95">
        <v>0</v>
      </c>
      <c r="FM82" s="95">
        <v>0</v>
      </c>
      <c r="FN82" s="95">
        <v>0</v>
      </c>
      <c r="FO82" s="95">
        <v>0</v>
      </c>
      <c r="FP82" s="95">
        <v>0</v>
      </c>
      <c r="FQ82" s="95">
        <v>2</v>
      </c>
      <c r="FR82" s="95">
        <v>3</v>
      </c>
      <c r="FS82" s="95">
        <v>1</v>
      </c>
      <c r="FT82" s="95">
        <v>0</v>
      </c>
      <c r="FU82" s="95">
        <v>0</v>
      </c>
      <c r="FV82" s="95">
        <v>0</v>
      </c>
      <c r="FW82" s="95">
        <v>0</v>
      </c>
      <c r="FX82" s="95">
        <v>0</v>
      </c>
      <c r="FY82" s="95">
        <v>0</v>
      </c>
      <c r="FZ82" s="95">
        <v>5</v>
      </c>
      <c r="GA82" s="95">
        <v>30</v>
      </c>
      <c r="GB82" s="95">
        <v>0</v>
      </c>
      <c r="GC82" s="95">
        <v>1</v>
      </c>
      <c r="GD82" s="95">
        <v>7</v>
      </c>
      <c r="GE82" s="95">
        <v>1</v>
      </c>
      <c r="GF82" s="95">
        <v>158</v>
      </c>
      <c r="GG82" s="96">
        <v>128098</v>
      </c>
      <c r="GH82" s="95">
        <v>0</v>
      </c>
      <c r="GI82" s="95">
        <v>2</v>
      </c>
      <c r="GJ82" s="95">
        <v>0</v>
      </c>
      <c r="GK82" s="95">
        <v>0</v>
      </c>
      <c r="GL82" s="95">
        <v>0</v>
      </c>
      <c r="GM82" s="95">
        <v>0</v>
      </c>
      <c r="GN82" s="95">
        <v>0</v>
      </c>
      <c r="GO82" s="95">
        <v>-2190</v>
      </c>
      <c r="GP82" s="96">
        <v>-2188</v>
      </c>
      <c r="GQ82" s="96">
        <v>125910</v>
      </c>
      <c r="GR82" s="95">
        <v>6671</v>
      </c>
      <c r="GS82" s="95">
        <v>0</v>
      </c>
      <c r="GT82" s="95">
        <v>6671</v>
      </c>
      <c r="GU82" s="95">
        <v>96288</v>
      </c>
      <c r="GV82" s="95">
        <v>102959</v>
      </c>
      <c r="GW82" s="96">
        <v>100771</v>
      </c>
      <c r="GX82" s="96">
        <v>228869</v>
      </c>
      <c r="GY82" s="95">
        <v>-1699</v>
      </c>
      <c r="GZ82" s="95">
        <v>-1</v>
      </c>
      <c r="HA82" s="95">
        <v>0</v>
      </c>
      <c r="HB82" s="95">
        <v>-137</v>
      </c>
      <c r="HC82" s="95">
        <v>-1837</v>
      </c>
      <c r="HD82" s="95">
        <v>-65872</v>
      </c>
      <c r="HE82" s="95">
        <v>-67709</v>
      </c>
      <c r="HF82" s="96">
        <v>33062</v>
      </c>
      <c r="HG82" s="97">
        <v>161160</v>
      </c>
      <c r="HH82" s="87"/>
      <c r="HI82" s="40"/>
    </row>
    <row r="83" spans="1:217" hidden="1" x14ac:dyDescent="0.2">
      <c r="A83" s="87" t="s">
        <v>961</v>
      </c>
      <c r="B83" s="92" t="s">
        <v>1117</v>
      </c>
      <c r="C83" s="89" t="s">
        <v>43</v>
      </c>
      <c r="D83" s="95">
        <v>0</v>
      </c>
      <c r="E83" s="95">
        <v>0</v>
      </c>
      <c r="F83" s="95">
        <v>0</v>
      </c>
      <c r="G83" s="95">
        <v>0</v>
      </c>
      <c r="H83" s="95">
        <v>0</v>
      </c>
      <c r="I83" s="95">
        <v>0</v>
      </c>
      <c r="J83" s="95">
        <v>0</v>
      </c>
      <c r="K83" s="95">
        <v>0</v>
      </c>
      <c r="L83" s="95">
        <v>0</v>
      </c>
      <c r="M83" s="95">
        <v>0</v>
      </c>
      <c r="N83" s="95">
        <v>0</v>
      </c>
      <c r="O83" s="95">
        <v>0</v>
      </c>
      <c r="P83" s="95">
        <v>0</v>
      </c>
      <c r="Q83" s="95">
        <v>0</v>
      </c>
      <c r="R83" s="95">
        <v>0</v>
      </c>
      <c r="S83" s="95">
        <v>0</v>
      </c>
      <c r="T83" s="95">
        <v>0</v>
      </c>
      <c r="U83" s="95">
        <v>0</v>
      </c>
      <c r="V83" s="95">
        <v>0</v>
      </c>
      <c r="W83" s="95">
        <v>0</v>
      </c>
      <c r="X83" s="95">
        <v>0</v>
      </c>
      <c r="Y83" s="95">
        <v>0</v>
      </c>
      <c r="Z83" s="95">
        <v>0</v>
      </c>
      <c r="AA83" s="95">
        <v>0</v>
      </c>
      <c r="AB83" s="95">
        <v>0</v>
      </c>
      <c r="AC83" s="95">
        <v>0</v>
      </c>
      <c r="AD83" s="95">
        <v>0</v>
      </c>
      <c r="AE83" s="95">
        <v>0</v>
      </c>
      <c r="AF83" s="95">
        <v>0</v>
      </c>
      <c r="AG83" s="95">
        <v>0</v>
      </c>
      <c r="AH83" s="95">
        <v>0</v>
      </c>
      <c r="AI83" s="95">
        <v>0</v>
      </c>
      <c r="AJ83" s="95">
        <v>0</v>
      </c>
      <c r="AK83" s="95">
        <v>0</v>
      </c>
      <c r="AL83" s="95">
        <v>0</v>
      </c>
      <c r="AM83" s="95">
        <v>0</v>
      </c>
      <c r="AN83" s="95">
        <v>2</v>
      </c>
      <c r="AO83" s="95">
        <v>477</v>
      </c>
      <c r="AP83" s="95">
        <v>0</v>
      </c>
      <c r="AQ83" s="95">
        <v>0</v>
      </c>
      <c r="AR83" s="95">
        <v>0</v>
      </c>
      <c r="AS83" s="95">
        <v>0</v>
      </c>
      <c r="AT83" s="95">
        <v>0</v>
      </c>
      <c r="AU83" s="95">
        <v>0</v>
      </c>
      <c r="AV83" s="95">
        <v>0</v>
      </c>
      <c r="AW83" s="95">
        <v>0</v>
      </c>
      <c r="AX83" s="95">
        <v>22</v>
      </c>
      <c r="AY83" s="95">
        <v>0</v>
      </c>
      <c r="AZ83" s="95">
        <v>0</v>
      </c>
      <c r="BA83" s="95">
        <v>0</v>
      </c>
      <c r="BB83" s="95">
        <v>0</v>
      </c>
      <c r="BC83" s="95">
        <v>0</v>
      </c>
      <c r="BD83" s="95">
        <v>0</v>
      </c>
      <c r="BE83" s="95">
        <v>0</v>
      </c>
      <c r="BF83" s="95">
        <v>0</v>
      </c>
      <c r="BG83" s="95">
        <v>0</v>
      </c>
      <c r="BH83" s="95">
        <v>4</v>
      </c>
      <c r="BI83" s="95">
        <v>0</v>
      </c>
      <c r="BJ83" s="95">
        <v>7</v>
      </c>
      <c r="BK83" s="95">
        <v>0</v>
      </c>
      <c r="BL83" s="95">
        <v>0</v>
      </c>
      <c r="BM83" s="95">
        <v>26</v>
      </c>
      <c r="BN83" s="95">
        <v>0</v>
      </c>
      <c r="BO83" s="95">
        <v>0</v>
      </c>
      <c r="BP83" s="95">
        <v>0</v>
      </c>
      <c r="BQ83" s="95">
        <v>0</v>
      </c>
      <c r="BR83" s="95">
        <v>6</v>
      </c>
      <c r="BS83" s="95">
        <v>311</v>
      </c>
      <c r="BT83" s="95">
        <v>6</v>
      </c>
      <c r="BU83" s="95">
        <v>24</v>
      </c>
      <c r="BV83" s="95">
        <v>94</v>
      </c>
      <c r="BW83" s="95">
        <v>34</v>
      </c>
      <c r="BX83" s="95">
        <v>0</v>
      </c>
      <c r="BY83" s="95">
        <v>0</v>
      </c>
      <c r="BZ83" s="95">
        <v>0</v>
      </c>
      <c r="CA83" s="95">
        <v>0</v>
      </c>
      <c r="CB83" s="95">
        <v>63</v>
      </c>
      <c r="CC83" s="95">
        <v>0</v>
      </c>
      <c r="CD83" s="95">
        <v>0</v>
      </c>
      <c r="CE83" s="95">
        <v>0</v>
      </c>
      <c r="CF83" s="95">
        <v>1</v>
      </c>
      <c r="CG83" s="95">
        <v>112</v>
      </c>
      <c r="CH83" s="95">
        <v>8359</v>
      </c>
      <c r="CI83" s="95">
        <v>4227</v>
      </c>
      <c r="CJ83" s="95">
        <v>3897</v>
      </c>
      <c r="CK83" s="95">
        <v>29986</v>
      </c>
      <c r="CL83" s="95">
        <v>17009</v>
      </c>
      <c r="CM83" s="95">
        <v>5710</v>
      </c>
      <c r="CN83" s="95">
        <v>3863</v>
      </c>
      <c r="CO83" s="95">
        <v>62</v>
      </c>
      <c r="CP83" s="95">
        <v>1739</v>
      </c>
      <c r="CQ83" s="95">
        <v>327</v>
      </c>
      <c r="CR83" s="95">
        <v>8713</v>
      </c>
      <c r="CS83" s="95">
        <v>371</v>
      </c>
      <c r="CT83" s="95">
        <v>663</v>
      </c>
      <c r="CU83" s="95">
        <v>1717</v>
      </c>
      <c r="CV83" s="95">
        <v>3137</v>
      </c>
      <c r="CW83" s="95">
        <v>183</v>
      </c>
      <c r="CX83" s="95">
        <v>2919</v>
      </c>
      <c r="CY83" s="95">
        <v>33</v>
      </c>
      <c r="CZ83" s="95">
        <v>613</v>
      </c>
      <c r="DA83" s="95">
        <v>249</v>
      </c>
      <c r="DB83" s="95">
        <v>119</v>
      </c>
      <c r="DC83" s="95">
        <v>0</v>
      </c>
      <c r="DD83" s="95">
        <v>0</v>
      </c>
      <c r="DE83" s="95">
        <v>18</v>
      </c>
      <c r="DF83" s="95">
        <v>472</v>
      </c>
      <c r="DG83" s="95">
        <v>7970</v>
      </c>
      <c r="DH83" s="95">
        <v>2154</v>
      </c>
      <c r="DI83" s="95">
        <v>3</v>
      </c>
      <c r="DJ83" s="95">
        <v>0</v>
      </c>
      <c r="DK83" s="95">
        <v>3971</v>
      </c>
      <c r="DL83" s="95">
        <v>2725</v>
      </c>
      <c r="DM83" s="95">
        <v>1</v>
      </c>
      <c r="DN83" s="95">
        <v>83</v>
      </c>
      <c r="DO83" s="95">
        <v>0</v>
      </c>
      <c r="DP83" s="95">
        <v>204</v>
      </c>
      <c r="DQ83" s="95">
        <v>948</v>
      </c>
      <c r="DR83" s="95">
        <v>2757</v>
      </c>
      <c r="DS83" s="95">
        <v>11427</v>
      </c>
      <c r="DT83" s="95">
        <v>3810</v>
      </c>
      <c r="DU83" s="95">
        <v>0</v>
      </c>
      <c r="DV83" s="95">
        <v>3078</v>
      </c>
      <c r="DW83" s="95">
        <v>1</v>
      </c>
      <c r="DX83" s="95">
        <v>445</v>
      </c>
      <c r="DY83" s="95">
        <v>0</v>
      </c>
      <c r="DZ83" s="95">
        <v>171</v>
      </c>
      <c r="EA83" s="95">
        <v>104</v>
      </c>
      <c r="EB83" s="95">
        <v>179</v>
      </c>
      <c r="EC83" s="95">
        <v>128</v>
      </c>
      <c r="ED83" s="95">
        <v>20</v>
      </c>
      <c r="EE83" s="95">
        <v>0</v>
      </c>
      <c r="EF83" s="95">
        <v>0</v>
      </c>
      <c r="EG83" s="95">
        <v>0</v>
      </c>
      <c r="EH83" s="95">
        <v>0</v>
      </c>
      <c r="EI83" s="95">
        <v>0</v>
      </c>
      <c r="EJ83" s="95">
        <v>0</v>
      </c>
      <c r="EK83" s="95">
        <v>0</v>
      </c>
      <c r="EL83" s="95">
        <v>0</v>
      </c>
      <c r="EM83" s="95">
        <v>0</v>
      </c>
      <c r="EN83" s="95">
        <v>0</v>
      </c>
      <c r="EO83" s="95">
        <v>0</v>
      </c>
      <c r="EP83" s="95">
        <v>0</v>
      </c>
      <c r="EQ83" s="95">
        <v>0</v>
      </c>
      <c r="ER83" s="95">
        <v>0</v>
      </c>
      <c r="ES83" s="95">
        <v>0</v>
      </c>
      <c r="ET83" s="95">
        <v>0</v>
      </c>
      <c r="EU83" s="95">
        <v>0</v>
      </c>
      <c r="EV83" s="95">
        <v>0</v>
      </c>
      <c r="EW83" s="95">
        <v>0</v>
      </c>
      <c r="EX83" s="95">
        <v>0</v>
      </c>
      <c r="EY83" s="95">
        <v>0</v>
      </c>
      <c r="EZ83" s="95">
        <v>0</v>
      </c>
      <c r="FA83" s="95">
        <v>0</v>
      </c>
      <c r="FB83" s="95">
        <v>0</v>
      </c>
      <c r="FC83" s="95">
        <v>0</v>
      </c>
      <c r="FD83" s="95">
        <v>0</v>
      </c>
      <c r="FE83" s="95">
        <v>0</v>
      </c>
      <c r="FF83" s="95">
        <v>0</v>
      </c>
      <c r="FG83" s="95">
        <v>0</v>
      </c>
      <c r="FH83" s="95">
        <v>0</v>
      </c>
      <c r="FI83" s="95">
        <v>29</v>
      </c>
      <c r="FJ83" s="95">
        <v>0</v>
      </c>
      <c r="FK83" s="95">
        <v>0</v>
      </c>
      <c r="FL83" s="95">
        <v>0</v>
      </c>
      <c r="FM83" s="95">
        <v>0</v>
      </c>
      <c r="FN83" s="95">
        <v>0</v>
      </c>
      <c r="FO83" s="95">
        <v>0</v>
      </c>
      <c r="FP83" s="95">
        <v>0</v>
      </c>
      <c r="FQ83" s="95">
        <v>0</v>
      </c>
      <c r="FR83" s="95">
        <v>0</v>
      </c>
      <c r="FS83" s="95">
        <v>0</v>
      </c>
      <c r="FT83" s="95">
        <v>0</v>
      </c>
      <c r="FU83" s="95">
        <v>0</v>
      </c>
      <c r="FV83" s="95">
        <v>0</v>
      </c>
      <c r="FW83" s="95">
        <v>0</v>
      </c>
      <c r="FX83" s="95">
        <v>333</v>
      </c>
      <c r="FY83" s="95">
        <v>0</v>
      </c>
      <c r="FZ83" s="95">
        <v>0</v>
      </c>
      <c r="GA83" s="95">
        <v>0</v>
      </c>
      <c r="GB83" s="95">
        <v>0</v>
      </c>
      <c r="GC83" s="95">
        <v>0</v>
      </c>
      <c r="GD83" s="95">
        <v>0</v>
      </c>
      <c r="GE83" s="95">
        <v>0</v>
      </c>
      <c r="GF83" s="95">
        <v>122</v>
      </c>
      <c r="GG83" s="96">
        <v>136238</v>
      </c>
      <c r="GH83" s="95">
        <v>0</v>
      </c>
      <c r="GI83" s="95">
        <v>0</v>
      </c>
      <c r="GJ83" s="95">
        <v>0</v>
      </c>
      <c r="GK83" s="95">
        <v>0</v>
      </c>
      <c r="GL83" s="95">
        <v>0</v>
      </c>
      <c r="GM83" s="95">
        <v>0</v>
      </c>
      <c r="GN83" s="95">
        <v>0</v>
      </c>
      <c r="GO83" s="95">
        <v>-508</v>
      </c>
      <c r="GP83" s="96">
        <v>-508</v>
      </c>
      <c r="GQ83" s="96">
        <v>135730</v>
      </c>
      <c r="GR83" s="95">
        <v>12266</v>
      </c>
      <c r="GS83" s="95">
        <v>0</v>
      </c>
      <c r="GT83" s="95">
        <v>12266</v>
      </c>
      <c r="GU83" s="95">
        <v>106628</v>
      </c>
      <c r="GV83" s="95">
        <v>118894</v>
      </c>
      <c r="GW83" s="96">
        <v>118386</v>
      </c>
      <c r="GX83" s="96">
        <v>254624</v>
      </c>
      <c r="GY83" s="95">
        <v>-9567</v>
      </c>
      <c r="GZ83" s="95">
        <v>0</v>
      </c>
      <c r="HA83" s="95">
        <v>0</v>
      </c>
      <c r="HB83" s="95">
        <v>-765</v>
      </c>
      <c r="HC83" s="95">
        <v>-10332</v>
      </c>
      <c r="HD83" s="95">
        <v>-61012</v>
      </c>
      <c r="HE83" s="95">
        <v>-71344</v>
      </c>
      <c r="HF83" s="96">
        <v>47042</v>
      </c>
      <c r="HG83" s="97">
        <v>183280</v>
      </c>
      <c r="HH83" s="87"/>
      <c r="HI83" s="40"/>
    </row>
    <row r="84" spans="1:217" hidden="1" x14ac:dyDescent="0.2">
      <c r="A84" s="87" t="s">
        <v>962</v>
      </c>
      <c r="B84" s="92" t="s">
        <v>41</v>
      </c>
      <c r="C84" s="89" t="s">
        <v>40</v>
      </c>
      <c r="D84" s="95">
        <v>0</v>
      </c>
      <c r="E84" s="95">
        <v>0</v>
      </c>
      <c r="F84" s="95">
        <v>0</v>
      </c>
      <c r="G84" s="95">
        <v>0</v>
      </c>
      <c r="H84" s="95">
        <v>0</v>
      </c>
      <c r="I84" s="95">
        <v>0</v>
      </c>
      <c r="J84" s="95">
        <v>0</v>
      </c>
      <c r="K84" s="95">
        <v>0</v>
      </c>
      <c r="L84" s="95">
        <v>0</v>
      </c>
      <c r="M84" s="95">
        <v>0</v>
      </c>
      <c r="N84" s="95">
        <v>0</v>
      </c>
      <c r="O84" s="95">
        <v>0</v>
      </c>
      <c r="P84" s="95">
        <v>0</v>
      </c>
      <c r="Q84" s="95">
        <v>0</v>
      </c>
      <c r="R84" s="95">
        <v>0</v>
      </c>
      <c r="S84" s="95">
        <v>0</v>
      </c>
      <c r="T84" s="95">
        <v>0</v>
      </c>
      <c r="U84" s="95">
        <v>0</v>
      </c>
      <c r="V84" s="95">
        <v>0</v>
      </c>
      <c r="W84" s="95">
        <v>0</v>
      </c>
      <c r="X84" s="95">
        <v>0</v>
      </c>
      <c r="Y84" s="95">
        <v>0</v>
      </c>
      <c r="Z84" s="95">
        <v>0</v>
      </c>
      <c r="AA84" s="95">
        <v>0</v>
      </c>
      <c r="AB84" s="95">
        <v>0</v>
      </c>
      <c r="AC84" s="95">
        <v>0</v>
      </c>
      <c r="AD84" s="95">
        <v>0</v>
      </c>
      <c r="AE84" s="95">
        <v>0</v>
      </c>
      <c r="AF84" s="95">
        <v>0</v>
      </c>
      <c r="AG84" s="95">
        <v>0</v>
      </c>
      <c r="AH84" s="95">
        <v>0</v>
      </c>
      <c r="AI84" s="95">
        <v>0</v>
      </c>
      <c r="AJ84" s="95">
        <v>0</v>
      </c>
      <c r="AK84" s="95">
        <v>0</v>
      </c>
      <c r="AL84" s="95">
        <v>0</v>
      </c>
      <c r="AM84" s="95">
        <v>0</v>
      </c>
      <c r="AN84" s="95">
        <v>1</v>
      </c>
      <c r="AO84" s="95">
        <v>8</v>
      </c>
      <c r="AP84" s="95">
        <v>0</v>
      </c>
      <c r="AQ84" s="95">
        <v>0</v>
      </c>
      <c r="AR84" s="95">
        <v>62</v>
      </c>
      <c r="AS84" s="95">
        <v>0</v>
      </c>
      <c r="AT84" s="95">
        <v>0</v>
      </c>
      <c r="AU84" s="95">
        <v>3</v>
      </c>
      <c r="AV84" s="95">
        <v>0</v>
      </c>
      <c r="AW84" s="95">
        <v>30</v>
      </c>
      <c r="AX84" s="95">
        <v>3400</v>
      </c>
      <c r="AY84" s="95">
        <v>0</v>
      </c>
      <c r="AZ84" s="95">
        <v>59</v>
      </c>
      <c r="BA84" s="95">
        <v>0</v>
      </c>
      <c r="BB84" s="95">
        <v>21</v>
      </c>
      <c r="BC84" s="95">
        <v>0</v>
      </c>
      <c r="BD84" s="95">
        <v>0</v>
      </c>
      <c r="BE84" s="95">
        <v>0</v>
      </c>
      <c r="BF84" s="95">
        <v>0</v>
      </c>
      <c r="BG84" s="95">
        <v>0</v>
      </c>
      <c r="BH84" s="95">
        <v>73</v>
      </c>
      <c r="BI84" s="95">
        <v>0</v>
      </c>
      <c r="BJ84" s="95">
        <v>2755</v>
      </c>
      <c r="BK84" s="95">
        <v>0</v>
      </c>
      <c r="BL84" s="95">
        <v>0</v>
      </c>
      <c r="BM84" s="95">
        <v>255</v>
      </c>
      <c r="BN84" s="95">
        <v>0</v>
      </c>
      <c r="BO84" s="95">
        <v>0</v>
      </c>
      <c r="BP84" s="95">
        <v>0</v>
      </c>
      <c r="BQ84" s="95">
        <v>0</v>
      </c>
      <c r="BR84" s="95">
        <v>427</v>
      </c>
      <c r="BS84" s="95">
        <v>0</v>
      </c>
      <c r="BT84" s="95">
        <v>175</v>
      </c>
      <c r="BU84" s="95">
        <v>950</v>
      </c>
      <c r="BV84" s="95">
        <v>242</v>
      </c>
      <c r="BW84" s="95">
        <v>6085</v>
      </c>
      <c r="BX84" s="95">
        <v>0</v>
      </c>
      <c r="BY84" s="95">
        <v>0</v>
      </c>
      <c r="BZ84" s="95">
        <v>379</v>
      </c>
      <c r="CA84" s="95">
        <v>23985</v>
      </c>
      <c r="CB84" s="95">
        <v>254</v>
      </c>
      <c r="CC84" s="95">
        <v>0</v>
      </c>
      <c r="CD84" s="95">
        <v>12699</v>
      </c>
      <c r="CE84" s="95">
        <v>0</v>
      </c>
      <c r="CF84" s="95">
        <v>5279</v>
      </c>
      <c r="CG84" s="95">
        <v>76710</v>
      </c>
      <c r="CH84" s="95">
        <v>219</v>
      </c>
      <c r="CI84" s="95">
        <v>12</v>
      </c>
      <c r="CJ84" s="95">
        <v>639</v>
      </c>
      <c r="CK84" s="95">
        <v>12655</v>
      </c>
      <c r="CL84" s="95">
        <v>0</v>
      </c>
      <c r="CM84" s="95">
        <v>0</v>
      </c>
      <c r="CN84" s="95">
        <v>2</v>
      </c>
      <c r="CO84" s="95">
        <v>0</v>
      </c>
      <c r="CP84" s="95">
        <v>582</v>
      </c>
      <c r="CQ84" s="95">
        <v>0</v>
      </c>
      <c r="CR84" s="95">
        <v>0</v>
      </c>
      <c r="CS84" s="95">
        <v>58</v>
      </c>
      <c r="CT84" s="95">
        <v>78</v>
      </c>
      <c r="CU84" s="95">
        <v>227</v>
      </c>
      <c r="CV84" s="95">
        <v>1</v>
      </c>
      <c r="CW84" s="95">
        <v>57</v>
      </c>
      <c r="CX84" s="95">
        <v>318</v>
      </c>
      <c r="CY84" s="95">
        <v>1</v>
      </c>
      <c r="CZ84" s="95">
        <v>0</v>
      </c>
      <c r="DA84" s="95">
        <v>288</v>
      </c>
      <c r="DB84" s="95">
        <v>1144</v>
      </c>
      <c r="DC84" s="95">
        <v>16</v>
      </c>
      <c r="DD84" s="95">
        <v>0</v>
      </c>
      <c r="DE84" s="95">
        <v>4542</v>
      </c>
      <c r="DF84" s="95">
        <v>2017</v>
      </c>
      <c r="DG84" s="95">
        <v>8840</v>
      </c>
      <c r="DH84" s="95">
        <v>93</v>
      </c>
      <c r="DI84" s="95">
        <v>15</v>
      </c>
      <c r="DJ84" s="95">
        <v>128</v>
      </c>
      <c r="DK84" s="95">
        <v>41213</v>
      </c>
      <c r="DL84" s="95">
        <v>572</v>
      </c>
      <c r="DM84" s="95">
        <v>14</v>
      </c>
      <c r="DN84" s="95">
        <v>11</v>
      </c>
      <c r="DO84" s="95">
        <v>0</v>
      </c>
      <c r="DP84" s="95">
        <v>0</v>
      </c>
      <c r="DQ84" s="95">
        <v>0</v>
      </c>
      <c r="DR84" s="95">
        <v>1577</v>
      </c>
      <c r="DS84" s="95">
        <v>87</v>
      </c>
      <c r="DT84" s="95">
        <v>70</v>
      </c>
      <c r="DU84" s="95">
        <v>0</v>
      </c>
      <c r="DV84" s="95">
        <v>13</v>
      </c>
      <c r="DW84" s="95">
        <v>381</v>
      </c>
      <c r="DX84" s="95">
        <v>3947</v>
      </c>
      <c r="DY84" s="95">
        <v>0</v>
      </c>
      <c r="DZ84" s="95">
        <v>0</v>
      </c>
      <c r="EA84" s="95">
        <v>84</v>
      </c>
      <c r="EB84" s="95">
        <v>0</v>
      </c>
      <c r="EC84" s="95">
        <v>0</v>
      </c>
      <c r="ED84" s="95">
        <v>0</v>
      </c>
      <c r="EE84" s="95">
        <v>1</v>
      </c>
      <c r="EF84" s="95">
        <v>0</v>
      </c>
      <c r="EG84" s="95">
        <v>0</v>
      </c>
      <c r="EH84" s="95">
        <v>3</v>
      </c>
      <c r="EI84" s="95">
        <v>0</v>
      </c>
      <c r="EJ84" s="95">
        <v>0</v>
      </c>
      <c r="EK84" s="95">
        <v>0</v>
      </c>
      <c r="EL84" s="95">
        <v>0</v>
      </c>
      <c r="EM84" s="95">
        <v>0</v>
      </c>
      <c r="EN84" s="95">
        <v>0</v>
      </c>
      <c r="EO84" s="95">
        <v>0</v>
      </c>
      <c r="EP84" s="95">
        <v>0</v>
      </c>
      <c r="EQ84" s="95">
        <v>0</v>
      </c>
      <c r="ER84" s="95">
        <v>0</v>
      </c>
      <c r="ES84" s="95">
        <v>0</v>
      </c>
      <c r="ET84" s="95">
        <v>0</v>
      </c>
      <c r="EU84" s="95">
        <v>0</v>
      </c>
      <c r="EV84" s="95">
        <v>0</v>
      </c>
      <c r="EW84" s="95">
        <v>0</v>
      </c>
      <c r="EX84" s="95">
        <v>0</v>
      </c>
      <c r="EY84" s="95">
        <v>0</v>
      </c>
      <c r="EZ84" s="95">
        <v>0</v>
      </c>
      <c r="FA84" s="95">
        <v>0</v>
      </c>
      <c r="FB84" s="95">
        <v>0</v>
      </c>
      <c r="FC84" s="95">
        <v>0</v>
      </c>
      <c r="FD84" s="95">
        <v>0</v>
      </c>
      <c r="FE84" s="95">
        <v>0</v>
      </c>
      <c r="FF84" s="95">
        <v>0</v>
      </c>
      <c r="FG84" s="95">
        <v>0</v>
      </c>
      <c r="FH84" s="95">
        <v>18</v>
      </c>
      <c r="FI84" s="95">
        <v>4</v>
      </c>
      <c r="FJ84" s="95">
        <v>0</v>
      </c>
      <c r="FK84" s="95">
        <v>0</v>
      </c>
      <c r="FL84" s="95">
        <v>0</v>
      </c>
      <c r="FM84" s="95">
        <v>0</v>
      </c>
      <c r="FN84" s="95">
        <v>60</v>
      </c>
      <c r="FO84" s="95">
        <v>0</v>
      </c>
      <c r="FP84" s="95">
        <v>0</v>
      </c>
      <c r="FQ84" s="95">
        <v>0</v>
      </c>
      <c r="FR84" s="95">
        <v>0</v>
      </c>
      <c r="FS84" s="95">
        <v>0</v>
      </c>
      <c r="FT84" s="95">
        <v>0</v>
      </c>
      <c r="FU84" s="95">
        <v>0</v>
      </c>
      <c r="FV84" s="95">
        <v>0</v>
      </c>
      <c r="FW84" s="95">
        <v>0</v>
      </c>
      <c r="FX84" s="95">
        <v>0</v>
      </c>
      <c r="FY84" s="95">
        <v>0</v>
      </c>
      <c r="FZ84" s="95">
        <v>0</v>
      </c>
      <c r="GA84" s="95">
        <v>0</v>
      </c>
      <c r="GB84" s="95">
        <v>0</v>
      </c>
      <c r="GC84" s="95">
        <v>0</v>
      </c>
      <c r="GD84" s="95">
        <v>1</v>
      </c>
      <c r="GE84" s="95">
        <v>0</v>
      </c>
      <c r="GF84" s="95">
        <v>313</v>
      </c>
      <c r="GG84" s="96">
        <v>214153</v>
      </c>
      <c r="GH84" s="95">
        <v>0</v>
      </c>
      <c r="GI84" s="95">
        <v>7363</v>
      </c>
      <c r="GJ84" s="95">
        <v>0</v>
      </c>
      <c r="GK84" s="95">
        <v>0</v>
      </c>
      <c r="GL84" s="95">
        <v>0</v>
      </c>
      <c r="GM84" s="95">
        <v>0</v>
      </c>
      <c r="GN84" s="95">
        <v>0</v>
      </c>
      <c r="GO84" s="95">
        <v>-3756</v>
      </c>
      <c r="GP84" s="96">
        <v>3607</v>
      </c>
      <c r="GQ84" s="96">
        <v>217760</v>
      </c>
      <c r="GR84" s="95">
        <v>1567</v>
      </c>
      <c r="GS84" s="95">
        <v>0</v>
      </c>
      <c r="GT84" s="95">
        <v>1567</v>
      </c>
      <c r="GU84" s="95">
        <v>120855</v>
      </c>
      <c r="GV84" s="95">
        <v>122422</v>
      </c>
      <c r="GW84" s="96">
        <v>126029</v>
      </c>
      <c r="GX84" s="96">
        <v>340182</v>
      </c>
      <c r="GY84" s="95">
        <v>-90335</v>
      </c>
      <c r="GZ84" s="95">
        <v>0</v>
      </c>
      <c r="HA84" s="95">
        <v>-82</v>
      </c>
      <c r="HB84" s="95">
        <v>-7233</v>
      </c>
      <c r="HC84" s="95">
        <v>-97650</v>
      </c>
      <c r="HD84" s="95">
        <v>-119573</v>
      </c>
      <c r="HE84" s="95">
        <v>-217223</v>
      </c>
      <c r="HF84" s="96">
        <v>-91194</v>
      </c>
      <c r="HG84" s="97">
        <v>122959</v>
      </c>
      <c r="HH84" s="87"/>
      <c r="HI84" s="40"/>
    </row>
    <row r="85" spans="1:217" hidden="1" x14ac:dyDescent="0.2">
      <c r="A85" s="87" t="s">
        <v>963</v>
      </c>
      <c r="B85" s="92" t="s">
        <v>37</v>
      </c>
      <c r="C85" s="89" t="s">
        <v>36</v>
      </c>
      <c r="D85" s="95">
        <v>0</v>
      </c>
      <c r="E85" s="95">
        <v>0</v>
      </c>
      <c r="F85" s="95">
        <v>0</v>
      </c>
      <c r="G85" s="95">
        <v>0</v>
      </c>
      <c r="H85" s="95">
        <v>0</v>
      </c>
      <c r="I85" s="95">
        <v>0</v>
      </c>
      <c r="J85" s="95">
        <v>0</v>
      </c>
      <c r="K85" s="95">
        <v>0</v>
      </c>
      <c r="L85" s="95">
        <v>0</v>
      </c>
      <c r="M85" s="95">
        <v>0</v>
      </c>
      <c r="N85" s="95">
        <v>0</v>
      </c>
      <c r="O85" s="95">
        <v>0</v>
      </c>
      <c r="P85" s="95">
        <v>0</v>
      </c>
      <c r="Q85" s="95">
        <v>0</v>
      </c>
      <c r="R85" s="95">
        <v>0</v>
      </c>
      <c r="S85" s="95">
        <v>0</v>
      </c>
      <c r="T85" s="95">
        <v>0</v>
      </c>
      <c r="U85" s="95">
        <v>0</v>
      </c>
      <c r="V85" s="95">
        <v>0</v>
      </c>
      <c r="W85" s="95">
        <v>0</v>
      </c>
      <c r="X85" s="95">
        <v>0</v>
      </c>
      <c r="Y85" s="95">
        <v>0</v>
      </c>
      <c r="Z85" s="95">
        <v>0</v>
      </c>
      <c r="AA85" s="95">
        <v>0</v>
      </c>
      <c r="AB85" s="95">
        <v>0</v>
      </c>
      <c r="AC85" s="95">
        <v>0</v>
      </c>
      <c r="AD85" s="95">
        <v>0</v>
      </c>
      <c r="AE85" s="95">
        <v>0</v>
      </c>
      <c r="AF85" s="95">
        <v>0</v>
      </c>
      <c r="AG85" s="95">
        <v>0</v>
      </c>
      <c r="AH85" s="95">
        <v>0</v>
      </c>
      <c r="AI85" s="95">
        <v>0</v>
      </c>
      <c r="AJ85" s="95">
        <v>0</v>
      </c>
      <c r="AK85" s="95">
        <v>0</v>
      </c>
      <c r="AL85" s="95">
        <v>0</v>
      </c>
      <c r="AM85" s="95">
        <v>0</v>
      </c>
      <c r="AN85" s="95">
        <v>0</v>
      </c>
      <c r="AO85" s="95">
        <v>0</v>
      </c>
      <c r="AP85" s="95">
        <v>0</v>
      </c>
      <c r="AQ85" s="95">
        <v>0</v>
      </c>
      <c r="AR85" s="95">
        <v>0</v>
      </c>
      <c r="AS85" s="95">
        <v>0</v>
      </c>
      <c r="AT85" s="95">
        <v>0</v>
      </c>
      <c r="AU85" s="95">
        <v>-76</v>
      </c>
      <c r="AV85" s="95">
        <v>0</v>
      </c>
      <c r="AW85" s="95">
        <v>0</v>
      </c>
      <c r="AX85" s="95">
        <v>21</v>
      </c>
      <c r="AY85" s="95">
        <v>0</v>
      </c>
      <c r="AZ85" s="95">
        <v>0</v>
      </c>
      <c r="BA85" s="95">
        <v>0</v>
      </c>
      <c r="BB85" s="95">
        <v>0</v>
      </c>
      <c r="BC85" s="95">
        <v>0</v>
      </c>
      <c r="BD85" s="95">
        <v>0</v>
      </c>
      <c r="BE85" s="95">
        <v>0</v>
      </c>
      <c r="BF85" s="95">
        <v>0</v>
      </c>
      <c r="BG85" s="95">
        <v>0</v>
      </c>
      <c r="BH85" s="95">
        <v>0</v>
      </c>
      <c r="BI85" s="95">
        <v>0</v>
      </c>
      <c r="BJ85" s="95">
        <v>0</v>
      </c>
      <c r="BK85" s="95">
        <v>0</v>
      </c>
      <c r="BL85" s="95">
        <v>0</v>
      </c>
      <c r="BM85" s="95">
        <v>-4</v>
      </c>
      <c r="BN85" s="95">
        <v>0</v>
      </c>
      <c r="BO85" s="95">
        <v>-3</v>
      </c>
      <c r="BP85" s="95">
        <v>0</v>
      </c>
      <c r="BQ85" s="95">
        <v>0</v>
      </c>
      <c r="BR85" s="95">
        <v>0</v>
      </c>
      <c r="BS85" s="95">
        <v>0</v>
      </c>
      <c r="BT85" s="95">
        <v>0</v>
      </c>
      <c r="BU85" s="95">
        <v>-4</v>
      </c>
      <c r="BV85" s="95">
        <v>0</v>
      </c>
      <c r="BW85" s="95">
        <v>0</v>
      </c>
      <c r="BX85" s="95">
        <v>0</v>
      </c>
      <c r="BY85" s="95">
        <v>0</v>
      </c>
      <c r="BZ85" s="95">
        <v>-656</v>
      </c>
      <c r="CA85" s="95">
        <v>-8</v>
      </c>
      <c r="CB85" s="95">
        <v>2</v>
      </c>
      <c r="CC85" s="95">
        <v>-44</v>
      </c>
      <c r="CD85" s="95">
        <v>15557</v>
      </c>
      <c r="CE85" s="95">
        <v>0</v>
      </c>
      <c r="CF85" s="95">
        <v>168</v>
      </c>
      <c r="CG85" s="95">
        <v>2598</v>
      </c>
      <c r="CH85" s="95">
        <v>-1</v>
      </c>
      <c r="CI85" s="95">
        <v>-149</v>
      </c>
      <c r="CJ85" s="95">
        <v>-275</v>
      </c>
      <c r="CK85" s="95">
        <v>-1512</v>
      </c>
      <c r="CL85" s="95">
        <v>-67</v>
      </c>
      <c r="CM85" s="95">
        <v>-180</v>
      </c>
      <c r="CN85" s="95">
        <v>-1</v>
      </c>
      <c r="CO85" s="95">
        <v>0</v>
      </c>
      <c r="CP85" s="95">
        <v>-330</v>
      </c>
      <c r="CQ85" s="95">
        <v>-1</v>
      </c>
      <c r="CR85" s="95">
        <v>-37</v>
      </c>
      <c r="CS85" s="95">
        <v>-1</v>
      </c>
      <c r="CT85" s="95">
        <v>0</v>
      </c>
      <c r="CU85" s="95">
        <v>-12</v>
      </c>
      <c r="CV85" s="95">
        <v>-10</v>
      </c>
      <c r="CW85" s="95">
        <v>-2</v>
      </c>
      <c r="CX85" s="95">
        <v>-7</v>
      </c>
      <c r="CY85" s="95">
        <v>-37</v>
      </c>
      <c r="CZ85" s="95">
        <v>-2</v>
      </c>
      <c r="DA85" s="95">
        <v>-3</v>
      </c>
      <c r="DB85" s="95">
        <v>-1</v>
      </c>
      <c r="DC85" s="95">
        <v>-1</v>
      </c>
      <c r="DD85" s="95">
        <v>-5</v>
      </c>
      <c r="DE85" s="95">
        <v>-5245</v>
      </c>
      <c r="DF85" s="95">
        <v>-65</v>
      </c>
      <c r="DG85" s="95">
        <v>-697</v>
      </c>
      <c r="DH85" s="95">
        <v>-13</v>
      </c>
      <c r="DI85" s="95">
        <v>-2</v>
      </c>
      <c r="DJ85" s="95">
        <v>-4</v>
      </c>
      <c r="DK85" s="95">
        <v>-92</v>
      </c>
      <c r="DL85" s="95">
        <v>-1</v>
      </c>
      <c r="DM85" s="95">
        <v>-50</v>
      </c>
      <c r="DN85" s="95">
        <v>-19</v>
      </c>
      <c r="DO85" s="95">
        <v>0</v>
      </c>
      <c r="DP85" s="95">
        <v>-13</v>
      </c>
      <c r="DQ85" s="95">
        <v>-1321</v>
      </c>
      <c r="DR85" s="95">
        <v>-15</v>
      </c>
      <c r="DS85" s="95">
        <v>-11</v>
      </c>
      <c r="DT85" s="95">
        <v>0</v>
      </c>
      <c r="DU85" s="95">
        <v>-19</v>
      </c>
      <c r="DV85" s="95">
        <v>0</v>
      </c>
      <c r="DW85" s="95">
        <v>-2</v>
      </c>
      <c r="DX85" s="95">
        <v>-17</v>
      </c>
      <c r="DY85" s="95">
        <v>0</v>
      </c>
      <c r="DZ85" s="95">
        <v>0</v>
      </c>
      <c r="EA85" s="95">
        <v>0</v>
      </c>
      <c r="EB85" s="95">
        <v>0</v>
      </c>
      <c r="EC85" s="95">
        <v>-1</v>
      </c>
      <c r="ED85" s="95">
        <v>-2</v>
      </c>
      <c r="EE85" s="95">
        <v>0</v>
      </c>
      <c r="EF85" s="95">
        <v>0</v>
      </c>
      <c r="EG85" s="95">
        <v>0</v>
      </c>
      <c r="EH85" s="95">
        <v>0</v>
      </c>
      <c r="EI85" s="95">
        <v>0</v>
      </c>
      <c r="EJ85" s="95">
        <v>0</v>
      </c>
      <c r="EK85" s="95">
        <v>0</v>
      </c>
      <c r="EL85" s="95">
        <v>0</v>
      </c>
      <c r="EM85" s="95">
        <v>0</v>
      </c>
      <c r="EN85" s="95">
        <v>0</v>
      </c>
      <c r="EO85" s="95">
        <v>0</v>
      </c>
      <c r="EP85" s="95">
        <v>0</v>
      </c>
      <c r="EQ85" s="95">
        <v>0</v>
      </c>
      <c r="ER85" s="95">
        <v>0</v>
      </c>
      <c r="ES85" s="95">
        <v>0</v>
      </c>
      <c r="ET85" s="95">
        <v>0</v>
      </c>
      <c r="EU85" s="95">
        <v>0</v>
      </c>
      <c r="EV85" s="95">
        <v>0</v>
      </c>
      <c r="EW85" s="95">
        <v>0</v>
      </c>
      <c r="EX85" s="95">
        <v>0</v>
      </c>
      <c r="EY85" s="95">
        <v>0</v>
      </c>
      <c r="EZ85" s="95">
        <v>0</v>
      </c>
      <c r="FA85" s="95">
        <v>0</v>
      </c>
      <c r="FB85" s="95">
        <v>0</v>
      </c>
      <c r="FC85" s="95">
        <v>0</v>
      </c>
      <c r="FD85" s="95">
        <v>0</v>
      </c>
      <c r="FE85" s="95">
        <v>0</v>
      </c>
      <c r="FF85" s="95">
        <v>0</v>
      </c>
      <c r="FG85" s="95">
        <v>0</v>
      </c>
      <c r="FH85" s="95">
        <v>0</v>
      </c>
      <c r="FI85" s="95">
        <v>0</v>
      </c>
      <c r="FJ85" s="95">
        <v>0</v>
      </c>
      <c r="FK85" s="95">
        <v>0</v>
      </c>
      <c r="FL85" s="95">
        <v>0</v>
      </c>
      <c r="FM85" s="95">
        <v>0</v>
      </c>
      <c r="FN85" s="95">
        <v>0</v>
      </c>
      <c r="FO85" s="95">
        <v>0</v>
      </c>
      <c r="FP85" s="95">
        <v>0</v>
      </c>
      <c r="FQ85" s="95">
        <v>0</v>
      </c>
      <c r="FR85" s="95">
        <v>0</v>
      </c>
      <c r="FS85" s="95">
        <v>0</v>
      </c>
      <c r="FT85" s="95">
        <v>0</v>
      </c>
      <c r="FU85" s="95">
        <v>0</v>
      </c>
      <c r="FV85" s="95">
        <v>0</v>
      </c>
      <c r="FW85" s="95">
        <v>0</v>
      </c>
      <c r="FX85" s="95">
        <v>0</v>
      </c>
      <c r="FY85" s="95">
        <v>0</v>
      </c>
      <c r="FZ85" s="95">
        <v>0</v>
      </c>
      <c r="GA85" s="95">
        <v>0</v>
      </c>
      <c r="GB85" s="95">
        <v>0</v>
      </c>
      <c r="GC85" s="95">
        <v>0</v>
      </c>
      <c r="GD85" s="95">
        <v>0</v>
      </c>
      <c r="GE85" s="95">
        <v>0</v>
      </c>
      <c r="GF85" s="95">
        <v>0</v>
      </c>
      <c r="GG85" s="96">
        <v>7328</v>
      </c>
      <c r="GH85" s="95">
        <v>0</v>
      </c>
      <c r="GI85" s="95">
        <v>-291</v>
      </c>
      <c r="GJ85" s="95">
        <v>0</v>
      </c>
      <c r="GK85" s="95">
        <v>0</v>
      </c>
      <c r="GL85" s="95">
        <v>0</v>
      </c>
      <c r="GM85" s="95">
        <v>0</v>
      </c>
      <c r="GN85" s="95">
        <v>-5955</v>
      </c>
      <c r="GO85" s="95">
        <v>47</v>
      </c>
      <c r="GP85" s="96">
        <v>-6199</v>
      </c>
      <c r="GQ85" s="96">
        <v>1129</v>
      </c>
      <c r="GR85" s="95">
        <v>11604</v>
      </c>
      <c r="GS85" s="95">
        <v>0</v>
      </c>
      <c r="GT85" s="95">
        <v>11604</v>
      </c>
      <c r="GU85" s="95">
        <v>0</v>
      </c>
      <c r="GV85" s="95">
        <v>11604</v>
      </c>
      <c r="GW85" s="96">
        <v>5405</v>
      </c>
      <c r="GX85" s="96">
        <v>12733</v>
      </c>
      <c r="GY85" s="95">
        <v>-1977</v>
      </c>
      <c r="GZ85" s="95">
        <v>0</v>
      </c>
      <c r="HA85" s="95">
        <v>0</v>
      </c>
      <c r="HB85" s="95">
        <v>-158</v>
      </c>
      <c r="HC85" s="95">
        <v>-2135</v>
      </c>
      <c r="HD85" s="95">
        <v>-10598</v>
      </c>
      <c r="HE85" s="95">
        <v>-12733</v>
      </c>
      <c r="HF85" s="96">
        <v>-7328</v>
      </c>
      <c r="HG85" s="97">
        <v>0</v>
      </c>
      <c r="HH85" s="87"/>
      <c r="HI85" s="40"/>
    </row>
    <row r="86" spans="1:217" hidden="1" x14ac:dyDescent="0.2">
      <c r="A86" s="87" t="s">
        <v>964</v>
      </c>
      <c r="B86" s="92" t="s">
        <v>35</v>
      </c>
      <c r="C86" s="89" t="s">
        <v>34</v>
      </c>
      <c r="D86" s="95">
        <v>0</v>
      </c>
      <c r="E86" s="95">
        <v>0</v>
      </c>
      <c r="F86" s="95">
        <v>0</v>
      </c>
      <c r="G86" s="95">
        <v>0</v>
      </c>
      <c r="H86" s="95">
        <v>0</v>
      </c>
      <c r="I86" s="95">
        <v>0</v>
      </c>
      <c r="J86" s="95">
        <v>0</v>
      </c>
      <c r="K86" s="95">
        <v>0</v>
      </c>
      <c r="L86" s="95">
        <v>0</v>
      </c>
      <c r="M86" s="95">
        <v>0</v>
      </c>
      <c r="N86" s="95">
        <v>0</v>
      </c>
      <c r="O86" s="95">
        <v>0</v>
      </c>
      <c r="P86" s="95">
        <v>0</v>
      </c>
      <c r="Q86" s="95">
        <v>0</v>
      </c>
      <c r="R86" s="95">
        <v>0</v>
      </c>
      <c r="S86" s="95">
        <v>1</v>
      </c>
      <c r="T86" s="95">
        <v>0</v>
      </c>
      <c r="U86" s="95">
        <v>0</v>
      </c>
      <c r="V86" s="95">
        <v>0</v>
      </c>
      <c r="W86" s="95">
        <v>0</v>
      </c>
      <c r="X86" s="95">
        <v>0</v>
      </c>
      <c r="Y86" s="95">
        <v>0</v>
      </c>
      <c r="Z86" s="95">
        <v>0</v>
      </c>
      <c r="AA86" s="95">
        <v>0</v>
      </c>
      <c r="AB86" s="95">
        <v>0</v>
      </c>
      <c r="AC86" s="95">
        <v>0</v>
      </c>
      <c r="AD86" s="95">
        <v>0</v>
      </c>
      <c r="AE86" s="95">
        <v>0</v>
      </c>
      <c r="AF86" s="95">
        <v>0</v>
      </c>
      <c r="AG86" s="95">
        <v>0</v>
      </c>
      <c r="AH86" s="95">
        <v>0</v>
      </c>
      <c r="AI86" s="95">
        <v>0</v>
      </c>
      <c r="AJ86" s="95">
        <v>0</v>
      </c>
      <c r="AK86" s="95">
        <v>0</v>
      </c>
      <c r="AL86" s="95">
        <v>0</v>
      </c>
      <c r="AM86" s="95">
        <v>0</v>
      </c>
      <c r="AN86" s="95">
        <v>0</v>
      </c>
      <c r="AO86" s="95">
        <v>0</v>
      </c>
      <c r="AP86" s="95">
        <v>0</v>
      </c>
      <c r="AQ86" s="95">
        <v>0</v>
      </c>
      <c r="AR86" s="95">
        <v>0</v>
      </c>
      <c r="AS86" s="95">
        <v>0</v>
      </c>
      <c r="AT86" s="95">
        <v>0</v>
      </c>
      <c r="AU86" s="95">
        <v>0</v>
      </c>
      <c r="AV86" s="95">
        <v>0</v>
      </c>
      <c r="AW86" s="95">
        <v>0</v>
      </c>
      <c r="AX86" s="95">
        <v>0</v>
      </c>
      <c r="AY86" s="95">
        <v>0</v>
      </c>
      <c r="AZ86" s="95">
        <v>0</v>
      </c>
      <c r="BA86" s="95">
        <v>0</v>
      </c>
      <c r="BB86" s="95">
        <v>0</v>
      </c>
      <c r="BC86" s="95">
        <v>0</v>
      </c>
      <c r="BD86" s="95">
        <v>0</v>
      </c>
      <c r="BE86" s="95">
        <v>0</v>
      </c>
      <c r="BF86" s="95">
        <v>0</v>
      </c>
      <c r="BG86" s="95">
        <v>0</v>
      </c>
      <c r="BH86" s="95">
        <v>0</v>
      </c>
      <c r="BI86" s="95">
        <v>0</v>
      </c>
      <c r="BJ86" s="95">
        <v>17</v>
      </c>
      <c r="BK86" s="95">
        <v>0</v>
      </c>
      <c r="BL86" s="95">
        <v>0</v>
      </c>
      <c r="BM86" s="95">
        <v>0</v>
      </c>
      <c r="BN86" s="95">
        <v>0</v>
      </c>
      <c r="BO86" s="95">
        <v>0</v>
      </c>
      <c r="BP86" s="95">
        <v>0</v>
      </c>
      <c r="BQ86" s="95">
        <v>0</v>
      </c>
      <c r="BR86" s="95">
        <v>0</v>
      </c>
      <c r="BS86" s="95">
        <v>0</v>
      </c>
      <c r="BT86" s="95">
        <v>0</v>
      </c>
      <c r="BU86" s="95">
        <v>0</v>
      </c>
      <c r="BV86" s="95">
        <v>0</v>
      </c>
      <c r="BW86" s="95">
        <v>0</v>
      </c>
      <c r="BX86" s="95">
        <v>0</v>
      </c>
      <c r="BY86" s="95">
        <v>0</v>
      </c>
      <c r="BZ86" s="95">
        <v>0</v>
      </c>
      <c r="CA86" s="95">
        <v>0</v>
      </c>
      <c r="CB86" s="95">
        <v>1</v>
      </c>
      <c r="CC86" s="95">
        <v>0</v>
      </c>
      <c r="CD86" s="95">
        <v>0</v>
      </c>
      <c r="CE86" s="95">
        <v>0</v>
      </c>
      <c r="CF86" s="95">
        <v>638</v>
      </c>
      <c r="CG86" s="95">
        <v>23</v>
      </c>
      <c r="CH86" s="95">
        <v>0</v>
      </c>
      <c r="CI86" s="95">
        <v>0</v>
      </c>
      <c r="CJ86" s="95">
        <v>2077</v>
      </c>
      <c r="CK86" s="95">
        <v>82</v>
      </c>
      <c r="CL86" s="95">
        <v>5515</v>
      </c>
      <c r="CM86" s="95">
        <v>800</v>
      </c>
      <c r="CN86" s="95">
        <v>1599</v>
      </c>
      <c r="CO86" s="95">
        <v>61</v>
      </c>
      <c r="CP86" s="95">
        <v>409</v>
      </c>
      <c r="CQ86" s="95">
        <v>19</v>
      </c>
      <c r="CR86" s="95">
        <v>618</v>
      </c>
      <c r="CS86" s="95">
        <v>20</v>
      </c>
      <c r="CT86" s="95">
        <v>169</v>
      </c>
      <c r="CU86" s="95">
        <v>699</v>
      </c>
      <c r="CV86" s="95">
        <v>436</v>
      </c>
      <c r="CW86" s="95">
        <v>133</v>
      </c>
      <c r="CX86" s="95">
        <v>2218</v>
      </c>
      <c r="CY86" s="95">
        <v>411</v>
      </c>
      <c r="CZ86" s="95">
        <v>467</v>
      </c>
      <c r="DA86" s="95">
        <v>42</v>
      </c>
      <c r="DB86" s="95">
        <v>46</v>
      </c>
      <c r="DC86" s="95">
        <v>0</v>
      </c>
      <c r="DD86" s="95">
        <v>22</v>
      </c>
      <c r="DE86" s="95">
        <v>705</v>
      </c>
      <c r="DF86" s="95">
        <v>2191</v>
      </c>
      <c r="DG86" s="95">
        <v>22007</v>
      </c>
      <c r="DH86" s="95">
        <v>914</v>
      </c>
      <c r="DI86" s="95">
        <v>114</v>
      </c>
      <c r="DJ86" s="95">
        <v>368</v>
      </c>
      <c r="DK86" s="95">
        <v>5772</v>
      </c>
      <c r="DL86" s="95">
        <v>20441</v>
      </c>
      <c r="DM86" s="95">
        <v>948</v>
      </c>
      <c r="DN86" s="95">
        <v>1671</v>
      </c>
      <c r="DO86" s="95">
        <v>0</v>
      </c>
      <c r="DP86" s="95">
        <v>148</v>
      </c>
      <c r="DQ86" s="95">
        <v>1185</v>
      </c>
      <c r="DR86" s="95">
        <v>2915</v>
      </c>
      <c r="DS86" s="95">
        <v>1160</v>
      </c>
      <c r="DT86" s="95">
        <v>772</v>
      </c>
      <c r="DU86" s="95">
        <v>274</v>
      </c>
      <c r="DV86" s="95">
        <v>51</v>
      </c>
      <c r="DW86" s="95">
        <v>11</v>
      </c>
      <c r="DX86" s="95">
        <v>29</v>
      </c>
      <c r="DY86" s="95">
        <v>0</v>
      </c>
      <c r="DZ86" s="95">
        <v>3107</v>
      </c>
      <c r="EA86" s="95">
        <v>3008</v>
      </c>
      <c r="EB86" s="95">
        <v>2090</v>
      </c>
      <c r="EC86" s="95">
        <v>1070</v>
      </c>
      <c r="ED86" s="95">
        <v>4292</v>
      </c>
      <c r="EE86" s="95">
        <v>0</v>
      </c>
      <c r="EF86" s="95">
        <v>0</v>
      </c>
      <c r="EG86" s="95">
        <v>0</v>
      </c>
      <c r="EH86" s="95">
        <v>0</v>
      </c>
      <c r="EI86" s="95">
        <v>1</v>
      </c>
      <c r="EJ86" s="95">
        <v>0</v>
      </c>
      <c r="EK86" s="95">
        <v>0</v>
      </c>
      <c r="EL86" s="95">
        <v>0</v>
      </c>
      <c r="EM86" s="95">
        <v>0</v>
      </c>
      <c r="EN86" s="95">
        <v>0</v>
      </c>
      <c r="EO86" s="95">
        <v>0</v>
      </c>
      <c r="EP86" s="95">
        <v>0</v>
      </c>
      <c r="EQ86" s="95">
        <v>0</v>
      </c>
      <c r="ER86" s="95">
        <v>0</v>
      </c>
      <c r="ES86" s="95">
        <v>0</v>
      </c>
      <c r="ET86" s="95">
        <v>0</v>
      </c>
      <c r="EU86" s="95">
        <v>0</v>
      </c>
      <c r="EV86" s="95">
        <v>0</v>
      </c>
      <c r="EW86" s="95">
        <v>0</v>
      </c>
      <c r="EX86" s="95">
        <v>0</v>
      </c>
      <c r="EY86" s="95">
        <v>0</v>
      </c>
      <c r="EZ86" s="95">
        <v>0</v>
      </c>
      <c r="FA86" s="95">
        <v>0</v>
      </c>
      <c r="FB86" s="95">
        <v>0</v>
      </c>
      <c r="FC86" s="95">
        <v>0</v>
      </c>
      <c r="FD86" s="95">
        <v>0</v>
      </c>
      <c r="FE86" s="95">
        <v>0</v>
      </c>
      <c r="FF86" s="95">
        <v>0</v>
      </c>
      <c r="FG86" s="95">
        <v>0</v>
      </c>
      <c r="FH86" s="95">
        <v>2</v>
      </c>
      <c r="FI86" s="95">
        <v>134</v>
      </c>
      <c r="FJ86" s="95">
        <v>0</v>
      </c>
      <c r="FK86" s="95">
        <v>0</v>
      </c>
      <c r="FL86" s="95">
        <v>0</v>
      </c>
      <c r="FM86" s="95">
        <v>0</v>
      </c>
      <c r="FN86" s="95">
        <v>90</v>
      </c>
      <c r="FO86" s="95">
        <v>0</v>
      </c>
      <c r="FP86" s="95">
        <v>0</v>
      </c>
      <c r="FQ86" s="95">
        <v>0</v>
      </c>
      <c r="FR86" s="95">
        <v>0</v>
      </c>
      <c r="FS86" s="95">
        <v>0</v>
      </c>
      <c r="FT86" s="95">
        <v>0</v>
      </c>
      <c r="FU86" s="95">
        <v>0</v>
      </c>
      <c r="FV86" s="95">
        <v>0</v>
      </c>
      <c r="FW86" s="95">
        <v>79</v>
      </c>
      <c r="FX86" s="95">
        <v>1078</v>
      </c>
      <c r="FY86" s="95">
        <v>41</v>
      </c>
      <c r="FZ86" s="95">
        <v>0</v>
      </c>
      <c r="GA86" s="95">
        <v>0</v>
      </c>
      <c r="GB86" s="95">
        <v>0</v>
      </c>
      <c r="GC86" s="95">
        <v>0</v>
      </c>
      <c r="GD86" s="95">
        <v>0</v>
      </c>
      <c r="GE86" s="95">
        <v>0</v>
      </c>
      <c r="GF86" s="95">
        <v>296</v>
      </c>
      <c r="GG86" s="96">
        <v>93487</v>
      </c>
      <c r="GH86" s="95">
        <v>0</v>
      </c>
      <c r="GI86" s="95">
        <v>0</v>
      </c>
      <c r="GJ86" s="95">
        <v>0</v>
      </c>
      <c r="GK86" s="95">
        <v>0</v>
      </c>
      <c r="GL86" s="95">
        <v>0</v>
      </c>
      <c r="GM86" s="95">
        <v>0</v>
      </c>
      <c r="GN86" s="95">
        <v>0</v>
      </c>
      <c r="GO86" s="95">
        <v>-779</v>
      </c>
      <c r="GP86" s="96">
        <v>-779</v>
      </c>
      <c r="GQ86" s="96">
        <v>92708</v>
      </c>
      <c r="GR86" s="95">
        <v>195</v>
      </c>
      <c r="GS86" s="95">
        <v>0</v>
      </c>
      <c r="GT86" s="95">
        <v>195</v>
      </c>
      <c r="GU86" s="95">
        <v>7939</v>
      </c>
      <c r="GV86" s="95">
        <v>8134</v>
      </c>
      <c r="GW86" s="96">
        <v>7355</v>
      </c>
      <c r="GX86" s="96">
        <v>100842</v>
      </c>
      <c r="GY86" s="95">
        <v>-39269</v>
      </c>
      <c r="GZ86" s="95">
        <v>0</v>
      </c>
      <c r="HA86" s="95">
        <v>-33</v>
      </c>
      <c r="HB86" s="95">
        <v>-3144</v>
      </c>
      <c r="HC86" s="95">
        <v>-42446</v>
      </c>
      <c r="HD86" s="95">
        <v>-45730</v>
      </c>
      <c r="HE86" s="95">
        <v>-88176</v>
      </c>
      <c r="HF86" s="96">
        <v>-80821</v>
      </c>
      <c r="HG86" s="97">
        <v>12666</v>
      </c>
      <c r="HH86" s="87"/>
      <c r="HI86" s="40"/>
    </row>
    <row r="87" spans="1:217" hidden="1" x14ac:dyDescent="0.2">
      <c r="A87" s="87" t="s">
        <v>965</v>
      </c>
      <c r="B87" s="92" t="s">
        <v>1118</v>
      </c>
      <c r="C87" s="89" t="s">
        <v>27</v>
      </c>
      <c r="D87" s="95">
        <v>0</v>
      </c>
      <c r="E87" s="95">
        <v>0</v>
      </c>
      <c r="F87" s="95">
        <v>0</v>
      </c>
      <c r="G87" s="95">
        <v>0</v>
      </c>
      <c r="H87" s="95">
        <v>0</v>
      </c>
      <c r="I87" s="95">
        <v>0</v>
      </c>
      <c r="J87" s="95">
        <v>0</v>
      </c>
      <c r="K87" s="95">
        <v>0</v>
      </c>
      <c r="L87" s="95">
        <v>0</v>
      </c>
      <c r="M87" s="95">
        <v>0</v>
      </c>
      <c r="N87" s="95">
        <v>0</v>
      </c>
      <c r="O87" s="95">
        <v>0</v>
      </c>
      <c r="P87" s="95">
        <v>0</v>
      </c>
      <c r="Q87" s="95">
        <v>0</v>
      </c>
      <c r="R87" s="95">
        <v>0</v>
      </c>
      <c r="S87" s="95">
        <v>0</v>
      </c>
      <c r="T87" s="95">
        <v>152</v>
      </c>
      <c r="U87" s="95">
        <v>84</v>
      </c>
      <c r="V87" s="95">
        <v>0</v>
      </c>
      <c r="W87" s="95">
        <v>1117</v>
      </c>
      <c r="X87" s="95">
        <v>0</v>
      </c>
      <c r="Y87" s="95">
        <v>74</v>
      </c>
      <c r="Z87" s="95">
        <v>640</v>
      </c>
      <c r="AA87" s="95">
        <v>1697</v>
      </c>
      <c r="AB87" s="95">
        <v>147</v>
      </c>
      <c r="AC87" s="95">
        <v>0</v>
      </c>
      <c r="AD87" s="95">
        <v>0</v>
      </c>
      <c r="AE87" s="95">
        <v>0</v>
      </c>
      <c r="AF87" s="95">
        <v>0</v>
      </c>
      <c r="AG87" s="95">
        <v>0</v>
      </c>
      <c r="AH87" s="95">
        <v>0</v>
      </c>
      <c r="AI87" s="95">
        <v>0</v>
      </c>
      <c r="AJ87" s="95">
        <v>0</v>
      </c>
      <c r="AK87" s="95">
        <v>0</v>
      </c>
      <c r="AL87" s="95">
        <v>0</v>
      </c>
      <c r="AM87" s="95">
        <v>0</v>
      </c>
      <c r="AN87" s="95">
        <v>49</v>
      </c>
      <c r="AO87" s="95">
        <v>204</v>
      </c>
      <c r="AP87" s="95">
        <v>0</v>
      </c>
      <c r="AQ87" s="95">
        <v>0</v>
      </c>
      <c r="AR87" s="95">
        <v>0</v>
      </c>
      <c r="AS87" s="95">
        <v>22</v>
      </c>
      <c r="AT87" s="95">
        <v>12</v>
      </c>
      <c r="AU87" s="95">
        <v>308</v>
      </c>
      <c r="AV87" s="95">
        <v>0</v>
      </c>
      <c r="AW87" s="95">
        <v>0</v>
      </c>
      <c r="AX87" s="95">
        <v>64</v>
      </c>
      <c r="AY87" s="95">
        <v>0</v>
      </c>
      <c r="AZ87" s="95">
        <v>0</v>
      </c>
      <c r="BA87" s="95">
        <v>0</v>
      </c>
      <c r="BB87" s="95">
        <v>0</v>
      </c>
      <c r="BC87" s="95">
        <v>0</v>
      </c>
      <c r="BD87" s="95">
        <v>0</v>
      </c>
      <c r="BE87" s="95">
        <v>309</v>
      </c>
      <c r="BF87" s="95">
        <v>17</v>
      </c>
      <c r="BG87" s="95">
        <v>0</v>
      </c>
      <c r="BH87" s="95">
        <v>80</v>
      </c>
      <c r="BI87" s="95">
        <v>0</v>
      </c>
      <c r="BJ87" s="95">
        <v>1570</v>
      </c>
      <c r="BK87" s="95">
        <v>0</v>
      </c>
      <c r="BL87" s="95">
        <v>0</v>
      </c>
      <c r="BM87" s="95">
        <v>826</v>
      </c>
      <c r="BN87" s="95">
        <v>62</v>
      </c>
      <c r="BO87" s="95">
        <v>132</v>
      </c>
      <c r="BP87" s="95">
        <v>1</v>
      </c>
      <c r="BQ87" s="95">
        <v>59</v>
      </c>
      <c r="BR87" s="95">
        <v>65</v>
      </c>
      <c r="BS87" s="95">
        <v>26</v>
      </c>
      <c r="BT87" s="95">
        <v>8</v>
      </c>
      <c r="BU87" s="95">
        <v>136</v>
      </c>
      <c r="BV87" s="95">
        <v>98</v>
      </c>
      <c r="BW87" s="95">
        <v>0</v>
      </c>
      <c r="BX87" s="95">
        <v>0</v>
      </c>
      <c r="BY87" s="95">
        <v>0</v>
      </c>
      <c r="BZ87" s="95">
        <v>0</v>
      </c>
      <c r="CA87" s="95">
        <v>2448</v>
      </c>
      <c r="CB87" s="95">
        <v>11</v>
      </c>
      <c r="CC87" s="95">
        <v>0</v>
      </c>
      <c r="CD87" s="95">
        <v>164</v>
      </c>
      <c r="CE87" s="95">
        <v>0</v>
      </c>
      <c r="CF87" s="95">
        <v>223</v>
      </c>
      <c r="CG87" s="95">
        <v>7355</v>
      </c>
      <c r="CH87" s="95">
        <v>787</v>
      </c>
      <c r="CI87" s="95">
        <v>5786</v>
      </c>
      <c r="CJ87" s="95">
        <v>7964</v>
      </c>
      <c r="CK87" s="95">
        <v>15259</v>
      </c>
      <c r="CL87" s="95">
        <v>21820</v>
      </c>
      <c r="CM87" s="95">
        <v>7182</v>
      </c>
      <c r="CN87" s="95">
        <v>615</v>
      </c>
      <c r="CO87" s="95">
        <v>225</v>
      </c>
      <c r="CP87" s="95">
        <v>5094</v>
      </c>
      <c r="CQ87" s="95">
        <v>182</v>
      </c>
      <c r="CR87" s="95">
        <v>2809</v>
      </c>
      <c r="CS87" s="95">
        <v>314</v>
      </c>
      <c r="CT87" s="95">
        <v>286</v>
      </c>
      <c r="CU87" s="95">
        <v>1825</v>
      </c>
      <c r="CV87" s="95">
        <v>2414</v>
      </c>
      <c r="CW87" s="95">
        <v>430</v>
      </c>
      <c r="CX87" s="95">
        <v>1548</v>
      </c>
      <c r="CY87" s="95">
        <v>353</v>
      </c>
      <c r="CZ87" s="95">
        <v>436</v>
      </c>
      <c r="DA87" s="95">
        <v>1175</v>
      </c>
      <c r="DB87" s="95">
        <v>322</v>
      </c>
      <c r="DC87" s="95">
        <v>23</v>
      </c>
      <c r="DD87" s="95">
        <v>189</v>
      </c>
      <c r="DE87" s="95">
        <v>808</v>
      </c>
      <c r="DF87" s="95">
        <v>3099</v>
      </c>
      <c r="DG87" s="95">
        <v>30854</v>
      </c>
      <c r="DH87" s="95">
        <v>2522</v>
      </c>
      <c r="DI87" s="95">
        <v>423</v>
      </c>
      <c r="DJ87" s="95">
        <v>1595</v>
      </c>
      <c r="DK87" s="95">
        <v>12419</v>
      </c>
      <c r="DL87" s="95">
        <v>2028</v>
      </c>
      <c r="DM87" s="95">
        <v>434</v>
      </c>
      <c r="DN87" s="95">
        <v>1462</v>
      </c>
      <c r="DO87" s="95">
        <v>0</v>
      </c>
      <c r="DP87" s="95">
        <v>299</v>
      </c>
      <c r="DQ87" s="95">
        <v>108</v>
      </c>
      <c r="DR87" s="95">
        <v>5685</v>
      </c>
      <c r="DS87" s="95">
        <v>4874</v>
      </c>
      <c r="DT87" s="95">
        <v>2431</v>
      </c>
      <c r="DU87" s="95">
        <v>1910</v>
      </c>
      <c r="DV87" s="95">
        <v>440</v>
      </c>
      <c r="DW87" s="95">
        <v>1233</v>
      </c>
      <c r="DX87" s="95">
        <v>2601</v>
      </c>
      <c r="DY87" s="95">
        <v>0</v>
      </c>
      <c r="DZ87" s="95">
        <v>589</v>
      </c>
      <c r="EA87" s="95">
        <v>699</v>
      </c>
      <c r="EB87" s="95">
        <v>312</v>
      </c>
      <c r="EC87" s="95">
        <v>252</v>
      </c>
      <c r="ED87" s="95">
        <v>161</v>
      </c>
      <c r="EE87" s="95">
        <v>192</v>
      </c>
      <c r="EF87" s="95">
        <v>0</v>
      </c>
      <c r="EG87" s="95">
        <v>0</v>
      </c>
      <c r="EH87" s="95">
        <v>41</v>
      </c>
      <c r="EI87" s="95">
        <v>0</v>
      </c>
      <c r="EJ87" s="95">
        <v>18</v>
      </c>
      <c r="EK87" s="95">
        <v>18</v>
      </c>
      <c r="EL87" s="95">
        <v>0</v>
      </c>
      <c r="EM87" s="95">
        <v>0</v>
      </c>
      <c r="EN87" s="95">
        <v>0</v>
      </c>
      <c r="EO87" s="95">
        <v>0</v>
      </c>
      <c r="EP87" s="95">
        <v>0</v>
      </c>
      <c r="EQ87" s="95">
        <v>0</v>
      </c>
      <c r="ER87" s="95">
        <v>0</v>
      </c>
      <c r="ES87" s="95">
        <v>0</v>
      </c>
      <c r="ET87" s="95">
        <v>0</v>
      </c>
      <c r="EU87" s="95">
        <v>6</v>
      </c>
      <c r="EV87" s="95">
        <v>16</v>
      </c>
      <c r="EW87" s="95">
        <v>0</v>
      </c>
      <c r="EX87" s="95">
        <v>0</v>
      </c>
      <c r="EY87" s="95">
        <v>0</v>
      </c>
      <c r="EZ87" s="95">
        <v>0</v>
      </c>
      <c r="FA87" s="95">
        <v>9</v>
      </c>
      <c r="FB87" s="95">
        <v>0</v>
      </c>
      <c r="FC87" s="95">
        <v>0</v>
      </c>
      <c r="FD87" s="95">
        <v>0</v>
      </c>
      <c r="FE87" s="95">
        <v>0</v>
      </c>
      <c r="FF87" s="95">
        <v>0</v>
      </c>
      <c r="FG87" s="95">
        <v>0</v>
      </c>
      <c r="FH87" s="95">
        <v>33</v>
      </c>
      <c r="FI87" s="95">
        <v>48</v>
      </c>
      <c r="FJ87" s="95">
        <v>25</v>
      </c>
      <c r="FK87" s="95">
        <v>0</v>
      </c>
      <c r="FL87" s="95">
        <v>0</v>
      </c>
      <c r="FM87" s="95">
        <v>0</v>
      </c>
      <c r="FN87" s="95">
        <v>25</v>
      </c>
      <c r="FO87" s="95">
        <v>3477</v>
      </c>
      <c r="FP87" s="95">
        <v>0</v>
      </c>
      <c r="FQ87" s="95">
        <v>51</v>
      </c>
      <c r="FR87" s="95">
        <v>158</v>
      </c>
      <c r="FS87" s="95">
        <v>37</v>
      </c>
      <c r="FT87" s="95">
        <v>0</v>
      </c>
      <c r="FU87" s="95">
        <v>0</v>
      </c>
      <c r="FV87" s="95">
        <v>0</v>
      </c>
      <c r="FW87" s="95">
        <v>66</v>
      </c>
      <c r="FX87" s="95">
        <v>0</v>
      </c>
      <c r="FY87" s="95">
        <v>0</v>
      </c>
      <c r="FZ87" s="95">
        <v>149</v>
      </c>
      <c r="GA87" s="95">
        <v>410</v>
      </c>
      <c r="GB87" s="95">
        <v>156</v>
      </c>
      <c r="GC87" s="95">
        <v>0</v>
      </c>
      <c r="GD87" s="95">
        <v>107</v>
      </c>
      <c r="GE87" s="95">
        <v>51</v>
      </c>
      <c r="GF87" s="95">
        <v>107</v>
      </c>
      <c r="GG87" s="96">
        <v>177636</v>
      </c>
      <c r="GH87" s="95">
        <v>48</v>
      </c>
      <c r="GI87" s="95">
        <v>226</v>
      </c>
      <c r="GJ87" s="95">
        <v>0</v>
      </c>
      <c r="GK87" s="95">
        <v>0</v>
      </c>
      <c r="GL87" s="95">
        <v>0</v>
      </c>
      <c r="GM87" s="95">
        <v>0</v>
      </c>
      <c r="GN87" s="95">
        <v>10</v>
      </c>
      <c r="GO87" s="95">
        <v>-3231</v>
      </c>
      <c r="GP87" s="96">
        <v>-2947</v>
      </c>
      <c r="GQ87" s="96">
        <v>174689</v>
      </c>
      <c r="GR87" s="95">
        <v>18892</v>
      </c>
      <c r="GS87" s="95">
        <v>0</v>
      </c>
      <c r="GT87" s="95">
        <v>18892</v>
      </c>
      <c r="GU87" s="95">
        <v>57974</v>
      </c>
      <c r="GV87" s="95">
        <v>76866</v>
      </c>
      <c r="GW87" s="96">
        <v>73919</v>
      </c>
      <c r="GX87" s="96">
        <v>251555</v>
      </c>
      <c r="GY87" s="95">
        <v>-21030</v>
      </c>
      <c r="GZ87" s="95">
        <v>0</v>
      </c>
      <c r="HA87" s="95">
        <v>-307</v>
      </c>
      <c r="HB87" s="95">
        <v>-1708</v>
      </c>
      <c r="HC87" s="95">
        <v>-23045</v>
      </c>
      <c r="HD87" s="95">
        <v>-87532</v>
      </c>
      <c r="HE87" s="95">
        <v>-110577</v>
      </c>
      <c r="HF87" s="96">
        <v>-36658</v>
      </c>
      <c r="HG87" s="97">
        <v>140978</v>
      </c>
      <c r="HH87" s="87"/>
      <c r="HI87" s="40"/>
    </row>
    <row r="88" spans="1:217" hidden="1" x14ac:dyDescent="0.2">
      <c r="A88" s="87" t="s">
        <v>966</v>
      </c>
      <c r="B88" s="92" t="s">
        <v>26</v>
      </c>
      <c r="C88" s="89" t="s">
        <v>25</v>
      </c>
      <c r="D88" s="95">
        <v>0</v>
      </c>
      <c r="E88" s="95">
        <v>0</v>
      </c>
      <c r="F88" s="95">
        <v>0</v>
      </c>
      <c r="G88" s="95">
        <v>0</v>
      </c>
      <c r="H88" s="95">
        <v>0</v>
      </c>
      <c r="I88" s="95">
        <v>0</v>
      </c>
      <c r="J88" s="95">
        <v>0</v>
      </c>
      <c r="K88" s="95">
        <v>0</v>
      </c>
      <c r="L88" s="95">
        <v>1</v>
      </c>
      <c r="M88" s="95">
        <v>0</v>
      </c>
      <c r="N88" s="95">
        <v>0</v>
      </c>
      <c r="O88" s="95">
        <v>9</v>
      </c>
      <c r="P88" s="95">
        <v>0</v>
      </c>
      <c r="Q88" s="95">
        <v>0</v>
      </c>
      <c r="R88" s="95">
        <v>0</v>
      </c>
      <c r="S88" s="95">
        <v>0</v>
      </c>
      <c r="T88" s="95">
        <v>0</v>
      </c>
      <c r="U88" s="95">
        <v>0</v>
      </c>
      <c r="V88" s="95">
        <v>0</v>
      </c>
      <c r="W88" s="95">
        <v>0</v>
      </c>
      <c r="X88" s="95">
        <v>0</v>
      </c>
      <c r="Y88" s="95">
        <v>0</v>
      </c>
      <c r="Z88" s="95">
        <v>0</v>
      </c>
      <c r="AA88" s="95">
        <v>0</v>
      </c>
      <c r="AB88" s="95">
        <v>0</v>
      </c>
      <c r="AC88" s="95">
        <v>0</v>
      </c>
      <c r="AD88" s="95">
        <v>0</v>
      </c>
      <c r="AE88" s="95">
        <v>0</v>
      </c>
      <c r="AF88" s="95">
        <v>0</v>
      </c>
      <c r="AG88" s="95">
        <v>0</v>
      </c>
      <c r="AH88" s="95">
        <v>0</v>
      </c>
      <c r="AI88" s="95">
        <v>0</v>
      </c>
      <c r="AJ88" s="95">
        <v>0</v>
      </c>
      <c r="AK88" s="95">
        <v>0</v>
      </c>
      <c r="AL88" s="95">
        <v>0</v>
      </c>
      <c r="AM88" s="95">
        <v>0</v>
      </c>
      <c r="AN88" s="95">
        <v>0</v>
      </c>
      <c r="AO88" s="95">
        <v>0</v>
      </c>
      <c r="AP88" s="95">
        <v>0</v>
      </c>
      <c r="AQ88" s="95">
        <v>0</v>
      </c>
      <c r="AR88" s="95">
        <v>0</v>
      </c>
      <c r="AS88" s="95">
        <v>0</v>
      </c>
      <c r="AT88" s="95">
        <v>0</v>
      </c>
      <c r="AU88" s="95">
        <v>0</v>
      </c>
      <c r="AV88" s="95">
        <v>0</v>
      </c>
      <c r="AW88" s="95">
        <v>0</v>
      </c>
      <c r="AX88" s="95">
        <v>0</v>
      </c>
      <c r="AY88" s="95">
        <v>0</v>
      </c>
      <c r="AZ88" s="95">
        <v>0</v>
      </c>
      <c r="BA88" s="95">
        <v>0</v>
      </c>
      <c r="BB88" s="95">
        <v>0</v>
      </c>
      <c r="BC88" s="95">
        <v>0</v>
      </c>
      <c r="BD88" s="95">
        <v>0</v>
      </c>
      <c r="BE88" s="95">
        <v>0</v>
      </c>
      <c r="BF88" s="95">
        <v>0</v>
      </c>
      <c r="BG88" s="95">
        <v>0</v>
      </c>
      <c r="BH88" s="95">
        <v>0</v>
      </c>
      <c r="BI88" s="95">
        <v>0</v>
      </c>
      <c r="BJ88" s="95">
        <v>0</v>
      </c>
      <c r="BK88" s="95">
        <v>0</v>
      </c>
      <c r="BL88" s="95">
        <v>0</v>
      </c>
      <c r="BM88" s="95">
        <v>0</v>
      </c>
      <c r="BN88" s="95">
        <v>0</v>
      </c>
      <c r="BO88" s="95">
        <v>0</v>
      </c>
      <c r="BP88" s="95">
        <v>0</v>
      </c>
      <c r="BQ88" s="95">
        <v>0</v>
      </c>
      <c r="BR88" s="95">
        <v>0</v>
      </c>
      <c r="BS88" s="95">
        <v>0</v>
      </c>
      <c r="BT88" s="95">
        <v>0</v>
      </c>
      <c r="BU88" s="95">
        <v>0</v>
      </c>
      <c r="BV88" s="95">
        <v>0</v>
      </c>
      <c r="BW88" s="95">
        <v>0</v>
      </c>
      <c r="BX88" s="95">
        <v>0</v>
      </c>
      <c r="BY88" s="95">
        <v>0</v>
      </c>
      <c r="BZ88" s="95">
        <v>0</v>
      </c>
      <c r="CA88" s="95">
        <v>0</v>
      </c>
      <c r="CB88" s="95">
        <v>0</v>
      </c>
      <c r="CC88" s="95">
        <v>0</v>
      </c>
      <c r="CD88" s="95">
        <v>0</v>
      </c>
      <c r="CE88" s="95">
        <v>0</v>
      </c>
      <c r="CF88" s="95">
        <v>0</v>
      </c>
      <c r="CG88" s="95">
        <v>0</v>
      </c>
      <c r="CH88" s="95">
        <v>3050</v>
      </c>
      <c r="CI88" s="95">
        <v>0</v>
      </c>
      <c r="CJ88" s="95">
        <v>0</v>
      </c>
      <c r="CK88" s="95">
        <v>0</v>
      </c>
      <c r="CL88" s="95">
        <v>0</v>
      </c>
      <c r="CM88" s="95">
        <v>0</v>
      </c>
      <c r="CN88" s="95">
        <v>0</v>
      </c>
      <c r="CO88" s="95">
        <v>0</v>
      </c>
      <c r="CP88" s="95">
        <v>0</v>
      </c>
      <c r="CQ88" s="95">
        <v>0</v>
      </c>
      <c r="CR88" s="95">
        <v>0</v>
      </c>
      <c r="CS88" s="95">
        <v>0</v>
      </c>
      <c r="CT88" s="95">
        <v>0</v>
      </c>
      <c r="CU88" s="95">
        <v>0</v>
      </c>
      <c r="CV88" s="95">
        <v>0</v>
      </c>
      <c r="CW88" s="95">
        <v>0</v>
      </c>
      <c r="CX88" s="95">
        <v>0</v>
      </c>
      <c r="CY88" s="95">
        <v>0</v>
      </c>
      <c r="CZ88" s="95">
        <v>0</v>
      </c>
      <c r="DA88" s="95">
        <v>0</v>
      </c>
      <c r="DB88" s="95">
        <v>0</v>
      </c>
      <c r="DC88" s="95">
        <v>0</v>
      </c>
      <c r="DD88" s="95">
        <v>0</v>
      </c>
      <c r="DE88" s="95">
        <v>0</v>
      </c>
      <c r="DF88" s="95">
        <v>0</v>
      </c>
      <c r="DG88" s="95">
        <v>0</v>
      </c>
      <c r="DH88" s="95">
        <v>0</v>
      </c>
      <c r="DI88" s="95">
        <v>0</v>
      </c>
      <c r="DJ88" s="95">
        <v>0</v>
      </c>
      <c r="DK88" s="95">
        <v>0</v>
      </c>
      <c r="DL88" s="95">
        <v>0</v>
      </c>
      <c r="DM88" s="95">
        <v>0</v>
      </c>
      <c r="DN88" s="95">
        <v>0</v>
      </c>
      <c r="DO88" s="95">
        <v>0</v>
      </c>
      <c r="DP88" s="95">
        <v>0</v>
      </c>
      <c r="DQ88" s="95">
        <v>0</v>
      </c>
      <c r="DR88" s="95">
        <v>0</v>
      </c>
      <c r="DS88" s="95">
        <v>0</v>
      </c>
      <c r="DT88" s="95">
        <v>0</v>
      </c>
      <c r="DU88" s="95">
        <v>0</v>
      </c>
      <c r="DV88" s="95">
        <v>0</v>
      </c>
      <c r="DW88" s="95">
        <v>0</v>
      </c>
      <c r="DX88" s="95">
        <v>38</v>
      </c>
      <c r="DY88" s="95">
        <v>0</v>
      </c>
      <c r="DZ88" s="95">
        <v>7518</v>
      </c>
      <c r="EA88" s="95">
        <v>28314</v>
      </c>
      <c r="EB88" s="95">
        <v>10540</v>
      </c>
      <c r="EC88" s="95">
        <v>8889</v>
      </c>
      <c r="ED88" s="95">
        <v>12588</v>
      </c>
      <c r="EE88" s="95">
        <v>0</v>
      </c>
      <c r="EF88" s="95">
        <v>0</v>
      </c>
      <c r="EG88" s="95">
        <v>0</v>
      </c>
      <c r="EH88" s="95">
        <v>0</v>
      </c>
      <c r="EI88" s="95">
        <v>0</v>
      </c>
      <c r="EJ88" s="95">
        <v>0</v>
      </c>
      <c r="EK88" s="95">
        <v>0</v>
      </c>
      <c r="EL88" s="95">
        <v>0</v>
      </c>
      <c r="EM88" s="95">
        <v>0</v>
      </c>
      <c r="EN88" s="95">
        <v>0</v>
      </c>
      <c r="EO88" s="95">
        <v>0</v>
      </c>
      <c r="EP88" s="95">
        <v>0</v>
      </c>
      <c r="EQ88" s="95">
        <v>0</v>
      </c>
      <c r="ER88" s="95">
        <v>0</v>
      </c>
      <c r="ES88" s="95">
        <v>0</v>
      </c>
      <c r="ET88" s="95">
        <v>0</v>
      </c>
      <c r="EU88" s="95">
        <v>0</v>
      </c>
      <c r="EV88" s="95">
        <v>0</v>
      </c>
      <c r="EW88" s="95">
        <v>0</v>
      </c>
      <c r="EX88" s="95">
        <v>0</v>
      </c>
      <c r="EY88" s="95">
        <v>0</v>
      </c>
      <c r="EZ88" s="95">
        <v>0</v>
      </c>
      <c r="FA88" s="95">
        <v>0</v>
      </c>
      <c r="FB88" s="95">
        <v>0</v>
      </c>
      <c r="FC88" s="95">
        <v>0</v>
      </c>
      <c r="FD88" s="95">
        <v>0</v>
      </c>
      <c r="FE88" s="95">
        <v>0</v>
      </c>
      <c r="FF88" s="95">
        <v>0</v>
      </c>
      <c r="FG88" s="95">
        <v>0</v>
      </c>
      <c r="FH88" s="95">
        <v>0</v>
      </c>
      <c r="FI88" s="95">
        <v>2</v>
      </c>
      <c r="FJ88" s="95">
        <v>0</v>
      </c>
      <c r="FK88" s="95">
        <v>0</v>
      </c>
      <c r="FL88" s="95">
        <v>0</v>
      </c>
      <c r="FM88" s="95">
        <v>0</v>
      </c>
      <c r="FN88" s="95">
        <v>0</v>
      </c>
      <c r="FO88" s="95">
        <v>0</v>
      </c>
      <c r="FP88" s="95">
        <v>0</v>
      </c>
      <c r="FQ88" s="95">
        <v>0</v>
      </c>
      <c r="FR88" s="95">
        <v>0</v>
      </c>
      <c r="FS88" s="95">
        <v>0</v>
      </c>
      <c r="FT88" s="95">
        <v>0</v>
      </c>
      <c r="FU88" s="95">
        <v>0</v>
      </c>
      <c r="FV88" s="95">
        <v>0</v>
      </c>
      <c r="FW88" s="95">
        <v>0</v>
      </c>
      <c r="FX88" s="95">
        <v>0</v>
      </c>
      <c r="FY88" s="95">
        <v>0</v>
      </c>
      <c r="FZ88" s="95">
        <v>0</v>
      </c>
      <c r="GA88" s="95">
        <v>0</v>
      </c>
      <c r="GB88" s="95">
        <v>0</v>
      </c>
      <c r="GC88" s="95">
        <v>0</v>
      </c>
      <c r="GD88" s="95">
        <v>0</v>
      </c>
      <c r="GE88" s="95">
        <v>0</v>
      </c>
      <c r="GF88" s="95">
        <v>0</v>
      </c>
      <c r="GG88" s="96">
        <v>70949</v>
      </c>
      <c r="GH88" s="95">
        <v>0</v>
      </c>
      <c r="GI88" s="95">
        <v>0</v>
      </c>
      <c r="GJ88" s="95">
        <v>0</v>
      </c>
      <c r="GK88" s="95">
        <v>0</v>
      </c>
      <c r="GL88" s="95">
        <v>0</v>
      </c>
      <c r="GM88" s="95">
        <v>9</v>
      </c>
      <c r="GN88" s="95">
        <v>1104</v>
      </c>
      <c r="GO88" s="95">
        <v>-116</v>
      </c>
      <c r="GP88" s="96">
        <v>997</v>
      </c>
      <c r="GQ88" s="96">
        <v>71946</v>
      </c>
      <c r="GR88" s="95">
        <v>263</v>
      </c>
      <c r="GS88" s="95">
        <v>0</v>
      </c>
      <c r="GT88" s="95">
        <v>263</v>
      </c>
      <c r="GU88" s="95">
        <v>75610</v>
      </c>
      <c r="GV88" s="95">
        <v>75873</v>
      </c>
      <c r="GW88" s="96">
        <v>76870</v>
      </c>
      <c r="GX88" s="96">
        <v>147819</v>
      </c>
      <c r="GY88" s="95">
        <v>-6482</v>
      </c>
      <c r="GZ88" s="95">
        <v>0</v>
      </c>
      <c r="HA88" s="95">
        <v>0</v>
      </c>
      <c r="HB88" s="95">
        <v>-519</v>
      </c>
      <c r="HC88" s="95">
        <v>-7001</v>
      </c>
      <c r="HD88" s="95">
        <v>-54405</v>
      </c>
      <c r="HE88" s="95">
        <v>-61406</v>
      </c>
      <c r="HF88" s="96">
        <v>15464</v>
      </c>
      <c r="HG88" s="97">
        <v>86413</v>
      </c>
      <c r="HH88" s="87"/>
      <c r="HI88" s="40"/>
    </row>
    <row r="89" spans="1:217" hidden="1" x14ac:dyDescent="0.2">
      <c r="A89" s="87" t="s">
        <v>967</v>
      </c>
      <c r="B89" s="92" t="s">
        <v>23</v>
      </c>
      <c r="C89" s="89" t="s">
        <v>22</v>
      </c>
      <c r="D89" s="95">
        <v>0</v>
      </c>
      <c r="E89" s="95">
        <v>0</v>
      </c>
      <c r="F89" s="95">
        <v>0</v>
      </c>
      <c r="G89" s="95">
        <v>0</v>
      </c>
      <c r="H89" s="95">
        <v>0</v>
      </c>
      <c r="I89" s="95">
        <v>0</v>
      </c>
      <c r="J89" s="95">
        <v>0</v>
      </c>
      <c r="K89" s="95">
        <v>0</v>
      </c>
      <c r="L89" s="95">
        <v>0</v>
      </c>
      <c r="M89" s="95">
        <v>0</v>
      </c>
      <c r="N89" s="95">
        <v>0</v>
      </c>
      <c r="O89" s="95">
        <v>0</v>
      </c>
      <c r="P89" s="95">
        <v>0</v>
      </c>
      <c r="Q89" s="95">
        <v>0</v>
      </c>
      <c r="R89" s="95">
        <v>0</v>
      </c>
      <c r="S89" s="95">
        <v>0</v>
      </c>
      <c r="T89" s="95">
        <v>0</v>
      </c>
      <c r="U89" s="95">
        <v>0</v>
      </c>
      <c r="V89" s="95">
        <v>0</v>
      </c>
      <c r="W89" s="95">
        <v>0</v>
      </c>
      <c r="X89" s="95">
        <v>0</v>
      </c>
      <c r="Y89" s="95">
        <v>0</v>
      </c>
      <c r="Z89" s="95">
        <v>0</v>
      </c>
      <c r="AA89" s="95">
        <v>0</v>
      </c>
      <c r="AB89" s="95">
        <v>0</v>
      </c>
      <c r="AC89" s="95">
        <v>0</v>
      </c>
      <c r="AD89" s="95">
        <v>0</v>
      </c>
      <c r="AE89" s="95">
        <v>0</v>
      </c>
      <c r="AF89" s="95">
        <v>0</v>
      </c>
      <c r="AG89" s="95">
        <v>0</v>
      </c>
      <c r="AH89" s="95">
        <v>0</v>
      </c>
      <c r="AI89" s="95">
        <v>0</v>
      </c>
      <c r="AJ89" s="95">
        <v>0</v>
      </c>
      <c r="AK89" s="95">
        <v>0</v>
      </c>
      <c r="AL89" s="95">
        <v>0</v>
      </c>
      <c r="AM89" s="95">
        <v>0</v>
      </c>
      <c r="AN89" s="95">
        <v>3</v>
      </c>
      <c r="AO89" s="95">
        <v>20</v>
      </c>
      <c r="AP89" s="95">
        <v>0</v>
      </c>
      <c r="AQ89" s="95">
        <v>0</v>
      </c>
      <c r="AR89" s="95">
        <v>0</v>
      </c>
      <c r="AS89" s="95">
        <v>0</v>
      </c>
      <c r="AT89" s="95">
        <v>0</v>
      </c>
      <c r="AU89" s="95">
        <v>0</v>
      </c>
      <c r="AV89" s="95">
        <v>0</v>
      </c>
      <c r="AW89" s="95">
        <v>0</v>
      </c>
      <c r="AX89" s="95">
        <v>0</v>
      </c>
      <c r="AY89" s="95">
        <v>0</v>
      </c>
      <c r="AZ89" s="95">
        <v>0</v>
      </c>
      <c r="BA89" s="95">
        <v>0</v>
      </c>
      <c r="BB89" s="95">
        <v>0</v>
      </c>
      <c r="BC89" s="95">
        <v>0</v>
      </c>
      <c r="BD89" s="95">
        <v>0</v>
      </c>
      <c r="BE89" s="95">
        <v>0</v>
      </c>
      <c r="BF89" s="95">
        <v>0</v>
      </c>
      <c r="BG89" s="95">
        <v>0</v>
      </c>
      <c r="BH89" s="95">
        <v>0</v>
      </c>
      <c r="BI89" s="95">
        <v>0</v>
      </c>
      <c r="BJ89" s="95">
        <v>0</v>
      </c>
      <c r="BK89" s="95">
        <v>0</v>
      </c>
      <c r="BL89" s="95">
        <v>0</v>
      </c>
      <c r="BM89" s="95">
        <v>0</v>
      </c>
      <c r="BN89" s="95">
        <v>0</v>
      </c>
      <c r="BO89" s="95">
        <v>0</v>
      </c>
      <c r="BP89" s="95">
        <v>0</v>
      </c>
      <c r="BQ89" s="95">
        <v>0</v>
      </c>
      <c r="BR89" s="95">
        <v>0</v>
      </c>
      <c r="BS89" s="95">
        <v>16</v>
      </c>
      <c r="BT89" s="95">
        <v>0</v>
      </c>
      <c r="BU89" s="95">
        <v>0</v>
      </c>
      <c r="BV89" s="95">
        <v>0</v>
      </c>
      <c r="BW89" s="95">
        <v>0</v>
      </c>
      <c r="BX89" s="95">
        <v>0</v>
      </c>
      <c r="BY89" s="95">
        <v>0</v>
      </c>
      <c r="BZ89" s="95">
        <v>0</v>
      </c>
      <c r="CA89" s="95">
        <v>0</v>
      </c>
      <c r="CB89" s="95">
        <v>3</v>
      </c>
      <c r="CC89" s="95">
        <v>0</v>
      </c>
      <c r="CD89" s="95">
        <v>0</v>
      </c>
      <c r="CE89" s="95">
        <v>0</v>
      </c>
      <c r="CF89" s="95">
        <v>0</v>
      </c>
      <c r="CG89" s="95">
        <v>0</v>
      </c>
      <c r="CH89" s="95">
        <v>32</v>
      </c>
      <c r="CI89" s="95">
        <v>0</v>
      </c>
      <c r="CJ89" s="95">
        <v>207</v>
      </c>
      <c r="CK89" s="95">
        <v>453</v>
      </c>
      <c r="CL89" s="95">
        <v>0</v>
      </c>
      <c r="CM89" s="95">
        <v>0</v>
      </c>
      <c r="CN89" s="95">
        <v>0</v>
      </c>
      <c r="CO89" s="95">
        <v>2</v>
      </c>
      <c r="CP89" s="95">
        <v>105</v>
      </c>
      <c r="CQ89" s="95">
        <v>0</v>
      </c>
      <c r="CR89" s="95">
        <v>0</v>
      </c>
      <c r="CS89" s="95">
        <v>2</v>
      </c>
      <c r="CT89" s="95">
        <v>9</v>
      </c>
      <c r="CU89" s="95">
        <v>0</v>
      </c>
      <c r="CV89" s="95">
        <v>17</v>
      </c>
      <c r="CW89" s="95">
        <v>0</v>
      </c>
      <c r="CX89" s="95">
        <v>24</v>
      </c>
      <c r="CY89" s="95">
        <v>0</v>
      </c>
      <c r="CZ89" s="95">
        <v>0</v>
      </c>
      <c r="DA89" s="95">
        <v>0</v>
      </c>
      <c r="DB89" s="95">
        <v>0</v>
      </c>
      <c r="DC89" s="95">
        <v>0</v>
      </c>
      <c r="DD89" s="95">
        <v>0</v>
      </c>
      <c r="DE89" s="95">
        <v>0</v>
      </c>
      <c r="DF89" s="95">
        <v>4</v>
      </c>
      <c r="DG89" s="95">
        <v>0</v>
      </c>
      <c r="DH89" s="95">
        <v>0</v>
      </c>
      <c r="DI89" s="95">
        <v>0</v>
      </c>
      <c r="DJ89" s="95">
        <v>0</v>
      </c>
      <c r="DK89" s="95">
        <v>0</v>
      </c>
      <c r="DL89" s="95">
        <v>58</v>
      </c>
      <c r="DM89" s="95">
        <v>0</v>
      </c>
      <c r="DN89" s="95">
        <v>0</v>
      </c>
      <c r="DO89" s="95">
        <v>0</v>
      </c>
      <c r="DP89" s="95">
        <v>0</v>
      </c>
      <c r="DQ89" s="95">
        <v>0</v>
      </c>
      <c r="DR89" s="95">
        <v>0</v>
      </c>
      <c r="DS89" s="95">
        <v>1207</v>
      </c>
      <c r="DT89" s="95">
        <v>2110</v>
      </c>
      <c r="DU89" s="95">
        <v>0</v>
      </c>
      <c r="DV89" s="95">
        <v>0</v>
      </c>
      <c r="DW89" s="95">
        <v>0</v>
      </c>
      <c r="DX89" s="95">
        <v>1700</v>
      </c>
      <c r="DY89" s="95">
        <v>0</v>
      </c>
      <c r="DZ89" s="95">
        <v>24687</v>
      </c>
      <c r="EA89" s="95">
        <v>23529</v>
      </c>
      <c r="EB89" s="95">
        <v>15173</v>
      </c>
      <c r="EC89" s="95">
        <v>795</v>
      </c>
      <c r="ED89" s="95">
        <v>864</v>
      </c>
      <c r="EE89" s="95">
        <v>0</v>
      </c>
      <c r="EF89" s="95">
        <v>0</v>
      </c>
      <c r="EG89" s="95">
        <v>0</v>
      </c>
      <c r="EH89" s="95">
        <v>0</v>
      </c>
      <c r="EI89" s="95">
        <v>0</v>
      </c>
      <c r="EJ89" s="95">
        <v>0</v>
      </c>
      <c r="EK89" s="95">
        <v>0</v>
      </c>
      <c r="EL89" s="95">
        <v>0</v>
      </c>
      <c r="EM89" s="95">
        <v>0</v>
      </c>
      <c r="EN89" s="95">
        <v>0</v>
      </c>
      <c r="EO89" s="95">
        <v>48</v>
      </c>
      <c r="EP89" s="95">
        <v>14</v>
      </c>
      <c r="EQ89" s="95">
        <v>9</v>
      </c>
      <c r="ER89" s="95">
        <v>0</v>
      </c>
      <c r="ES89" s="95">
        <v>0</v>
      </c>
      <c r="ET89" s="95">
        <v>0</v>
      </c>
      <c r="EU89" s="95">
        <v>0</v>
      </c>
      <c r="EV89" s="95">
        <v>105</v>
      </c>
      <c r="EW89" s="95">
        <v>29</v>
      </c>
      <c r="EX89" s="95">
        <v>0</v>
      </c>
      <c r="EY89" s="95">
        <v>0</v>
      </c>
      <c r="EZ89" s="95">
        <v>0</v>
      </c>
      <c r="FA89" s="95">
        <v>0</v>
      </c>
      <c r="FB89" s="95">
        <v>4</v>
      </c>
      <c r="FC89" s="95">
        <v>0</v>
      </c>
      <c r="FD89" s="95">
        <v>0</v>
      </c>
      <c r="FE89" s="95">
        <v>0</v>
      </c>
      <c r="FF89" s="95">
        <v>0</v>
      </c>
      <c r="FG89" s="95">
        <v>0</v>
      </c>
      <c r="FH89" s="95">
        <v>0</v>
      </c>
      <c r="FI89" s="95">
        <v>1</v>
      </c>
      <c r="FJ89" s="95">
        <v>0</v>
      </c>
      <c r="FK89" s="95">
        <v>0</v>
      </c>
      <c r="FL89" s="95">
        <v>0</v>
      </c>
      <c r="FM89" s="95">
        <v>0</v>
      </c>
      <c r="FN89" s="95">
        <v>0</v>
      </c>
      <c r="FO89" s="95">
        <v>0</v>
      </c>
      <c r="FP89" s="95">
        <v>0</v>
      </c>
      <c r="FQ89" s="95">
        <v>0</v>
      </c>
      <c r="FR89" s="95">
        <v>0</v>
      </c>
      <c r="FS89" s="95">
        <v>0</v>
      </c>
      <c r="FT89" s="95">
        <v>24</v>
      </c>
      <c r="FU89" s="95">
        <v>0</v>
      </c>
      <c r="FV89" s="95">
        <v>0</v>
      </c>
      <c r="FW89" s="95">
        <v>39</v>
      </c>
      <c r="FX89" s="95">
        <v>0</v>
      </c>
      <c r="FY89" s="95">
        <v>0</v>
      </c>
      <c r="FZ89" s="95">
        <v>0</v>
      </c>
      <c r="GA89" s="95">
        <v>0</v>
      </c>
      <c r="GB89" s="95">
        <v>0</v>
      </c>
      <c r="GC89" s="95">
        <v>0</v>
      </c>
      <c r="GD89" s="95">
        <v>0</v>
      </c>
      <c r="GE89" s="95">
        <v>0</v>
      </c>
      <c r="GF89" s="95">
        <v>89</v>
      </c>
      <c r="GG89" s="96">
        <v>71382</v>
      </c>
      <c r="GH89" s="95">
        <v>0</v>
      </c>
      <c r="GI89" s="95">
        <v>1156</v>
      </c>
      <c r="GJ89" s="95">
        <v>0</v>
      </c>
      <c r="GK89" s="95">
        <v>12</v>
      </c>
      <c r="GL89" s="95">
        <v>0</v>
      </c>
      <c r="GM89" s="95">
        <v>0</v>
      </c>
      <c r="GN89" s="95">
        <v>0</v>
      </c>
      <c r="GO89" s="95">
        <v>-149</v>
      </c>
      <c r="GP89" s="96">
        <v>1019</v>
      </c>
      <c r="GQ89" s="96">
        <v>72401</v>
      </c>
      <c r="GR89" s="95">
        <v>31</v>
      </c>
      <c r="GS89" s="95">
        <v>0</v>
      </c>
      <c r="GT89" s="95">
        <v>31</v>
      </c>
      <c r="GU89" s="95">
        <v>29711</v>
      </c>
      <c r="GV89" s="95">
        <v>29742</v>
      </c>
      <c r="GW89" s="96">
        <v>30761</v>
      </c>
      <c r="GX89" s="96">
        <v>102143</v>
      </c>
      <c r="GY89" s="95">
        <v>-4279</v>
      </c>
      <c r="GZ89" s="95">
        <v>0</v>
      </c>
      <c r="HA89" s="95">
        <v>-45</v>
      </c>
      <c r="HB89" s="95">
        <v>-346</v>
      </c>
      <c r="HC89" s="95">
        <v>-4670</v>
      </c>
      <c r="HD89" s="95">
        <v>-57266</v>
      </c>
      <c r="HE89" s="95">
        <v>-61936</v>
      </c>
      <c r="HF89" s="96">
        <v>-31175</v>
      </c>
      <c r="HG89" s="97">
        <v>40207</v>
      </c>
      <c r="HH89" s="87"/>
      <c r="HI89" s="40"/>
    </row>
    <row r="90" spans="1:217" hidden="1" x14ac:dyDescent="0.2">
      <c r="A90" s="87" t="s">
        <v>968</v>
      </c>
      <c r="B90" s="92" t="s">
        <v>21</v>
      </c>
      <c r="C90" s="89" t="s">
        <v>2163</v>
      </c>
      <c r="D90" s="95">
        <v>0</v>
      </c>
      <c r="E90" s="95">
        <v>0</v>
      </c>
      <c r="F90" s="95">
        <v>0</v>
      </c>
      <c r="G90" s="95">
        <v>0</v>
      </c>
      <c r="H90" s="95">
        <v>0</v>
      </c>
      <c r="I90" s="95">
        <v>0</v>
      </c>
      <c r="J90" s="95">
        <v>0</v>
      </c>
      <c r="K90" s="95">
        <v>0</v>
      </c>
      <c r="L90" s="95">
        <v>0</v>
      </c>
      <c r="M90" s="95">
        <v>0</v>
      </c>
      <c r="N90" s="95">
        <v>0</v>
      </c>
      <c r="O90" s="95">
        <v>0</v>
      </c>
      <c r="P90" s="95">
        <v>0</v>
      </c>
      <c r="Q90" s="95">
        <v>0</v>
      </c>
      <c r="R90" s="95">
        <v>0</v>
      </c>
      <c r="S90" s="95">
        <v>0</v>
      </c>
      <c r="T90" s="95">
        <v>0</v>
      </c>
      <c r="U90" s="95">
        <v>0</v>
      </c>
      <c r="V90" s="95">
        <v>0</v>
      </c>
      <c r="W90" s="95">
        <v>0</v>
      </c>
      <c r="X90" s="95">
        <v>0</v>
      </c>
      <c r="Y90" s="95">
        <v>0</v>
      </c>
      <c r="Z90" s="95">
        <v>0</v>
      </c>
      <c r="AA90" s="95">
        <v>0</v>
      </c>
      <c r="AB90" s="95">
        <v>0</v>
      </c>
      <c r="AC90" s="95">
        <v>0</v>
      </c>
      <c r="AD90" s="95">
        <v>0</v>
      </c>
      <c r="AE90" s="95">
        <v>0</v>
      </c>
      <c r="AF90" s="95">
        <v>0</v>
      </c>
      <c r="AG90" s="95">
        <v>0</v>
      </c>
      <c r="AH90" s="95">
        <v>0</v>
      </c>
      <c r="AI90" s="95">
        <v>0</v>
      </c>
      <c r="AJ90" s="95">
        <v>0</v>
      </c>
      <c r="AK90" s="95">
        <v>0</v>
      </c>
      <c r="AL90" s="95">
        <v>0</v>
      </c>
      <c r="AM90" s="95">
        <v>0</v>
      </c>
      <c r="AN90" s="95">
        <v>0</v>
      </c>
      <c r="AO90" s="95">
        <v>27</v>
      </c>
      <c r="AP90" s="95">
        <v>0</v>
      </c>
      <c r="AQ90" s="95">
        <v>0</v>
      </c>
      <c r="AR90" s="95">
        <v>0</v>
      </c>
      <c r="AS90" s="95">
        <v>0</v>
      </c>
      <c r="AT90" s="95">
        <v>0</v>
      </c>
      <c r="AU90" s="95">
        <v>0</v>
      </c>
      <c r="AV90" s="95">
        <v>0</v>
      </c>
      <c r="AW90" s="95">
        <v>0</v>
      </c>
      <c r="AX90" s="95">
        <v>0</v>
      </c>
      <c r="AY90" s="95">
        <v>0</v>
      </c>
      <c r="AZ90" s="95">
        <v>0</v>
      </c>
      <c r="BA90" s="95">
        <v>0</v>
      </c>
      <c r="BB90" s="95">
        <v>0</v>
      </c>
      <c r="BC90" s="95">
        <v>0</v>
      </c>
      <c r="BD90" s="95">
        <v>0</v>
      </c>
      <c r="BE90" s="95">
        <v>0</v>
      </c>
      <c r="BF90" s="95">
        <v>0</v>
      </c>
      <c r="BG90" s="95">
        <v>0</v>
      </c>
      <c r="BH90" s="95">
        <v>0</v>
      </c>
      <c r="BI90" s="95">
        <v>0</v>
      </c>
      <c r="BJ90" s="95">
        <v>0</v>
      </c>
      <c r="BK90" s="95">
        <v>0</v>
      </c>
      <c r="BL90" s="95">
        <v>0</v>
      </c>
      <c r="BM90" s="95">
        <v>2</v>
      </c>
      <c r="BN90" s="95">
        <v>0</v>
      </c>
      <c r="BO90" s="95">
        <v>0</v>
      </c>
      <c r="BP90" s="95">
        <v>0</v>
      </c>
      <c r="BQ90" s="95">
        <v>0</v>
      </c>
      <c r="BR90" s="95">
        <v>0</v>
      </c>
      <c r="BS90" s="95">
        <v>0</v>
      </c>
      <c r="BT90" s="95">
        <v>0</v>
      </c>
      <c r="BU90" s="95">
        <v>0</v>
      </c>
      <c r="BV90" s="95">
        <v>0</v>
      </c>
      <c r="BW90" s="95">
        <v>0</v>
      </c>
      <c r="BX90" s="95">
        <v>0</v>
      </c>
      <c r="BY90" s="95">
        <v>0</v>
      </c>
      <c r="BZ90" s="95">
        <v>0</v>
      </c>
      <c r="CA90" s="95">
        <v>0</v>
      </c>
      <c r="CB90" s="95">
        <v>3</v>
      </c>
      <c r="CC90" s="95">
        <v>0</v>
      </c>
      <c r="CD90" s="95">
        <v>0</v>
      </c>
      <c r="CE90" s="95">
        <v>0</v>
      </c>
      <c r="CF90" s="95">
        <v>0</v>
      </c>
      <c r="CG90" s="95">
        <v>0</v>
      </c>
      <c r="CH90" s="95">
        <v>2</v>
      </c>
      <c r="CI90" s="95">
        <v>26</v>
      </c>
      <c r="CJ90" s="95">
        <v>19996</v>
      </c>
      <c r="CK90" s="95">
        <v>32</v>
      </c>
      <c r="CL90" s="95">
        <v>231</v>
      </c>
      <c r="CM90" s="95">
        <v>2</v>
      </c>
      <c r="CN90" s="95">
        <v>0</v>
      </c>
      <c r="CO90" s="95">
        <v>0</v>
      </c>
      <c r="CP90" s="95">
        <v>34</v>
      </c>
      <c r="CQ90" s="95">
        <v>2</v>
      </c>
      <c r="CR90" s="95">
        <v>0</v>
      </c>
      <c r="CS90" s="95">
        <v>3</v>
      </c>
      <c r="CT90" s="95">
        <v>0</v>
      </c>
      <c r="CU90" s="95">
        <v>7</v>
      </c>
      <c r="CV90" s="95">
        <v>41</v>
      </c>
      <c r="CW90" s="95">
        <v>0</v>
      </c>
      <c r="CX90" s="95">
        <v>14</v>
      </c>
      <c r="CY90" s="95">
        <v>0</v>
      </c>
      <c r="CZ90" s="95">
        <v>0</v>
      </c>
      <c r="DA90" s="95">
        <v>7</v>
      </c>
      <c r="DB90" s="95">
        <v>0</v>
      </c>
      <c r="DC90" s="95">
        <v>0</v>
      </c>
      <c r="DD90" s="95">
        <v>0</v>
      </c>
      <c r="DE90" s="95">
        <v>0</v>
      </c>
      <c r="DF90" s="95">
        <v>1</v>
      </c>
      <c r="DG90" s="95">
        <v>24</v>
      </c>
      <c r="DH90" s="95">
        <v>0</v>
      </c>
      <c r="DI90" s="95">
        <v>0</v>
      </c>
      <c r="DJ90" s="95">
        <v>0</v>
      </c>
      <c r="DK90" s="95">
        <v>0</v>
      </c>
      <c r="DL90" s="95">
        <v>4</v>
      </c>
      <c r="DM90" s="95">
        <v>0</v>
      </c>
      <c r="DN90" s="95">
        <v>0</v>
      </c>
      <c r="DO90" s="95">
        <v>0</v>
      </c>
      <c r="DP90" s="95">
        <v>0</v>
      </c>
      <c r="DQ90" s="95">
        <v>0</v>
      </c>
      <c r="DR90" s="95">
        <v>0</v>
      </c>
      <c r="DS90" s="95">
        <v>180</v>
      </c>
      <c r="DT90" s="95">
        <v>159</v>
      </c>
      <c r="DU90" s="95">
        <v>0</v>
      </c>
      <c r="DV90" s="95">
        <v>0</v>
      </c>
      <c r="DW90" s="95">
        <v>0</v>
      </c>
      <c r="DX90" s="95">
        <v>0</v>
      </c>
      <c r="DY90" s="95">
        <v>0</v>
      </c>
      <c r="DZ90" s="95">
        <v>3094</v>
      </c>
      <c r="EA90" s="95">
        <v>4096</v>
      </c>
      <c r="EB90" s="95">
        <v>5857</v>
      </c>
      <c r="EC90" s="95">
        <v>115</v>
      </c>
      <c r="ED90" s="95">
        <v>45</v>
      </c>
      <c r="EE90" s="95">
        <v>0</v>
      </c>
      <c r="EF90" s="95">
        <v>0</v>
      </c>
      <c r="EG90" s="95">
        <v>0</v>
      </c>
      <c r="EH90" s="95">
        <v>4</v>
      </c>
      <c r="EI90" s="95">
        <v>0</v>
      </c>
      <c r="EJ90" s="95">
        <v>0</v>
      </c>
      <c r="EK90" s="95">
        <v>0</v>
      </c>
      <c r="EL90" s="95">
        <v>0</v>
      </c>
      <c r="EM90" s="95">
        <v>0</v>
      </c>
      <c r="EN90" s="95">
        <v>0</v>
      </c>
      <c r="EO90" s="95">
        <v>87</v>
      </c>
      <c r="EP90" s="95">
        <v>55</v>
      </c>
      <c r="EQ90" s="95">
        <v>0</v>
      </c>
      <c r="ER90" s="95">
        <v>0</v>
      </c>
      <c r="ES90" s="95">
        <v>0</v>
      </c>
      <c r="ET90" s="95">
        <v>0</v>
      </c>
      <c r="EU90" s="95">
        <v>0</v>
      </c>
      <c r="EV90" s="95">
        <v>0</v>
      </c>
      <c r="EW90" s="95">
        <v>0</v>
      </c>
      <c r="EX90" s="95">
        <v>0</v>
      </c>
      <c r="EY90" s="95">
        <v>0</v>
      </c>
      <c r="EZ90" s="95">
        <v>0</v>
      </c>
      <c r="FA90" s="95">
        <v>0</v>
      </c>
      <c r="FB90" s="95">
        <v>0</v>
      </c>
      <c r="FC90" s="95">
        <v>0</v>
      </c>
      <c r="FD90" s="95">
        <v>0</v>
      </c>
      <c r="FE90" s="95">
        <v>0</v>
      </c>
      <c r="FF90" s="95">
        <v>0</v>
      </c>
      <c r="FG90" s="95">
        <v>0</v>
      </c>
      <c r="FH90" s="95">
        <v>0</v>
      </c>
      <c r="FI90" s="95">
        <v>9</v>
      </c>
      <c r="FJ90" s="95">
        <v>0</v>
      </c>
      <c r="FK90" s="95">
        <v>0</v>
      </c>
      <c r="FL90" s="95">
        <v>0</v>
      </c>
      <c r="FM90" s="95">
        <v>0</v>
      </c>
      <c r="FN90" s="95">
        <v>0</v>
      </c>
      <c r="FO90" s="95">
        <v>0</v>
      </c>
      <c r="FP90" s="95">
        <v>0</v>
      </c>
      <c r="FQ90" s="95">
        <v>0</v>
      </c>
      <c r="FR90" s="95">
        <v>0</v>
      </c>
      <c r="FS90" s="95">
        <v>0</v>
      </c>
      <c r="FT90" s="95">
        <v>10</v>
      </c>
      <c r="FU90" s="95">
        <v>0</v>
      </c>
      <c r="FV90" s="95">
        <v>0</v>
      </c>
      <c r="FW90" s="95">
        <v>0</v>
      </c>
      <c r="FX90" s="95">
        <v>86</v>
      </c>
      <c r="FY90" s="95">
        <v>50</v>
      </c>
      <c r="FZ90" s="95">
        <v>0</v>
      </c>
      <c r="GA90" s="95">
        <v>0</v>
      </c>
      <c r="GB90" s="95">
        <v>0</v>
      </c>
      <c r="GC90" s="95">
        <v>0</v>
      </c>
      <c r="GD90" s="95">
        <v>86</v>
      </c>
      <c r="GE90" s="95">
        <v>0</v>
      </c>
      <c r="GF90" s="95">
        <v>7</v>
      </c>
      <c r="GG90" s="96">
        <v>34398</v>
      </c>
      <c r="GH90" s="95">
        <v>50</v>
      </c>
      <c r="GI90" s="95">
        <v>1737</v>
      </c>
      <c r="GJ90" s="95">
        <v>0</v>
      </c>
      <c r="GK90" s="95">
        <v>0</v>
      </c>
      <c r="GL90" s="95">
        <v>0</v>
      </c>
      <c r="GM90" s="95">
        <v>2</v>
      </c>
      <c r="GN90" s="95">
        <v>4247</v>
      </c>
      <c r="GO90" s="95">
        <v>-629</v>
      </c>
      <c r="GP90" s="96">
        <v>5407</v>
      </c>
      <c r="GQ90" s="96">
        <v>39805</v>
      </c>
      <c r="GR90" s="95">
        <v>485</v>
      </c>
      <c r="GS90" s="95">
        <v>0</v>
      </c>
      <c r="GT90" s="95">
        <v>485</v>
      </c>
      <c r="GU90" s="95">
        <v>102940</v>
      </c>
      <c r="GV90" s="95">
        <v>103425</v>
      </c>
      <c r="GW90" s="96">
        <v>108832</v>
      </c>
      <c r="GX90" s="96">
        <v>143230</v>
      </c>
      <c r="GY90" s="95">
        <v>-914</v>
      </c>
      <c r="GZ90" s="95">
        <v>-17</v>
      </c>
      <c r="HA90" s="95">
        <v>0</v>
      </c>
      <c r="HB90" s="95">
        <v>-73</v>
      </c>
      <c r="HC90" s="95">
        <v>-1004</v>
      </c>
      <c r="HD90" s="95">
        <v>-27001</v>
      </c>
      <c r="HE90" s="95">
        <v>-28005</v>
      </c>
      <c r="HF90" s="96">
        <v>80827</v>
      </c>
      <c r="HG90" s="97">
        <v>115225</v>
      </c>
      <c r="HH90" s="87"/>
      <c r="HI90" s="40"/>
    </row>
    <row r="91" spans="1:217" hidden="1" x14ac:dyDescent="0.2">
      <c r="A91" s="87" t="s">
        <v>969</v>
      </c>
      <c r="B91" s="92" t="s">
        <v>20</v>
      </c>
      <c r="C91" s="89" t="s">
        <v>19</v>
      </c>
      <c r="D91" s="95">
        <v>124</v>
      </c>
      <c r="E91" s="95">
        <v>20</v>
      </c>
      <c r="F91" s="95">
        <v>54</v>
      </c>
      <c r="G91" s="95">
        <v>2</v>
      </c>
      <c r="H91" s="95">
        <v>0</v>
      </c>
      <c r="I91" s="95">
        <v>5</v>
      </c>
      <c r="J91" s="95">
        <v>96</v>
      </c>
      <c r="K91" s="95">
        <v>1</v>
      </c>
      <c r="L91" s="95">
        <v>5</v>
      </c>
      <c r="M91" s="95">
        <v>2</v>
      </c>
      <c r="N91" s="95">
        <v>0</v>
      </c>
      <c r="O91" s="95">
        <v>72</v>
      </c>
      <c r="P91" s="95">
        <v>0</v>
      </c>
      <c r="Q91" s="95">
        <v>0</v>
      </c>
      <c r="R91" s="95">
        <v>483</v>
      </c>
      <c r="S91" s="95">
        <v>2</v>
      </c>
      <c r="T91" s="95">
        <v>909</v>
      </c>
      <c r="U91" s="95">
        <v>671</v>
      </c>
      <c r="V91" s="95">
        <v>35</v>
      </c>
      <c r="W91" s="95">
        <v>755</v>
      </c>
      <c r="X91" s="95">
        <v>545</v>
      </c>
      <c r="Y91" s="95">
        <v>1799</v>
      </c>
      <c r="Z91" s="95">
        <v>632</v>
      </c>
      <c r="AA91" s="95">
        <v>5838</v>
      </c>
      <c r="AB91" s="95">
        <v>5813</v>
      </c>
      <c r="AC91" s="95">
        <v>76</v>
      </c>
      <c r="AD91" s="95">
        <v>0</v>
      </c>
      <c r="AE91" s="95">
        <v>1</v>
      </c>
      <c r="AF91" s="95">
        <v>0</v>
      </c>
      <c r="AG91" s="95">
        <v>0</v>
      </c>
      <c r="AH91" s="95">
        <v>0</v>
      </c>
      <c r="AI91" s="95">
        <v>4</v>
      </c>
      <c r="AJ91" s="95">
        <v>78</v>
      </c>
      <c r="AK91" s="95">
        <v>40</v>
      </c>
      <c r="AL91" s="95">
        <v>12</v>
      </c>
      <c r="AM91" s="95">
        <v>13</v>
      </c>
      <c r="AN91" s="95">
        <v>416</v>
      </c>
      <c r="AO91" s="95">
        <v>1130</v>
      </c>
      <c r="AP91" s="95">
        <v>13</v>
      </c>
      <c r="AQ91" s="95">
        <v>193</v>
      </c>
      <c r="AR91" s="95">
        <v>57</v>
      </c>
      <c r="AS91" s="95">
        <v>50</v>
      </c>
      <c r="AT91" s="95">
        <v>198</v>
      </c>
      <c r="AU91" s="95">
        <v>73</v>
      </c>
      <c r="AV91" s="95">
        <v>0</v>
      </c>
      <c r="AW91" s="95">
        <v>41</v>
      </c>
      <c r="AX91" s="95">
        <v>1296</v>
      </c>
      <c r="AY91" s="95">
        <v>2</v>
      </c>
      <c r="AZ91" s="95">
        <v>157</v>
      </c>
      <c r="BA91" s="95">
        <v>13</v>
      </c>
      <c r="BB91" s="95">
        <v>1083</v>
      </c>
      <c r="BC91" s="95">
        <v>116</v>
      </c>
      <c r="BD91" s="95">
        <v>61</v>
      </c>
      <c r="BE91" s="95">
        <v>3758</v>
      </c>
      <c r="BF91" s="95">
        <v>663</v>
      </c>
      <c r="BG91" s="95">
        <v>2043</v>
      </c>
      <c r="BH91" s="95">
        <v>4244</v>
      </c>
      <c r="BI91" s="95">
        <v>131</v>
      </c>
      <c r="BJ91" s="95">
        <v>1926</v>
      </c>
      <c r="BK91" s="95">
        <v>14</v>
      </c>
      <c r="BL91" s="95">
        <v>110</v>
      </c>
      <c r="BM91" s="95">
        <v>815</v>
      </c>
      <c r="BN91" s="95">
        <v>261</v>
      </c>
      <c r="BO91" s="95">
        <v>3259</v>
      </c>
      <c r="BP91" s="95">
        <v>45</v>
      </c>
      <c r="BQ91" s="95">
        <v>584</v>
      </c>
      <c r="BR91" s="95">
        <v>1229</v>
      </c>
      <c r="BS91" s="95">
        <v>919</v>
      </c>
      <c r="BT91" s="95">
        <v>104</v>
      </c>
      <c r="BU91" s="95">
        <v>181</v>
      </c>
      <c r="BV91" s="95">
        <v>363</v>
      </c>
      <c r="BW91" s="95">
        <v>35</v>
      </c>
      <c r="BX91" s="95">
        <v>0</v>
      </c>
      <c r="BY91" s="95">
        <v>35</v>
      </c>
      <c r="BZ91" s="95">
        <v>6</v>
      </c>
      <c r="CA91" s="95">
        <v>187</v>
      </c>
      <c r="CB91" s="95">
        <v>1054</v>
      </c>
      <c r="CC91" s="95">
        <v>51</v>
      </c>
      <c r="CD91" s="95">
        <v>116</v>
      </c>
      <c r="CE91" s="95">
        <v>0</v>
      </c>
      <c r="CF91" s="95">
        <v>49</v>
      </c>
      <c r="CG91" s="95">
        <v>272</v>
      </c>
      <c r="CH91" s="95">
        <v>3777</v>
      </c>
      <c r="CI91" s="95">
        <v>2373</v>
      </c>
      <c r="CJ91" s="95">
        <v>10051</v>
      </c>
      <c r="CK91" s="95">
        <v>17920</v>
      </c>
      <c r="CL91" s="95">
        <v>21339</v>
      </c>
      <c r="CM91" s="95">
        <v>12712</v>
      </c>
      <c r="CN91" s="95">
        <v>1445</v>
      </c>
      <c r="CO91" s="95">
        <v>126</v>
      </c>
      <c r="CP91" s="95">
        <v>2737</v>
      </c>
      <c r="CQ91" s="95">
        <v>495</v>
      </c>
      <c r="CR91" s="95">
        <v>12761</v>
      </c>
      <c r="CS91" s="95">
        <v>578</v>
      </c>
      <c r="CT91" s="95">
        <v>949</v>
      </c>
      <c r="CU91" s="95">
        <v>4038</v>
      </c>
      <c r="CV91" s="95">
        <v>5063</v>
      </c>
      <c r="CW91" s="95">
        <v>778</v>
      </c>
      <c r="CX91" s="95">
        <v>4610</v>
      </c>
      <c r="CY91" s="95">
        <v>1708</v>
      </c>
      <c r="CZ91" s="95">
        <v>4487</v>
      </c>
      <c r="DA91" s="95">
        <v>1541</v>
      </c>
      <c r="DB91" s="95">
        <v>325</v>
      </c>
      <c r="DC91" s="95">
        <v>34</v>
      </c>
      <c r="DD91" s="95">
        <v>28</v>
      </c>
      <c r="DE91" s="95">
        <v>2093</v>
      </c>
      <c r="DF91" s="95">
        <v>2854</v>
      </c>
      <c r="DG91" s="95">
        <v>33460</v>
      </c>
      <c r="DH91" s="95">
        <v>2306</v>
      </c>
      <c r="DI91" s="95">
        <v>352</v>
      </c>
      <c r="DJ91" s="95">
        <v>2113</v>
      </c>
      <c r="DK91" s="95">
        <v>7648</v>
      </c>
      <c r="DL91" s="95">
        <v>8362</v>
      </c>
      <c r="DM91" s="95">
        <v>3185</v>
      </c>
      <c r="DN91" s="95">
        <v>1930</v>
      </c>
      <c r="DO91" s="95">
        <v>0</v>
      </c>
      <c r="DP91" s="95">
        <v>337</v>
      </c>
      <c r="DQ91" s="95">
        <v>503</v>
      </c>
      <c r="DR91" s="95">
        <v>3095</v>
      </c>
      <c r="DS91" s="95">
        <v>10417</v>
      </c>
      <c r="DT91" s="95">
        <v>1861</v>
      </c>
      <c r="DU91" s="95">
        <v>161</v>
      </c>
      <c r="DV91" s="95">
        <v>743</v>
      </c>
      <c r="DW91" s="95">
        <v>664</v>
      </c>
      <c r="DX91" s="95">
        <v>3997</v>
      </c>
      <c r="DY91" s="95">
        <v>11</v>
      </c>
      <c r="DZ91" s="95">
        <v>7399</v>
      </c>
      <c r="EA91" s="95">
        <v>5337</v>
      </c>
      <c r="EB91" s="95">
        <v>13514</v>
      </c>
      <c r="EC91" s="95">
        <v>2339</v>
      </c>
      <c r="ED91" s="95">
        <v>1330</v>
      </c>
      <c r="EE91" s="95">
        <v>246</v>
      </c>
      <c r="EF91" s="95">
        <v>411</v>
      </c>
      <c r="EG91" s="95">
        <v>0</v>
      </c>
      <c r="EH91" s="95">
        <v>144</v>
      </c>
      <c r="EI91" s="95">
        <v>27</v>
      </c>
      <c r="EJ91" s="95">
        <v>4258</v>
      </c>
      <c r="EK91" s="95">
        <v>3267</v>
      </c>
      <c r="EL91" s="95">
        <v>71</v>
      </c>
      <c r="EM91" s="95">
        <v>63</v>
      </c>
      <c r="EN91" s="95">
        <v>26</v>
      </c>
      <c r="EO91" s="95">
        <v>52</v>
      </c>
      <c r="EP91" s="95">
        <v>745</v>
      </c>
      <c r="EQ91" s="95">
        <v>75</v>
      </c>
      <c r="ER91" s="95">
        <v>1</v>
      </c>
      <c r="ES91" s="95">
        <v>56</v>
      </c>
      <c r="ET91" s="95">
        <v>1111</v>
      </c>
      <c r="EU91" s="95">
        <v>2</v>
      </c>
      <c r="EV91" s="95">
        <v>283</v>
      </c>
      <c r="EW91" s="95">
        <v>254</v>
      </c>
      <c r="EX91" s="95">
        <v>5</v>
      </c>
      <c r="EY91" s="95">
        <v>41</v>
      </c>
      <c r="EZ91" s="95">
        <v>306</v>
      </c>
      <c r="FA91" s="95">
        <v>1225</v>
      </c>
      <c r="FB91" s="95">
        <v>146</v>
      </c>
      <c r="FC91" s="95">
        <v>1</v>
      </c>
      <c r="FD91" s="95">
        <v>288</v>
      </c>
      <c r="FE91" s="95">
        <v>3</v>
      </c>
      <c r="FF91" s="95">
        <v>57</v>
      </c>
      <c r="FG91" s="95">
        <v>6</v>
      </c>
      <c r="FH91" s="95">
        <v>25</v>
      </c>
      <c r="FI91" s="95">
        <v>3403</v>
      </c>
      <c r="FJ91" s="95">
        <v>1372</v>
      </c>
      <c r="FK91" s="95">
        <v>133</v>
      </c>
      <c r="FL91" s="95">
        <v>13</v>
      </c>
      <c r="FM91" s="95">
        <v>21</v>
      </c>
      <c r="FN91" s="95">
        <v>143</v>
      </c>
      <c r="FO91" s="95">
        <v>517</v>
      </c>
      <c r="FP91" s="95">
        <v>5</v>
      </c>
      <c r="FQ91" s="95">
        <v>206</v>
      </c>
      <c r="FR91" s="95">
        <v>230</v>
      </c>
      <c r="FS91" s="95">
        <v>401</v>
      </c>
      <c r="FT91" s="95">
        <v>76</v>
      </c>
      <c r="FU91" s="95">
        <v>67</v>
      </c>
      <c r="FV91" s="95">
        <v>0</v>
      </c>
      <c r="FW91" s="95">
        <v>175</v>
      </c>
      <c r="FX91" s="95">
        <v>2872</v>
      </c>
      <c r="FY91" s="95">
        <v>215</v>
      </c>
      <c r="FZ91" s="95">
        <v>217</v>
      </c>
      <c r="GA91" s="95">
        <v>3226</v>
      </c>
      <c r="GB91" s="95">
        <v>882</v>
      </c>
      <c r="GC91" s="95">
        <v>56</v>
      </c>
      <c r="GD91" s="95">
        <v>1404</v>
      </c>
      <c r="GE91" s="95">
        <v>20</v>
      </c>
      <c r="GF91" s="95">
        <v>1000</v>
      </c>
      <c r="GG91" s="96">
        <v>301175</v>
      </c>
      <c r="GH91" s="95">
        <v>1068</v>
      </c>
      <c r="GI91" s="95">
        <v>9549</v>
      </c>
      <c r="GJ91" s="95">
        <v>0</v>
      </c>
      <c r="GK91" s="95">
        <v>0</v>
      </c>
      <c r="GL91" s="95">
        <v>0</v>
      </c>
      <c r="GM91" s="95">
        <v>469</v>
      </c>
      <c r="GN91" s="95">
        <v>10123</v>
      </c>
      <c r="GO91" s="95">
        <v>-2587</v>
      </c>
      <c r="GP91" s="96">
        <v>18622</v>
      </c>
      <c r="GQ91" s="96">
        <v>319797</v>
      </c>
      <c r="GR91" s="95">
        <v>26507</v>
      </c>
      <c r="GS91" s="95">
        <v>0</v>
      </c>
      <c r="GT91" s="95">
        <v>26507</v>
      </c>
      <c r="GU91" s="95">
        <v>270558</v>
      </c>
      <c r="GV91" s="95">
        <v>297065</v>
      </c>
      <c r="GW91" s="96">
        <v>315687</v>
      </c>
      <c r="GX91" s="96">
        <v>616862</v>
      </c>
      <c r="GY91" s="95">
        <v>-36159</v>
      </c>
      <c r="GZ91" s="95">
        <v>-73</v>
      </c>
      <c r="HA91" s="95">
        <v>-274</v>
      </c>
      <c r="HB91" s="95">
        <v>-2914</v>
      </c>
      <c r="HC91" s="95">
        <v>-39420</v>
      </c>
      <c r="HD91" s="95">
        <v>-180854</v>
      </c>
      <c r="HE91" s="95">
        <v>-220274</v>
      </c>
      <c r="HF91" s="96">
        <v>95413</v>
      </c>
      <c r="HG91" s="97">
        <v>396588</v>
      </c>
      <c r="HH91" s="87"/>
      <c r="HI91" s="40"/>
    </row>
    <row r="92" spans="1:217" hidden="1" x14ac:dyDescent="0.2">
      <c r="A92" s="87" t="s">
        <v>970</v>
      </c>
      <c r="B92" s="92" t="s">
        <v>1119</v>
      </c>
      <c r="C92" s="89" t="s">
        <v>1213</v>
      </c>
      <c r="D92" s="95">
        <v>0</v>
      </c>
      <c r="E92" s="95">
        <v>0</v>
      </c>
      <c r="F92" s="95">
        <v>0</v>
      </c>
      <c r="G92" s="95">
        <v>0</v>
      </c>
      <c r="H92" s="95">
        <v>0</v>
      </c>
      <c r="I92" s="95">
        <v>0</v>
      </c>
      <c r="J92" s="95">
        <v>0</v>
      </c>
      <c r="K92" s="95">
        <v>0</v>
      </c>
      <c r="L92" s="95">
        <v>0</v>
      </c>
      <c r="M92" s="95">
        <v>0</v>
      </c>
      <c r="N92" s="95">
        <v>0</v>
      </c>
      <c r="O92" s="95">
        <v>0</v>
      </c>
      <c r="P92" s="95">
        <v>0</v>
      </c>
      <c r="Q92" s="95">
        <v>0</v>
      </c>
      <c r="R92" s="95">
        <v>0</v>
      </c>
      <c r="S92" s="95">
        <v>0</v>
      </c>
      <c r="T92" s="95">
        <v>0</v>
      </c>
      <c r="U92" s="95">
        <v>0</v>
      </c>
      <c r="V92" s="95">
        <v>0</v>
      </c>
      <c r="W92" s="95">
        <v>0</v>
      </c>
      <c r="X92" s="95">
        <v>0</v>
      </c>
      <c r="Y92" s="95">
        <v>0</v>
      </c>
      <c r="Z92" s="95">
        <v>0</v>
      </c>
      <c r="AA92" s="95">
        <v>0</v>
      </c>
      <c r="AB92" s="95">
        <v>0</v>
      </c>
      <c r="AC92" s="95">
        <v>0</v>
      </c>
      <c r="AD92" s="95">
        <v>0</v>
      </c>
      <c r="AE92" s="95">
        <v>0</v>
      </c>
      <c r="AF92" s="95">
        <v>0</v>
      </c>
      <c r="AG92" s="95">
        <v>0</v>
      </c>
      <c r="AH92" s="95">
        <v>0</v>
      </c>
      <c r="AI92" s="95">
        <v>0</v>
      </c>
      <c r="AJ92" s="95">
        <v>0</v>
      </c>
      <c r="AK92" s="95">
        <v>0</v>
      </c>
      <c r="AL92" s="95">
        <v>0</v>
      </c>
      <c r="AM92" s="95">
        <v>0</v>
      </c>
      <c r="AN92" s="95">
        <v>0</v>
      </c>
      <c r="AO92" s="95">
        <v>0</v>
      </c>
      <c r="AP92" s="95">
        <v>0</v>
      </c>
      <c r="AQ92" s="95">
        <v>0</v>
      </c>
      <c r="AR92" s="95">
        <v>0</v>
      </c>
      <c r="AS92" s="95">
        <v>0</v>
      </c>
      <c r="AT92" s="95">
        <v>0</v>
      </c>
      <c r="AU92" s="95">
        <v>0</v>
      </c>
      <c r="AV92" s="95">
        <v>0</v>
      </c>
      <c r="AW92" s="95">
        <v>0</v>
      </c>
      <c r="AX92" s="95">
        <v>0</v>
      </c>
      <c r="AY92" s="95">
        <v>0</v>
      </c>
      <c r="AZ92" s="95">
        <v>0</v>
      </c>
      <c r="BA92" s="95">
        <v>0</v>
      </c>
      <c r="BB92" s="95">
        <v>0</v>
      </c>
      <c r="BC92" s="95">
        <v>0</v>
      </c>
      <c r="BD92" s="95">
        <v>0</v>
      </c>
      <c r="BE92" s="95">
        <v>0</v>
      </c>
      <c r="BF92" s="95">
        <v>0</v>
      </c>
      <c r="BG92" s="95">
        <v>0</v>
      </c>
      <c r="BH92" s="95">
        <v>0</v>
      </c>
      <c r="BI92" s="95">
        <v>0</v>
      </c>
      <c r="BJ92" s="95">
        <v>0</v>
      </c>
      <c r="BK92" s="95">
        <v>0</v>
      </c>
      <c r="BL92" s="95">
        <v>0</v>
      </c>
      <c r="BM92" s="95">
        <v>0</v>
      </c>
      <c r="BN92" s="95">
        <v>0</v>
      </c>
      <c r="BO92" s="95">
        <v>0</v>
      </c>
      <c r="BP92" s="95">
        <v>0</v>
      </c>
      <c r="BQ92" s="95">
        <v>0</v>
      </c>
      <c r="BR92" s="95">
        <v>0</v>
      </c>
      <c r="BS92" s="95">
        <v>0</v>
      </c>
      <c r="BT92" s="95">
        <v>0</v>
      </c>
      <c r="BU92" s="95">
        <v>0</v>
      </c>
      <c r="BV92" s="95">
        <v>0</v>
      </c>
      <c r="BW92" s="95">
        <v>0</v>
      </c>
      <c r="BX92" s="95">
        <v>0</v>
      </c>
      <c r="BY92" s="95">
        <v>0</v>
      </c>
      <c r="BZ92" s="95">
        <v>0</v>
      </c>
      <c r="CA92" s="95">
        <v>0</v>
      </c>
      <c r="CB92" s="95">
        <v>0</v>
      </c>
      <c r="CC92" s="95">
        <v>0</v>
      </c>
      <c r="CD92" s="95">
        <v>0</v>
      </c>
      <c r="CE92" s="95">
        <v>0</v>
      </c>
      <c r="CF92" s="95">
        <v>0</v>
      </c>
      <c r="CG92" s="95">
        <v>0</v>
      </c>
      <c r="CH92" s="95">
        <v>0</v>
      </c>
      <c r="CI92" s="95">
        <v>0</v>
      </c>
      <c r="CJ92" s="95">
        <v>0</v>
      </c>
      <c r="CK92" s="95">
        <v>0</v>
      </c>
      <c r="CL92" s="95">
        <v>70460</v>
      </c>
      <c r="CM92" s="95">
        <v>4270</v>
      </c>
      <c r="CN92" s="95">
        <v>105</v>
      </c>
      <c r="CO92" s="95">
        <v>0</v>
      </c>
      <c r="CP92" s="95">
        <v>40</v>
      </c>
      <c r="CQ92" s="95">
        <v>588</v>
      </c>
      <c r="CR92" s="95">
        <v>4471</v>
      </c>
      <c r="CS92" s="95">
        <v>0</v>
      </c>
      <c r="CT92" s="95">
        <v>172</v>
      </c>
      <c r="CU92" s="95">
        <v>0</v>
      </c>
      <c r="CV92" s="95">
        <v>2</v>
      </c>
      <c r="CW92" s="95">
        <v>0</v>
      </c>
      <c r="CX92" s="95">
        <v>54</v>
      </c>
      <c r="CY92" s="95">
        <v>0</v>
      </c>
      <c r="CZ92" s="95">
        <v>0</v>
      </c>
      <c r="DA92" s="95">
        <v>0</v>
      </c>
      <c r="DB92" s="95">
        <v>0</v>
      </c>
      <c r="DC92" s="95">
        <v>0</v>
      </c>
      <c r="DD92" s="95">
        <v>0</v>
      </c>
      <c r="DE92" s="95">
        <v>0</v>
      </c>
      <c r="DF92" s="95">
        <v>0</v>
      </c>
      <c r="DG92" s="95">
        <v>590</v>
      </c>
      <c r="DH92" s="95">
        <v>0</v>
      </c>
      <c r="DI92" s="95">
        <v>0</v>
      </c>
      <c r="DJ92" s="95">
        <v>0</v>
      </c>
      <c r="DK92" s="95">
        <v>0</v>
      </c>
      <c r="DL92" s="95">
        <v>0</v>
      </c>
      <c r="DM92" s="95">
        <v>0</v>
      </c>
      <c r="DN92" s="95">
        <v>0</v>
      </c>
      <c r="DO92" s="95">
        <v>0</v>
      </c>
      <c r="DP92" s="95">
        <v>0</v>
      </c>
      <c r="DQ92" s="95">
        <v>0</v>
      </c>
      <c r="DR92" s="95">
        <v>0</v>
      </c>
      <c r="DS92" s="95">
        <v>0</v>
      </c>
      <c r="DT92" s="95">
        <v>515</v>
      </c>
      <c r="DU92" s="95">
        <v>0</v>
      </c>
      <c r="DV92" s="95">
        <v>184</v>
      </c>
      <c r="DW92" s="95">
        <v>0</v>
      </c>
      <c r="DX92" s="95">
        <v>0</v>
      </c>
      <c r="DY92" s="95">
        <v>0</v>
      </c>
      <c r="DZ92" s="95">
        <v>108</v>
      </c>
      <c r="EA92" s="95">
        <v>161</v>
      </c>
      <c r="EB92" s="95">
        <v>0</v>
      </c>
      <c r="EC92" s="95">
        <v>140</v>
      </c>
      <c r="ED92" s="95">
        <v>56</v>
      </c>
      <c r="EE92" s="95">
        <v>0</v>
      </c>
      <c r="EF92" s="95">
        <v>0</v>
      </c>
      <c r="EG92" s="95">
        <v>0</v>
      </c>
      <c r="EH92" s="95">
        <v>0</v>
      </c>
      <c r="EI92" s="95">
        <v>0</v>
      </c>
      <c r="EJ92" s="95">
        <v>0</v>
      </c>
      <c r="EK92" s="95">
        <v>0</v>
      </c>
      <c r="EL92" s="95">
        <v>0</v>
      </c>
      <c r="EM92" s="95">
        <v>0</v>
      </c>
      <c r="EN92" s="95">
        <v>0</v>
      </c>
      <c r="EO92" s="95">
        <v>0</v>
      </c>
      <c r="EP92" s="95">
        <v>0</v>
      </c>
      <c r="EQ92" s="95">
        <v>0</v>
      </c>
      <c r="ER92" s="95">
        <v>0</v>
      </c>
      <c r="ES92" s="95">
        <v>0</v>
      </c>
      <c r="ET92" s="95">
        <v>0</v>
      </c>
      <c r="EU92" s="95">
        <v>0</v>
      </c>
      <c r="EV92" s="95">
        <v>0</v>
      </c>
      <c r="EW92" s="95">
        <v>0</v>
      </c>
      <c r="EX92" s="95">
        <v>0</v>
      </c>
      <c r="EY92" s="95">
        <v>0</v>
      </c>
      <c r="EZ92" s="95">
        <v>0</v>
      </c>
      <c r="FA92" s="95">
        <v>0</v>
      </c>
      <c r="FB92" s="95">
        <v>0</v>
      </c>
      <c r="FC92" s="95">
        <v>0</v>
      </c>
      <c r="FD92" s="95">
        <v>0</v>
      </c>
      <c r="FE92" s="95">
        <v>0</v>
      </c>
      <c r="FF92" s="95">
        <v>0</v>
      </c>
      <c r="FG92" s="95">
        <v>0</v>
      </c>
      <c r="FH92" s="95">
        <v>0</v>
      </c>
      <c r="FI92" s="95">
        <v>157</v>
      </c>
      <c r="FJ92" s="95">
        <v>0</v>
      </c>
      <c r="FK92" s="95">
        <v>0</v>
      </c>
      <c r="FL92" s="95">
        <v>0</v>
      </c>
      <c r="FM92" s="95">
        <v>0</v>
      </c>
      <c r="FN92" s="95">
        <v>0</v>
      </c>
      <c r="FO92" s="95">
        <v>0</v>
      </c>
      <c r="FP92" s="95">
        <v>0</v>
      </c>
      <c r="FQ92" s="95">
        <v>0</v>
      </c>
      <c r="FR92" s="95">
        <v>0</v>
      </c>
      <c r="FS92" s="95">
        <v>0</v>
      </c>
      <c r="FT92" s="95">
        <v>0</v>
      </c>
      <c r="FU92" s="95">
        <v>0</v>
      </c>
      <c r="FV92" s="95">
        <v>0</v>
      </c>
      <c r="FW92" s="95">
        <v>0</v>
      </c>
      <c r="FX92" s="95">
        <v>11206</v>
      </c>
      <c r="FY92" s="95">
        <v>0</v>
      </c>
      <c r="FZ92" s="95">
        <v>0</v>
      </c>
      <c r="GA92" s="95">
        <v>0</v>
      </c>
      <c r="GB92" s="95">
        <v>0</v>
      </c>
      <c r="GC92" s="95">
        <v>0</v>
      </c>
      <c r="GD92" s="95">
        <v>0</v>
      </c>
      <c r="GE92" s="95">
        <v>0</v>
      </c>
      <c r="GF92" s="95">
        <v>0</v>
      </c>
      <c r="GG92" s="96">
        <v>93279</v>
      </c>
      <c r="GH92" s="95">
        <v>0</v>
      </c>
      <c r="GI92" s="95">
        <v>0</v>
      </c>
      <c r="GJ92" s="95">
        <v>0</v>
      </c>
      <c r="GK92" s="95">
        <v>0</v>
      </c>
      <c r="GL92" s="95">
        <v>0</v>
      </c>
      <c r="GM92" s="95">
        <v>709</v>
      </c>
      <c r="GN92" s="95">
        <v>43928</v>
      </c>
      <c r="GO92" s="95">
        <v>14195</v>
      </c>
      <c r="GP92" s="96">
        <v>58832</v>
      </c>
      <c r="GQ92" s="96">
        <v>152111</v>
      </c>
      <c r="GR92" s="95">
        <v>222936</v>
      </c>
      <c r="GS92" s="95">
        <v>0</v>
      </c>
      <c r="GT92" s="95">
        <v>222936</v>
      </c>
      <c r="GU92" s="95">
        <v>415713</v>
      </c>
      <c r="GV92" s="95">
        <v>638649</v>
      </c>
      <c r="GW92" s="96">
        <v>697481</v>
      </c>
      <c r="GX92" s="96">
        <v>790760</v>
      </c>
      <c r="GY92" s="95">
        <v>-21567</v>
      </c>
      <c r="GZ92" s="95">
        <v>0</v>
      </c>
      <c r="HA92" s="95">
        <v>0</v>
      </c>
      <c r="HB92" s="95">
        <v>-1725</v>
      </c>
      <c r="HC92" s="95">
        <v>-23292</v>
      </c>
      <c r="HD92" s="95">
        <v>-100208</v>
      </c>
      <c r="HE92" s="95">
        <v>-123500</v>
      </c>
      <c r="HF92" s="96">
        <v>573981</v>
      </c>
      <c r="HG92" s="97">
        <v>667260</v>
      </c>
      <c r="HH92" s="87"/>
      <c r="HI92" s="40"/>
    </row>
    <row r="93" spans="1:217" hidden="1" x14ac:dyDescent="0.2">
      <c r="A93" s="87" t="s">
        <v>971</v>
      </c>
      <c r="B93" s="92" t="s">
        <v>1120</v>
      </c>
      <c r="C93" s="89" t="s">
        <v>1214</v>
      </c>
      <c r="D93" s="95">
        <v>0</v>
      </c>
      <c r="E93" s="95">
        <v>0</v>
      </c>
      <c r="F93" s="95">
        <v>0</v>
      </c>
      <c r="G93" s="95">
        <v>0</v>
      </c>
      <c r="H93" s="95">
        <v>0</v>
      </c>
      <c r="I93" s="95">
        <v>0</v>
      </c>
      <c r="J93" s="95">
        <v>0</v>
      </c>
      <c r="K93" s="95">
        <v>0</v>
      </c>
      <c r="L93" s="95">
        <v>0</v>
      </c>
      <c r="M93" s="95">
        <v>0</v>
      </c>
      <c r="N93" s="95">
        <v>0</v>
      </c>
      <c r="O93" s="95">
        <v>0</v>
      </c>
      <c r="P93" s="95">
        <v>0</v>
      </c>
      <c r="Q93" s="95">
        <v>0</v>
      </c>
      <c r="R93" s="95">
        <v>0</v>
      </c>
      <c r="S93" s="95">
        <v>0</v>
      </c>
      <c r="T93" s="95">
        <v>0</v>
      </c>
      <c r="U93" s="95">
        <v>0</v>
      </c>
      <c r="V93" s="95">
        <v>0</v>
      </c>
      <c r="W93" s="95">
        <v>0</v>
      </c>
      <c r="X93" s="95">
        <v>0</v>
      </c>
      <c r="Y93" s="95">
        <v>0</v>
      </c>
      <c r="Z93" s="95">
        <v>0</v>
      </c>
      <c r="AA93" s="95">
        <v>0</v>
      </c>
      <c r="AB93" s="95">
        <v>0</v>
      </c>
      <c r="AC93" s="95">
        <v>0</v>
      </c>
      <c r="AD93" s="95">
        <v>0</v>
      </c>
      <c r="AE93" s="95">
        <v>0</v>
      </c>
      <c r="AF93" s="95">
        <v>0</v>
      </c>
      <c r="AG93" s="95">
        <v>0</v>
      </c>
      <c r="AH93" s="95">
        <v>0</v>
      </c>
      <c r="AI93" s="95">
        <v>0</v>
      </c>
      <c r="AJ93" s="95">
        <v>0</v>
      </c>
      <c r="AK93" s="95">
        <v>0</v>
      </c>
      <c r="AL93" s="95">
        <v>0</v>
      </c>
      <c r="AM93" s="95">
        <v>0</v>
      </c>
      <c r="AN93" s="95">
        <v>0</v>
      </c>
      <c r="AO93" s="95">
        <v>0</v>
      </c>
      <c r="AP93" s="95">
        <v>0</v>
      </c>
      <c r="AQ93" s="95">
        <v>0</v>
      </c>
      <c r="AR93" s="95">
        <v>0</v>
      </c>
      <c r="AS93" s="95">
        <v>0</v>
      </c>
      <c r="AT93" s="95">
        <v>0</v>
      </c>
      <c r="AU93" s="95">
        <v>0</v>
      </c>
      <c r="AV93" s="95">
        <v>0</v>
      </c>
      <c r="AW93" s="95">
        <v>0</v>
      </c>
      <c r="AX93" s="95">
        <v>0</v>
      </c>
      <c r="AY93" s="95">
        <v>0</v>
      </c>
      <c r="AZ93" s="95">
        <v>0</v>
      </c>
      <c r="BA93" s="95">
        <v>0</v>
      </c>
      <c r="BB93" s="95">
        <v>0</v>
      </c>
      <c r="BC93" s="95">
        <v>0</v>
      </c>
      <c r="BD93" s="95">
        <v>0</v>
      </c>
      <c r="BE93" s="95">
        <v>0</v>
      </c>
      <c r="BF93" s="95">
        <v>0</v>
      </c>
      <c r="BG93" s="95">
        <v>0</v>
      </c>
      <c r="BH93" s="95">
        <v>0</v>
      </c>
      <c r="BI93" s="95">
        <v>0</v>
      </c>
      <c r="BJ93" s="95">
        <v>0</v>
      </c>
      <c r="BK93" s="95">
        <v>0</v>
      </c>
      <c r="BL93" s="95">
        <v>0</v>
      </c>
      <c r="BM93" s="95">
        <v>15</v>
      </c>
      <c r="BN93" s="95">
        <v>0</v>
      </c>
      <c r="BO93" s="95">
        <v>0</v>
      </c>
      <c r="BP93" s="95">
        <v>0</v>
      </c>
      <c r="BQ93" s="95">
        <v>0</v>
      </c>
      <c r="BR93" s="95">
        <v>0</v>
      </c>
      <c r="BS93" s="95">
        <v>0</v>
      </c>
      <c r="BT93" s="95">
        <v>0</v>
      </c>
      <c r="BU93" s="95">
        <v>0</v>
      </c>
      <c r="BV93" s="95">
        <v>0</v>
      </c>
      <c r="BW93" s="95">
        <v>0</v>
      </c>
      <c r="BX93" s="95">
        <v>0</v>
      </c>
      <c r="BY93" s="95">
        <v>0</v>
      </c>
      <c r="BZ93" s="95">
        <v>0</v>
      </c>
      <c r="CA93" s="95">
        <v>0</v>
      </c>
      <c r="CB93" s="95">
        <v>0</v>
      </c>
      <c r="CC93" s="95">
        <v>0</v>
      </c>
      <c r="CD93" s="95">
        <v>0</v>
      </c>
      <c r="CE93" s="95">
        <v>0</v>
      </c>
      <c r="CF93" s="95">
        <v>0</v>
      </c>
      <c r="CG93" s="95">
        <v>0</v>
      </c>
      <c r="CH93" s="95">
        <v>0</v>
      </c>
      <c r="CI93" s="95">
        <v>0</v>
      </c>
      <c r="CJ93" s="95">
        <v>43</v>
      </c>
      <c r="CK93" s="95">
        <v>4</v>
      </c>
      <c r="CL93" s="95">
        <v>5946</v>
      </c>
      <c r="CM93" s="95">
        <v>21587</v>
      </c>
      <c r="CN93" s="95">
        <v>745</v>
      </c>
      <c r="CO93" s="95">
        <v>127</v>
      </c>
      <c r="CP93" s="95">
        <v>196</v>
      </c>
      <c r="CQ93" s="95">
        <v>119</v>
      </c>
      <c r="CR93" s="95">
        <v>2517</v>
      </c>
      <c r="CS93" s="95">
        <v>0</v>
      </c>
      <c r="CT93" s="95">
        <v>188</v>
      </c>
      <c r="CU93" s="95">
        <v>2259</v>
      </c>
      <c r="CV93" s="95">
        <v>314</v>
      </c>
      <c r="CW93" s="95">
        <v>186</v>
      </c>
      <c r="CX93" s="95">
        <v>897</v>
      </c>
      <c r="CY93" s="95">
        <v>0</v>
      </c>
      <c r="CZ93" s="95">
        <v>155</v>
      </c>
      <c r="DA93" s="95">
        <v>254</v>
      </c>
      <c r="DB93" s="95">
        <v>73</v>
      </c>
      <c r="DC93" s="95">
        <v>0</v>
      </c>
      <c r="DD93" s="95">
        <v>0</v>
      </c>
      <c r="DE93" s="95">
        <v>0</v>
      </c>
      <c r="DF93" s="95">
        <v>0</v>
      </c>
      <c r="DG93" s="95">
        <v>629</v>
      </c>
      <c r="DH93" s="95">
        <v>395</v>
      </c>
      <c r="DI93" s="95">
        <v>42</v>
      </c>
      <c r="DJ93" s="95">
        <v>0</v>
      </c>
      <c r="DK93" s="95">
        <v>0</v>
      </c>
      <c r="DL93" s="95">
        <v>0</v>
      </c>
      <c r="DM93" s="95">
        <v>0</v>
      </c>
      <c r="DN93" s="95">
        <v>0</v>
      </c>
      <c r="DO93" s="95">
        <v>0</v>
      </c>
      <c r="DP93" s="95">
        <v>3</v>
      </c>
      <c r="DQ93" s="95">
        <v>0</v>
      </c>
      <c r="DR93" s="95">
        <v>377</v>
      </c>
      <c r="DS93" s="95">
        <v>2159</v>
      </c>
      <c r="DT93" s="95">
        <v>439</v>
      </c>
      <c r="DU93" s="95">
        <v>0</v>
      </c>
      <c r="DV93" s="95">
        <v>271</v>
      </c>
      <c r="DW93" s="95">
        <v>0</v>
      </c>
      <c r="DX93" s="95">
        <v>9</v>
      </c>
      <c r="DY93" s="95">
        <v>0</v>
      </c>
      <c r="DZ93" s="95">
        <v>1269</v>
      </c>
      <c r="EA93" s="95">
        <v>1587</v>
      </c>
      <c r="EB93" s="95">
        <v>0</v>
      </c>
      <c r="EC93" s="95">
        <v>977</v>
      </c>
      <c r="ED93" s="95">
        <v>993</v>
      </c>
      <c r="EE93" s="95">
        <v>0</v>
      </c>
      <c r="EF93" s="95">
        <v>0</v>
      </c>
      <c r="EG93" s="95">
        <v>0</v>
      </c>
      <c r="EH93" s="95">
        <v>0</v>
      </c>
      <c r="EI93" s="95">
        <v>0</v>
      </c>
      <c r="EJ93" s="95">
        <v>0</v>
      </c>
      <c r="EK93" s="95">
        <v>0</v>
      </c>
      <c r="EL93" s="95">
        <v>0</v>
      </c>
      <c r="EM93" s="95">
        <v>0</v>
      </c>
      <c r="EN93" s="95">
        <v>0</v>
      </c>
      <c r="EO93" s="95">
        <v>0</v>
      </c>
      <c r="EP93" s="95">
        <v>0</v>
      </c>
      <c r="EQ93" s="95">
        <v>0</v>
      </c>
      <c r="ER93" s="95">
        <v>0</v>
      </c>
      <c r="ES93" s="95">
        <v>0</v>
      </c>
      <c r="ET93" s="95">
        <v>0</v>
      </c>
      <c r="EU93" s="95">
        <v>0</v>
      </c>
      <c r="EV93" s="95">
        <v>0</v>
      </c>
      <c r="EW93" s="95">
        <v>0</v>
      </c>
      <c r="EX93" s="95">
        <v>0</v>
      </c>
      <c r="EY93" s="95">
        <v>0</v>
      </c>
      <c r="EZ93" s="95">
        <v>0</v>
      </c>
      <c r="FA93" s="95">
        <v>0</v>
      </c>
      <c r="FB93" s="95">
        <v>0</v>
      </c>
      <c r="FC93" s="95">
        <v>0</v>
      </c>
      <c r="FD93" s="95">
        <v>0</v>
      </c>
      <c r="FE93" s="95">
        <v>0</v>
      </c>
      <c r="FF93" s="95">
        <v>0</v>
      </c>
      <c r="FG93" s="95">
        <v>0</v>
      </c>
      <c r="FH93" s="95">
        <v>0</v>
      </c>
      <c r="FI93" s="95">
        <v>1</v>
      </c>
      <c r="FJ93" s="95">
        <v>0</v>
      </c>
      <c r="FK93" s="95">
        <v>0</v>
      </c>
      <c r="FL93" s="95">
        <v>0</v>
      </c>
      <c r="FM93" s="95">
        <v>0</v>
      </c>
      <c r="FN93" s="95">
        <v>0</v>
      </c>
      <c r="FO93" s="95">
        <v>0</v>
      </c>
      <c r="FP93" s="95">
        <v>0</v>
      </c>
      <c r="FQ93" s="95">
        <v>0</v>
      </c>
      <c r="FR93" s="95">
        <v>0</v>
      </c>
      <c r="FS93" s="95">
        <v>0</v>
      </c>
      <c r="FT93" s="95">
        <v>0</v>
      </c>
      <c r="FU93" s="95">
        <v>0</v>
      </c>
      <c r="FV93" s="95">
        <v>0</v>
      </c>
      <c r="FW93" s="95">
        <v>1</v>
      </c>
      <c r="FX93" s="95">
        <v>695</v>
      </c>
      <c r="FY93" s="95">
        <v>0</v>
      </c>
      <c r="FZ93" s="95">
        <v>0</v>
      </c>
      <c r="GA93" s="95">
        <v>0</v>
      </c>
      <c r="GB93" s="95">
        <v>0</v>
      </c>
      <c r="GC93" s="95">
        <v>0</v>
      </c>
      <c r="GD93" s="95">
        <v>0</v>
      </c>
      <c r="GE93" s="95">
        <v>0</v>
      </c>
      <c r="GF93" s="95">
        <v>0</v>
      </c>
      <c r="GG93" s="96">
        <v>45472</v>
      </c>
      <c r="GH93" s="95">
        <v>0</v>
      </c>
      <c r="GI93" s="95">
        <v>552</v>
      </c>
      <c r="GJ93" s="95">
        <v>0</v>
      </c>
      <c r="GK93" s="95">
        <v>0</v>
      </c>
      <c r="GL93" s="95">
        <v>0</v>
      </c>
      <c r="GM93" s="95">
        <v>1132</v>
      </c>
      <c r="GN93" s="95">
        <v>45845</v>
      </c>
      <c r="GO93" s="95">
        <v>1652</v>
      </c>
      <c r="GP93" s="96">
        <v>49181</v>
      </c>
      <c r="GQ93" s="96">
        <v>94653</v>
      </c>
      <c r="GR93" s="95">
        <v>93588</v>
      </c>
      <c r="GS93" s="95">
        <v>0</v>
      </c>
      <c r="GT93" s="95">
        <v>93588</v>
      </c>
      <c r="GU93" s="95">
        <v>88447</v>
      </c>
      <c r="GV93" s="95">
        <v>182035</v>
      </c>
      <c r="GW93" s="96">
        <v>231216</v>
      </c>
      <c r="GX93" s="96">
        <v>276688</v>
      </c>
      <c r="GY93" s="95">
        <v>-20452</v>
      </c>
      <c r="GZ93" s="95">
        <v>0</v>
      </c>
      <c r="HA93" s="95">
        <v>0</v>
      </c>
      <c r="HB93" s="95">
        <v>-1636</v>
      </c>
      <c r="HC93" s="95">
        <v>-22088</v>
      </c>
      <c r="HD93" s="95">
        <v>-44015</v>
      </c>
      <c r="HE93" s="95">
        <v>-66103</v>
      </c>
      <c r="HF93" s="96">
        <v>165113</v>
      </c>
      <c r="HG93" s="97">
        <v>210585</v>
      </c>
      <c r="HH93" s="87"/>
      <c r="HI93" s="40"/>
    </row>
    <row r="94" spans="1:217" hidden="1" x14ac:dyDescent="0.2">
      <c r="A94" s="87" t="s">
        <v>972</v>
      </c>
      <c r="B94" s="92" t="s">
        <v>1121</v>
      </c>
      <c r="C94" s="89" t="s">
        <v>10</v>
      </c>
      <c r="D94" s="95">
        <v>0</v>
      </c>
      <c r="E94" s="95">
        <v>0</v>
      </c>
      <c r="F94" s="95">
        <v>0</v>
      </c>
      <c r="G94" s="95">
        <v>0</v>
      </c>
      <c r="H94" s="95">
        <v>0</v>
      </c>
      <c r="I94" s="95">
        <v>0</v>
      </c>
      <c r="J94" s="95">
        <v>0</v>
      </c>
      <c r="K94" s="95">
        <v>0</v>
      </c>
      <c r="L94" s="95">
        <v>0</v>
      </c>
      <c r="M94" s="95">
        <v>0</v>
      </c>
      <c r="N94" s="95">
        <v>0</v>
      </c>
      <c r="O94" s="95">
        <v>0</v>
      </c>
      <c r="P94" s="95">
        <v>0</v>
      </c>
      <c r="Q94" s="95">
        <v>0</v>
      </c>
      <c r="R94" s="95">
        <v>0</v>
      </c>
      <c r="S94" s="95">
        <v>0</v>
      </c>
      <c r="T94" s="95">
        <v>0</v>
      </c>
      <c r="U94" s="95">
        <v>0</v>
      </c>
      <c r="V94" s="95">
        <v>0</v>
      </c>
      <c r="W94" s="95">
        <v>0</v>
      </c>
      <c r="X94" s="95">
        <v>0</v>
      </c>
      <c r="Y94" s="95">
        <v>0</v>
      </c>
      <c r="Z94" s="95">
        <v>0</v>
      </c>
      <c r="AA94" s="95">
        <v>0</v>
      </c>
      <c r="AB94" s="95">
        <v>0</v>
      </c>
      <c r="AC94" s="95">
        <v>0</v>
      </c>
      <c r="AD94" s="95">
        <v>0</v>
      </c>
      <c r="AE94" s="95">
        <v>0</v>
      </c>
      <c r="AF94" s="95">
        <v>0</v>
      </c>
      <c r="AG94" s="95">
        <v>0</v>
      </c>
      <c r="AH94" s="95">
        <v>0</v>
      </c>
      <c r="AI94" s="95">
        <v>0</v>
      </c>
      <c r="AJ94" s="95">
        <v>0</v>
      </c>
      <c r="AK94" s="95">
        <v>0</v>
      </c>
      <c r="AL94" s="95">
        <v>0</v>
      </c>
      <c r="AM94" s="95">
        <v>0</v>
      </c>
      <c r="AN94" s="95">
        <v>0</v>
      </c>
      <c r="AO94" s="95">
        <v>0</v>
      </c>
      <c r="AP94" s="95">
        <v>0</v>
      </c>
      <c r="AQ94" s="95">
        <v>0</v>
      </c>
      <c r="AR94" s="95">
        <v>0</v>
      </c>
      <c r="AS94" s="95">
        <v>0</v>
      </c>
      <c r="AT94" s="95">
        <v>0</v>
      </c>
      <c r="AU94" s="95">
        <v>0</v>
      </c>
      <c r="AV94" s="95">
        <v>0</v>
      </c>
      <c r="AW94" s="95">
        <v>0</v>
      </c>
      <c r="AX94" s="95">
        <v>0</v>
      </c>
      <c r="AY94" s="95">
        <v>0</v>
      </c>
      <c r="AZ94" s="95">
        <v>0</v>
      </c>
      <c r="BA94" s="95">
        <v>0</v>
      </c>
      <c r="BB94" s="95">
        <v>0</v>
      </c>
      <c r="BC94" s="95">
        <v>0</v>
      </c>
      <c r="BD94" s="95">
        <v>0</v>
      </c>
      <c r="BE94" s="95">
        <v>0</v>
      </c>
      <c r="BF94" s="95">
        <v>0</v>
      </c>
      <c r="BG94" s="95">
        <v>0</v>
      </c>
      <c r="BH94" s="95">
        <v>0</v>
      </c>
      <c r="BI94" s="95">
        <v>0</v>
      </c>
      <c r="BJ94" s="95">
        <v>0</v>
      </c>
      <c r="BK94" s="95">
        <v>0</v>
      </c>
      <c r="BL94" s="95">
        <v>0</v>
      </c>
      <c r="BM94" s="95">
        <v>0</v>
      </c>
      <c r="BN94" s="95">
        <v>0</v>
      </c>
      <c r="BO94" s="95">
        <v>0</v>
      </c>
      <c r="BP94" s="95">
        <v>0</v>
      </c>
      <c r="BQ94" s="95">
        <v>0</v>
      </c>
      <c r="BR94" s="95">
        <v>0</v>
      </c>
      <c r="BS94" s="95">
        <v>0</v>
      </c>
      <c r="BT94" s="95">
        <v>0</v>
      </c>
      <c r="BU94" s="95">
        <v>0</v>
      </c>
      <c r="BV94" s="95">
        <v>0</v>
      </c>
      <c r="BW94" s="95">
        <v>0</v>
      </c>
      <c r="BX94" s="95">
        <v>0</v>
      </c>
      <c r="BY94" s="95">
        <v>0</v>
      </c>
      <c r="BZ94" s="95">
        <v>0</v>
      </c>
      <c r="CA94" s="95">
        <v>0</v>
      </c>
      <c r="CB94" s="95">
        <v>0</v>
      </c>
      <c r="CC94" s="95">
        <v>0</v>
      </c>
      <c r="CD94" s="95">
        <v>0</v>
      </c>
      <c r="CE94" s="95">
        <v>0</v>
      </c>
      <c r="CF94" s="95">
        <v>0</v>
      </c>
      <c r="CG94" s="95">
        <v>0</v>
      </c>
      <c r="CH94" s="95">
        <v>0</v>
      </c>
      <c r="CI94" s="95">
        <v>0</v>
      </c>
      <c r="CJ94" s="95">
        <v>0</v>
      </c>
      <c r="CK94" s="95">
        <v>0</v>
      </c>
      <c r="CL94" s="95">
        <v>0</v>
      </c>
      <c r="CM94" s="95">
        <v>0</v>
      </c>
      <c r="CN94" s="95">
        <v>11296</v>
      </c>
      <c r="CO94" s="95">
        <v>0</v>
      </c>
      <c r="CP94" s="95">
        <v>0</v>
      </c>
      <c r="CQ94" s="95">
        <v>0</v>
      </c>
      <c r="CR94" s="95">
        <v>0</v>
      </c>
      <c r="CS94" s="95">
        <v>0</v>
      </c>
      <c r="CT94" s="95">
        <v>0</v>
      </c>
      <c r="CU94" s="95">
        <v>0</v>
      </c>
      <c r="CV94" s="95">
        <v>0</v>
      </c>
      <c r="CW94" s="95">
        <v>0</v>
      </c>
      <c r="CX94" s="95">
        <v>0</v>
      </c>
      <c r="CY94" s="95">
        <v>0</v>
      </c>
      <c r="CZ94" s="95">
        <v>0</v>
      </c>
      <c r="DA94" s="95">
        <v>0</v>
      </c>
      <c r="DB94" s="95">
        <v>0</v>
      </c>
      <c r="DC94" s="95">
        <v>0</v>
      </c>
      <c r="DD94" s="95">
        <v>0</v>
      </c>
      <c r="DE94" s="95">
        <v>0</v>
      </c>
      <c r="DF94" s="95">
        <v>0</v>
      </c>
      <c r="DG94" s="95">
        <v>0</v>
      </c>
      <c r="DH94" s="95">
        <v>0</v>
      </c>
      <c r="DI94" s="95">
        <v>0</v>
      </c>
      <c r="DJ94" s="95">
        <v>0</v>
      </c>
      <c r="DK94" s="95">
        <v>0</v>
      </c>
      <c r="DL94" s="95">
        <v>0</v>
      </c>
      <c r="DM94" s="95">
        <v>0</v>
      </c>
      <c r="DN94" s="95">
        <v>0</v>
      </c>
      <c r="DO94" s="95">
        <v>0</v>
      </c>
      <c r="DP94" s="95">
        <v>0</v>
      </c>
      <c r="DQ94" s="95">
        <v>0</v>
      </c>
      <c r="DR94" s="95">
        <v>0</v>
      </c>
      <c r="DS94" s="95">
        <v>1216</v>
      </c>
      <c r="DT94" s="95">
        <v>0</v>
      </c>
      <c r="DU94" s="95">
        <v>0</v>
      </c>
      <c r="DV94" s="95">
        <v>0</v>
      </c>
      <c r="DW94" s="95">
        <v>0</v>
      </c>
      <c r="DX94" s="95">
        <v>0</v>
      </c>
      <c r="DY94" s="95">
        <v>0</v>
      </c>
      <c r="DZ94" s="95">
        <v>629</v>
      </c>
      <c r="EA94" s="95">
        <v>1903</v>
      </c>
      <c r="EB94" s="95">
        <v>0</v>
      </c>
      <c r="EC94" s="95">
        <v>309</v>
      </c>
      <c r="ED94" s="95">
        <v>466</v>
      </c>
      <c r="EE94" s="95">
        <v>0</v>
      </c>
      <c r="EF94" s="95">
        <v>0</v>
      </c>
      <c r="EG94" s="95">
        <v>0</v>
      </c>
      <c r="EH94" s="95">
        <v>0</v>
      </c>
      <c r="EI94" s="95">
        <v>0</v>
      </c>
      <c r="EJ94" s="95">
        <v>0</v>
      </c>
      <c r="EK94" s="95">
        <v>0</v>
      </c>
      <c r="EL94" s="95">
        <v>0</v>
      </c>
      <c r="EM94" s="95">
        <v>0</v>
      </c>
      <c r="EN94" s="95">
        <v>0</v>
      </c>
      <c r="EO94" s="95">
        <v>0</v>
      </c>
      <c r="EP94" s="95">
        <v>0</v>
      </c>
      <c r="EQ94" s="95">
        <v>0</v>
      </c>
      <c r="ER94" s="95">
        <v>0</v>
      </c>
      <c r="ES94" s="95">
        <v>0</v>
      </c>
      <c r="ET94" s="95">
        <v>0</v>
      </c>
      <c r="EU94" s="95">
        <v>0</v>
      </c>
      <c r="EV94" s="95">
        <v>0</v>
      </c>
      <c r="EW94" s="95">
        <v>0</v>
      </c>
      <c r="EX94" s="95">
        <v>0</v>
      </c>
      <c r="EY94" s="95">
        <v>0</v>
      </c>
      <c r="EZ94" s="95">
        <v>0</v>
      </c>
      <c r="FA94" s="95">
        <v>0</v>
      </c>
      <c r="FB94" s="95">
        <v>0</v>
      </c>
      <c r="FC94" s="95">
        <v>0</v>
      </c>
      <c r="FD94" s="95">
        <v>0</v>
      </c>
      <c r="FE94" s="95">
        <v>0</v>
      </c>
      <c r="FF94" s="95">
        <v>0</v>
      </c>
      <c r="FG94" s="95">
        <v>0</v>
      </c>
      <c r="FH94" s="95">
        <v>0</v>
      </c>
      <c r="FI94" s="95">
        <v>0</v>
      </c>
      <c r="FJ94" s="95">
        <v>0</v>
      </c>
      <c r="FK94" s="95">
        <v>0</v>
      </c>
      <c r="FL94" s="95">
        <v>0</v>
      </c>
      <c r="FM94" s="95">
        <v>0</v>
      </c>
      <c r="FN94" s="95">
        <v>0</v>
      </c>
      <c r="FO94" s="95">
        <v>0</v>
      </c>
      <c r="FP94" s="95">
        <v>0</v>
      </c>
      <c r="FQ94" s="95">
        <v>0</v>
      </c>
      <c r="FR94" s="95">
        <v>0</v>
      </c>
      <c r="FS94" s="95">
        <v>0</v>
      </c>
      <c r="FT94" s="95">
        <v>0</v>
      </c>
      <c r="FU94" s="95">
        <v>0</v>
      </c>
      <c r="FV94" s="95">
        <v>0</v>
      </c>
      <c r="FW94" s="95">
        <v>0</v>
      </c>
      <c r="FX94" s="95">
        <v>5759</v>
      </c>
      <c r="FY94" s="95">
        <v>0</v>
      </c>
      <c r="FZ94" s="95">
        <v>0</v>
      </c>
      <c r="GA94" s="95">
        <v>0</v>
      </c>
      <c r="GB94" s="95">
        <v>0</v>
      </c>
      <c r="GC94" s="95">
        <v>0</v>
      </c>
      <c r="GD94" s="95">
        <v>0</v>
      </c>
      <c r="GE94" s="95">
        <v>0</v>
      </c>
      <c r="GF94" s="95">
        <v>0</v>
      </c>
      <c r="GG94" s="96">
        <v>21578</v>
      </c>
      <c r="GH94" s="95">
        <v>0</v>
      </c>
      <c r="GI94" s="95">
        <v>0</v>
      </c>
      <c r="GJ94" s="95">
        <v>0</v>
      </c>
      <c r="GK94" s="95">
        <v>0</v>
      </c>
      <c r="GL94" s="95">
        <v>0</v>
      </c>
      <c r="GM94" s="95">
        <v>1421</v>
      </c>
      <c r="GN94" s="95">
        <v>27283</v>
      </c>
      <c r="GO94" s="95">
        <v>3619</v>
      </c>
      <c r="GP94" s="96">
        <v>32323</v>
      </c>
      <c r="GQ94" s="96">
        <v>53901</v>
      </c>
      <c r="GR94" s="95">
        <v>11145</v>
      </c>
      <c r="GS94" s="95">
        <v>0</v>
      </c>
      <c r="GT94" s="95">
        <v>11145</v>
      </c>
      <c r="GU94" s="95">
        <v>66303</v>
      </c>
      <c r="GV94" s="95">
        <v>77448</v>
      </c>
      <c r="GW94" s="96">
        <v>109771</v>
      </c>
      <c r="GX94" s="96">
        <v>131349</v>
      </c>
      <c r="GY94" s="95">
        <v>-4223</v>
      </c>
      <c r="GZ94" s="95">
        <v>0</v>
      </c>
      <c r="HA94" s="95">
        <v>0</v>
      </c>
      <c r="HB94" s="95">
        <v>-338</v>
      </c>
      <c r="HC94" s="95">
        <v>-4561</v>
      </c>
      <c r="HD94" s="95">
        <v>-43876</v>
      </c>
      <c r="HE94" s="95">
        <v>-48437</v>
      </c>
      <c r="HF94" s="96">
        <v>61334</v>
      </c>
      <c r="HG94" s="97">
        <v>82912</v>
      </c>
      <c r="HH94" s="87"/>
      <c r="HI94" s="40"/>
    </row>
    <row r="95" spans="1:217" hidden="1" x14ac:dyDescent="0.2">
      <c r="A95" s="87" t="s">
        <v>973</v>
      </c>
      <c r="B95" s="92" t="s">
        <v>1122</v>
      </c>
      <c r="C95" s="89" t="s">
        <v>8</v>
      </c>
      <c r="D95" s="95">
        <v>0</v>
      </c>
      <c r="E95" s="95">
        <v>0</v>
      </c>
      <c r="F95" s="95">
        <v>0</v>
      </c>
      <c r="G95" s="95">
        <v>0</v>
      </c>
      <c r="H95" s="95">
        <v>0</v>
      </c>
      <c r="I95" s="95">
        <v>0</v>
      </c>
      <c r="J95" s="95">
        <v>0</v>
      </c>
      <c r="K95" s="95">
        <v>0</v>
      </c>
      <c r="L95" s="95">
        <v>0</v>
      </c>
      <c r="M95" s="95">
        <v>0</v>
      </c>
      <c r="N95" s="95">
        <v>0</v>
      </c>
      <c r="O95" s="95">
        <v>0</v>
      </c>
      <c r="P95" s="95">
        <v>0</v>
      </c>
      <c r="Q95" s="95">
        <v>0</v>
      </c>
      <c r="R95" s="95">
        <v>0</v>
      </c>
      <c r="S95" s="95">
        <v>0</v>
      </c>
      <c r="T95" s="95">
        <v>0</v>
      </c>
      <c r="U95" s="95">
        <v>0</v>
      </c>
      <c r="V95" s="95">
        <v>0</v>
      </c>
      <c r="W95" s="95">
        <v>0</v>
      </c>
      <c r="X95" s="95">
        <v>0</v>
      </c>
      <c r="Y95" s="95">
        <v>0</v>
      </c>
      <c r="Z95" s="95">
        <v>0</v>
      </c>
      <c r="AA95" s="95">
        <v>0</v>
      </c>
      <c r="AB95" s="95">
        <v>0</v>
      </c>
      <c r="AC95" s="95">
        <v>0</v>
      </c>
      <c r="AD95" s="95">
        <v>0</v>
      </c>
      <c r="AE95" s="95">
        <v>0</v>
      </c>
      <c r="AF95" s="95">
        <v>0</v>
      </c>
      <c r="AG95" s="95">
        <v>0</v>
      </c>
      <c r="AH95" s="95">
        <v>0</v>
      </c>
      <c r="AI95" s="95">
        <v>0</v>
      </c>
      <c r="AJ95" s="95">
        <v>0</v>
      </c>
      <c r="AK95" s="95">
        <v>0</v>
      </c>
      <c r="AL95" s="95">
        <v>0</v>
      </c>
      <c r="AM95" s="95">
        <v>0</v>
      </c>
      <c r="AN95" s="95">
        <v>0</v>
      </c>
      <c r="AO95" s="95">
        <v>0</v>
      </c>
      <c r="AP95" s="95">
        <v>0</v>
      </c>
      <c r="AQ95" s="95">
        <v>0</v>
      </c>
      <c r="AR95" s="95">
        <v>0</v>
      </c>
      <c r="AS95" s="95">
        <v>0</v>
      </c>
      <c r="AT95" s="95">
        <v>0</v>
      </c>
      <c r="AU95" s="95">
        <v>0</v>
      </c>
      <c r="AV95" s="95">
        <v>0</v>
      </c>
      <c r="AW95" s="95">
        <v>0</v>
      </c>
      <c r="AX95" s="95">
        <v>0</v>
      </c>
      <c r="AY95" s="95">
        <v>0</v>
      </c>
      <c r="AZ95" s="95">
        <v>0</v>
      </c>
      <c r="BA95" s="95">
        <v>0</v>
      </c>
      <c r="BB95" s="95">
        <v>0</v>
      </c>
      <c r="BC95" s="95">
        <v>0</v>
      </c>
      <c r="BD95" s="95">
        <v>0</v>
      </c>
      <c r="BE95" s="95">
        <v>0</v>
      </c>
      <c r="BF95" s="95">
        <v>0</v>
      </c>
      <c r="BG95" s="95">
        <v>0</v>
      </c>
      <c r="BH95" s="95">
        <v>0</v>
      </c>
      <c r="BI95" s="95">
        <v>0</v>
      </c>
      <c r="BJ95" s="95">
        <v>0</v>
      </c>
      <c r="BK95" s="95">
        <v>0</v>
      </c>
      <c r="BL95" s="95">
        <v>0</v>
      </c>
      <c r="BM95" s="95">
        <v>0</v>
      </c>
      <c r="BN95" s="95">
        <v>0</v>
      </c>
      <c r="BO95" s="95">
        <v>0</v>
      </c>
      <c r="BP95" s="95">
        <v>0</v>
      </c>
      <c r="BQ95" s="95">
        <v>0</v>
      </c>
      <c r="BR95" s="95">
        <v>0</v>
      </c>
      <c r="BS95" s="95">
        <v>0</v>
      </c>
      <c r="BT95" s="95">
        <v>0</v>
      </c>
      <c r="BU95" s="95">
        <v>0</v>
      </c>
      <c r="BV95" s="95">
        <v>0</v>
      </c>
      <c r="BW95" s="95">
        <v>0</v>
      </c>
      <c r="BX95" s="95">
        <v>0</v>
      </c>
      <c r="BY95" s="95">
        <v>0</v>
      </c>
      <c r="BZ95" s="95">
        <v>0</v>
      </c>
      <c r="CA95" s="95">
        <v>0</v>
      </c>
      <c r="CB95" s="95">
        <v>0</v>
      </c>
      <c r="CC95" s="95">
        <v>0</v>
      </c>
      <c r="CD95" s="95">
        <v>0</v>
      </c>
      <c r="CE95" s="95">
        <v>0</v>
      </c>
      <c r="CF95" s="95">
        <v>0</v>
      </c>
      <c r="CG95" s="95">
        <v>0</v>
      </c>
      <c r="CH95" s="95">
        <v>0</v>
      </c>
      <c r="CI95" s="95">
        <v>0</v>
      </c>
      <c r="CJ95" s="95">
        <v>0</v>
      </c>
      <c r="CK95" s="95">
        <v>0</v>
      </c>
      <c r="CL95" s="95">
        <v>0</v>
      </c>
      <c r="CM95" s="95">
        <v>0</v>
      </c>
      <c r="CN95" s="95">
        <v>0</v>
      </c>
      <c r="CO95" s="95">
        <v>636</v>
      </c>
      <c r="CP95" s="95">
        <v>87</v>
      </c>
      <c r="CQ95" s="95">
        <v>0</v>
      </c>
      <c r="CR95" s="95">
        <v>0</v>
      </c>
      <c r="CS95" s="95">
        <v>0</v>
      </c>
      <c r="CT95" s="95">
        <v>25</v>
      </c>
      <c r="CU95" s="95">
        <v>63</v>
      </c>
      <c r="CV95" s="95">
        <v>0</v>
      </c>
      <c r="CW95" s="95">
        <v>155</v>
      </c>
      <c r="CX95" s="95">
        <v>319</v>
      </c>
      <c r="CY95" s="95">
        <v>0</v>
      </c>
      <c r="CZ95" s="95">
        <v>1469</v>
      </c>
      <c r="DA95" s="95">
        <v>0</v>
      </c>
      <c r="DB95" s="95">
        <v>13</v>
      </c>
      <c r="DC95" s="95">
        <v>0</v>
      </c>
      <c r="DD95" s="95">
        <v>0</v>
      </c>
      <c r="DE95" s="95">
        <v>0</v>
      </c>
      <c r="DF95" s="95">
        <v>0</v>
      </c>
      <c r="DG95" s="95">
        <v>5</v>
      </c>
      <c r="DH95" s="95">
        <v>910</v>
      </c>
      <c r="DI95" s="95">
        <v>0</v>
      </c>
      <c r="DJ95" s="95">
        <v>0</v>
      </c>
      <c r="DK95" s="95">
        <v>0</v>
      </c>
      <c r="DL95" s="95">
        <v>0</v>
      </c>
      <c r="DM95" s="95">
        <v>0</v>
      </c>
      <c r="DN95" s="95">
        <v>10</v>
      </c>
      <c r="DO95" s="95">
        <v>0</v>
      </c>
      <c r="DP95" s="95">
        <v>35</v>
      </c>
      <c r="DQ95" s="95">
        <v>0</v>
      </c>
      <c r="DR95" s="95">
        <v>0</v>
      </c>
      <c r="DS95" s="95">
        <v>239</v>
      </c>
      <c r="DT95" s="95">
        <v>325</v>
      </c>
      <c r="DU95" s="95">
        <v>0</v>
      </c>
      <c r="DV95" s="95">
        <v>0</v>
      </c>
      <c r="DW95" s="95">
        <v>0</v>
      </c>
      <c r="DX95" s="95">
        <v>0</v>
      </c>
      <c r="DY95" s="95">
        <v>0</v>
      </c>
      <c r="DZ95" s="95">
        <v>413</v>
      </c>
      <c r="EA95" s="95">
        <v>3207</v>
      </c>
      <c r="EB95" s="95">
        <v>0</v>
      </c>
      <c r="EC95" s="95">
        <v>156</v>
      </c>
      <c r="ED95" s="95">
        <v>50</v>
      </c>
      <c r="EE95" s="95">
        <v>0</v>
      </c>
      <c r="EF95" s="95">
        <v>0</v>
      </c>
      <c r="EG95" s="95">
        <v>0</v>
      </c>
      <c r="EH95" s="95">
        <v>0</v>
      </c>
      <c r="EI95" s="95">
        <v>0</v>
      </c>
      <c r="EJ95" s="95">
        <v>0</v>
      </c>
      <c r="EK95" s="95">
        <v>0</v>
      </c>
      <c r="EL95" s="95">
        <v>0</v>
      </c>
      <c r="EM95" s="95">
        <v>0</v>
      </c>
      <c r="EN95" s="95">
        <v>0</v>
      </c>
      <c r="EO95" s="95">
        <v>0</v>
      </c>
      <c r="EP95" s="95">
        <v>0</v>
      </c>
      <c r="EQ95" s="95">
        <v>0</v>
      </c>
      <c r="ER95" s="95">
        <v>0</v>
      </c>
      <c r="ES95" s="95">
        <v>0</v>
      </c>
      <c r="ET95" s="95">
        <v>0</v>
      </c>
      <c r="EU95" s="95">
        <v>0</v>
      </c>
      <c r="EV95" s="95">
        <v>0</v>
      </c>
      <c r="EW95" s="95">
        <v>0</v>
      </c>
      <c r="EX95" s="95">
        <v>0</v>
      </c>
      <c r="EY95" s="95">
        <v>0</v>
      </c>
      <c r="EZ95" s="95">
        <v>0</v>
      </c>
      <c r="FA95" s="95">
        <v>0</v>
      </c>
      <c r="FB95" s="95">
        <v>0</v>
      </c>
      <c r="FC95" s="95">
        <v>0</v>
      </c>
      <c r="FD95" s="95">
        <v>0</v>
      </c>
      <c r="FE95" s="95">
        <v>0</v>
      </c>
      <c r="FF95" s="95">
        <v>0</v>
      </c>
      <c r="FG95" s="95">
        <v>0</v>
      </c>
      <c r="FH95" s="95">
        <v>0</v>
      </c>
      <c r="FI95" s="95">
        <v>0</v>
      </c>
      <c r="FJ95" s="95">
        <v>0</v>
      </c>
      <c r="FK95" s="95">
        <v>0</v>
      </c>
      <c r="FL95" s="95">
        <v>0</v>
      </c>
      <c r="FM95" s="95">
        <v>0</v>
      </c>
      <c r="FN95" s="95">
        <v>0</v>
      </c>
      <c r="FO95" s="95">
        <v>0</v>
      </c>
      <c r="FP95" s="95">
        <v>0</v>
      </c>
      <c r="FQ95" s="95">
        <v>0</v>
      </c>
      <c r="FR95" s="95">
        <v>0</v>
      </c>
      <c r="FS95" s="95">
        <v>0</v>
      </c>
      <c r="FT95" s="95">
        <v>0</v>
      </c>
      <c r="FU95" s="95">
        <v>0</v>
      </c>
      <c r="FV95" s="95">
        <v>0</v>
      </c>
      <c r="FW95" s="95">
        <v>0</v>
      </c>
      <c r="FX95" s="95">
        <v>4859</v>
      </c>
      <c r="FY95" s="95">
        <v>0</v>
      </c>
      <c r="FZ95" s="95">
        <v>0</v>
      </c>
      <c r="GA95" s="95">
        <v>0</v>
      </c>
      <c r="GB95" s="95">
        <v>0</v>
      </c>
      <c r="GC95" s="95">
        <v>0</v>
      </c>
      <c r="GD95" s="95">
        <v>0</v>
      </c>
      <c r="GE95" s="95">
        <v>0</v>
      </c>
      <c r="GF95" s="95">
        <v>0</v>
      </c>
      <c r="GG95" s="96">
        <v>12976</v>
      </c>
      <c r="GH95" s="95">
        <v>0</v>
      </c>
      <c r="GI95" s="95">
        <v>0</v>
      </c>
      <c r="GJ95" s="95">
        <v>0</v>
      </c>
      <c r="GK95" s="95">
        <v>0</v>
      </c>
      <c r="GL95" s="95">
        <v>0</v>
      </c>
      <c r="GM95" s="95">
        <v>1017</v>
      </c>
      <c r="GN95" s="95">
        <v>32891</v>
      </c>
      <c r="GO95" s="95">
        <v>-84</v>
      </c>
      <c r="GP95" s="96">
        <v>33824</v>
      </c>
      <c r="GQ95" s="96">
        <v>46800</v>
      </c>
      <c r="GR95" s="95">
        <v>1</v>
      </c>
      <c r="GS95" s="95">
        <v>0</v>
      </c>
      <c r="GT95" s="95">
        <v>1</v>
      </c>
      <c r="GU95" s="95">
        <v>3948</v>
      </c>
      <c r="GV95" s="95">
        <v>3949</v>
      </c>
      <c r="GW95" s="96">
        <v>37773</v>
      </c>
      <c r="GX95" s="96">
        <v>50749</v>
      </c>
      <c r="GY95" s="95">
        <v>-3814</v>
      </c>
      <c r="GZ95" s="95">
        <v>0</v>
      </c>
      <c r="HA95" s="95">
        <v>0</v>
      </c>
      <c r="HB95" s="95">
        <v>-305</v>
      </c>
      <c r="HC95" s="95">
        <v>-4119</v>
      </c>
      <c r="HD95" s="95">
        <v>-40776</v>
      </c>
      <c r="HE95" s="95">
        <v>-44895</v>
      </c>
      <c r="HF95" s="96">
        <v>-7122</v>
      </c>
      <c r="HG95" s="97">
        <v>5854</v>
      </c>
      <c r="HH95" s="87"/>
      <c r="HI95" s="40"/>
    </row>
    <row r="96" spans="1:217" hidden="1" x14ac:dyDescent="0.2">
      <c r="A96" s="87" t="s">
        <v>974</v>
      </c>
      <c r="B96" s="92" t="s">
        <v>1123</v>
      </c>
      <c r="C96" s="89" t="s">
        <v>1215</v>
      </c>
      <c r="D96" s="95">
        <v>0</v>
      </c>
      <c r="E96" s="95">
        <v>0</v>
      </c>
      <c r="F96" s="95">
        <v>0</v>
      </c>
      <c r="G96" s="95">
        <v>0</v>
      </c>
      <c r="H96" s="95">
        <v>0</v>
      </c>
      <c r="I96" s="95">
        <v>0</v>
      </c>
      <c r="J96" s="95">
        <v>0</v>
      </c>
      <c r="K96" s="95">
        <v>0</v>
      </c>
      <c r="L96" s="95">
        <v>0</v>
      </c>
      <c r="M96" s="95">
        <v>0</v>
      </c>
      <c r="N96" s="95">
        <v>0</v>
      </c>
      <c r="O96" s="95">
        <v>0</v>
      </c>
      <c r="P96" s="95">
        <v>0</v>
      </c>
      <c r="Q96" s="95">
        <v>0</v>
      </c>
      <c r="R96" s="95">
        <v>42</v>
      </c>
      <c r="S96" s="95">
        <v>0</v>
      </c>
      <c r="T96" s="95">
        <v>0</v>
      </c>
      <c r="U96" s="95">
        <v>0</v>
      </c>
      <c r="V96" s="95">
        <v>0</v>
      </c>
      <c r="W96" s="95">
        <v>0</v>
      </c>
      <c r="X96" s="95">
        <v>0</v>
      </c>
      <c r="Y96" s="95">
        <v>0</v>
      </c>
      <c r="Z96" s="95">
        <v>0</v>
      </c>
      <c r="AA96" s="95">
        <v>0</v>
      </c>
      <c r="AB96" s="95">
        <v>0</v>
      </c>
      <c r="AC96" s="95">
        <v>0</v>
      </c>
      <c r="AD96" s="95">
        <v>0</v>
      </c>
      <c r="AE96" s="95">
        <v>0</v>
      </c>
      <c r="AF96" s="95">
        <v>0</v>
      </c>
      <c r="AG96" s="95">
        <v>0</v>
      </c>
      <c r="AH96" s="95">
        <v>0</v>
      </c>
      <c r="AI96" s="95">
        <v>0</v>
      </c>
      <c r="AJ96" s="95">
        <v>0</v>
      </c>
      <c r="AK96" s="95">
        <v>0</v>
      </c>
      <c r="AL96" s="95">
        <v>0</v>
      </c>
      <c r="AM96" s="95">
        <v>3</v>
      </c>
      <c r="AN96" s="95">
        <v>0</v>
      </c>
      <c r="AO96" s="95">
        <v>252</v>
      </c>
      <c r="AP96" s="95">
        <v>0</v>
      </c>
      <c r="AQ96" s="95">
        <v>0</v>
      </c>
      <c r="AR96" s="95">
        <v>0</v>
      </c>
      <c r="AS96" s="95">
        <v>0</v>
      </c>
      <c r="AT96" s="95">
        <v>0</v>
      </c>
      <c r="AU96" s="95">
        <v>0</v>
      </c>
      <c r="AV96" s="95">
        <v>0</v>
      </c>
      <c r="AW96" s="95">
        <v>0</v>
      </c>
      <c r="AX96" s="95">
        <v>0</v>
      </c>
      <c r="AY96" s="95">
        <v>0</v>
      </c>
      <c r="AZ96" s="95">
        <v>0</v>
      </c>
      <c r="BA96" s="95">
        <v>0</v>
      </c>
      <c r="BB96" s="95">
        <v>0</v>
      </c>
      <c r="BC96" s="95">
        <v>0</v>
      </c>
      <c r="BD96" s="95">
        <v>0</v>
      </c>
      <c r="BE96" s="95">
        <v>0</v>
      </c>
      <c r="BF96" s="95">
        <v>0</v>
      </c>
      <c r="BG96" s="95">
        <v>0</v>
      </c>
      <c r="BH96" s="95">
        <v>0</v>
      </c>
      <c r="BI96" s="95">
        <v>0</v>
      </c>
      <c r="BJ96" s="95">
        <v>66</v>
      </c>
      <c r="BK96" s="95">
        <v>0</v>
      </c>
      <c r="BL96" s="95">
        <v>0</v>
      </c>
      <c r="BM96" s="95">
        <v>199</v>
      </c>
      <c r="BN96" s="95">
        <v>0</v>
      </c>
      <c r="BO96" s="95">
        <v>0</v>
      </c>
      <c r="BP96" s="95">
        <v>0</v>
      </c>
      <c r="BQ96" s="95">
        <v>0</v>
      </c>
      <c r="BR96" s="95">
        <v>130</v>
      </c>
      <c r="BS96" s="95">
        <v>35</v>
      </c>
      <c r="BT96" s="95">
        <v>28</v>
      </c>
      <c r="BU96" s="95">
        <v>71</v>
      </c>
      <c r="BV96" s="95">
        <v>37</v>
      </c>
      <c r="BW96" s="95">
        <v>0</v>
      </c>
      <c r="BX96" s="95">
        <v>0</v>
      </c>
      <c r="BY96" s="95">
        <v>0</v>
      </c>
      <c r="BZ96" s="95">
        <v>0</v>
      </c>
      <c r="CA96" s="95">
        <v>0</v>
      </c>
      <c r="CB96" s="95">
        <v>168</v>
      </c>
      <c r="CC96" s="95">
        <v>0</v>
      </c>
      <c r="CD96" s="95">
        <v>0</v>
      </c>
      <c r="CE96" s="95">
        <v>0</v>
      </c>
      <c r="CF96" s="95">
        <v>0</v>
      </c>
      <c r="CG96" s="95">
        <v>0</v>
      </c>
      <c r="CH96" s="95">
        <v>187</v>
      </c>
      <c r="CI96" s="95">
        <v>0</v>
      </c>
      <c r="CJ96" s="95">
        <v>239</v>
      </c>
      <c r="CK96" s="95">
        <v>358</v>
      </c>
      <c r="CL96" s="95">
        <v>31754</v>
      </c>
      <c r="CM96" s="95">
        <v>5407</v>
      </c>
      <c r="CN96" s="95">
        <v>5691</v>
      </c>
      <c r="CO96" s="95">
        <v>152</v>
      </c>
      <c r="CP96" s="95">
        <v>15542</v>
      </c>
      <c r="CQ96" s="95">
        <v>314</v>
      </c>
      <c r="CR96" s="95">
        <v>2875</v>
      </c>
      <c r="CS96" s="95">
        <v>214</v>
      </c>
      <c r="CT96" s="95">
        <v>2037</v>
      </c>
      <c r="CU96" s="95">
        <v>2327</v>
      </c>
      <c r="CV96" s="95">
        <v>3655</v>
      </c>
      <c r="CW96" s="95">
        <v>562</v>
      </c>
      <c r="CX96" s="95">
        <v>7362</v>
      </c>
      <c r="CY96" s="95">
        <v>651</v>
      </c>
      <c r="CZ96" s="95">
        <v>485</v>
      </c>
      <c r="DA96" s="95">
        <v>225</v>
      </c>
      <c r="DB96" s="95">
        <v>2</v>
      </c>
      <c r="DC96" s="95">
        <v>5</v>
      </c>
      <c r="DD96" s="95">
        <v>12</v>
      </c>
      <c r="DE96" s="95">
        <v>380</v>
      </c>
      <c r="DF96" s="95">
        <v>258</v>
      </c>
      <c r="DG96" s="95">
        <v>15527</v>
      </c>
      <c r="DH96" s="95">
        <v>535</v>
      </c>
      <c r="DI96" s="95">
        <v>15</v>
      </c>
      <c r="DJ96" s="95">
        <v>253</v>
      </c>
      <c r="DK96" s="95">
        <v>56</v>
      </c>
      <c r="DL96" s="95">
        <v>581</v>
      </c>
      <c r="DM96" s="95">
        <v>232</v>
      </c>
      <c r="DN96" s="95">
        <v>34</v>
      </c>
      <c r="DO96" s="95">
        <v>0</v>
      </c>
      <c r="DP96" s="95">
        <v>12</v>
      </c>
      <c r="DQ96" s="95">
        <v>0</v>
      </c>
      <c r="DR96" s="95">
        <v>2896</v>
      </c>
      <c r="DS96" s="95">
        <v>5614</v>
      </c>
      <c r="DT96" s="95">
        <v>1084</v>
      </c>
      <c r="DU96" s="95">
        <v>184</v>
      </c>
      <c r="DV96" s="95">
        <v>1187</v>
      </c>
      <c r="DW96" s="95">
        <v>0</v>
      </c>
      <c r="DX96" s="95">
        <v>70</v>
      </c>
      <c r="DY96" s="95">
        <v>0</v>
      </c>
      <c r="DZ96" s="95">
        <v>127</v>
      </c>
      <c r="EA96" s="95">
        <v>360</v>
      </c>
      <c r="EB96" s="95">
        <v>195</v>
      </c>
      <c r="EC96" s="95">
        <v>25</v>
      </c>
      <c r="ED96" s="95">
        <v>3</v>
      </c>
      <c r="EE96" s="95">
        <v>0</v>
      </c>
      <c r="EF96" s="95">
        <v>0</v>
      </c>
      <c r="EG96" s="95">
        <v>0</v>
      </c>
      <c r="EH96" s="95">
        <v>2125</v>
      </c>
      <c r="EI96" s="95">
        <v>0</v>
      </c>
      <c r="EJ96" s="95">
        <v>4</v>
      </c>
      <c r="EK96" s="95">
        <v>8</v>
      </c>
      <c r="EL96" s="95">
        <v>0</v>
      </c>
      <c r="EM96" s="95">
        <v>0</v>
      </c>
      <c r="EN96" s="95">
        <v>0</v>
      </c>
      <c r="EO96" s="95">
        <v>0</v>
      </c>
      <c r="EP96" s="95">
        <v>0</v>
      </c>
      <c r="EQ96" s="95">
        <v>76</v>
      </c>
      <c r="ER96" s="95">
        <v>0</v>
      </c>
      <c r="ES96" s="95">
        <v>2</v>
      </c>
      <c r="ET96" s="95">
        <v>2</v>
      </c>
      <c r="EU96" s="95">
        <v>1</v>
      </c>
      <c r="EV96" s="95">
        <v>0</v>
      </c>
      <c r="EW96" s="95">
        <v>1</v>
      </c>
      <c r="EX96" s="95">
        <v>4</v>
      </c>
      <c r="EY96" s="95">
        <v>1</v>
      </c>
      <c r="EZ96" s="95">
        <v>15</v>
      </c>
      <c r="FA96" s="95">
        <v>1</v>
      </c>
      <c r="FB96" s="95">
        <v>106</v>
      </c>
      <c r="FC96" s="95">
        <v>2</v>
      </c>
      <c r="FD96" s="95">
        <v>0</v>
      </c>
      <c r="FE96" s="95">
        <v>0</v>
      </c>
      <c r="FF96" s="95">
        <v>0</v>
      </c>
      <c r="FG96" s="95">
        <v>0</v>
      </c>
      <c r="FH96" s="95">
        <v>0</v>
      </c>
      <c r="FI96" s="95">
        <v>141</v>
      </c>
      <c r="FJ96" s="95">
        <v>48</v>
      </c>
      <c r="FK96" s="95">
        <v>0</v>
      </c>
      <c r="FL96" s="95">
        <v>0</v>
      </c>
      <c r="FM96" s="95">
        <v>0</v>
      </c>
      <c r="FN96" s="95">
        <v>0</v>
      </c>
      <c r="FO96" s="95">
        <v>0</v>
      </c>
      <c r="FP96" s="95">
        <v>0</v>
      </c>
      <c r="FQ96" s="95">
        <v>0</v>
      </c>
      <c r="FR96" s="95">
        <v>0</v>
      </c>
      <c r="FS96" s="95">
        <v>0</v>
      </c>
      <c r="FT96" s="95">
        <v>1</v>
      </c>
      <c r="FU96" s="95">
        <v>0</v>
      </c>
      <c r="FV96" s="95">
        <v>0</v>
      </c>
      <c r="FW96" s="95">
        <v>190</v>
      </c>
      <c r="FX96" s="95">
        <v>13355</v>
      </c>
      <c r="FY96" s="95">
        <v>113</v>
      </c>
      <c r="FZ96" s="95">
        <v>0</v>
      </c>
      <c r="GA96" s="95">
        <v>0</v>
      </c>
      <c r="GB96" s="95">
        <v>0</v>
      </c>
      <c r="GC96" s="95">
        <v>0</v>
      </c>
      <c r="GD96" s="95">
        <v>16</v>
      </c>
      <c r="GE96" s="95">
        <v>0</v>
      </c>
      <c r="GF96" s="95">
        <v>0</v>
      </c>
      <c r="GG96" s="96">
        <v>126927</v>
      </c>
      <c r="GH96" s="95">
        <v>0</v>
      </c>
      <c r="GI96" s="95">
        <v>29</v>
      </c>
      <c r="GJ96" s="95">
        <v>0</v>
      </c>
      <c r="GK96" s="95">
        <v>0</v>
      </c>
      <c r="GL96" s="95">
        <v>0</v>
      </c>
      <c r="GM96" s="95">
        <v>125</v>
      </c>
      <c r="GN96" s="95">
        <v>20740</v>
      </c>
      <c r="GO96" s="95">
        <v>-218</v>
      </c>
      <c r="GP96" s="96">
        <v>20676</v>
      </c>
      <c r="GQ96" s="96">
        <v>147603</v>
      </c>
      <c r="GR96" s="95">
        <v>23243</v>
      </c>
      <c r="GS96" s="95">
        <v>0</v>
      </c>
      <c r="GT96" s="95">
        <v>23243</v>
      </c>
      <c r="GU96" s="95">
        <v>57790</v>
      </c>
      <c r="GV96" s="95">
        <v>81033</v>
      </c>
      <c r="GW96" s="96">
        <v>101709</v>
      </c>
      <c r="GX96" s="96">
        <v>228636</v>
      </c>
      <c r="GY96" s="95">
        <v>-32858</v>
      </c>
      <c r="GZ96" s="95">
        <v>0</v>
      </c>
      <c r="HA96" s="95">
        <v>0</v>
      </c>
      <c r="HB96" s="95">
        <v>-2628</v>
      </c>
      <c r="HC96" s="95">
        <v>-35486</v>
      </c>
      <c r="HD96" s="95">
        <v>-81313</v>
      </c>
      <c r="HE96" s="95">
        <v>-116799</v>
      </c>
      <c r="HF96" s="96">
        <v>-15090</v>
      </c>
      <c r="HG96" s="97">
        <v>111837</v>
      </c>
      <c r="HH96" s="87"/>
      <c r="HI96" s="40"/>
    </row>
    <row r="97" spans="1:217" hidden="1" x14ac:dyDescent="0.2">
      <c r="A97" s="87" t="s">
        <v>975</v>
      </c>
      <c r="B97" s="92" t="s">
        <v>15</v>
      </c>
      <c r="C97" s="89" t="s">
        <v>518</v>
      </c>
      <c r="D97" s="95">
        <v>0</v>
      </c>
      <c r="E97" s="95">
        <v>0</v>
      </c>
      <c r="F97" s="95">
        <v>0</v>
      </c>
      <c r="G97" s="95">
        <v>0</v>
      </c>
      <c r="H97" s="95">
        <v>0</v>
      </c>
      <c r="I97" s="95">
        <v>0</v>
      </c>
      <c r="J97" s="95">
        <v>0</v>
      </c>
      <c r="K97" s="95">
        <v>0</v>
      </c>
      <c r="L97" s="95">
        <v>0</v>
      </c>
      <c r="M97" s="95">
        <v>0</v>
      </c>
      <c r="N97" s="95">
        <v>0</v>
      </c>
      <c r="O97" s="95">
        <v>0</v>
      </c>
      <c r="P97" s="95">
        <v>0</v>
      </c>
      <c r="Q97" s="95">
        <v>0</v>
      </c>
      <c r="R97" s="95">
        <v>0</v>
      </c>
      <c r="S97" s="95">
        <v>0</v>
      </c>
      <c r="T97" s="95">
        <v>0</v>
      </c>
      <c r="U97" s="95">
        <v>0</v>
      </c>
      <c r="V97" s="95">
        <v>0</v>
      </c>
      <c r="W97" s="95">
        <v>0</v>
      </c>
      <c r="X97" s="95">
        <v>0</v>
      </c>
      <c r="Y97" s="95">
        <v>0</v>
      </c>
      <c r="Z97" s="95">
        <v>0</v>
      </c>
      <c r="AA97" s="95">
        <v>0</v>
      </c>
      <c r="AB97" s="95">
        <v>0</v>
      </c>
      <c r="AC97" s="95">
        <v>0</v>
      </c>
      <c r="AD97" s="95">
        <v>0</v>
      </c>
      <c r="AE97" s="95">
        <v>0</v>
      </c>
      <c r="AF97" s="95">
        <v>0</v>
      </c>
      <c r="AG97" s="95">
        <v>0</v>
      </c>
      <c r="AH97" s="95">
        <v>0</v>
      </c>
      <c r="AI97" s="95">
        <v>0</v>
      </c>
      <c r="AJ97" s="95">
        <v>0</v>
      </c>
      <c r="AK97" s="95">
        <v>0</v>
      </c>
      <c r="AL97" s="95">
        <v>0</v>
      </c>
      <c r="AM97" s="95">
        <v>0</v>
      </c>
      <c r="AN97" s="95">
        <v>0</v>
      </c>
      <c r="AO97" s="95">
        <v>0</v>
      </c>
      <c r="AP97" s="95">
        <v>0</v>
      </c>
      <c r="AQ97" s="95">
        <v>0</v>
      </c>
      <c r="AR97" s="95">
        <v>0</v>
      </c>
      <c r="AS97" s="95">
        <v>0</v>
      </c>
      <c r="AT97" s="95">
        <v>0</v>
      </c>
      <c r="AU97" s="95">
        <v>0</v>
      </c>
      <c r="AV97" s="95">
        <v>0</v>
      </c>
      <c r="AW97" s="95">
        <v>0</v>
      </c>
      <c r="AX97" s="95">
        <v>0</v>
      </c>
      <c r="AY97" s="95">
        <v>0</v>
      </c>
      <c r="AZ97" s="95">
        <v>0</v>
      </c>
      <c r="BA97" s="95">
        <v>0</v>
      </c>
      <c r="BB97" s="95">
        <v>0</v>
      </c>
      <c r="BC97" s="95">
        <v>0</v>
      </c>
      <c r="BD97" s="95">
        <v>0</v>
      </c>
      <c r="BE97" s="95">
        <v>0</v>
      </c>
      <c r="BF97" s="95">
        <v>0</v>
      </c>
      <c r="BG97" s="95">
        <v>0</v>
      </c>
      <c r="BH97" s="95">
        <v>0</v>
      </c>
      <c r="BI97" s="95">
        <v>0</v>
      </c>
      <c r="BJ97" s="95">
        <v>0</v>
      </c>
      <c r="BK97" s="95">
        <v>0</v>
      </c>
      <c r="BL97" s="95">
        <v>0</v>
      </c>
      <c r="BM97" s="95">
        <v>0</v>
      </c>
      <c r="BN97" s="95">
        <v>0</v>
      </c>
      <c r="BO97" s="95">
        <v>0</v>
      </c>
      <c r="BP97" s="95">
        <v>0</v>
      </c>
      <c r="BQ97" s="95">
        <v>0</v>
      </c>
      <c r="BR97" s="95">
        <v>0</v>
      </c>
      <c r="BS97" s="95">
        <v>0</v>
      </c>
      <c r="BT97" s="95">
        <v>0</v>
      </c>
      <c r="BU97" s="95">
        <v>0</v>
      </c>
      <c r="BV97" s="95">
        <v>0</v>
      </c>
      <c r="BW97" s="95">
        <v>0</v>
      </c>
      <c r="BX97" s="95">
        <v>0</v>
      </c>
      <c r="BY97" s="95">
        <v>0</v>
      </c>
      <c r="BZ97" s="95">
        <v>0</v>
      </c>
      <c r="CA97" s="95">
        <v>0</v>
      </c>
      <c r="CB97" s="95">
        <v>0</v>
      </c>
      <c r="CC97" s="95">
        <v>0</v>
      </c>
      <c r="CD97" s="95">
        <v>0</v>
      </c>
      <c r="CE97" s="95">
        <v>0</v>
      </c>
      <c r="CF97" s="95">
        <v>0</v>
      </c>
      <c r="CG97" s="95">
        <v>0</v>
      </c>
      <c r="CH97" s="95">
        <v>0</v>
      </c>
      <c r="CI97" s="95">
        <v>0</v>
      </c>
      <c r="CJ97" s="95">
        <v>0</v>
      </c>
      <c r="CK97" s="95">
        <v>0</v>
      </c>
      <c r="CL97" s="95">
        <v>0</v>
      </c>
      <c r="CM97" s="95">
        <v>0</v>
      </c>
      <c r="CN97" s="95">
        <v>0</v>
      </c>
      <c r="CO97" s="95">
        <v>0</v>
      </c>
      <c r="CP97" s="95">
        <v>0</v>
      </c>
      <c r="CQ97" s="95">
        <v>1311</v>
      </c>
      <c r="CR97" s="95">
        <v>0</v>
      </c>
      <c r="CS97" s="95">
        <v>0</v>
      </c>
      <c r="CT97" s="95">
        <v>0</v>
      </c>
      <c r="CU97" s="95">
        <v>0</v>
      </c>
      <c r="CV97" s="95">
        <v>0</v>
      </c>
      <c r="CW97" s="95">
        <v>0</v>
      </c>
      <c r="CX97" s="95">
        <v>0</v>
      </c>
      <c r="CY97" s="95">
        <v>0</v>
      </c>
      <c r="CZ97" s="95">
        <v>0</v>
      </c>
      <c r="DA97" s="95">
        <v>0</v>
      </c>
      <c r="DB97" s="95">
        <v>0</v>
      </c>
      <c r="DC97" s="95">
        <v>0</v>
      </c>
      <c r="DD97" s="95">
        <v>0</v>
      </c>
      <c r="DE97" s="95">
        <v>0</v>
      </c>
      <c r="DF97" s="95">
        <v>0</v>
      </c>
      <c r="DG97" s="95">
        <v>0</v>
      </c>
      <c r="DH97" s="95">
        <v>0</v>
      </c>
      <c r="DI97" s="95">
        <v>0</v>
      </c>
      <c r="DJ97" s="95">
        <v>0</v>
      </c>
      <c r="DK97" s="95">
        <v>0</v>
      </c>
      <c r="DL97" s="95">
        <v>0</v>
      </c>
      <c r="DM97" s="95">
        <v>0</v>
      </c>
      <c r="DN97" s="95">
        <v>0</v>
      </c>
      <c r="DO97" s="95">
        <v>0</v>
      </c>
      <c r="DP97" s="95">
        <v>0</v>
      </c>
      <c r="DQ97" s="95">
        <v>0</v>
      </c>
      <c r="DR97" s="95">
        <v>0</v>
      </c>
      <c r="DS97" s="95">
        <v>0</v>
      </c>
      <c r="DT97" s="95">
        <v>0</v>
      </c>
      <c r="DU97" s="95">
        <v>0</v>
      </c>
      <c r="DV97" s="95">
        <v>0</v>
      </c>
      <c r="DW97" s="95">
        <v>0</v>
      </c>
      <c r="DX97" s="95">
        <v>0</v>
      </c>
      <c r="DY97" s="95">
        <v>0</v>
      </c>
      <c r="DZ97" s="95">
        <v>0</v>
      </c>
      <c r="EA97" s="95">
        <v>0</v>
      </c>
      <c r="EB97" s="95">
        <v>0</v>
      </c>
      <c r="EC97" s="95">
        <v>0</v>
      </c>
      <c r="ED97" s="95">
        <v>0</v>
      </c>
      <c r="EE97" s="95">
        <v>0</v>
      </c>
      <c r="EF97" s="95">
        <v>0</v>
      </c>
      <c r="EG97" s="95">
        <v>0</v>
      </c>
      <c r="EH97" s="95">
        <v>0</v>
      </c>
      <c r="EI97" s="95">
        <v>0</v>
      </c>
      <c r="EJ97" s="95">
        <v>0</v>
      </c>
      <c r="EK97" s="95">
        <v>0</v>
      </c>
      <c r="EL97" s="95">
        <v>0</v>
      </c>
      <c r="EM97" s="95">
        <v>0</v>
      </c>
      <c r="EN97" s="95">
        <v>0</v>
      </c>
      <c r="EO97" s="95">
        <v>0</v>
      </c>
      <c r="EP97" s="95">
        <v>0</v>
      </c>
      <c r="EQ97" s="95">
        <v>0</v>
      </c>
      <c r="ER97" s="95">
        <v>0</v>
      </c>
      <c r="ES97" s="95">
        <v>0</v>
      </c>
      <c r="ET97" s="95">
        <v>0</v>
      </c>
      <c r="EU97" s="95">
        <v>0</v>
      </c>
      <c r="EV97" s="95">
        <v>0</v>
      </c>
      <c r="EW97" s="95">
        <v>0</v>
      </c>
      <c r="EX97" s="95">
        <v>0</v>
      </c>
      <c r="EY97" s="95">
        <v>0</v>
      </c>
      <c r="EZ97" s="95">
        <v>0</v>
      </c>
      <c r="FA97" s="95">
        <v>0</v>
      </c>
      <c r="FB97" s="95">
        <v>0</v>
      </c>
      <c r="FC97" s="95">
        <v>0</v>
      </c>
      <c r="FD97" s="95">
        <v>0</v>
      </c>
      <c r="FE97" s="95">
        <v>0</v>
      </c>
      <c r="FF97" s="95">
        <v>0</v>
      </c>
      <c r="FG97" s="95">
        <v>0</v>
      </c>
      <c r="FH97" s="95">
        <v>0</v>
      </c>
      <c r="FI97" s="95">
        <v>0</v>
      </c>
      <c r="FJ97" s="95">
        <v>0</v>
      </c>
      <c r="FK97" s="95">
        <v>0</v>
      </c>
      <c r="FL97" s="95">
        <v>0</v>
      </c>
      <c r="FM97" s="95">
        <v>0</v>
      </c>
      <c r="FN97" s="95">
        <v>0</v>
      </c>
      <c r="FO97" s="95">
        <v>0</v>
      </c>
      <c r="FP97" s="95">
        <v>0</v>
      </c>
      <c r="FQ97" s="95">
        <v>0</v>
      </c>
      <c r="FR97" s="95">
        <v>0</v>
      </c>
      <c r="FS97" s="95">
        <v>0</v>
      </c>
      <c r="FT97" s="95">
        <v>0</v>
      </c>
      <c r="FU97" s="95">
        <v>0</v>
      </c>
      <c r="FV97" s="95">
        <v>0</v>
      </c>
      <c r="FW97" s="95">
        <v>0</v>
      </c>
      <c r="FX97" s="95">
        <v>3112</v>
      </c>
      <c r="FY97" s="95">
        <v>0</v>
      </c>
      <c r="FZ97" s="95">
        <v>0</v>
      </c>
      <c r="GA97" s="95">
        <v>0</v>
      </c>
      <c r="GB97" s="95">
        <v>0</v>
      </c>
      <c r="GC97" s="95">
        <v>0</v>
      </c>
      <c r="GD97" s="95">
        <v>0</v>
      </c>
      <c r="GE97" s="95">
        <v>0</v>
      </c>
      <c r="GF97" s="95">
        <v>0</v>
      </c>
      <c r="GG97" s="96">
        <v>4423</v>
      </c>
      <c r="GH97" s="95">
        <v>0</v>
      </c>
      <c r="GI97" s="95">
        <v>0</v>
      </c>
      <c r="GJ97" s="95">
        <v>0</v>
      </c>
      <c r="GK97" s="95">
        <v>0</v>
      </c>
      <c r="GL97" s="95">
        <v>0</v>
      </c>
      <c r="GM97" s="95">
        <v>14</v>
      </c>
      <c r="GN97" s="95">
        <v>14257</v>
      </c>
      <c r="GO97" s="95">
        <v>-470</v>
      </c>
      <c r="GP97" s="96">
        <v>13801</v>
      </c>
      <c r="GQ97" s="96">
        <v>18224</v>
      </c>
      <c r="GR97" s="95">
        <v>10187</v>
      </c>
      <c r="GS97" s="95">
        <v>0</v>
      </c>
      <c r="GT97" s="95">
        <v>10187</v>
      </c>
      <c r="GU97" s="95">
        <v>5689</v>
      </c>
      <c r="GV97" s="95">
        <v>15876</v>
      </c>
      <c r="GW97" s="96">
        <v>29677</v>
      </c>
      <c r="GX97" s="96">
        <v>34100</v>
      </c>
      <c r="GY97" s="95">
        <v>-1229</v>
      </c>
      <c r="GZ97" s="95">
        <v>0</v>
      </c>
      <c r="HA97" s="95">
        <v>0</v>
      </c>
      <c r="HB97" s="95">
        <v>-98</v>
      </c>
      <c r="HC97" s="95">
        <v>-1327</v>
      </c>
      <c r="HD97" s="95">
        <v>-17076</v>
      </c>
      <c r="HE97" s="95">
        <v>-18403</v>
      </c>
      <c r="HF97" s="96">
        <v>11274</v>
      </c>
      <c r="HG97" s="97">
        <v>15697</v>
      </c>
      <c r="HH97" s="87"/>
      <c r="HI97" s="40"/>
    </row>
    <row r="98" spans="1:217" hidden="1" x14ac:dyDescent="0.2">
      <c r="A98" s="87" t="s">
        <v>976</v>
      </c>
      <c r="B98" s="92" t="s">
        <v>11</v>
      </c>
      <c r="C98" s="89" t="s">
        <v>517</v>
      </c>
      <c r="D98" s="95">
        <v>0</v>
      </c>
      <c r="E98" s="95">
        <v>0</v>
      </c>
      <c r="F98" s="95">
        <v>0</v>
      </c>
      <c r="G98" s="95">
        <v>0</v>
      </c>
      <c r="H98" s="95">
        <v>0</v>
      </c>
      <c r="I98" s="95">
        <v>0</v>
      </c>
      <c r="J98" s="95">
        <v>0</v>
      </c>
      <c r="K98" s="95">
        <v>0</v>
      </c>
      <c r="L98" s="95">
        <v>0</v>
      </c>
      <c r="M98" s="95">
        <v>0</v>
      </c>
      <c r="N98" s="95">
        <v>0</v>
      </c>
      <c r="O98" s="95">
        <v>0</v>
      </c>
      <c r="P98" s="95">
        <v>0</v>
      </c>
      <c r="Q98" s="95">
        <v>0</v>
      </c>
      <c r="R98" s="95">
        <v>0</v>
      </c>
      <c r="S98" s="95">
        <v>0</v>
      </c>
      <c r="T98" s="95">
        <v>0</v>
      </c>
      <c r="U98" s="95">
        <v>0</v>
      </c>
      <c r="V98" s="95">
        <v>0</v>
      </c>
      <c r="W98" s="95">
        <v>0</v>
      </c>
      <c r="X98" s="95">
        <v>0</v>
      </c>
      <c r="Y98" s="95">
        <v>0</v>
      </c>
      <c r="Z98" s="95">
        <v>0</v>
      </c>
      <c r="AA98" s="95">
        <v>0</v>
      </c>
      <c r="AB98" s="95">
        <v>0</v>
      </c>
      <c r="AC98" s="95">
        <v>0</v>
      </c>
      <c r="AD98" s="95">
        <v>0</v>
      </c>
      <c r="AE98" s="95">
        <v>0</v>
      </c>
      <c r="AF98" s="95">
        <v>0</v>
      </c>
      <c r="AG98" s="95">
        <v>0</v>
      </c>
      <c r="AH98" s="95">
        <v>0</v>
      </c>
      <c r="AI98" s="95">
        <v>0</v>
      </c>
      <c r="AJ98" s="95">
        <v>0</v>
      </c>
      <c r="AK98" s="95">
        <v>0</v>
      </c>
      <c r="AL98" s="95">
        <v>0</v>
      </c>
      <c r="AM98" s="95">
        <v>0</v>
      </c>
      <c r="AN98" s="95">
        <v>0</v>
      </c>
      <c r="AO98" s="95">
        <v>0</v>
      </c>
      <c r="AP98" s="95">
        <v>0</v>
      </c>
      <c r="AQ98" s="95">
        <v>0</v>
      </c>
      <c r="AR98" s="95">
        <v>0</v>
      </c>
      <c r="AS98" s="95">
        <v>0</v>
      </c>
      <c r="AT98" s="95">
        <v>0</v>
      </c>
      <c r="AU98" s="95">
        <v>0</v>
      </c>
      <c r="AV98" s="95">
        <v>0</v>
      </c>
      <c r="AW98" s="95">
        <v>0</v>
      </c>
      <c r="AX98" s="95">
        <v>0</v>
      </c>
      <c r="AY98" s="95">
        <v>0</v>
      </c>
      <c r="AZ98" s="95">
        <v>0</v>
      </c>
      <c r="BA98" s="95">
        <v>0</v>
      </c>
      <c r="BB98" s="95">
        <v>0</v>
      </c>
      <c r="BC98" s="95">
        <v>0</v>
      </c>
      <c r="BD98" s="95">
        <v>0</v>
      </c>
      <c r="BE98" s="95">
        <v>0</v>
      </c>
      <c r="BF98" s="95">
        <v>0</v>
      </c>
      <c r="BG98" s="95">
        <v>0</v>
      </c>
      <c r="BH98" s="95">
        <v>0</v>
      </c>
      <c r="BI98" s="95">
        <v>0</v>
      </c>
      <c r="BJ98" s="95">
        <v>0</v>
      </c>
      <c r="BK98" s="95">
        <v>0</v>
      </c>
      <c r="BL98" s="95">
        <v>0</v>
      </c>
      <c r="BM98" s="95">
        <v>0</v>
      </c>
      <c r="BN98" s="95">
        <v>0</v>
      </c>
      <c r="BO98" s="95">
        <v>0</v>
      </c>
      <c r="BP98" s="95">
        <v>0</v>
      </c>
      <c r="BQ98" s="95">
        <v>0</v>
      </c>
      <c r="BR98" s="95">
        <v>0</v>
      </c>
      <c r="BS98" s="95">
        <v>0</v>
      </c>
      <c r="BT98" s="95">
        <v>0</v>
      </c>
      <c r="BU98" s="95">
        <v>0</v>
      </c>
      <c r="BV98" s="95">
        <v>0</v>
      </c>
      <c r="BW98" s="95">
        <v>0</v>
      </c>
      <c r="BX98" s="95">
        <v>0</v>
      </c>
      <c r="BY98" s="95">
        <v>0</v>
      </c>
      <c r="BZ98" s="95">
        <v>0</v>
      </c>
      <c r="CA98" s="95">
        <v>0</v>
      </c>
      <c r="CB98" s="95">
        <v>0</v>
      </c>
      <c r="CC98" s="95">
        <v>0</v>
      </c>
      <c r="CD98" s="95">
        <v>0</v>
      </c>
      <c r="CE98" s="95">
        <v>0</v>
      </c>
      <c r="CF98" s="95">
        <v>0</v>
      </c>
      <c r="CG98" s="95">
        <v>0</v>
      </c>
      <c r="CH98" s="95">
        <v>0</v>
      </c>
      <c r="CI98" s="95">
        <v>0</v>
      </c>
      <c r="CJ98" s="95">
        <v>0</v>
      </c>
      <c r="CK98" s="95">
        <v>0</v>
      </c>
      <c r="CL98" s="95">
        <v>0</v>
      </c>
      <c r="CM98" s="95">
        <v>0</v>
      </c>
      <c r="CN98" s="95">
        <v>0</v>
      </c>
      <c r="CO98" s="95">
        <v>0</v>
      </c>
      <c r="CP98" s="95">
        <v>0</v>
      </c>
      <c r="CQ98" s="95">
        <v>0</v>
      </c>
      <c r="CR98" s="95">
        <v>78649</v>
      </c>
      <c r="CS98" s="95">
        <v>0</v>
      </c>
      <c r="CT98" s="95">
        <v>0</v>
      </c>
      <c r="CU98" s="95">
        <v>0</v>
      </c>
      <c r="CV98" s="95">
        <v>0</v>
      </c>
      <c r="CW98" s="95">
        <v>0</v>
      </c>
      <c r="CX98" s="95">
        <v>0</v>
      </c>
      <c r="CY98" s="95">
        <v>0</v>
      </c>
      <c r="CZ98" s="95">
        <v>0</v>
      </c>
      <c r="DA98" s="95">
        <v>0</v>
      </c>
      <c r="DB98" s="95">
        <v>0</v>
      </c>
      <c r="DC98" s="95">
        <v>0</v>
      </c>
      <c r="DD98" s="95">
        <v>0</v>
      </c>
      <c r="DE98" s="95">
        <v>0</v>
      </c>
      <c r="DF98" s="95">
        <v>0</v>
      </c>
      <c r="DG98" s="95">
        <v>0</v>
      </c>
      <c r="DH98" s="95">
        <v>0</v>
      </c>
      <c r="DI98" s="95">
        <v>0</v>
      </c>
      <c r="DJ98" s="95">
        <v>0</v>
      </c>
      <c r="DK98" s="95">
        <v>0</v>
      </c>
      <c r="DL98" s="95">
        <v>0</v>
      </c>
      <c r="DM98" s="95">
        <v>0</v>
      </c>
      <c r="DN98" s="95">
        <v>0</v>
      </c>
      <c r="DO98" s="95">
        <v>0</v>
      </c>
      <c r="DP98" s="95">
        <v>0</v>
      </c>
      <c r="DQ98" s="95">
        <v>0</v>
      </c>
      <c r="DR98" s="95">
        <v>0</v>
      </c>
      <c r="DS98" s="95">
        <v>0</v>
      </c>
      <c r="DT98" s="95">
        <v>0</v>
      </c>
      <c r="DU98" s="95">
        <v>0</v>
      </c>
      <c r="DV98" s="95">
        <v>0</v>
      </c>
      <c r="DW98" s="95">
        <v>0</v>
      </c>
      <c r="DX98" s="95">
        <v>0</v>
      </c>
      <c r="DY98" s="95">
        <v>0</v>
      </c>
      <c r="DZ98" s="95">
        <v>0</v>
      </c>
      <c r="EA98" s="95">
        <v>0</v>
      </c>
      <c r="EB98" s="95">
        <v>0</v>
      </c>
      <c r="EC98" s="95">
        <v>0</v>
      </c>
      <c r="ED98" s="95">
        <v>0</v>
      </c>
      <c r="EE98" s="95">
        <v>0</v>
      </c>
      <c r="EF98" s="95">
        <v>0</v>
      </c>
      <c r="EG98" s="95">
        <v>0</v>
      </c>
      <c r="EH98" s="95">
        <v>0</v>
      </c>
      <c r="EI98" s="95">
        <v>0</v>
      </c>
      <c r="EJ98" s="95">
        <v>0</v>
      </c>
      <c r="EK98" s="95">
        <v>0</v>
      </c>
      <c r="EL98" s="95">
        <v>0</v>
      </c>
      <c r="EM98" s="95">
        <v>0</v>
      </c>
      <c r="EN98" s="95">
        <v>0</v>
      </c>
      <c r="EO98" s="95">
        <v>0</v>
      </c>
      <c r="EP98" s="95">
        <v>0</v>
      </c>
      <c r="EQ98" s="95">
        <v>0</v>
      </c>
      <c r="ER98" s="95">
        <v>0</v>
      </c>
      <c r="ES98" s="95">
        <v>0</v>
      </c>
      <c r="ET98" s="95">
        <v>0</v>
      </c>
      <c r="EU98" s="95">
        <v>0</v>
      </c>
      <c r="EV98" s="95">
        <v>0</v>
      </c>
      <c r="EW98" s="95">
        <v>0</v>
      </c>
      <c r="EX98" s="95">
        <v>0</v>
      </c>
      <c r="EY98" s="95">
        <v>0</v>
      </c>
      <c r="EZ98" s="95">
        <v>0</v>
      </c>
      <c r="FA98" s="95">
        <v>0</v>
      </c>
      <c r="FB98" s="95">
        <v>0</v>
      </c>
      <c r="FC98" s="95">
        <v>0</v>
      </c>
      <c r="FD98" s="95">
        <v>0</v>
      </c>
      <c r="FE98" s="95">
        <v>0</v>
      </c>
      <c r="FF98" s="95">
        <v>0</v>
      </c>
      <c r="FG98" s="95">
        <v>0</v>
      </c>
      <c r="FH98" s="95">
        <v>0</v>
      </c>
      <c r="FI98" s="95">
        <v>0</v>
      </c>
      <c r="FJ98" s="95">
        <v>0</v>
      </c>
      <c r="FK98" s="95">
        <v>0</v>
      </c>
      <c r="FL98" s="95">
        <v>0</v>
      </c>
      <c r="FM98" s="95">
        <v>0</v>
      </c>
      <c r="FN98" s="95">
        <v>0</v>
      </c>
      <c r="FO98" s="95">
        <v>0</v>
      </c>
      <c r="FP98" s="95">
        <v>0</v>
      </c>
      <c r="FQ98" s="95">
        <v>0</v>
      </c>
      <c r="FR98" s="95">
        <v>0</v>
      </c>
      <c r="FS98" s="95">
        <v>0</v>
      </c>
      <c r="FT98" s="95">
        <v>0</v>
      </c>
      <c r="FU98" s="95">
        <v>0</v>
      </c>
      <c r="FV98" s="95">
        <v>0</v>
      </c>
      <c r="FW98" s="95">
        <v>0</v>
      </c>
      <c r="FX98" s="95">
        <v>7260</v>
      </c>
      <c r="FY98" s="95">
        <v>0</v>
      </c>
      <c r="FZ98" s="95">
        <v>0</v>
      </c>
      <c r="GA98" s="95">
        <v>0</v>
      </c>
      <c r="GB98" s="95">
        <v>0</v>
      </c>
      <c r="GC98" s="95">
        <v>0</v>
      </c>
      <c r="GD98" s="95">
        <v>0</v>
      </c>
      <c r="GE98" s="95">
        <v>0</v>
      </c>
      <c r="GF98" s="95">
        <v>0</v>
      </c>
      <c r="GG98" s="96">
        <v>85909</v>
      </c>
      <c r="GH98" s="95">
        <v>0</v>
      </c>
      <c r="GI98" s="95">
        <v>0</v>
      </c>
      <c r="GJ98" s="95">
        <v>0</v>
      </c>
      <c r="GK98" s="95">
        <v>0</v>
      </c>
      <c r="GL98" s="95">
        <v>0</v>
      </c>
      <c r="GM98" s="95">
        <v>127</v>
      </c>
      <c r="GN98" s="95">
        <v>24689</v>
      </c>
      <c r="GO98" s="95">
        <v>-1602</v>
      </c>
      <c r="GP98" s="96">
        <v>23214</v>
      </c>
      <c r="GQ98" s="96">
        <v>109123</v>
      </c>
      <c r="GR98" s="95">
        <v>166043</v>
      </c>
      <c r="GS98" s="95">
        <v>0</v>
      </c>
      <c r="GT98" s="95">
        <v>166043</v>
      </c>
      <c r="GU98" s="95">
        <v>150229</v>
      </c>
      <c r="GV98" s="95">
        <v>316272</v>
      </c>
      <c r="GW98" s="96">
        <v>339486</v>
      </c>
      <c r="GX98" s="96">
        <v>425395</v>
      </c>
      <c r="GY98" s="95">
        <v>-12190</v>
      </c>
      <c r="GZ98" s="95">
        <v>0</v>
      </c>
      <c r="HA98" s="95">
        <v>0</v>
      </c>
      <c r="HB98" s="95">
        <v>-975</v>
      </c>
      <c r="HC98" s="95">
        <v>-13165</v>
      </c>
      <c r="HD98" s="95">
        <v>-67790</v>
      </c>
      <c r="HE98" s="95">
        <v>-80955</v>
      </c>
      <c r="HF98" s="96">
        <v>258531</v>
      </c>
      <c r="HG98" s="97">
        <v>344440</v>
      </c>
      <c r="HH98" s="87"/>
      <c r="HI98" s="40"/>
    </row>
    <row r="99" spans="1:217" hidden="1" x14ac:dyDescent="0.2">
      <c r="A99" s="87" t="s">
        <v>977</v>
      </c>
      <c r="B99" s="92" t="s">
        <v>9</v>
      </c>
      <c r="C99" s="89" t="s">
        <v>2</v>
      </c>
      <c r="D99" s="95">
        <v>0</v>
      </c>
      <c r="E99" s="95">
        <v>0</v>
      </c>
      <c r="F99" s="95">
        <v>0</v>
      </c>
      <c r="G99" s="95">
        <v>0</v>
      </c>
      <c r="H99" s="95">
        <v>0</v>
      </c>
      <c r="I99" s="95">
        <v>0</v>
      </c>
      <c r="J99" s="95">
        <v>0</v>
      </c>
      <c r="K99" s="95">
        <v>0</v>
      </c>
      <c r="L99" s="95">
        <v>0</v>
      </c>
      <c r="M99" s="95">
        <v>0</v>
      </c>
      <c r="N99" s="95">
        <v>0</v>
      </c>
      <c r="O99" s="95">
        <v>0</v>
      </c>
      <c r="P99" s="95">
        <v>0</v>
      </c>
      <c r="Q99" s="95">
        <v>0</v>
      </c>
      <c r="R99" s="95">
        <v>0</v>
      </c>
      <c r="S99" s="95">
        <v>0</v>
      </c>
      <c r="T99" s="95">
        <v>0</v>
      </c>
      <c r="U99" s="95">
        <v>0</v>
      </c>
      <c r="V99" s="95">
        <v>0</v>
      </c>
      <c r="W99" s="95">
        <v>0</v>
      </c>
      <c r="X99" s="95">
        <v>0</v>
      </c>
      <c r="Y99" s="95">
        <v>0</v>
      </c>
      <c r="Z99" s="95">
        <v>0</v>
      </c>
      <c r="AA99" s="95">
        <v>0</v>
      </c>
      <c r="AB99" s="95">
        <v>0</v>
      </c>
      <c r="AC99" s="95">
        <v>0</v>
      </c>
      <c r="AD99" s="95">
        <v>0</v>
      </c>
      <c r="AE99" s="95">
        <v>0</v>
      </c>
      <c r="AF99" s="95">
        <v>0</v>
      </c>
      <c r="AG99" s="95">
        <v>0</v>
      </c>
      <c r="AH99" s="95">
        <v>0</v>
      </c>
      <c r="AI99" s="95">
        <v>0</v>
      </c>
      <c r="AJ99" s="95">
        <v>0</v>
      </c>
      <c r="AK99" s="95">
        <v>0</v>
      </c>
      <c r="AL99" s="95">
        <v>0</v>
      </c>
      <c r="AM99" s="95">
        <v>0</v>
      </c>
      <c r="AN99" s="95">
        <v>0</v>
      </c>
      <c r="AO99" s="95">
        <v>0</v>
      </c>
      <c r="AP99" s="95">
        <v>0</v>
      </c>
      <c r="AQ99" s="95">
        <v>0</v>
      </c>
      <c r="AR99" s="95">
        <v>0</v>
      </c>
      <c r="AS99" s="95">
        <v>0</v>
      </c>
      <c r="AT99" s="95">
        <v>0</v>
      </c>
      <c r="AU99" s="95">
        <v>0</v>
      </c>
      <c r="AV99" s="95">
        <v>0</v>
      </c>
      <c r="AW99" s="95">
        <v>0</v>
      </c>
      <c r="AX99" s="95">
        <v>0</v>
      </c>
      <c r="AY99" s="95">
        <v>0</v>
      </c>
      <c r="AZ99" s="95">
        <v>0</v>
      </c>
      <c r="BA99" s="95">
        <v>0</v>
      </c>
      <c r="BB99" s="95">
        <v>0</v>
      </c>
      <c r="BC99" s="95">
        <v>0</v>
      </c>
      <c r="BD99" s="95">
        <v>0</v>
      </c>
      <c r="BE99" s="95">
        <v>0</v>
      </c>
      <c r="BF99" s="95">
        <v>0</v>
      </c>
      <c r="BG99" s="95">
        <v>0</v>
      </c>
      <c r="BH99" s="95">
        <v>0</v>
      </c>
      <c r="BI99" s="95">
        <v>0</v>
      </c>
      <c r="BJ99" s="95">
        <v>0</v>
      </c>
      <c r="BK99" s="95">
        <v>0</v>
      </c>
      <c r="BL99" s="95">
        <v>0</v>
      </c>
      <c r="BM99" s="95">
        <v>0</v>
      </c>
      <c r="BN99" s="95">
        <v>0</v>
      </c>
      <c r="BO99" s="95">
        <v>0</v>
      </c>
      <c r="BP99" s="95">
        <v>0</v>
      </c>
      <c r="BQ99" s="95">
        <v>0</v>
      </c>
      <c r="BR99" s="95">
        <v>0</v>
      </c>
      <c r="BS99" s="95">
        <v>0</v>
      </c>
      <c r="BT99" s="95">
        <v>0</v>
      </c>
      <c r="BU99" s="95">
        <v>0</v>
      </c>
      <c r="BV99" s="95">
        <v>0</v>
      </c>
      <c r="BW99" s="95">
        <v>0</v>
      </c>
      <c r="BX99" s="95">
        <v>0</v>
      </c>
      <c r="BY99" s="95">
        <v>0</v>
      </c>
      <c r="BZ99" s="95">
        <v>0</v>
      </c>
      <c r="CA99" s="95">
        <v>0</v>
      </c>
      <c r="CB99" s="95">
        <v>0</v>
      </c>
      <c r="CC99" s="95">
        <v>0</v>
      </c>
      <c r="CD99" s="95">
        <v>0</v>
      </c>
      <c r="CE99" s="95">
        <v>0</v>
      </c>
      <c r="CF99" s="95">
        <v>0</v>
      </c>
      <c r="CG99" s="95">
        <v>0</v>
      </c>
      <c r="CH99" s="95">
        <v>0</v>
      </c>
      <c r="CI99" s="95">
        <v>0</v>
      </c>
      <c r="CJ99" s="95">
        <v>0</v>
      </c>
      <c r="CK99" s="95">
        <v>0</v>
      </c>
      <c r="CL99" s="95">
        <v>0</v>
      </c>
      <c r="CM99" s="95">
        <v>0</v>
      </c>
      <c r="CN99" s="95">
        <v>0</v>
      </c>
      <c r="CO99" s="95">
        <v>0</v>
      </c>
      <c r="CP99" s="95">
        <v>0</v>
      </c>
      <c r="CQ99" s="95">
        <v>0</v>
      </c>
      <c r="CR99" s="95">
        <v>0</v>
      </c>
      <c r="CS99" s="95">
        <v>2690</v>
      </c>
      <c r="CT99" s="95">
        <v>0</v>
      </c>
      <c r="CU99" s="95">
        <v>0</v>
      </c>
      <c r="CV99" s="95">
        <v>0</v>
      </c>
      <c r="CW99" s="95">
        <v>0</v>
      </c>
      <c r="CX99" s="95">
        <v>0</v>
      </c>
      <c r="CY99" s="95">
        <v>0</v>
      </c>
      <c r="CZ99" s="95">
        <v>0</v>
      </c>
      <c r="DA99" s="95">
        <v>0</v>
      </c>
      <c r="DB99" s="95">
        <v>0</v>
      </c>
      <c r="DC99" s="95">
        <v>0</v>
      </c>
      <c r="DD99" s="95">
        <v>0</v>
      </c>
      <c r="DE99" s="95">
        <v>0</v>
      </c>
      <c r="DF99" s="95">
        <v>0</v>
      </c>
      <c r="DG99" s="95">
        <v>0</v>
      </c>
      <c r="DH99" s="95">
        <v>0</v>
      </c>
      <c r="DI99" s="95">
        <v>0</v>
      </c>
      <c r="DJ99" s="95">
        <v>0</v>
      </c>
      <c r="DK99" s="95">
        <v>0</v>
      </c>
      <c r="DL99" s="95">
        <v>0</v>
      </c>
      <c r="DM99" s="95">
        <v>0</v>
      </c>
      <c r="DN99" s="95">
        <v>0</v>
      </c>
      <c r="DO99" s="95">
        <v>0</v>
      </c>
      <c r="DP99" s="95">
        <v>0</v>
      </c>
      <c r="DQ99" s="95">
        <v>0</v>
      </c>
      <c r="DR99" s="95">
        <v>0</v>
      </c>
      <c r="DS99" s="95">
        <v>0</v>
      </c>
      <c r="DT99" s="95">
        <v>0</v>
      </c>
      <c r="DU99" s="95">
        <v>0</v>
      </c>
      <c r="DV99" s="95">
        <v>0</v>
      </c>
      <c r="DW99" s="95">
        <v>0</v>
      </c>
      <c r="DX99" s="95">
        <v>0</v>
      </c>
      <c r="DY99" s="95">
        <v>0</v>
      </c>
      <c r="DZ99" s="95">
        <v>0</v>
      </c>
      <c r="EA99" s="95">
        <v>0</v>
      </c>
      <c r="EB99" s="95">
        <v>0</v>
      </c>
      <c r="EC99" s="95">
        <v>0</v>
      </c>
      <c r="ED99" s="95">
        <v>0</v>
      </c>
      <c r="EE99" s="95">
        <v>0</v>
      </c>
      <c r="EF99" s="95">
        <v>0</v>
      </c>
      <c r="EG99" s="95">
        <v>0</v>
      </c>
      <c r="EH99" s="95">
        <v>0</v>
      </c>
      <c r="EI99" s="95">
        <v>0</v>
      </c>
      <c r="EJ99" s="95">
        <v>0</v>
      </c>
      <c r="EK99" s="95">
        <v>0</v>
      </c>
      <c r="EL99" s="95">
        <v>0</v>
      </c>
      <c r="EM99" s="95">
        <v>0</v>
      </c>
      <c r="EN99" s="95">
        <v>0</v>
      </c>
      <c r="EO99" s="95">
        <v>0</v>
      </c>
      <c r="EP99" s="95">
        <v>0</v>
      </c>
      <c r="EQ99" s="95">
        <v>0</v>
      </c>
      <c r="ER99" s="95">
        <v>0</v>
      </c>
      <c r="ES99" s="95">
        <v>0</v>
      </c>
      <c r="ET99" s="95">
        <v>0</v>
      </c>
      <c r="EU99" s="95">
        <v>0</v>
      </c>
      <c r="EV99" s="95">
        <v>0</v>
      </c>
      <c r="EW99" s="95">
        <v>0</v>
      </c>
      <c r="EX99" s="95">
        <v>0</v>
      </c>
      <c r="EY99" s="95">
        <v>0</v>
      </c>
      <c r="EZ99" s="95">
        <v>0</v>
      </c>
      <c r="FA99" s="95">
        <v>0</v>
      </c>
      <c r="FB99" s="95">
        <v>0</v>
      </c>
      <c r="FC99" s="95">
        <v>0</v>
      </c>
      <c r="FD99" s="95">
        <v>0</v>
      </c>
      <c r="FE99" s="95">
        <v>0</v>
      </c>
      <c r="FF99" s="95">
        <v>0</v>
      </c>
      <c r="FG99" s="95">
        <v>0</v>
      </c>
      <c r="FH99" s="95">
        <v>0</v>
      </c>
      <c r="FI99" s="95">
        <v>0</v>
      </c>
      <c r="FJ99" s="95">
        <v>0</v>
      </c>
      <c r="FK99" s="95">
        <v>0</v>
      </c>
      <c r="FL99" s="95">
        <v>0</v>
      </c>
      <c r="FM99" s="95">
        <v>0</v>
      </c>
      <c r="FN99" s="95">
        <v>0</v>
      </c>
      <c r="FO99" s="95">
        <v>0</v>
      </c>
      <c r="FP99" s="95">
        <v>0</v>
      </c>
      <c r="FQ99" s="95">
        <v>0</v>
      </c>
      <c r="FR99" s="95">
        <v>0</v>
      </c>
      <c r="FS99" s="95">
        <v>0</v>
      </c>
      <c r="FT99" s="95">
        <v>0</v>
      </c>
      <c r="FU99" s="95">
        <v>0</v>
      </c>
      <c r="FV99" s="95">
        <v>0</v>
      </c>
      <c r="FW99" s="95">
        <v>0</v>
      </c>
      <c r="FX99" s="95">
        <v>2480</v>
      </c>
      <c r="FY99" s="95">
        <v>0</v>
      </c>
      <c r="FZ99" s="95">
        <v>0</v>
      </c>
      <c r="GA99" s="95">
        <v>0</v>
      </c>
      <c r="GB99" s="95">
        <v>0</v>
      </c>
      <c r="GC99" s="95">
        <v>0</v>
      </c>
      <c r="GD99" s="95">
        <v>0</v>
      </c>
      <c r="GE99" s="95">
        <v>0</v>
      </c>
      <c r="GF99" s="95">
        <v>0</v>
      </c>
      <c r="GG99" s="96">
        <v>5170</v>
      </c>
      <c r="GH99" s="95">
        <v>0</v>
      </c>
      <c r="GI99" s="95">
        <v>272</v>
      </c>
      <c r="GJ99" s="95">
        <v>0</v>
      </c>
      <c r="GK99" s="95">
        <v>0</v>
      </c>
      <c r="GL99" s="95">
        <v>0</v>
      </c>
      <c r="GM99" s="95">
        <v>5</v>
      </c>
      <c r="GN99" s="95">
        <v>4460</v>
      </c>
      <c r="GO99" s="95">
        <v>-1039</v>
      </c>
      <c r="GP99" s="96">
        <v>3698</v>
      </c>
      <c r="GQ99" s="96">
        <v>8868</v>
      </c>
      <c r="GR99" s="95">
        <v>13325</v>
      </c>
      <c r="GS99" s="95">
        <v>0</v>
      </c>
      <c r="GT99" s="95">
        <v>13325</v>
      </c>
      <c r="GU99" s="95">
        <v>4083</v>
      </c>
      <c r="GV99" s="95">
        <v>17408</v>
      </c>
      <c r="GW99" s="96">
        <v>21106</v>
      </c>
      <c r="GX99" s="96">
        <v>26276</v>
      </c>
      <c r="GY99" s="95">
        <v>-2333</v>
      </c>
      <c r="GZ99" s="95">
        <v>0</v>
      </c>
      <c r="HA99" s="95">
        <v>0</v>
      </c>
      <c r="HB99" s="95">
        <v>-187</v>
      </c>
      <c r="HC99" s="95">
        <v>-2520</v>
      </c>
      <c r="HD99" s="95">
        <v>-6058</v>
      </c>
      <c r="HE99" s="95">
        <v>-8578</v>
      </c>
      <c r="HF99" s="96">
        <v>12528</v>
      </c>
      <c r="HG99" s="97">
        <v>17698</v>
      </c>
      <c r="HH99" s="87"/>
      <c r="HI99" s="40"/>
    </row>
    <row r="100" spans="1:217" hidden="1" x14ac:dyDescent="0.2">
      <c r="A100" s="87" t="s">
        <v>978</v>
      </c>
      <c r="B100" s="92" t="s">
        <v>1124</v>
      </c>
      <c r="C100" s="89" t="s">
        <v>1216</v>
      </c>
      <c r="D100" s="95">
        <v>0</v>
      </c>
      <c r="E100" s="95">
        <v>0</v>
      </c>
      <c r="F100" s="95">
        <v>0</v>
      </c>
      <c r="G100" s="95">
        <v>0</v>
      </c>
      <c r="H100" s="95">
        <v>0</v>
      </c>
      <c r="I100" s="95">
        <v>0</v>
      </c>
      <c r="J100" s="95">
        <v>0</v>
      </c>
      <c r="K100" s="95">
        <v>0</v>
      </c>
      <c r="L100" s="95">
        <v>0</v>
      </c>
      <c r="M100" s="95">
        <v>0</v>
      </c>
      <c r="N100" s="95">
        <v>0</v>
      </c>
      <c r="O100" s="95">
        <v>0</v>
      </c>
      <c r="P100" s="95">
        <v>0</v>
      </c>
      <c r="Q100" s="95">
        <v>0</v>
      </c>
      <c r="R100" s="95">
        <v>0</v>
      </c>
      <c r="S100" s="95">
        <v>0</v>
      </c>
      <c r="T100" s="95">
        <v>0</v>
      </c>
      <c r="U100" s="95">
        <v>0</v>
      </c>
      <c r="V100" s="95">
        <v>0</v>
      </c>
      <c r="W100" s="95">
        <v>0</v>
      </c>
      <c r="X100" s="95">
        <v>0</v>
      </c>
      <c r="Y100" s="95">
        <v>0</v>
      </c>
      <c r="Z100" s="95">
        <v>0</v>
      </c>
      <c r="AA100" s="95">
        <v>0</v>
      </c>
      <c r="AB100" s="95">
        <v>0</v>
      </c>
      <c r="AC100" s="95">
        <v>0</v>
      </c>
      <c r="AD100" s="95">
        <v>0</v>
      </c>
      <c r="AE100" s="95">
        <v>0</v>
      </c>
      <c r="AF100" s="95">
        <v>0</v>
      </c>
      <c r="AG100" s="95">
        <v>0</v>
      </c>
      <c r="AH100" s="95">
        <v>0</v>
      </c>
      <c r="AI100" s="95">
        <v>0</v>
      </c>
      <c r="AJ100" s="95">
        <v>0</v>
      </c>
      <c r="AK100" s="95">
        <v>0</v>
      </c>
      <c r="AL100" s="95">
        <v>0</v>
      </c>
      <c r="AM100" s="95">
        <v>0</v>
      </c>
      <c r="AN100" s="95">
        <v>0</v>
      </c>
      <c r="AO100" s="95">
        <v>0</v>
      </c>
      <c r="AP100" s="95">
        <v>0</v>
      </c>
      <c r="AQ100" s="95">
        <v>0</v>
      </c>
      <c r="AR100" s="95">
        <v>0</v>
      </c>
      <c r="AS100" s="95">
        <v>0</v>
      </c>
      <c r="AT100" s="95">
        <v>0</v>
      </c>
      <c r="AU100" s="95">
        <v>0</v>
      </c>
      <c r="AV100" s="95">
        <v>0</v>
      </c>
      <c r="AW100" s="95">
        <v>0</v>
      </c>
      <c r="AX100" s="95">
        <v>0</v>
      </c>
      <c r="AY100" s="95">
        <v>0</v>
      </c>
      <c r="AZ100" s="95">
        <v>0</v>
      </c>
      <c r="BA100" s="95">
        <v>0</v>
      </c>
      <c r="BB100" s="95">
        <v>0</v>
      </c>
      <c r="BC100" s="95">
        <v>0</v>
      </c>
      <c r="BD100" s="95">
        <v>0</v>
      </c>
      <c r="BE100" s="95">
        <v>0</v>
      </c>
      <c r="BF100" s="95">
        <v>0</v>
      </c>
      <c r="BG100" s="95">
        <v>0</v>
      </c>
      <c r="BH100" s="95">
        <v>0</v>
      </c>
      <c r="BI100" s="95">
        <v>0</v>
      </c>
      <c r="BJ100" s="95">
        <v>0</v>
      </c>
      <c r="BK100" s="95">
        <v>0</v>
      </c>
      <c r="BL100" s="95">
        <v>0</v>
      </c>
      <c r="BM100" s="95">
        <v>0</v>
      </c>
      <c r="BN100" s="95">
        <v>0</v>
      </c>
      <c r="BO100" s="95">
        <v>0</v>
      </c>
      <c r="BP100" s="95">
        <v>0</v>
      </c>
      <c r="BQ100" s="95">
        <v>0</v>
      </c>
      <c r="BR100" s="95">
        <v>0</v>
      </c>
      <c r="BS100" s="95">
        <v>0</v>
      </c>
      <c r="BT100" s="95">
        <v>0</v>
      </c>
      <c r="BU100" s="95">
        <v>0</v>
      </c>
      <c r="BV100" s="95">
        <v>0</v>
      </c>
      <c r="BW100" s="95">
        <v>0</v>
      </c>
      <c r="BX100" s="95">
        <v>0</v>
      </c>
      <c r="BY100" s="95">
        <v>0</v>
      </c>
      <c r="BZ100" s="95">
        <v>0</v>
      </c>
      <c r="CA100" s="95">
        <v>0</v>
      </c>
      <c r="CB100" s="95">
        <v>0</v>
      </c>
      <c r="CC100" s="95">
        <v>0</v>
      </c>
      <c r="CD100" s="95">
        <v>0</v>
      </c>
      <c r="CE100" s="95">
        <v>0</v>
      </c>
      <c r="CF100" s="95">
        <v>0</v>
      </c>
      <c r="CG100" s="95">
        <v>0</v>
      </c>
      <c r="CH100" s="95">
        <v>0</v>
      </c>
      <c r="CI100" s="95">
        <v>0</v>
      </c>
      <c r="CJ100" s="95">
        <v>0</v>
      </c>
      <c r="CK100" s="95">
        <v>1</v>
      </c>
      <c r="CL100" s="95">
        <v>0</v>
      </c>
      <c r="CM100" s="95">
        <v>0</v>
      </c>
      <c r="CN100" s="95">
        <v>0</v>
      </c>
      <c r="CO100" s="95">
        <v>0</v>
      </c>
      <c r="CP100" s="95">
        <v>0</v>
      </c>
      <c r="CQ100" s="95">
        <v>0</v>
      </c>
      <c r="CR100" s="95">
        <v>0</v>
      </c>
      <c r="CS100" s="95">
        <v>0</v>
      </c>
      <c r="CT100" s="95">
        <v>2791</v>
      </c>
      <c r="CU100" s="95">
        <v>0</v>
      </c>
      <c r="CV100" s="95">
        <v>0</v>
      </c>
      <c r="CW100" s="95">
        <v>0</v>
      </c>
      <c r="CX100" s="95">
        <v>0</v>
      </c>
      <c r="CY100" s="95">
        <v>0</v>
      </c>
      <c r="CZ100" s="95">
        <v>0</v>
      </c>
      <c r="DA100" s="95">
        <v>0</v>
      </c>
      <c r="DB100" s="95">
        <v>0</v>
      </c>
      <c r="DC100" s="95">
        <v>0</v>
      </c>
      <c r="DD100" s="95">
        <v>0</v>
      </c>
      <c r="DE100" s="95">
        <v>0</v>
      </c>
      <c r="DF100" s="95">
        <v>1</v>
      </c>
      <c r="DG100" s="95">
        <v>0</v>
      </c>
      <c r="DH100" s="95">
        <v>0</v>
      </c>
      <c r="DI100" s="95">
        <v>0</v>
      </c>
      <c r="DJ100" s="95">
        <v>0</v>
      </c>
      <c r="DK100" s="95">
        <v>0</v>
      </c>
      <c r="DL100" s="95">
        <v>0</v>
      </c>
      <c r="DM100" s="95">
        <v>0</v>
      </c>
      <c r="DN100" s="95">
        <v>0</v>
      </c>
      <c r="DO100" s="95">
        <v>0</v>
      </c>
      <c r="DP100" s="95">
        <v>0</v>
      </c>
      <c r="DQ100" s="95">
        <v>0</v>
      </c>
      <c r="DR100" s="95">
        <v>0</v>
      </c>
      <c r="DS100" s="95">
        <v>0</v>
      </c>
      <c r="DT100" s="95">
        <v>0</v>
      </c>
      <c r="DU100" s="95">
        <v>0</v>
      </c>
      <c r="DV100" s="95">
        <v>0</v>
      </c>
      <c r="DW100" s="95">
        <v>0</v>
      </c>
      <c r="DX100" s="95">
        <v>0</v>
      </c>
      <c r="DY100" s="95">
        <v>0</v>
      </c>
      <c r="DZ100" s="95">
        <v>0</v>
      </c>
      <c r="EA100" s="95">
        <v>0</v>
      </c>
      <c r="EB100" s="95">
        <v>0</v>
      </c>
      <c r="EC100" s="95">
        <v>0</v>
      </c>
      <c r="ED100" s="95">
        <v>0</v>
      </c>
      <c r="EE100" s="95">
        <v>0</v>
      </c>
      <c r="EF100" s="95">
        <v>0</v>
      </c>
      <c r="EG100" s="95">
        <v>0</v>
      </c>
      <c r="EH100" s="95">
        <v>0</v>
      </c>
      <c r="EI100" s="95">
        <v>0</v>
      </c>
      <c r="EJ100" s="95">
        <v>0</v>
      </c>
      <c r="EK100" s="95">
        <v>0</v>
      </c>
      <c r="EL100" s="95">
        <v>0</v>
      </c>
      <c r="EM100" s="95">
        <v>0</v>
      </c>
      <c r="EN100" s="95">
        <v>0</v>
      </c>
      <c r="EO100" s="95">
        <v>0</v>
      </c>
      <c r="EP100" s="95">
        <v>0</v>
      </c>
      <c r="EQ100" s="95">
        <v>0</v>
      </c>
      <c r="ER100" s="95">
        <v>0</v>
      </c>
      <c r="ES100" s="95">
        <v>0</v>
      </c>
      <c r="ET100" s="95">
        <v>0</v>
      </c>
      <c r="EU100" s="95">
        <v>0</v>
      </c>
      <c r="EV100" s="95">
        <v>0</v>
      </c>
      <c r="EW100" s="95">
        <v>0</v>
      </c>
      <c r="EX100" s="95">
        <v>0</v>
      </c>
      <c r="EY100" s="95">
        <v>0</v>
      </c>
      <c r="EZ100" s="95">
        <v>0</v>
      </c>
      <c r="FA100" s="95">
        <v>0</v>
      </c>
      <c r="FB100" s="95">
        <v>0</v>
      </c>
      <c r="FC100" s="95">
        <v>0</v>
      </c>
      <c r="FD100" s="95">
        <v>0</v>
      </c>
      <c r="FE100" s="95">
        <v>0</v>
      </c>
      <c r="FF100" s="95">
        <v>0</v>
      </c>
      <c r="FG100" s="95">
        <v>0</v>
      </c>
      <c r="FH100" s="95">
        <v>0</v>
      </c>
      <c r="FI100" s="95">
        <v>0</v>
      </c>
      <c r="FJ100" s="95">
        <v>0</v>
      </c>
      <c r="FK100" s="95">
        <v>0</v>
      </c>
      <c r="FL100" s="95">
        <v>0</v>
      </c>
      <c r="FM100" s="95">
        <v>0</v>
      </c>
      <c r="FN100" s="95">
        <v>0</v>
      </c>
      <c r="FO100" s="95">
        <v>0</v>
      </c>
      <c r="FP100" s="95">
        <v>0</v>
      </c>
      <c r="FQ100" s="95">
        <v>0</v>
      </c>
      <c r="FR100" s="95">
        <v>0</v>
      </c>
      <c r="FS100" s="95">
        <v>0</v>
      </c>
      <c r="FT100" s="95">
        <v>0</v>
      </c>
      <c r="FU100" s="95">
        <v>0</v>
      </c>
      <c r="FV100" s="95">
        <v>0</v>
      </c>
      <c r="FW100" s="95">
        <v>0</v>
      </c>
      <c r="FX100" s="95">
        <v>7707</v>
      </c>
      <c r="FY100" s="95">
        <v>0</v>
      </c>
      <c r="FZ100" s="95">
        <v>0</v>
      </c>
      <c r="GA100" s="95">
        <v>0</v>
      </c>
      <c r="GB100" s="95">
        <v>0</v>
      </c>
      <c r="GC100" s="95">
        <v>0</v>
      </c>
      <c r="GD100" s="95">
        <v>0</v>
      </c>
      <c r="GE100" s="95">
        <v>0</v>
      </c>
      <c r="GF100" s="95">
        <v>0</v>
      </c>
      <c r="GG100" s="96">
        <v>10500</v>
      </c>
      <c r="GH100" s="95">
        <v>0</v>
      </c>
      <c r="GI100" s="95">
        <v>0</v>
      </c>
      <c r="GJ100" s="95">
        <v>0</v>
      </c>
      <c r="GK100" s="95">
        <v>0</v>
      </c>
      <c r="GL100" s="95">
        <v>0</v>
      </c>
      <c r="GM100" s="95">
        <v>48</v>
      </c>
      <c r="GN100" s="95">
        <v>34068</v>
      </c>
      <c r="GO100" s="95">
        <v>202</v>
      </c>
      <c r="GP100" s="96">
        <v>34318</v>
      </c>
      <c r="GQ100" s="96">
        <v>44818</v>
      </c>
      <c r="GR100" s="95">
        <v>2966</v>
      </c>
      <c r="GS100" s="95">
        <v>0</v>
      </c>
      <c r="GT100" s="95">
        <v>2966</v>
      </c>
      <c r="GU100" s="95">
        <v>28066</v>
      </c>
      <c r="GV100" s="95">
        <v>31032</v>
      </c>
      <c r="GW100" s="96">
        <v>65350</v>
      </c>
      <c r="GX100" s="96">
        <v>75850</v>
      </c>
      <c r="GY100" s="95">
        <v>-8332</v>
      </c>
      <c r="GZ100" s="95">
        <v>0</v>
      </c>
      <c r="HA100" s="95">
        <v>0</v>
      </c>
      <c r="HB100" s="95">
        <v>-666</v>
      </c>
      <c r="HC100" s="95">
        <v>-8998</v>
      </c>
      <c r="HD100" s="95">
        <v>-32561</v>
      </c>
      <c r="HE100" s="95">
        <v>-41559</v>
      </c>
      <c r="HF100" s="96">
        <v>23791</v>
      </c>
      <c r="HG100" s="97">
        <v>34291</v>
      </c>
      <c r="HH100" s="87"/>
      <c r="HI100" s="40"/>
    </row>
    <row r="101" spans="1:217" hidden="1" x14ac:dyDescent="0.2">
      <c r="A101" s="87" t="s">
        <v>979</v>
      </c>
      <c r="B101" s="92" t="s">
        <v>1125</v>
      </c>
      <c r="C101" s="89" t="s">
        <v>1217</v>
      </c>
      <c r="D101" s="95">
        <v>0</v>
      </c>
      <c r="E101" s="95">
        <v>0</v>
      </c>
      <c r="F101" s="95">
        <v>0</v>
      </c>
      <c r="G101" s="95">
        <v>0</v>
      </c>
      <c r="H101" s="95">
        <v>0</v>
      </c>
      <c r="I101" s="95">
        <v>0</v>
      </c>
      <c r="J101" s="95">
        <v>0</v>
      </c>
      <c r="K101" s="95">
        <v>0</v>
      </c>
      <c r="L101" s="95">
        <v>0</v>
      </c>
      <c r="M101" s="95">
        <v>0</v>
      </c>
      <c r="N101" s="95">
        <v>0</v>
      </c>
      <c r="O101" s="95">
        <v>0</v>
      </c>
      <c r="P101" s="95">
        <v>0</v>
      </c>
      <c r="Q101" s="95">
        <v>0</v>
      </c>
      <c r="R101" s="95">
        <v>0</v>
      </c>
      <c r="S101" s="95">
        <v>0</v>
      </c>
      <c r="T101" s="95">
        <v>0</v>
      </c>
      <c r="U101" s="95">
        <v>0</v>
      </c>
      <c r="V101" s="95">
        <v>0</v>
      </c>
      <c r="W101" s="95">
        <v>0</v>
      </c>
      <c r="X101" s="95">
        <v>0</v>
      </c>
      <c r="Y101" s="95">
        <v>0</v>
      </c>
      <c r="Z101" s="95">
        <v>0</v>
      </c>
      <c r="AA101" s="95">
        <v>0</v>
      </c>
      <c r="AB101" s="95">
        <v>0</v>
      </c>
      <c r="AC101" s="95">
        <v>0</v>
      </c>
      <c r="AD101" s="95">
        <v>0</v>
      </c>
      <c r="AE101" s="95">
        <v>0</v>
      </c>
      <c r="AF101" s="95">
        <v>0</v>
      </c>
      <c r="AG101" s="95">
        <v>0</v>
      </c>
      <c r="AH101" s="95">
        <v>0</v>
      </c>
      <c r="AI101" s="95">
        <v>0</v>
      </c>
      <c r="AJ101" s="95">
        <v>0</v>
      </c>
      <c r="AK101" s="95">
        <v>0</v>
      </c>
      <c r="AL101" s="95">
        <v>0</v>
      </c>
      <c r="AM101" s="95">
        <v>0</v>
      </c>
      <c r="AN101" s="95">
        <v>0</v>
      </c>
      <c r="AO101" s="95">
        <v>0</v>
      </c>
      <c r="AP101" s="95">
        <v>0</v>
      </c>
      <c r="AQ101" s="95">
        <v>0</v>
      </c>
      <c r="AR101" s="95">
        <v>0</v>
      </c>
      <c r="AS101" s="95">
        <v>0</v>
      </c>
      <c r="AT101" s="95">
        <v>0</v>
      </c>
      <c r="AU101" s="95">
        <v>0</v>
      </c>
      <c r="AV101" s="95">
        <v>0</v>
      </c>
      <c r="AW101" s="95">
        <v>0</v>
      </c>
      <c r="AX101" s="95">
        <v>0</v>
      </c>
      <c r="AY101" s="95">
        <v>0</v>
      </c>
      <c r="AZ101" s="95">
        <v>0</v>
      </c>
      <c r="BA101" s="95">
        <v>0</v>
      </c>
      <c r="BB101" s="95">
        <v>0</v>
      </c>
      <c r="BC101" s="95">
        <v>0</v>
      </c>
      <c r="BD101" s="95">
        <v>0</v>
      </c>
      <c r="BE101" s="95">
        <v>0</v>
      </c>
      <c r="BF101" s="95">
        <v>0</v>
      </c>
      <c r="BG101" s="95">
        <v>0</v>
      </c>
      <c r="BH101" s="95">
        <v>0</v>
      </c>
      <c r="BI101" s="95">
        <v>0</v>
      </c>
      <c r="BJ101" s="95">
        <v>0</v>
      </c>
      <c r="BK101" s="95">
        <v>0</v>
      </c>
      <c r="BL101" s="95">
        <v>0</v>
      </c>
      <c r="BM101" s="95">
        <v>0</v>
      </c>
      <c r="BN101" s="95">
        <v>0</v>
      </c>
      <c r="BO101" s="95">
        <v>0</v>
      </c>
      <c r="BP101" s="95">
        <v>0</v>
      </c>
      <c r="BQ101" s="95">
        <v>0</v>
      </c>
      <c r="BR101" s="95">
        <v>0</v>
      </c>
      <c r="BS101" s="95">
        <v>0</v>
      </c>
      <c r="BT101" s="95">
        <v>0</v>
      </c>
      <c r="BU101" s="95">
        <v>0</v>
      </c>
      <c r="BV101" s="95">
        <v>0</v>
      </c>
      <c r="BW101" s="95">
        <v>0</v>
      </c>
      <c r="BX101" s="95">
        <v>0</v>
      </c>
      <c r="BY101" s="95">
        <v>0</v>
      </c>
      <c r="BZ101" s="95">
        <v>0</v>
      </c>
      <c r="CA101" s="95">
        <v>0</v>
      </c>
      <c r="CB101" s="95">
        <v>0</v>
      </c>
      <c r="CC101" s="95">
        <v>0</v>
      </c>
      <c r="CD101" s="95">
        <v>0</v>
      </c>
      <c r="CE101" s="95">
        <v>0</v>
      </c>
      <c r="CF101" s="95">
        <v>0</v>
      </c>
      <c r="CG101" s="95">
        <v>0</v>
      </c>
      <c r="CH101" s="95">
        <v>0</v>
      </c>
      <c r="CI101" s="95">
        <v>0</v>
      </c>
      <c r="CJ101" s="95">
        <v>0</v>
      </c>
      <c r="CK101" s="95">
        <v>0</v>
      </c>
      <c r="CL101" s="95">
        <v>0</v>
      </c>
      <c r="CM101" s="95">
        <v>0</v>
      </c>
      <c r="CN101" s="95">
        <v>0</v>
      </c>
      <c r="CO101" s="95">
        <v>0</v>
      </c>
      <c r="CP101" s="95">
        <v>0</v>
      </c>
      <c r="CQ101" s="95">
        <v>0</v>
      </c>
      <c r="CR101" s="95">
        <v>0</v>
      </c>
      <c r="CS101" s="95">
        <v>0</v>
      </c>
      <c r="CT101" s="95">
        <v>0</v>
      </c>
      <c r="CU101" s="95">
        <v>12259</v>
      </c>
      <c r="CV101" s="95">
        <v>0</v>
      </c>
      <c r="CW101" s="95">
        <v>0</v>
      </c>
      <c r="CX101" s="95">
        <v>0</v>
      </c>
      <c r="CY101" s="95">
        <v>0</v>
      </c>
      <c r="CZ101" s="95">
        <v>0</v>
      </c>
      <c r="DA101" s="95">
        <v>0</v>
      </c>
      <c r="DB101" s="95">
        <v>0</v>
      </c>
      <c r="DC101" s="95">
        <v>0</v>
      </c>
      <c r="DD101" s="95">
        <v>0</v>
      </c>
      <c r="DE101" s="95">
        <v>0</v>
      </c>
      <c r="DF101" s="95">
        <v>0</v>
      </c>
      <c r="DG101" s="95">
        <v>0</v>
      </c>
      <c r="DH101" s="95">
        <v>0</v>
      </c>
      <c r="DI101" s="95">
        <v>0</v>
      </c>
      <c r="DJ101" s="95">
        <v>0</v>
      </c>
      <c r="DK101" s="95">
        <v>0</v>
      </c>
      <c r="DL101" s="95">
        <v>0</v>
      </c>
      <c r="DM101" s="95">
        <v>0</v>
      </c>
      <c r="DN101" s="95">
        <v>0</v>
      </c>
      <c r="DO101" s="95">
        <v>0</v>
      </c>
      <c r="DP101" s="95">
        <v>0</v>
      </c>
      <c r="DQ101" s="95">
        <v>0</v>
      </c>
      <c r="DR101" s="95">
        <v>0</v>
      </c>
      <c r="DS101" s="95">
        <v>522</v>
      </c>
      <c r="DT101" s="95">
        <v>0</v>
      </c>
      <c r="DU101" s="95">
        <v>0</v>
      </c>
      <c r="DV101" s="95">
        <v>0</v>
      </c>
      <c r="DW101" s="95">
        <v>0</v>
      </c>
      <c r="DX101" s="95">
        <v>0</v>
      </c>
      <c r="DY101" s="95">
        <v>0</v>
      </c>
      <c r="DZ101" s="95">
        <v>0</v>
      </c>
      <c r="EA101" s="95">
        <v>0</v>
      </c>
      <c r="EB101" s="95">
        <v>0</v>
      </c>
      <c r="EC101" s="95">
        <v>0</v>
      </c>
      <c r="ED101" s="95">
        <v>0</v>
      </c>
      <c r="EE101" s="95">
        <v>0</v>
      </c>
      <c r="EF101" s="95">
        <v>0</v>
      </c>
      <c r="EG101" s="95">
        <v>0</v>
      </c>
      <c r="EH101" s="95">
        <v>0</v>
      </c>
      <c r="EI101" s="95">
        <v>0</v>
      </c>
      <c r="EJ101" s="95">
        <v>0</v>
      </c>
      <c r="EK101" s="95">
        <v>0</v>
      </c>
      <c r="EL101" s="95">
        <v>0</v>
      </c>
      <c r="EM101" s="95">
        <v>0</v>
      </c>
      <c r="EN101" s="95">
        <v>0</v>
      </c>
      <c r="EO101" s="95">
        <v>0</v>
      </c>
      <c r="EP101" s="95">
        <v>0</v>
      </c>
      <c r="EQ101" s="95">
        <v>0</v>
      </c>
      <c r="ER101" s="95">
        <v>0</v>
      </c>
      <c r="ES101" s="95">
        <v>0</v>
      </c>
      <c r="ET101" s="95">
        <v>0</v>
      </c>
      <c r="EU101" s="95">
        <v>0</v>
      </c>
      <c r="EV101" s="95">
        <v>0</v>
      </c>
      <c r="EW101" s="95">
        <v>0</v>
      </c>
      <c r="EX101" s="95">
        <v>0</v>
      </c>
      <c r="EY101" s="95">
        <v>0</v>
      </c>
      <c r="EZ101" s="95">
        <v>0</v>
      </c>
      <c r="FA101" s="95">
        <v>0</v>
      </c>
      <c r="FB101" s="95">
        <v>0</v>
      </c>
      <c r="FC101" s="95">
        <v>0</v>
      </c>
      <c r="FD101" s="95">
        <v>0</v>
      </c>
      <c r="FE101" s="95">
        <v>0</v>
      </c>
      <c r="FF101" s="95">
        <v>0</v>
      </c>
      <c r="FG101" s="95">
        <v>0</v>
      </c>
      <c r="FH101" s="95">
        <v>0</v>
      </c>
      <c r="FI101" s="95">
        <v>0</v>
      </c>
      <c r="FJ101" s="95">
        <v>0</v>
      </c>
      <c r="FK101" s="95">
        <v>0</v>
      </c>
      <c r="FL101" s="95">
        <v>0</v>
      </c>
      <c r="FM101" s="95">
        <v>0</v>
      </c>
      <c r="FN101" s="95">
        <v>0</v>
      </c>
      <c r="FO101" s="95">
        <v>0</v>
      </c>
      <c r="FP101" s="95">
        <v>0</v>
      </c>
      <c r="FQ101" s="95">
        <v>0</v>
      </c>
      <c r="FR101" s="95">
        <v>0</v>
      </c>
      <c r="FS101" s="95">
        <v>0</v>
      </c>
      <c r="FT101" s="95">
        <v>0</v>
      </c>
      <c r="FU101" s="95">
        <v>0</v>
      </c>
      <c r="FV101" s="95">
        <v>0</v>
      </c>
      <c r="FW101" s="95">
        <v>0</v>
      </c>
      <c r="FX101" s="95">
        <v>2410</v>
      </c>
      <c r="FY101" s="95">
        <v>0</v>
      </c>
      <c r="FZ101" s="95">
        <v>0</v>
      </c>
      <c r="GA101" s="95">
        <v>0</v>
      </c>
      <c r="GB101" s="95">
        <v>0</v>
      </c>
      <c r="GC101" s="95">
        <v>0</v>
      </c>
      <c r="GD101" s="95">
        <v>0</v>
      </c>
      <c r="GE101" s="95">
        <v>0</v>
      </c>
      <c r="GF101" s="95">
        <v>0</v>
      </c>
      <c r="GG101" s="96">
        <v>15191</v>
      </c>
      <c r="GH101" s="95">
        <v>0</v>
      </c>
      <c r="GI101" s="95">
        <v>0</v>
      </c>
      <c r="GJ101" s="95">
        <v>0</v>
      </c>
      <c r="GK101" s="95">
        <v>0</v>
      </c>
      <c r="GL101" s="95">
        <v>0</v>
      </c>
      <c r="GM101" s="95">
        <v>1970</v>
      </c>
      <c r="GN101" s="95">
        <v>34720</v>
      </c>
      <c r="GO101" s="95">
        <v>-3551</v>
      </c>
      <c r="GP101" s="96">
        <v>33139</v>
      </c>
      <c r="GQ101" s="96">
        <v>48330</v>
      </c>
      <c r="GR101" s="95">
        <v>85029</v>
      </c>
      <c r="GS101" s="95">
        <v>0</v>
      </c>
      <c r="GT101" s="95">
        <v>85029</v>
      </c>
      <c r="GU101" s="95">
        <v>34419</v>
      </c>
      <c r="GV101" s="95">
        <v>119448</v>
      </c>
      <c r="GW101" s="96">
        <v>152587</v>
      </c>
      <c r="GX101" s="96">
        <v>167778</v>
      </c>
      <c r="GY101" s="95">
        <v>-10768</v>
      </c>
      <c r="GZ101" s="95">
        <v>0</v>
      </c>
      <c r="HA101" s="95">
        <v>0</v>
      </c>
      <c r="HB101" s="95">
        <v>-861</v>
      </c>
      <c r="HC101" s="95">
        <v>-11629</v>
      </c>
      <c r="HD101" s="95">
        <v>-32103</v>
      </c>
      <c r="HE101" s="95">
        <v>-43732</v>
      </c>
      <c r="HF101" s="96">
        <v>108855</v>
      </c>
      <c r="HG101" s="97">
        <v>124046</v>
      </c>
      <c r="HH101" s="87"/>
      <c r="HI101" s="40"/>
    </row>
    <row r="102" spans="1:217" hidden="1" x14ac:dyDescent="0.2">
      <c r="A102" s="87" t="s">
        <v>980</v>
      </c>
      <c r="B102" s="92" t="s">
        <v>1126</v>
      </c>
      <c r="C102" s="89" t="s">
        <v>3</v>
      </c>
      <c r="D102" s="95">
        <v>0</v>
      </c>
      <c r="E102" s="95">
        <v>0</v>
      </c>
      <c r="F102" s="95">
        <v>0</v>
      </c>
      <c r="G102" s="95">
        <v>0</v>
      </c>
      <c r="H102" s="95">
        <v>0</v>
      </c>
      <c r="I102" s="95">
        <v>0</v>
      </c>
      <c r="J102" s="95">
        <v>0</v>
      </c>
      <c r="K102" s="95">
        <v>0</v>
      </c>
      <c r="L102" s="95">
        <v>0</v>
      </c>
      <c r="M102" s="95">
        <v>1</v>
      </c>
      <c r="N102" s="95">
        <v>0</v>
      </c>
      <c r="O102" s="95">
        <v>0</v>
      </c>
      <c r="P102" s="95">
        <v>0</v>
      </c>
      <c r="Q102" s="95">
        <v>0</v>
      </c>
      <c r="R102" s="95">
        <v>54</v>
      </c>
      <c r="S102" s="95">
        <v>1</v>
      </c>
      <c r="T102" s="95">
        <v>0</v>
      </c>
      <c r="U102" s="95">
        <v>0</v>
      </c>
      <c r="V102" s="95">
        <v>0</v>
      </c>
      <c r="W102" s="95">
        <v>0</v>
      </c>
      <c r="X102" s="95">
        <v>0</v>
      </c>
      <c r="Y102" s="95">
        <v>0</v>
      </c>
      <c r="Z102" s="95">
        <v>0</v>
      </c>
      <c r="AA102" s="95">
        <v>0</v>
      </c>
      <c r="AB102" s="95">
        <v>0</v>
      </c>
      <c r="AC102" s="95">
        <v>0</v>
      </c>
      <c r="AD102" s="95">
        <v>0</v>
      </c>
      <c r="AE102" s="95">
        <v>0</v>
      </c>
      <c r="AF102" s="95">
        <v>0</v>
      </c>
      <c r="AG102" s="95">
        <v>0</v>
      </c>
      <c r="AH102" s="95">
        <v>0</v>
      </c>
      <c r="AI102" s="95">
        <v>0</v>
      </c>
      <c r="AJ102" s="95">
        <v>0</v>
      </c>
      <c r="AK102" s="95">
        <v>0</v>
      </c>
      <c r="AL102" s="95">
        <v>0</v>
      </c>
      <c r="AM102" s="95">
        <v>0</v>
      </c>
      <c r="AN102" s="95">
        <v>2</v>
      </c>
      <c r="AO102" s="95">
        <v>11</v>
      </c>
      <c r="AP102" s="95">
        <v>0</v>
      </c>
      <c r="AQ102" s="95">
        <v>0</v>
      </c>
      <c r="AR102" s="95">
        <v>0</v>
      </c>
      <c r="AS102" s="95">
        <v>0</v>
      </c>
      <c r="AT102" s="95">
        <v>0</v>
      </c>
      <c r="AU102" s="95">
        <v>0</v>
      </c>
      <c r="AV102" s="95">
        <v>0</v>
      </c>
      <c r="AW102" s="95">
        <v>0</v>
      </c>
      <c r="AX102" s="95">
        <v>0</v>
      </c>
      <c r="AY102" s="95">
        <v>0</v>
      </c>
      <c r="AZ102" s="95">
        <v>0</v>
      </c>
      <c r="BA102" s="95">
        <v>0</v>
      </c>
      <c r="BB102" s="95">
        <v>0</v>
      </c>
      <c r="BC102" s="95">
        <v>0</v>
      </c>
      <c r="BD102" s="95">
        <v>0</v>
      </c>
      <c r="BE102" s="95">
        <v>0</v>
      </c>
      <c r="BF102" s="95">
        <v>0</v>
      </c>
      <c r="BG102" s="95">
        <v>0</v>
      </c>
      <c r="BH102" s="95">
        <v>0</v>
      </c>
      <c r="BI102" s="95">
        <v>0</v>
      </c>
      <c r="BJ102" s="95">
        <v>0</v>
      </c>
      <c r="BK102" s="95">
        <v>0</v>
      </c>
      <c r="BL102" s="95">
        <v>1</v>
      </c>
      <c r="BM102" s="95">
        <v>1426</v>
      </c>
      <c r="BN102" s="95">
        <v>0</v>
      </c>
      <c r="BO102" s="95">
        <v>0</v>
      </c>
      <c r="BP102" s="95">
        <v>0</v>
      </c>
      <c r="BQ102" s="95">
        <v>0</v>
      </c>
      <c r="BR102" s="95">
        <v>60</v>
      </c>
      <c r="BS102" s="95">
        <v>72</v>
      </c>
      <c r="BT102" s="95">
        <v>25</v>
      </c>
      <c r="BU102" s="95">
        <v>75</v>
      </c>
      <c r="BV102" s="95">
        <v>59</v>
      </c>
      <c r="BW102" s="95">
        <v>0</v>
      </c>
      <c r="BX102" s="95">
        <v>0</v>
      </c>
      <c r="BY102" s="95">
        <v>1</v>
      </c>
      <c r="BZ102" s="95">
        <v>0</v>
      </c>
      <c r="CA102" s="95">
        <v>0</v>
      </c>
      <c r="CB102" s="95">
        <v>150</v>
      </c>
      <c r="CC102" s="95">
        <v>69</v>
      </c>
      <c r="CD102" s="95">
        <v>7</v>
      </c>
      <c r="CE102" s="95">
        <v>0</v>
      </c>
      <c r="CF102" s="95">
        <v>0</v>
      </c>
      <c r="CG102" s="95">
        <v>41</v>
      </c>
      <c r="CH102" s="95">
        <v>4</v>
      </c>
      <c r="CI102" s="95">
        <v>2</v>
      </c>
      <c r="CJ102" s="95">
        <v>0</v>
      </c>
      <c r="CK102" s="95">
        <v>352</v>
      </c>
      <c r="CL102" s="95">
        <v>322</v>
      </c>
      <c r="CM102" s="95">
        <v>500</v>
      </c>
      <c r="CN102" s="95">
        <v>426</v>
      </c>
      <c r="CO102" s="95">
        <v>12</v>
      </c>
      <c r="CP102" s="95">
        <v>402</v>
      </c>
      <c r="CQ102" s="95">
        <v>19</v>
      </c>
      <c r="CR102" s="95">
        <v>153</v>
      </c>
      <c r="CS102" s="95">
        <v>22</v>
      </c>
      <c r="CT102" s="95">
        <v>93</v>
      </c>
      <c r="CU102" s="95">
        <v>399</v>
      </c>
      <c r="CV102" s="95">
        <v>24506</v>
      </c>
      <c r="CW102" s="95">
        <v>81</v>
      </c>
      <c r="CX102" s="95">
        <v>479</v>
      </c>
      <c r="CY102" s="95">
        <v>130</v>
      </c>
      <c r="CZ102" s="95">
        <v>142</v>
      </c>
      <c r="DA102" s="95">
        <v>67</v>
      </c>
      <c r="DB102" s="95">
        <v>0</v>
      </c>
      <c r="DC102" s="95">
        <v>1</v>
      </c>
      <c r="DD102" s="95">
        <v>9</v>
      </c>
      <c r="DE102" s="95">
        <v>672</v>
      </c>
      <c r="DF102" s="95">
        <v>237</v>
      </c>
      <c r="DG102" s="95">
        <v>1956</v>
      </c>
      <c r="DH102" s="95">
        <v>99</v>
      </c>
      <c r="DI102" s="95">
        <v>33</v>
      </c>
      <c r="DJ102" s="95">
        <v>284</v>
      </c>
      <c r="DK102" s="95">
        <v>215</v>
      </c>
      <c r="DL102" s="95">
        <v>156</v>
      </c>
      <c r="DM102" s="95">
        <v>25</v>
      </c>
      <c r="DN102" s="95">
        <v>111</v>
      </c>
      <c r="DO102" s="95">
        <v>0</v>
      </c>
      <c r="DP102" s="95">
        <v>17</v>
      </c>
      <c r="DQ102" s="95">
        <v>88</v>
      </c>
      <c r="DR102" s="95">
        <v>271</v>
      </c>
      <c r="DS102" s="95">
        <v>153</v>
      </c>
      <c r="DT102" s="95">
        <v>108</v>
      </c>
      <c r="DU102" s="95">
        <v>30</v>
      </c>
      <c r="DV102" s="95">
        <v>229</v>
      </c>
      <c r="DW102" s="95">
        <v>1</v>
      </c>
      <c r="DX102" s="95">
        <v>19</v>
      </c>
      <c r="DY102" s="95">
        <v>0</v>
      </c>
      <c r="DZ102" s="95">
        <v>11</v>
      </c>
      <c r="EA102" s="95">
        <v>16</v>
      </c>
      <c r="EB102" s="95">
        <v>31</v>
      </c>
      <c r="EC102" s="95">
        <v>53</v>
      </c>
      <c r="ED102" s="95">
        <v>2</v>
      </c>
      <c r="EE102" s="95">
        <v>0</v>
      </c>
      <c r="EF102" s="95">
        <v>10</v>
      </c>
      <c r="EG102" s="95">
        <v>0</v>
      </c>
      <c r="EH102" s="95">
        <v>52</v>
      </c>
      <c r="EI102" s="95">
        <v>0</v>
      </c>
      <c r="EJ102" s="95">
        <v>4</v>
      </c>
      <c r="EK102" s="95">
        <v>5</v>
      </c>
      <c r="EL102" s="95">
        <v>0</v>
      </c>
      <c r="EM102" s="95">
        <v>0</v>
      </c>
      <c r="EN102" s="95">
        <v>0</v>
      </c>
      <c r="EO102" s="95">
        <v>0</v>
      </c>
      <c r="EP102" s="95">
        <v>0</v>
      </c>
      <c r="EQ102" s="95">
        <v>6</v>
      </c>
      <c r="ER102" s="95">
        <v>0</v>
      </c>
      <c r="ES102" s="95">
        <v>2</v>
      </c>
      <c r="ET102" s="95">
        <v>13</v>
      </c>
      <c r="EU102" s="95">
        <v>0</v>
      </c>
      <c r="EV102" s="95">
        <v>23</v>
      </c>
      <c r="EW102" s="95">
        <v>15</v>
      </c>
      <c r="EX102" s="95">
        <v>2</v>
      </c>
      <c r="EY102" s="95">
        <v>5</v>
      </c>
      <c r="EZ102" s="95">
        <v>10</v>
      </c>
      <c r="FA102" s="95">
        <v>8</v>
      </c>
      <c r="FB102" s="95">
        <v>39</v>
      </c>
      <c r="FC102" s="95">
        <v>2</v>
      </c>
      <c r="FD102" s="95">
        <v>1</v>
      </c>
      <c r="FE102" s="95">
        <v>0</v>
      </c>
      <c r="FF102" s="95">
        <v>0</v>
      </c>
      <c r="FG102" s="95">
        <v>0</v>
      </c>
      <c r="FH102" s="95">
        <v>0</v>
      </c>
      <c r="FI102" s="95">
        <v>12</v>
      </c>
      <c r="FJ102" s="95">
        <v>5</v>
      </c>
      <c r="FK102" s="95">
        <v>0</v>
      </c>
      <c r="FL102" s="95">
        <v>0</v>
      </c>
      <c r="FM102" s="95">
        <v>0</v>
      </c>
      <c r="FN102" s="95">
        <v>0</v>
      </c>
      <c r="FO102" s="95">
        <v>0</v>
      </c>
      <c r="FP102" s="95">
        <v>0</v>
      </c>
      <c r="FQ102" s="95">
        <v>0</v>
      </c>
      <c r="FR102" s="95">
        <v>0</v>
      </c>
      <c r="FS102" s="95">
        <v>0</v>
      </c>
      <c r="FT102" s="95">
        <v>0</v>
      </c>
      <c r="FU102" s="95">
        <v>13</v>
      </c>
      <c r="FV102" s="95">
        <v>0</v>
      </c>
      <c r="FW102" s="95">
        <v>117</v>
      </c>
      <c r="FX102" s="95">
        <v>13575</v>
      </c>
      <c r="FY102" s="95">
        <v>0</v>
      </c>
      <c r="FZ102" s="95">
        <v>0</v>
      </c>
      <c r="GA102" s="95">
        <v>0</v>
      </c>
      <c r="GB102" s="95">
        <v>0</v>
      </c>
      <c r="GC102" s="95">
        <v>3</v>
      </c>
      <c r="GD102" s="95">
        <v>16</v>
      </c>
      <c r="GE102" s="95">
        <v>0</v>
      </c>
      <c r="GF102" s="95">
        <v>0</v>
      </c>
      <c r="GG102" s="96">
        <v>48931</v>
      </c>
      <c r="GH102" s="95">
        <v>0</v>
      </c>
      <c r="GI102" s="95">
        <v>32</v>
      </c>
      <c r="GJ102" s="95">
        <v>0</v>
      </c>
      <c r="GK102" s="95">
        <v>0</v>
      </c>
      <c r="GL102" s="95">
        <v>0</v>
      </c>
      <c r="GM102" s="95">
        <v>109</v>
      </c>
      <c r="GN102" s="95">
        <v>81596</v>
      </c>
      <c r="GO102" s="95">
        <v>3465</v>
      </c>
      <c r="GP102" s="96">
        <v>85202</v>
      </c>
      <c r="GQ102" s="96">
        <v>134133</v>
      </c>
      <c r="GR102" s="95">
        <v>48522</v>
      </c>
      <c r="GS102" s="95">
        <v>0</v>
      </c>
      <c r="GT102" s="95">
        <v>48522</v>
      </c>
      <c r="GU102" s="95">
        <v>92594</v>
      </c>
      <c r="GV102" s="95">
        <v>141116</v>
      </c>
      <c r="GW102" s="96">
        <v>226318</v>
      </c>
      <c r="GX102" s="96">
        <v>275249</v>
      </c>
      <c r="GY102" s="95">
        <v>-14529</v>
      </c>
      <c r="GZ102" s="95">
        <v>0</v>
      </c>
      <c r="HA102" s="95">
        <v>0</v>
      </c>
      <c r="HB102" s="95">
        <v>-1162</v>
      </c>
      <c r="HC102" s="95">
        <v>-15691</v>
      </c>
      <c r="HD102" s="95">
        <v>-98145</v>
      </c>
      <c r="HE102" s="95">
        <v>-113836</v>
      </c>
      <c r="HF102" s="96">
        <v>112482</v>
      </c>
      <c r="HG102" s="97">
        <v>161413</v>
      </c>
      <c r="HH102" s="87"/>
      <c r="HI102" s="40"/>
    </row>
    <row r="103" spans="1:217" hidden="1" x14ac:dyDescent="0.2">
      <c r="A103" s="87" t="s">
        <v>981</v>
      </c>
      <c r="B103" s="92" t="s">
        <v>1127</v>
      </c>
      <c r="C103" s="89" t="s">
        <v>1</v>
      </c>
      <c r="D103" s="95">
        <v>0</v>
      </c>
      <c r="E103" s="95">
        <v>0</v>
      </c>
      <c r="F103" s="95">
        <v>0</v>
      </c>
      <c r="G103" s="95">
        <v>0</v>
      </c>
      <c r="H103" s="95">
        <v>0</v>
      </c>
      <c r="I103" s="95">
        <v>0</v>
      </c>
      <c r="J103" s="95">
        <v>0</v>
      </c>
      <c r="K103" s="95">
        <v>0</v>
      </c>
      <c r="L103" s="95">
        <v>0</v>
      </c>
      <c r="M103" s="95">
        <v>0</v>
      </c>
      <c r="N103" s="95">
        <v>0</v>
      </c>
      <c r="O103" s="95">
        <v>0</v>
      </c>
      <c r="P103" s="95">
        <v>0</v>
      </c>
      <c r="Q103" s="95">
        <v>0</v>
      </c>
      <c r="R103" s="95">
        <v>0</v>
      </c>
      <c r="S103" s="95">
        <v>0</v>
      </c>
      <c r="T103" s="95">
        <v>0</v>
      </c>
      <c r="U103" s="95">
        <v>0</v>
      </c>
      <c r="V103" s="95">
        <v>0</v>
      </c>
      <c r="W103" s="95">
        <v>0</v>
      </c>
      <c r="X103" s="95">
        <v>0</v>
      </c>
      <c r="Y103" s="95">
        <v>0</v>
      </c>
      <c r="Z103" s="95">
        <v>0</v>
      </c>
      <c r="AA103" s="95">
        <v>0</v>
      </c>
      <c r="AB103" s="95">
        <v>0</v>
      </c>
      <c r="AC103" s="95">
        <v>0</v>
      </c>
      <c r="AD103" s="95">
        <v>0</v>
      </c>
      <c r="AE103" s="95">
        <v>0</v>
      </c>
      <c r="AF103" s="95">
        <v>0</v>
      </c>
      <c r="AG103" s="95">
        <v>0</v>
      </c>
      <c r="AH103" s="95">
        <v>0</v>
      </c>
      <c r="AI103" s="95">
        <v>0</v>
      </c>
      <c r="AJ103" s="95">
        <v>0</v>
      </c>
      <c r="AK103" s="95">
        <v>0</v>
      </c>
      <c r="AL103" s="95">
        <v>0</v>
      </c>
      <c r="AM103" s="95">
        <v>0</v>
      </c>
      <c r="AN103" s="95">
        <v>0</v>
      </c>
      <c r="AO103" s="95">
        <v>0</v>
      </c>
      <c r="AP103" s="95">
        <v>0</v>
      </c>
      <c r="AQ103" s="95">
        <v>0</v>
      </c>
      <c r="AR103" s="95">
        <v>0</v>
      </c>
      <c r="AS103" s="95">
        <v>0</v>
      </c>
      <c r="AT103" s="95">
        <v>0</v>
      </c>
      <c r="AU103" s="95">
        <v>0</v>
      </c>
      <c r="AV103" s="95">
        <v>0</v>
      </c>
      <c r="AW103" s="95">
        <v>0</v>
      </c>
      <c r="AX103" s="95">
        <v>0</v>
      </c>
      <c r="AY103" s="95">
        <v>0</v>
      </c>
      <c r="AZ103" s="95">
        <v>0</v>
      </c>
      <c r="BA103" s="95">
        <v>0</v>
      </c>
      <c r="BB103" s="95">
        <v>0</v>
      </c>
      <c r="BC103" s="95">
        <v>0</v>
      </c>
      <c r="BD103" s="95">
        <v>0</v>
      </c>
      <c r="BE103" s="95">
        <v>0</v>
      </c>
      <c r="BF103" s="95">
        <v>0</v>
      </c>
      <c r="BG103" s="95">
        <v>0</v>
      </c>
      <c r="BH103" s="95">
        <v>0</v>
      </c>
      <c r="BI103" s="95">
        <v>0</v>
      </c>
      <c r="BJ103" s="95">
        <v>0</v>
      </c>
      <c r="BK103" s="95">
        <v>0</v>
      </c>
      <c r="BL103" s="95">
        <v>0</v>
      </c>
      <c r="BM103" s="95">
        <v>0</v>
      </c>
      <c r="BN103" s="95">
        <v>0</v>
      </c>
      <c r="BO103" s="95">
        <v>0</v>
      </c>
      <c r="BP103" s="95">
        <v>0</v>
      </c>
      <c r="BQ103" s="95">
        <v>0</v>
      </c>
      <c r="BR103" s="95">
        <v>0</v>
      </c>
      <c r="BS103" s="95">
        <v>0</v>
      </c>
      <c r="BT103" s="95">
        <v>0</v>
      </c>
      <c r="BU103" s="95">
        <v>0</v>
      </c>
      <c r="BV103" s="95">
        <v>0</v>
      </c>
      <c r="BW103" s="95">
        <v>0</v>
      </c>
      <c r="BX103" s="95">
        <v>0</v>
      </c>
      <c r="BY103" s="95">
        <v>0</v>
      </c>
      <c r="BZ103" s="95">
        <v>0</v>
      </c>
      <c r="CA103" s="95">
        <v>0</v>
      </c>
      <c r="CB103" s="95">
        <v>0</v>
      </c>
      <c r="CC103" s="95">
        <v>0</v>
      </c>
      <c r="CD103" s="95">
        <v>0</v>
      </c>
      <c r="CE103" s="95">
        <v>0</v>
      </c>
      <c r="CF103" s="95">
        <v>0</v>
      </c>
      <c r="CG103" s="95">
        <v>0</v>
      </c>
      <c r="CH103" s="95">
        <v>0</v>
      </c>
      <c r="CI103" s="95">
        <v>0</v>
      </c>
      <c r="CJ103" s="95">
        <v>0</v>
      </c>
      <c r="CK103" s="95">
        <v>0</v>
      </c>
      <c r="CL103" s="95">
        <v>0</v>
      </c>
      <c r="CM103" s="95">
        <v>0</v>
      </c>
      <c r="CN103" s="95">
        <v>0</v>
      </c>
      <c r="CO103" s="95">
        <v>0</v>
      </c>
      <c r="CP103" s="95">
        <v>0</v>
      </c>
      <c r="CQ103" s="95">
        <v>0</v>
      </c>
      <c r="CR103" s="95">
        <v>0</v>
      </c>
      <c r="CS103" s="95">
        <v>0</v>
      </c>
      <c r="CT103" s="95">
        <v>0</v>
      </c>
      <c r="CU103" s="95">
        <v>0</v>
      </c>
      <c r="CV103" s="95">
        <v>0</v>
      </c>
      <c r="CW103" s="95">
        <v>3118</v>
      </c>
      <c r="CX103" s="95">
        <v>0</v>
      </c>
      <c r="CY103" s="95">
        <v>0</v>
      </c>
      <c r="CZ103" s="95">
        <v>0</v>
      </c>
      <c r="DA103" s="95">
        <v>0</v>
      </c>
      <c r="DB103" s="95">
        <v>0</v>
      </c>
      <c r="DC103" s="95">
        <v>0</v>
      </c>
      <c r="DD103" s="95">
        <v>0</v>
      </c>
      <c r="DE103" s="95">
        <v>0</v>
      </c>
      <c r="DF103" s="95">
        <v>0</v>
      </c>
      <c r="DG103" s="95">
        <v>0</v>
      </c>
      <c r="DH103" s="95">
        <v>0</v>
      </c>
      <c r="DI103" s="95">
        <v>0</v>
      </c>
      <c r="DJ103" s="95">
        <v>0</v>
      </c>
      <c r="DK103" s="95">
        <v>0</v>
      </c>
      <c r="DL103" s="95">
        <v>0</v>
      </c>
      <c r="DM103" s="95">
        <v>0</v>
      </c>
      <c r="DN103" s="95">
        <v>0</v>
      </c>
      <c r="DO103" s="95">
        <v>0</v>
      </c>
      <c r="DP103" s="95">
        <v>0</v>
      </c>
      <c r="DQ103" s="95">
        <v>0</v>
      </c>
      <c r="DR103" s="95">
        <v>0</v>
      </c>
      <c r="DS103" s="95">
        <v>0</v>
      </c>
      <c r="DT103" s="95">
        <v>0</v>
      </c>
      <c r="DU103" s="95">
        <v>0</v>
      </c>
      <c r="DV103" s="95">
        <v>0</v>
      </c>
      <c r="DW103" s="95">
        <v>0</v>
      </c>
      <c r="DX103" s="95">
        <v>0</v>
      </c>
      <c r="DY103" s="95">
        <v>0</v>
      </c>
      <c r="DZ103" s="95">
        <v>0</v>
      </c>
      <c r="EA103" s="95">
        <v>0</v>
      </c>
      <c r="EB103" s="95">
        <v>0</v>
      </c>
      <c r="EC103" s="95">
        <v>0</v>
      </c>
      <c r="ED103" s="95">
        <v>0</v>
      </c>
      <c r="EE103" s="95">
        <v>0</v>
      </c>
      <c r="EF103" s="95">
        <v>0</v>
      </c>
      <c r="EG103" s="95">
        <v>0</v>
      </c>
      <c r="EH103" s="95">
        <v>0</v>
      </c>
      <c r="EI103" s="95">
        <v>0</v>
      </c>
      <c r="EJ103" s="95">
        <v>0</v>
      </c>
      <c r="EK103" s="95">
        <v>0</v>
      </c>
      <c r="EL103" s="95">
        <v>0</v>
      </c>
      <c r="EM103" s="95">
        <v>0</v>
      </c>
      <c r="EN103" s="95">
        <v>0</v>
      </c>
      <c r="EO103" s="95">
        <v>0</v>
      </c>
      <c r="EP103" s="95">
        <v>0</v>
      </c>
      <c r="EQ103" s="95">
        <v>0</v>
      </c>
      <c r="ER103" s="95">
        <v>0</v>
      </c>
      <c r="ES103" s="95">
        <v>0</v>
      </c>
      <c r="ET103" s="95">
        <v>0</v>
      </c>
      <c r="EU103" s="95">
        <v>0</v>
      </c>
      <c r="EV103" s="95">
        <v>0</v>
      </c>
      <c r="EW103" s="95">
        <v>0</v>
      </c>
      <c r="EX103" s="95">
        <v>0</v>
      </c>
      <c r="EY103" s="95">
        <v>0</v>
      </c>
      <c r="EZ103" s="95">
        <v>0</v>
      </c>
      <c r="FA103" s="95">
        <v>0</v>
      </c>
      <c r="FB103" s="95">
        <v>0</v>
      </c>
      <c r="FC103" s="95">
        <v>0</v>
      </c>
      <c r="FD103" s="95">
        <v>0</v>
      </c>
      <c r="FE103" s="95">
        <v>0</v>
      </c>
      <c r="FF103" s="95">
        <v>0</v>
      </c>
      <c r="FG103" s="95">
        <v>0</v>
      </c>
      <c r="FH103" s="95">
        <v>0</v>
      </c>
      <c r="FI103" s="95">
        <v>0</v>
      </c>
      <c r="FJ103" s="95">
        <v>0</v>
      </c>
      <c r="FK103" s="95">
        <v>0</v>
      </c>
      <c r="FL103" s="95">
        <v>0</v>
      </c>
      <c r="FM103" s="95">
        <v>0</v>
      </c>
      <c r="FN103" s="95">
        <v>0</v>
      </c>
      <c r="FO103" s="95">
        <v>0</v>
      </c>
      <c r="FP103" s="95">
        <v>0</v>
      </c>
      <c r="FQ103" s="95">
        <v>0</v>
      </c>
      <c r="FR103" s="95">
        <v>0</v>
      </c>
      <c r="FS103" s="95">
        <v>0</v>
      </c>
      <c r="FT103" s="95">
        <v>0</v>
      </c>
      <c r="FU103" s="95">
        <v>0</v>
      </c>
      <c r="FV103" s="95">
        <v>0</v>
      </c>
      <c r="FW103" s="95">
        <v>0</v>
      </c>
      <c r="FX103" s="95">
        <v>29</v>
      </c>
      <c r="FY103" s="95">
        <v>0</v>
      </c>
      <c r="FZ103" s="95">
        <v>0</v>
      </c>
      <c r="GA103" s="95">
        <v>0</v>
      </c>
      <c r="GB103" s="95">
        <v>0</v>
      </c>
      <c r="GC103" s="95">
        <v>0</v>
      </c>
      <c r="GD103" s="95">
        <v>0</v>
      </c>
      <c r="GE103" s="95">
        <v>0</v>
      </c>
      <c r="GF103" s="95">
        <v>0</v>
      </c>
      <c r="GG103" s="96">
        <v>3147</v>
      </c>
      <c r="GH103" s="95">
        <v>0</v>
      </c>
      <c r="GI103" s="95">
        <v>0</v>
      </c>
      <c r="GJ103" s="95">
        <v>0</v>
      </c>
      <c r="GK103" s="95">
        <v>0</v>
      </c>
      <c r="GL103" s="95">
        <v>0</v>
      </c>
      <c r="GM103" s="95">
        <v>36</v>
      </c>
      <c r="GN103" s="95">
        <v>15742</v>
      </c>
      <c r="GO103" s="95">
        <v>1608</v>
      </c>
      <c r="GP103" s="96">
        <v>17386</v>
      </c>
      <c r="GQ103" s="96">
        <v>20533</v>
      </c>
      <c r="GR103" s="95">
        <v>0</v>
      </c>
      <c r="GS103" s="95">
        <v>0</v>
      </c>
      <c r="GT103" s="95">
        <v>0</v>
      </c>
      <c r="GU103" s="95">
        <v>21420</v>
      </c>
      <c r="GV103" s="95">
        <v>21420</v>
      </c>
      <c r="GW103" s="96">
        <v>38806</v>
      </c>
      <c r="GX103" s="96">
        <v>41953</v>
      </c>
      <c r="GY103" s="95">
        <v>-5919</v>
      </c>
      <c r="GZ103" s="95">
        <v>0</v>
      </c>
      <c r="HA103" s="95">
        <v>0</v>
      </c>
      <c r="HB103" s="95">
        <v>-474</v>
      </c>
      <c r="HC103" s="95">
        <v>-6393</v>
      </c>
      <c r="HD103" s="95">
        <v>-9926</v>
      </c>
      <c r="HE103" s="95">
        <v>-16319</v>
      </c>
      <c r="HF103" s="96">
        <v>22487</v>
      </c>
      <c r="HG103" s="97">
        <v>25634</v>
      </c>
      <c r="HH103" s="87"/>
      <c r="HI103" s="40"/>
    </row>
    <row r="104" spans="1:217" hidden="1" x14ac:dyDescent="0.2">
      <c r="A104" s="87" t="s">
        <v>982</v>
      </c>
      <c r="B104" s="92" t="s">
        <v>7</v>
      </c>
      <c r="C104" s="89" t="s">
        <v>1218</v>
      </c>
      <c r="D104" s="95">
        <v>0</v>
      </c>
      <c r="E104" s="95">
        <v>0</v>
      </c>
      <c r="F104" s="95">
        <v>0</v>
      </c>
      <c r="G104" s="95">
        <v>0</v>
      </c>
      <c r="H104" s="95">
        <v>0</v>
      </c>
      <c r="I104" s="95">
        <v>0</v>
      </c>
      <c r="J104" s="95">
        <v>0</v>
      </c>
      <c r="K104" s="95">
        <v>0</v>
      </c>
      <c r="L104" s="95">
        <v>0</v>
      </c>
      <c r="M104" s="95">
        <v>0</v>
      </c>
      <c r="N104" s="95">
        <v>0</v>
      </c>
      <c r="O104" s="95">
        <v>0</v>
      </c>
      <c r="P104" s="95">
        <v>0</v>
      </c>
      <c r="Q104" s="95">
        <v>0</v>
      </c>
      <c r="R104" s="95">
        <v>0</v>
      </c>
      <c r="S104" s="95">
        <v>0</v>
      </c>
      <c r="T104" s="95">
        <v>0</v>
      </c>
      <c r="U104" s="95">
        <v>0</v>
      </c>
      <c r="V104" s="95">
        <v>0</v>
      </c>
      <c r="W104" s="95">
        <v>0</v>
      </c>
      <c r="X104" s="95">
        <v>0</v>
      </c>
      <c r="Y104" s="95">
        <v>0</v>
      </c>
      <c r="Z104" s="95">
        <v>0</v>
      </c>
      <c r="AA104" s="95">
        <v>0</v>
      </c>
      <c r="AB104" s="95">
        <v>0</v>
      </c>
      <c r="AC104" s="95">
        <v>0</v>
      </c>
      <c r="AD104" s="95">
        <v>0</v>
      </c>
      <c r="AE104" s="95">
        <v>0</v>
      </c>
      <c r="AF104" s="95">
        <v>0</v>
      </c>
      <c r="AG104" s="95">
        <v>0</v>
      </c>
      <c r="AH104" s="95">
        <v>0</v>
      </c>
      <c r="AI104" s="95">
        <v>0</v>
      </c>
      <c r="AJ104" s="95">
        <v>0</v>
      </c>
      <c r="AK104" s="95">
        <v>0</v>
      </c>
      <c r="AL104" s="95">
        <v>0</v>
      </c>
      <c r="AM104" s="95">
        <v>0</v>
      </c>
      <c r="AN104" s="95">
        <v>0</v>
      </c>
      <c r="AO104" s="95">
        <v>0</v>
      </c>
      <c r="AP104" s="95">
        <v>0</v>
      </c>
      <c r="AQ104" s="95">
        <v>0</v>
      </c>
      <c r="AR104" s="95">
        <v>0</v>
      </c>
      <c r="AS104" s="95">
        <v>0</v>
      </c>
      <c r="AT104" s="95">
        <v>0</v>
      </c>
      <c r="AU104" s="95">
        <v>0</v>
      </c>
      <c r="AV104" s="95">
        <v>0</v>
      </c>
      <c r="AW104" s="95">
        <v>0</v>
      </c>
      <c r="AX104" s="95">
        <v>0</v>
      </c>
      <c r="AY104" s="95">
        <v>0</v>
      </c>
      <c r="AZ104" s="95">
        <v>0</v>
      </c>
      <c r="BA104" s="95">
        <v>0</v>
      </c>
      <c r="BB104" s="95">
        <v>0</v>
      </c>
      <c r="BC104" s="95">
        <v>0</v>
      </c>
      <c r="BD104" s="95">
        <v>0</v>
      </c>
      <c r="BE104" s="95">
        <v>0</v>
      </c>
      <c r="BF104" s="95">
        <v>0</v>
      </c>
      <c r="BG104" s="95">
        <v>0</v>
      </c>
      <c r="BH104" s="95">
        <v>0</v>
      </c>
      <c r="BI104" s="95">
        <v>0</v>
      </c>
      <c r="BJ104" s="95">
        <v>0</v>
      </c>
      <c r="BK104" s="95">
        <v>0</v>
      </c>
      <c r="BL104" s="95">
        <v>0</v>
      </c>
      <c r="BM104" s="95">
        <v>0</v>
      </c>
      <c r="BN104" s="95">
        <v>0</v>
      </c>
      <c r="BO104" s="95">
        <v>0</v>
      </c>
      <c r="BP104" s="95">
        <v>0</v>
      </c>
      <c r="BQ104" s="95">
        <v>0</v>
      </c>
      <c r="BR104" s="95">
        <v>0</v>
      </c>
      <c r="BS104" s="95">
        <v>0</v>
      </c>
      <c r="BT104" s="95">
        <v>0</v>
      </c>
      <c r="BU104" s="95">
        <v>0</v>
      </c>
      <c r="BV104" s="95">
        <v>0</v>
      </c>
      <c r="BW104" s="95">
        <v>0</v>
      </c>
      <c r="BX104" s="95">
        <v>0</v>
      </c>
      <c r="BY104" s="95">
        <v>0</v>
      </c>
      <c r="BZ104" s="95">
        <v>0</v>
      </c>
      <c r="CA104" s="95">
        <v>0</v>
      </c>
      <c r="CB104" s="95">
        <v>0</v>
      </c>
      <c r="CC104" s="95">
        <v>0</v>
      </c>
      <c r="CD104" s="95">
        <v>0</v>
      </c>
      <c r="CE104" s="95">
        <v>0</v>
      </c>
      <c r="CF104" s="95">
        <v>0</v>
      </c>
      <c r="CG104" s="95">
        <v>0</v>
      </c>
      <c r="CH104" s="95">
        <v>0</v>
      </c>
      <c r="CI104" s="95">
        <v>0</v>
      </c>
      <c r="CJ104" s="95">
        <v>8</v>
      </c>
      <c r="CK104" s="95">
        <v>0</v>
      </c>
      <c r="CL104" s="95">
        <v>1166</v>
      </c>
      <c r="CM104" s="95">
        <v>31</v>
      </c>
      <c r="CN104" s="95">
        <v>251</v>
      </c>
      <c r="CO104" s="95">
        <v>7</v>
      </c>
      <c r="CP104" s="95">
        <v>582</v>
      </c>
      <c r="CQ104" s="95">
        <v>14</v>
      </c>
      <c r="CR104" s="95">
        <v>254</v>
      </c>
      <c r="CS104" s="95">
        <v>11</v>
      </c>
      <c r="CT104" s="95">
        <v>192</v>
      </c>
      <c r="CU104" s="95">
        <v>578</v>
      </c>
      <c r="CV104" s="95">
        <v>89</v>
      </c>
      <c r="CW104" s="95">
        <v>53</v>
      </c>
      <c r="CX104" s="95">
        <v>14437</v>
      </c>
      <c r="CY104" s="95">
        <v>2</v>
      </c>
      <c r="CZ104" s="95">
        <v>32</v>
      </c>
      <c r="DA104" s="95">
        <v>35</v>
      </c>
      <c r="DB104" s="95">
        <v>4</v>
      </c>
      <c r="DC104" s="95">
        <v>0</v>
      </c>
      <c r="DD104" s="95">
        <v>0</v>
      </c>
      <c r="DE104" s="95">
        <v>0</v>
      </c>
      <c r="DF104" s="95">
        <v>0</v>
      </c>
      <c r="DG104" s="95">
        <v>67</v>
      </c>
      <c r="DH104" s="95">
        <v>18</v>
      </c>
      <c r="DI104" s="95">
        <v>4</v>
      </c>
      <c r="DJ104" s="95">
        <v>0</v>
      </c>
      <c r="DK104" s="95">
        <v>0</v>
      </c>
      <c r="DL104" s="95">
        <v>1</v>
      </c>
      <c r="DM104" s="95">
        <v>0</v>
      </c>
      <c r="DN104" s="95">
        <v>0</v>
      </c>
      <c r="DO104" s="95">
        <v>0</v>
      </c>
      <c r="DP104" s="95">
        <v>0</v>
      </c>
      <c r="DQ104" s="95">
        <v>0</v>
      </c>
      <c r="DR104" s="95">
        <v>24</v>
      </c>
      <c r="DS104" s="95">
        <v>203</v>
      </c>
      <c r="DT104" s="95">
        <v>20</v>
      </c>
      <c r="DU104" s="95">
        <v>0</v>
      </c>
      <c r="DV104" s="95">
        <v>57</v>
      </c>
      <c r="DW104" s="95">
        <v>0</v>
      </c>
      <c r="DX104" s="95">
        <v>1</v>
      </c>
      <c r="DY104" s="95">
        <v>0</v>
      </c>
      <c r="DZ104" s="95">
        <v>0</v>
      </c>
      <c r="EA104" s="95">
        <v>0</v>
      </c>
      <c r="EB104" s="95">
        <v>0</v>
      </c>
      <c r="EC104" s="95">
        <v>0</v>
      </c>
      <c r="ED104" s="95">
        <v>0</v>
      </c>
      <c r="EE104" s="95">
        <v>0</v>
      </c>
      <c r="EF104" s="95">
        <v>0</v>
      </c>
      <c r="EG104" s="95">
        <v>0</v>
      </c>
      <c r="EH104" s="95">
        <v>0</v>
      </c>
      <c r="EI104" s="95">
        <v>0</v>
      </c>
      <c r="EJ104" s="95">
        <v>0</v>
      </c>
      <c r="EK104" s="95">
        <v>0</v>
      </c>
      <c r="EL104" s="95">
        <v>0</v>
      </c>
      <c r="EM104" s="95">
        <v>0</v>
      </c>
      <c r="EN104" s="95">
        <v>0</v>
      </c>
      <c r="EO104" s="95">
        <v>0</v>
      </c>
      <c r="EP104" s="95">
        <v>0</v>
      </c>
      <c r="EQ104" s="95">
        <v>0</v>
      </c>
      <c r="ER104" s="95">
        <v>0</v>
      </c>
      <c r="ES104" s="95">
        <v>0</v>
      </c>
      <c r="ET104" s="95">
        <v>0</v>
      </c>
      <c r="EU104" s="95">
        <v>0</v>
      </c>
      <c r="EV104" s="95">
        <v>0</v>
      </c>
      <c r="EW104" s="95">
        <v>0</v>
      </c>
      <c r="EX104" s="95">
        <v>0</v>
      </c>
      <c r="EY104" s="95">
        <v>0</v>
      </c>
      <c r="EZ104" s="95">
        <v>0</v>
      </c>
      <c r="FA104" s="95">
        <v>0</v>
      </c>
      <c r="FB104" s="95">
        <v>0</v>
      </c>
      <c r="FC104" s="95">
        <v>0</v>
      </c>
      <c r="FD104" s="95">
        <v>0</v>
      </c>
      <c r="FE104" s="95">
        <v>0</v>
      </c>
      <c r="FF104" s="95">
        <v>0</v>
      </c>
      <c r="FG104" s="95">
        <v>0</v>
      </c>
      <c r="FH104" s="95">
        <v>0</v>
      </c>
      <c r="FI104" s="95">
        <v>0</v>
      </c>
      <c r="FJ104" s="95">
        <v>0</v>
      </c>
      <c r="FK104" s="95">
        <v>0</v>
      </c>
      <c r="FL104" s="95">
        <v>0</v>
      </c>
      <c r="FM104" s="95">
        <v>0</v>
      </c>
      <c r="FN104" s="95">
        <v>0</v>
      </c>
      <c r="FO104" s="95">
        <v>0</v>
      </c>
      <c r="FP104" s="95">
        <v>0</v>
      </c>
      <c r="FQ104" s="95">
        <v>0</v>
      </c>
      <c r="FR104" s="95">
        <v>0</v>
      </c>
      <c r="FS104" s="95">
        <v>0</v>
      </c>
      <c r="FT104" s="95">
        <v>0</v>
      </c>
      <c r="FU104" s="95">
        <v>0</v>
      </c>
      <c r="FV104" s="95">
        <v>0</v>
      </c>
      <c r="FW104" s="95">
        <v>0</v>
      </c>
      <c r="FX104" s="95">
        <v>5710</v>
      </c>
      <c r="FY104" s="95">
        <v>8</v>
      </c>
      <c r="FZ104" s="95">
        <v>0</v>
      </c>
      <c r="GA104" s="95">
        <v>0</v>
      </c>
      <c r="GB104" s="95">
        <v>0</v>
      </c>
      <c r="GC104" s="95">
        <v>0</v>
      </c>
      <c r="GD104" s="95">
        <v>0</v>
      </c>
      <c r="GE104" s="95">
        <v>0</v>
      </c>
      <c r="GF104" s="95">
        <v>0</v>
      </c>
      <c r="GG104" s="96">
        <v>23859</v>
      </c>
      <c r="GH104" s="95">
        <v>0</v>
      </c>
      <c r="GI104" s="95">
        <v>0</v>
      </c>
      <c r="GJ104" s="95">
        <v>0</v>
      </c>
      <c r="GK104" s="95">
        <v>0</v>
      </c>
      <c r="GL104" s="95">
        <v>0</v>
      </c>
      <c r="GM104" s="95">
        <v>288</v>
      </c>
      <c r="GN104" s="95">
        <v>81044</v>
      </c>
      <c r="GO104" s="95">
        <v>2567</v>
      </c>
      <c r="GP104" s="96">
        <v>83899</v>
      </c>
      <c r="GQ104" s="96">
        <v>107758</v>
      </c>
      <c r="GR104" s="95">
        <v>46131</v>
      </c>
      <c r="GS104" s="95">
        <v>0</v>
      </c>
      <c r="GT104" s="95">
        <v>46131</v>
      </c>
      <c r="GU104" s="95">
        <v>55668</v>
      </c>
      <c r="GV104" s="95">
        <v>101799</v>
      </c>
      <c r="GW104" s="96">
        <v>185698</v>
      </c>
      <c r="GX104" s="96">
        <v>209557</v>
      </c>
      <c r="GY104" s="95">
        <v>-14087</v>
      </c>
      <c r="GZ104" s="95">
        <v>0</v>
      </c>
      <c r="HA104" s="95">
        <v>0</v>
      </c>
      <c r="HB104" s="95">
        <v>-1126</v>
      </c>
      <c r="HC104" s="95">
        <v>-15213</v>
      </c>
      <c r="HD104" s="95">
        <v>-54262</v>
      </c>
      <c r="HE104" s="95">
        <v>-69475</v>
      </c>
      <c r="HF104" s="96">
        <v>116223</v>
      </c>
      <c r="HG104" s="97">
        <v>140082</v>
      </c>
      <c r="HH104" s="87"/>
      <c r="HI104" s="40"/>
    </row>
    <row r="105" spans="1:217" hidden="1" x14ac:dyDescent="0.2">
      <c r="A105" s="87" t="s">
        <v>723</v>
      </c>
      <c r="B105" s="92" t="s">
        <v>886</v>
      </c>
      <c r="C105" s="89" t="s">
        <v>885</v>
      </c>
      <c r="D105" s="95">
        <v>0</v>
      </c>
      <c r="E105" s="95">
        <v>0</v>
      </c>
      <c r="F105" s="95">
        <v>0</v>
      </c>
      <c r="G105" s="95">
        <v>0</v>
      </c>
      <c r="H105" s="95">
        <v>0</v>
      </c>
      <c r="I105" s="95">
        <v>0</v>
      </c>
      <c r="J105" s="95">
        <v>0</v>
      </c>
      <c r="K105" s="95">
        <v>0</v>
      </c>
      <c r="L105" s="95">
        <v>0</v>
      </c>
      <c r="M105" s="95">
        <v>0</v>
      </c>
      <c r="N105" s="95">
        <v>0</v>
      </c>
      <c r="O105" s="95">
        <v>0</v>
      </c>
      <c r="P105" s="95">
        <v>0</v>
      </c>
      <c r="Q105" s="95">
        <v>0</v>
      </c>
      <c r="R105" s="95">
        <v>0</v>
      </c>
      <c r="S105" s="95">
        <v>0</v>
      </c>
      <c r="T105" s="95">
        <v>0</v>
      </c>
      <c r="U105" s="95">
        <v>0</v>
      </c>
      <c r="V105" s="95">
        <v>0</v>
      </c>
      <c r="W105" s="95">
        <v>0</v>
      </c>
      <c r="X105" s="95">
        <v>0</v>
      </c>
      <c r="Y105" s="95">
        <v>0</v>
      </c>
      <c r="Z105" s="95">
        <v>0</v>
      </c>
      <c r="AA105" s="95">
        <v>0</v>
      </c>
      <c r="AB105" s="95">
        <v>0</v>
      </c>
      <c r="AC105" s="95">
        <v>0</v>
      </c>
      <c r="AD105" s="95">
        <v>0</v>
      </c>
      <c r="AE105" s="95">
        <v>0</v>
      </c>
      <c r="AF105" s="95">
        <v>0</v>
      </c>
      <c r="AG105" s="95">
        <v>0</v>
      </c>
      <c r="AH105" s="95">
        <v>0</v>
      </c>
      <c r="AI105" s="95">
        <v>0</v>
      </c>
      <c r="AJ105" s="95">
        <v>0</v>
      </c>
      <c r="AK105" s="95">
        <v>0</v>
      </c>
      <c r="AL105" s="95">
        <v>0</v>
      </c>
      <c r="AM105" s="95">
        <v>0</v>
      </c>
      <c r="AN105" s="95">
        <v>0</v>
      </c>
      <c r="AO105" s="95">
        <v>0</v>
      </c>
      <c r="AP105" s="95">
        <v>0</v>
      </c>
      <c r="AQ105" s="95">
        <v>0</v>
      </c>
      <c r="AR105" s="95">
        <v>0</v>
      </c>
      <c r="AS105" s="95">
        <v>0</v>
      </c>
      <c r="AT105" s="95">
        <v>0</v>
      </c>
      <c r="AU105" s="95">
        <v>0</v>
      </c>
      <c r="AV105" s="95">
        <v>0</v>
      </c>
      <c r="AW105" s="95">
        <v>0</v>
      </c>
      <c r="AX105" s="95">
        <v>0</v>
      </c>
      <c r="AY105" s="95">
        <v>0</v>
      </c>
      <c r="AZ105" s="95">
        <v>0</v>
      </c>
      <c r="BA105" s="95">
        <v>0</v>
      </c>
      <c r="BB105" s="95">
        <v>0</v>
      </c>
      <c r="BC105" s="95">
        <v>0</v>
      </c>
      <c r="BD105" s="95">
        <v>0</v>
      </c>
      <c r="BE105" s="95">
        <v>0</v>
      </c>
      <c r="BF105" s="95">
        <v>0</v>
      </c>
      <c r="BG105" s="95">
        <v>0</v>
      </c>
      <c r="BH105" s="95">
        <v>0</v>
      </c>
      <c r="BI105" s="95">
        <v>0</v>
      </c>
      <c r="BJ105" s="95">
        <v>0</v>
      </c>
      <c r="BK105" s="95">
        <v>0</v>
      </c>
      <c r="BL105" s="95">
        <v>0</v>
      </c>
      <c r="BM105" s="95">
        <v>0</v>
      </c>
      <c r="BN105" s="95">
        <v>0</v>
      </c>
      <c r="BO105" s="95">
        <v>0</v>
      </c>
      <c r="BP105" s="95">
        <v>0</v>
      </c>
      <c r="BQ105" s="95">
        <v>0</v>
      </c>
      <c r="BR105" s="95">
        <v>0</v>
      </c>
      <c r="BS105" s="95">
        <v>0</v>
      </c>
      <c r="BT105" s="95">
        <v>0</v>
      </c>
      <c r="BU105" s="95">
        <v>0</v>
      </c>
      <c r="BV105" s="95">
        <v>0</v>
      </c>
      <c r="BW105" s="95">
        <v>0</v>
      </c>
      <c r="BX105" s="95">
        <v>0</v>
      </c>
      <c r="BY105" s="95">
        <v>0</v>
      </c>
      <c r="BZ105" s="95">
        <v>0</v>
      </c>
      <c r="CA105" s="95">
        <v>0</v>
      </c>
      <c r="CB105" s="95">
        <v>0</v>
      </c>
      <c r="CC105" s="95">
        <v>0</v>
      </c>
      <c r="CD105" s="95">
        <v>0</v>
      </c>
      <c r="CE105" s="95">
        <v>0</v>
      </c>
      <c r="CF105" s="95">
        <v>0</v>
      </c>
      <c r="CG105" s="95">
        <v>0</v>
      </c>
      <c r="CH105" s="95">
        <v>0</v>
      </c>
      <c r="CI105" s="95">
        <v>0</v>
      </c>
      <c r="CJ105" s="95">
        <v>0</v>
      </c>
      <c r="CK105" s="95">
        <v>0</v>
      </c>
      <c r="CL105" s="95">
        <v>0</v>
      </c>
      <c r="CM105" s="95">
        <v>0</v>
      </c>
      <c r="CN105" s="95">
        <v>0</v>
      </c>
      <c r="CO105" s="95">
        <v>0</v>
      </c>
      <c r="CP105" s="95">
        <v>0</v>
      </c>
      <c r="CQ105" s="95">
        <v>0</v>
      </c>
      <c r="CR105" s="95">
        <v>0</v>
      </c>
      <c r="CS105" s="95">
        <v>0</v>
      </c>
      <c r="CT105" s="95">
        <v>0</v>
      </c>
      <c r="CU105" s="95">
        <v>0</v>
      </c>
      <c r="CV105" s="95">
        <v>0</v>
      </c>
      <c r="CW105" s="95">
        <v>0</v>
      </c>
      <c r="CX105" s="95">
        <v>0</v>
      </c>
      <c r="CY105" s="95">
        <v>22243</v>
      </c>
      <c r="CZ105" s="95">
        <v>0</v>
      </c>
      <c r="DA105" s="95">
        <v>0</v>
      </c>
      <c r="DB105" s="95">
        <v>0</v>
      </c>
      <c r="DC105" s="95">
        <v>0</v>
      </c>
      <c r="DD105" s="95">
        <v>0</v>
      </c>
      <c r="DE105" s="95">
        <v>0</v>
      </c>
      <c r="DF105" s="95">
        <v>0</v>
      </c>
      <c r="DG105" s="95">
        <v>0</v>
      </c>
      <c r="DH105" s="95">
        <v>0</v>
      </c>
      <c r="DI105" s="95">
        <v>0</v>
      </c>
      <c r="DJ105" s="95">
        <v>0</v>
      </c>
      <c r="DK105" s="95">
        <v>0</v>
      </c>
      <c r="DL105" s="95">
        <v>0</v>
      </c>
      <c r="DM105" s="95">
        <v>0</v>
      </c>
      <c r="DN105" s="95">
        <v>0</v>
      </c>
      <c r="DO105" s="95">
        <v>0</v>
      </c>
      <c r="DP105" s="95">
        <v>0</v>
      </c>
      <c r="DQ105" s="95">
        <v>0</v>
      </c>
      <c r="DR105" s="95">
        <v>0</v>
      </c>
      <c r="DS105" s="95">
        <v>0</v>
      </c>
      <c r="DT105" s="95">
        <v>0</v>
      </c>
      <c r="DU105" s="95">
        <v>0</v>
      </c>
      <c r="DV105" s="95">
        <v>0</v>
      </c>
      <c r="DW105" s="95">
        <v>0</v>
      </c>
      <c r="DX105" s="95">
        <v>0</v>
      </c>
      <c r="DY105" s="95">
        <v>0</v>
      </c>
      <c r="DZ105" s="95">
        <v>0</v>
      </c>
      <c r="EA105" s="95">
        <v>0</v>
      </c>
      <c r="EB105" s="95">
        <v>0</v>
      </c>
      <c r="EC105" s="95">
        <v>0</v>
      </c>
      <c r="ED105" s="95">
        <v>0</v>
      </c>
      <c r="EE105" s="95">
        <v>0</v>
      </c>
      <c r="EF105" s="95">
        <v>0</v>
      </c>
      <c r="EG105" s="95">
        <v>0</v>
      </c>
      <c r="EH105" s="95">
        <v>0</v>
      </c>
      <c r="EI105" s="95">
        <v>0</v>
      </c>
      <c r="EJ105" s="95">
        <v>0</v>
      </c>
      <c r="EK105" s="95">
        <v>0</v>
      </c>
      <c r="EL105" s="95">
        <v>0</v>
      </c>
      <c r="EM105" s="95">
        <v>0</v>
      </c>
      <c r="EN105" s="95">
        <v>0</v>
      </c>
      <c r="EO105" s="95">
        <v>0</v>
      </c>
      <c r="EP105" s="95">
        <v>0</v>
      </c>
      <c r="EQ105" s="95">
        <v>0</v>
      </c>
      <c r="ER105" s="95">
        <v>0</v>
      </c>
      <c r="ES105" s="95">
        <v>0</v>
      </c>
      <c r="ET105" s="95">
        <v>0</v>
      </c>
      <c r="EU105" s="95">
        <v>0</v>
      </c>
      <c r="EV105" s="95">
        <v>0</v>
      </c>
      <c r="EW105" s="95">
        <v>0</v>
      </c>
      <c r="EX105" s="95">
        <v>0</v>
      </c>
      <c r="EY105" s="95">
        <v>0</v>
      </c>
      <c r="EZ105" s="95">
        <v>0</v>
      </c>
      <c r="FA105" s="95">
        <v>0</v>
      </c>
      <c r="FB105" s="95">
        <v>0</v>
      </c>
      <c r="FC105" s="95">
        <v>0</v>
      </c>
      <c r="FD105" s="95">
        <v>0</v>
      </c>
      <c r="FE105" s="95">
        <v>1</v>
      </c>
      <c r="FF105" s="95">
        <v>0</v>
      </c>
      <c r="FG105" s="95">
        <v>1</v>
      </c>
      <c r="FH105" s="95">
        <v>0</v>
      </c>
      <c r="FI105" s="95">
        <v>0</v>
      </c>
      <c r="FJ105" s="95">
        <v>0</v>
      </c>
      <c r="FK105" s="95">
        <v>0</v>
      </c>
      <c r="FL105" s="95">
        <v>0</v>
      </c>
      <c r="FM105" s="95">
        <v>0</v>
      </c>
      <c r="FN105" s="95">
        <v>0</v>
      </c>
      <c r="FO105" s="95">
        <v>0</v>
      </c>
      <c r="FP105" s="95">
        <v>0</v>
      </c>
      <c r="FQ105" s="95">
        <v>0</v>
      </c>
      <c r="FR105" s="95">
        <v>0</v>
      </c>
      <c r="FS105" s="95">
        <v>0</v>
      </c>
      <c r="FT105" s="95">
        <v>420</v>
      </c>
      <c r="FU105" s="95">
        <v>0</v>
      </c>
      <c r="FV105" s="95">
        <v>0</v>
      </c>
      <c r="FW105" s="95">
        <v>0</v>
      </c>
      <c r="FX105" s="95">
        <v>7874</v>
      </c>
      <c r="FY105" s="95">
        <v>0</v>
      </c>
      <c r="FZ105" s="95">
        <v>0</v>
      </c>
      <c r="GA105" s="95">
        <v>0</v>
      </c>
      <c r="GB105" s="95">
        <v>0</v>
      </c>
      <c r="GC105" s="95">
        <v>0</v>
      </c>
      <c r="GD105" s="95">
        <v>35</v>
      </c>
      <c r="GE105" s="95">
        <v>1331</v>
      </c>
      <c r="GF105" s="95">
        <v>0</v>
      </c>
      <c r="GG105" s="96">
        <v>31905</v>
      </c>
      <c r="GH105" s="95">
        <v>785</v>
      </c>
      <c r="GI105" s="95">
        <v>7996</v>
      </c>
      <c r="GJ105" s="95">
        <v>0</v>
      </c>
      <c r="GK105" s="95">
        <v>0</v>
      </c>
      <c r="GL105" s="95">
        <v>0</v>
      </c>
      <c r="GM105" s="95">
        <v>1889</v>
      </c>
      <c r="GN105" s="95">
        <v>56722</v>
      </c>
      <c r="GO105" s="95">
        <v>10939</v>
      </c>
      <c r="GP105" s="96">
        <v>78331</v>
      </c>
      <c r="GQ105" s="96">
        <v>110236</v>
      </c>
      <c r="GR105" s="95">
        <v>10</v>
      </c>
      <c r="GS105" s="95">
        <v>0</v>
      </c>
      <c r="GT105" s="95">
        <v>10</v>
      </c>
      <c r="GU105" s="95">
        <v>43</v>
      </c>
      <c r="GV105" s="95">
        <v>53</v>
      </c>
      <c r="GW105" s="96">
        <v>78384</v>
      </c>
      <c r="GX105" s="96">
        <v>110289</v>
      </c>
      <c r="GY105" s="95">
        <v>-21</v>
      </c>
      <c r="GZ105" s="95">
        <v>0</v>
      </c>
      <c r="HA105" s="95">
        <v>0</v>
      </c>
      <c r="HB105" s="95">
        <v>-2</v>
      </c>
      <c r="HC105" s="95">
        <v>-23</v>
      </c>
      <c r="HD105" s="95">
        <v>-1076</v>
      </c>
      <c r="HE105" s="95">
        <v>-1099</v>
      </c>
      <c r="HF105" s="96">
        <v>77285</v>
      </c>
      <c r="HG105" s="97">
        <v>109190</v>
      </c>
      <c r="HH105" s="87"/>
      <c r="HI105" s="40"/>
    </row>
    <row r="106" spans="1:217" hidden="1" x14ac:dyDescent="0.2">
      <c r="A106" s="87" t="s">
        <v>983</v>
      </c>
      <c r="B106" s="92" t="s">
        <v>883</v>
      </c>
      <c r="C106" s="89" t="s">
        <v>2164</v>
      </c>
      <c r="D106" s="95">
        <v>0</v>
      </c>
      <c r="E106" s="95">
        <v>0</v>
      </c>
      <c r="F106" s="95">
        <v>0</v>
      </c>
      <c r="G106" s="95">
        <v>0</v>
      </c>
      <c r="H106" s="95">
        <v>0</v>
      </c>
      <c r="I106" s="95">
        <v>0</v>
      </c>
      <c r="J106" s="95">
        <v>0</v>
      </c>
      <c r="K106" s="95">
        <v>0</v>
      </c>
      <c r="L106" s="95">
        <v>0</v>
      </c>
      <c r="M106" s="95">
        <v>0</v>
      </c>
      <c r="N106" s="95">
        <v>0</v>
      </c>
      <c r="O106" s="95">
        <v>0</v>
      </c>
      <c r="P106" s="95">
        <v>0</v>
      </c>
      <c r="Q106" s="95">
        <v>0</v>
      </c>
      <c r="R106" s="95">
        <v>0</v>
      </c>
      <c r="S106" s="95">
        <v>0</v>
      </c>
      <c r="T106" s="95">
        <v>0</v>
      </c>
      <c r="U106" s="95">
        <v>0</v>
      </c>
      <c r="V106" s="95">
        <v>0</v>
      </c>
      <c r="W106" s="95">
        <v>0</v>
      </c>
      <c r="X106" s="95">
        <v>0</v>
      </c>
      <c r="Y106" s="95">
        <v>0</v>
      </c>
      <c r="Z106" s="95">
        <v>0</v>
      </c>
      <c r="AA106" s="95">
        <v>0</v>
      </c>
      <c r="AB106" s="95">
        <v>0</v>
      </c>
      <c r="AC106" s="95">
        <v>0</v>
      </c>
      <c r="AD106" s="95">
        <v>0</v>
      </c>
      <c r="AE106" s="95">
        <v>0</v>
      </c>
      <c r="AF106" s="95">
        <v>0</v>
      </c>
      <c r="AG106" s="95">
        <v>0</v>
      </c>
      <c r="AH106" s="95">
        <v>0</v>
      </c>
      <c r="AI106" s="95">
        <v>0</v>
      </c>
      <c r="AJ106" s="95">
        <v>0</v>
      </c>
      <c r="AK106" s="95">
        <v>0</v>
      </c>
      <c r="AL106" s="95">
        <v>0</v>
      </c>
      <c r="AM106" s="95">
        <v>0</v>
      </c>
      <c r="AN106" s="95">
        <v>0</v>
      </c>
      <c r="AO106" s="95">
        <v>0</v>
      </c>
      <c r="AP106" s="95">
        <v>0</v>
      </c>
      <c r="AQ106" s="95">
        <v>0</v>
      </c>
      <c r="AR106" s="95">
        <v>0</v>
      </c>
      <c r="AS106" s="95">
        <v>0</v>
      </c>
      <c r="AT106" s="95">
        <v>0</v>
      </c>
      <c r="AU106" s="95">
        <v>0</v>
      </c>
      <c r="AV106" s="95">
        <v>0</v>
      </c>
      <c r="AW106" s="95">
        <v>0</v>
      </c>
      <c r="AX106" s="95">
        <v>0</v>
      </c>
      <c r="AY106" s="95">
        <v>0</v>
      </c>
      <c r="AZ106" s="95">
        <v>0</v>
      </c>
      <c r="BA106" s="95">
        <v>0</v>
      </c>
      <c r="BB106" s="95">
        <v>0</v>
      </c>
      <c r="BC106" s="95">
        <v>0</v>
      </c>
      <c r="BD106" s="95">
        <v>0</v>
      </c>
      <c r="BE106" s="95">
        <v>0</v>
      </c>
      <c r="BF106" s="95">
        <v>0</v>
      </c>
      <c r="BG106" s="95">
        <v>0</v>
      </c>
      <c r="BH106" s="95">
        <v>0</v>
      </c>
      <c r="BI106" s="95">
        <v>0</v>
      </c>
      <c r="BJ106" s="95">
        <v>0</v>
      </c>
      <c r="BK106" s="95">
        <v>0</v>
      </c>
      <c r="BL106" s="95">
        <v>0</v>
      </c>
      <c r="BM106" s="95">
        <v>0</v>
      </c>
      <c r="BN106" s="95">
        <v>0</v>
      </c>
      <c r="BO106" s="95">
        <v>0</v>
      </c>
      <c r="BP106" s="95">
        <v>0</v>
      </c>
      <c r="BQ106" s="95">
        <v>0</v>
      </c>
      <c r="BR106" s="95">
        <v>0</v>
      </c>
      <c r="BS106" s="95">
        <v>0</v>
      </c>
      <c r="BT106" s="95">
        <v>0</v>
      </c>
      <c r="BU106" s="95">
        <v>0</v>
      </c>
      <c r="BV106" s="95">
        <v>0</v>
      </c>
      <c r="BW106" s="95">
        <v>0</v>
      </c>
      <c r="BX106" s="95">
        <v>0</v>
      </c>
      <c r="BY106" s="95">
        <v>0</v>
      </c>
      <c r="BZ106" s="95">
        <v>0</v>
      </c>
      <c r="CA106" s="95">
        <v>0</v>
      </c>
      <c r="CB106" s="95">
        <v>0</v>
      </c>
      <c r="CC106" s="95">
        <v>0</v>
      </c>
      <c r="CD106" s="95">
        <v>0</v>
      </c>
      <c r="CE106" s="95">
        <v>0</v>
      </c>
      <c r="CF106" s="95">
        <v>0</v>
      </c>
      <c r="CG106" s="95">
        <v>0</v>
      </c>
      <c r="CH106" s="95">
        <v>0</v>
      </c>
      <c r="CI106" s="95">
        <v>0</v>
      </c>
      <c r="CJ106" s="95">
        <v>0</v>
      </c>
      <c r="CK106" s="95">
        <v>0</v>
      </c>
      <c r="CL106" s="95">
        <v>0</v>
      </c>
      <c r="CM106" s="95">
        <v>0</v>
      </c>
      <c r="CN106" s="95">
        <v>0</v>
      </c>
      <c r="CO106" s="95">
        <v>0</v>
      </c>
      <c r="CP106" s="95">
        <v>0</v>
      </c>
      <c r="CQ106" s="95">
        <v>0</v>
      </c>
      <c r="CR106" s="95">
        <v>0</v>
      </c>
      <c r="CS106" s="95">
        <v>0</v>
      </c>
      <c r="CT106" s="95">
        <v>0</v>
      </c>
      <c r="CU106" s="95">
        <v>0</v>
      </c>
      <c r="CV106" s="95">
        <v>0</v>
      </c>
      <c r="CW106" s="95">
        <v>0</v>
      </c>
      <c r="CX106" s="95">
        <v>0</v>
      </c>
      <c r="CY106" s="95">
        <v>0</v>
      </c>
      <c r="CZ106" s="95">
        <v>7623</v>
      </c>
      <c r="DA106" s="95">
        <v>0</v>
      </c>
      <c r="DB106" s="95">
        <v>0</v>
      </c>
      <c r="DC106" s="95">
        <v>0</v>
      </c>
      <c r="DD106" s="95">
        <v>0</v>
      </c>
      <c r="DE106" s="95">
        <v>0</v>
      </c>
      <c r="DF106" s="95">
        <v>0</v>
      </c>
      <c r="DG106" s="95">
        <v>0</v>
      </c>
      <c r="DH106" s="95">
        <v>0</v>
      </c>
      <c r="DI106" s="95">
        <v>0</v>
      </c>
      <c r="DJ106" s="95">
        <v>0</v>
      </c>
      <c r="DK106" s="95">
        <v>0</v>
      </c>
      <c r="DL106" s="95">
        <v>0</v>
      </c>
      <c r="DM106" s="95">
        <v>0</v>
      </c>
      <c r="DN106" s="95">
        <v>0</v>
      </c>
      <c r="DO106" s="95">
        <v>0</v>
      </c>
      <c r="DP106" s="95">
        <v>0</v>
      </c>
      <c r="DQ106" s="95">
        <v>0</v>
      </c>
      <c r="DR106" s="95">
        <v>0</v>
      </c>
      <c r="DS106" s="95">
        <v>0</v>
      </c>
      <c r="DT106" s="95">
        <v>0</v>
      </c>
      <c r="DU106" s="95">
        <v>0</v>
      </c>
      <c r="DV106" s="95">
        <v>0</v>
      </c>
      <c r="DW106" s="95">
        <v>0</v>
      </c>
      <c r="DX106" s="95">
        <v>0</v>
      </c>
      <c r="DY106" s="95">
        <v>0</v>
      </c>
      <c r="DZ106" s="95">
        <v>0</v>
      </c>
      <c r="EA106" s="95">
        <v>0</v>
      </c>
      <c r="EB106" s="95">
        <v>0</v>
      </c>
      <c r="EC106" s="95">
        <v>0</v>
      </c>
      <c r="ED106" s="95">
        <v>0</v>
      </c>
      <c r="EE106" s="95">
        <v>0</v>
      </c>
      <c r="EF106" s="95">
        <v>0</v>
      </c>
      <c r="EG106" s="95">
        <v>0</v>
      </c>
      <c r="EH106" s="95">
        <v>0</v>
      </c>
      <c r="EI106" s="95">
        <v>0</v>
      </c>
      <c r="EJ106" s="95">
        <v>0</v>
      </c>
      <c r="EK106" s="95">
        <v>0</v>
      </c>
      <c r="EL106" s="95">
        <v>0</v>
      </c>
      <c r="EM106" s="95">
        <v>0</v>
      </c>
      <c r="EN106" s="95">
        <v>0</v>
      </c>
      <c r="EO106" s="95">
        <v>0</v>
      </c>
      <c r="EP106" s="95">
        <v>0</v>
      </c>
      <c r="EQ106" s="95">
        <v>0</v>
      </c>
      <c r="ER106" s="95">
        <v>0</v>
      </c>
      <c r="ES106" s="95">
        <v>0</v>
      </c>
      <c r="ET106" s="95">
        <v>0</v>
      </c>
      <c r="EU106" s="95">
        <v>0</v>
      </c>
      <c r="EV106" s="95">
        <v>0</v>
      </c>
      <c r="EW106" s="95">
        <v>0</v>
      </c>
      <c r="EX106" s="95">
        <v>0</v>
      </c>
      <c r="EY106" s="95">
        <v>0</v>
      </c>
      <c r="EZ106" s="95">
        <v>0</v>
      </c>
      <c r="FA106" s="95">
        <v>0</v>
      </c>
      <c r="FB106" s="95">
        <v>0</v>
      </c>
      <c r="FC106" s="95">
        <v>0</v>
      </c>
      <c r="FD106" s="95">
        <v>0</v>
      </c>
      <c r="FE106" s="95">
        <v>0</v>
      </c>
      <c r="FF106" s="95">
        <v>0</v>
      </c>
      <c r="FG106" s="95">
        <v>0</v>
      </c>
      <c r="FH106" s="95">
        <v>0</v>
      </c>
      <c r="FI106" s="95">
        <v>0</v>
      </c>
      <c r="FJ106" s="95">
        <v>0</v>
      </c>
      <c r="FK106" s="95">
        <v>0</v>
      </c>
      <c r="FL106" s="95">
        <v>0</v>
      </c>
      <c r="FM106" s="95">
        <v>0</v>
      </c>
      <c r="FN106" s="95">
        <v>0</v>
      </c>
      <c r="FO106" s="95">
        <v>0</v>
      </c>
      <c r="FP106" s="95">
        <v>0</v>
      </c>
      <c r="FQ106" s="95">
        <v>0</v>
      </c>
      <c r="FR106" s="95">
        <v>0</v>
      </c>
      <c r="FS106" s="95">
        <v>0</v>
      </c>
      <c r="FT106" s="95">
        <v>0</v>
      </c>
      <c r="FU106" s="95">
        <v>0</v>
      </c>
      <c r="FV106" s="95">
        <v>0</v>
      </c>
      <c r="FW106" s="95">
        <v>0</v>
      </c>
      <c r="FX106" s="95">
        <v>1759</v>
      </c>
      <c r="FY106" s="95">
        <v>0</v>
      </c>
      <c r="FZ106" s="95">
        <v>0</v>
      </c>
      <c r="GA106" s="95">
        <v>0</v>
      </c>
      <c r="GB106" s="95">
        <v>0</v>
      </c>
      <c r="GC106" s="95">
        <v>987</v>
      </c>
      <c r="GD106" s="95">
        <v>0</v>
      </c>
      <c r="GE106" s="95">
        <v>0</v>
      </c>
      <c r="GF106" s="95">
        <v>0</v>
      </c>
      <c r="GG106" s="96">
        <v>10369</v>
      </c>
      <c r="GH106" s="95">
        <v>0</v>
      </c>
      <c r="GI106" s="95">
        <v>0</v>
      </c>
      <c r="GJ106" s="95">
        <v>0</v>
      </c>
      <c r="GK106" s="95">
        <v>8</v>
      </c>
      <c r="GL106" s="95">
        <v>0</v>
      </c>
      <c r="GM106" s="95">
        <v>225</v>
      </c>
      <c r="GN106" s="95">
        <v>58549</v>
      </c>
      <c r="GO106" s="95">
        <v>-1037</v>
      </c>
      <c r="GP106" s="96">
        <v>57745</v>
      </c>
      <c r="GQ106" s="96">
        <v>68114</v>
      </c>
      <c r="GR106" s="95">
        <v>3984</v>
      </c>
      <c r="GS106" s="95">
        <v>0</v>
      </c>
      <c r="GT106" s="95">
        <v>3984</v>
      </c>
      <c r="GU106" s="95">
        <v>35727</v>
      </c>
      <c r="GV106" s="95">
        <v>39711</v>
      </c>
      <c r="GW106" s="96">
        <v>97456</v>
      </c>
      <c r="GX106" s="96">
        <v>107825</v>
      </c>
      <c r="GY106" s="95">
        <v>-7542</v>
      </c>
      <c r="GZ106" s="95">
        <v>0</v>
      </c>
      <c r="HA106" s="95">
        <v>0</v>
      </c>
      <c r="HB106" s="95">
        <v>-604</v>
      </c>
      <c r="HC106" s="95">
        <v>-8146</v>
      </c>
      <c r="HD106" s="95">
        <v>-43439</v>
      </c>
      <c r="HE106" s="95">
        <v>-51585</v>
      </c>
      <c r="HF106" s="96">
        <v>45871</v>
      </c>
      <c r="HG106" s="97">
        <v>56240</v>
      </c>
      <c r="HH106" s="87"/>
      <c r="HI106" s="40"/>
    </row>
    <row r="107" spans="1:217" hidden="1" x14ac:dyDescent="0.2">
      <c r="A107" s="87" t="s">
        <v>984</v>
      </c>
      <c r="B107" s="92" t="s">
        <v>1128</v>
      </c>
      <c r="C107" s="89" t="s">
        <v>1219</v>
      </c>
      <c r="D107" s="95">
        <v>0</v>
      </c>
      <c r="E107" s="95">
        <v>0</v>
      </c>
      <c r="F107" s="95">
        <v>0</v>
      </c>
      <c r="G107" s="95">
        <v>0</v>
      </c>
      <c r="H107" s="95">
        <v>0</v>
      </c>
      <c r="I107" s="95">
        <v>0</v>
      </c>
      <c r="J107" s="95">
        <v>0</v>
      </c>
      <c r="K107" s="95">
        <v>0</v>
      </c>
      <c r="L107" s="95">
        <v>0</v>
      </c>
      <c r="M107" s="95">
        <v>0</v>
      </c>
      <c r="N107" s="95">
        <v>0</v>
      </c>
      <c r="O107" s="95">
        <v>1</v>
      </c>
      <c r="P107" s="95">
        <v>0</v>
      </c>
      <c r="Q107" s="95">
        <v>0</v>
      </c>
      <c r="R107" s="95">
        <v>0</v>
      </c>
      <c r="S107" s="95">
        <v>0</v>
      </c>
      <c r="T107" s="95">
        <v>0</v>
      </c>
      <c r="U107" s="95">
        <v>0</v>
      </c>
      <c r="V107" s="95">
        <v>0</v>
      </c>
      <c r="W107" s="95">
        <v>0</v>
      </c>
      <c r="X107" s="95">
        <v>0</v>
      </c>
      <c r="Y107" s="95">
        <v>0</v>
      </c>
      <c r="Z107" s="95">
        <v>0</v>
      </c>
      <c r="AA107" s="95">
        <v>0</v>
      </c>
      <c r="AB107" s="95">
        <v>0</v>
      </c>
      <c r="AC107" s="95">
        <v>0</v>
      </c>
      <c r="AD107" s="95">
        <v>0</v>
      </c>
      <c r="AE107" s="95">
        <v>0</v>
      </c>
      <c r="AF107" s="95">
        <v>0</v>
      </c>
      <c r="AG107" s="95">
        <v>0</v>
      </c>
      <c r="AH107" s="95">
        <v>0</v>
      </c>
      <c r="AI107" s="95">
        <v>0</v>
      </c>
      <c r="AJ107" s="95">
        <v>0</v>
      </c>
      <c r="AK107" s="95">
        <v>0</v>
      </c>
      <c r="AL107" s="95">
        <v>0</v>
      </c>
      <c r="AM107" s="95">
        <v>0</v>
      </c>
      <c r="AN107" s="95">
        <v>0</v>
      </c>
      <c r="AO107" s="95">
        <v>0</v>
      </c>
      <c r="AP107" s="95">
        <v>0</v>
      </c>
      <c r="AQ107" s="95">
        <v>0</v>
      </c>
      <c r="AR107" s="95">
        <v>0</v>
      </c>
      <c r="AS107" s="95">
        <v>0</v>
      </c>
      <c r="AT107" s="95">
        <v>0</v>
      </c>
      <c r="AU107" s="95">
        <v>0</v>
      </c>
      <c r="AV107" s="95">
        <v>0</v>
      </c>
      <c r="AW107" s="95">
        <v>0</v>
      </c>
      <c r="AX107" s="95">
        <v>4</v>
      </c>
      <c r="AY107" s="95">
        <v>0</v>
      </c>
      <c r="AZ107" s="95">
        <v>0</v>
      </c>
      <c r="BA107" s="95">
        <v>0</v>
      </c>
      <c r="BB107" s="95">
        <v>0</v>
      </c>
      <c r="BC107" s="95">
        <v>0</v>
      </c>
      <c r="BD107" s="95">
        <v>0</v>
      </c>
      <c r="BE107" s="95">
        <v>0</v>
      </c>
      <c r="BF107" s="95">
        <v>0</v>
      </c>
      <c r="BG107" s="95">
        <v>0</v>
      </c>
      <c r="BH107" s="95">
        <v>0</v>
      </c>
      <c r="BI107" s="95">
        <v>0</v>
      </c>
      <c r="BJ107" s="95">
        <v>0</v>
      </c>
      <c r="BK107" s="95">
        <v>0</v>
      </c>
      <c r="BL107" s="95">
        <v>0</v>
      </c>
      <c r="BM107" s="95">
        <v>0</v>
      </c>
      <c r="BN107" s="95">
        <v>0</v>
      </c>
      <c r="BO107" s="95">
        <v>0</v>
      </c>
      <c r="BP107" s="95">
        <v>0</v>
      </c>
      <c r="BQ107" s="95">
        <v>0</v>
      </c>
      <c r="BR107" s="95">
        <v>0</v>
      </c>
      <c r="BS107" s="95">
        <v>0</v>
      </c>
      <c r="BT107" s="95">
        <v>0</v>
      </c>
      <c r="BU107" s="95">
        <v>0</v>
      </c>
      <c r="BV107" s="95">
        <v>0</v>
      </c>
      <c r="BW107" s="95">
        <v>0</v>
      </c>
      <c r="BX107" s="95">
        <v>0</v>
      </c>
      <c r="BY107" s="95">
        <v>0</v>
      </c>
      <c r="BZ107" s="95">
        <v>0</v>
      </c>
      <c r="CA107" s="95">
        <v>0</v>
      </c>
      <c r="CB107" s="95">
        <v>0</v>
      </c>
      <c r="CC107" s="95">
        <v>0</v>
      </c>
      <c r="CD107" s="95">
        <v>0</v>
      </c>
      <c r="CE107" s="95">
        <v>0</v>
      </c>
      <c r="CF107" s="95">
        <v>0</v>
      </c>
      <c r="CG107" s="95">
        <v>0</v>
      </c>
      <c r="CH107" s="95">
        <v>6</v>
      </c>
      <c r="CI107" s="95">
        <v>0</v>
      </c>
      <c r="CJ107" s="95">
        <v>7</v>
      </c>
      <c r="CK107" s="95">
        <v>1</v>
      </c>
      <c r="CL107" s="95">
        <v>1156</v>
      </c>
      <c r="CM107" s="95">
        <v>489</v>
      </c>
      <c r="CN107" s="95">
        <v>425</v>
      </c>
      <c r="CO107" s="95">
        <v>31</v>
      </c>
      <c r="CP107" s="95">
        <v>201</v>
      </c>
      <c r="CQ107" s="95">
        <v>71</v>
      </c>
      <c r="CR107" s="95">
        <v>1583</v>
      </c>
      <c r="CS107" s="95">
        <v>36</v>
      </c>
      <c r="CT107" s="95">
        <v>145</v>
      </c>
      <c r="CU107" s="95">
        <v>2528</v>
      </c>
      <c r="CV107" s="95">
        <v>615</v>
      </c>
      <c r="CW107" s="95">
        <v>56</v>
      </c>
      <c r="CX107" s="95">
        <v>575</v>
      </c>
      <c r="CY107" s="95">
        <v>308</v>
      </c>
      <c r="CZ107" s="95">
        <v>60</v>
      </c>
      <c r="DA107" s="95">
        <v>350</v>
      </c>
      <c r="DB107" s="95">
        <v>6</v>
      </c>
      <c r="DC107" s="95">
        <v>0</v>
      </c>
      <c r="DD107" s="95">
        <v>2</v>
      </c>
      <c r="DE107" s="95">
        <v>0</v>
      </c>
      <c r="DF107" s="95">
        <v>0</v>
      </c>
      <c r="DG107" s="95">
        <v>855</v>
      </c>
      <c r="DH107" s="95">
        <v>0</v>
      </c>
      <c r="DI107" s="95">
        <v>9</v>
      </c>
      <c r="DJ107" s="95">
        <v>49</v>
      </c>
      <c r="DK107" s="95">
        <v>0</v>
      </c>
      <c r="DL107" s="95">
        <v>0</v>
      </c>
      <c r="DM107" s="95">
        <v>199</v>
      </c>
      <c r="DN107" s="95">
        <v>0</v>
      </c>
      <c r="DO107" s="95">
        <v>0</v>
      </c>
      <c r="DP107" s="95">
        <v>10</v>
      </c>
      <c r="DQ107" s="95">
        <v>0</v>
      </c>
      <c r="DR107" s="95">
        <v>125</v>
      </c>
      <c r="DS107" s="95">
        <v>256</v>
      </c>
      <c r="DT107" s="95">
        <v>0</v>
      </c>
      <c r="DU107" s="95">
        <v>117</v>
      </c>
      <c r="DV107" s="95">
        <v>3</v>
      </c>
      <c r="DW107" s="95">
        <v>0</v>
      </c>
      <c r="DX107" s="95">
        <v>5</v>
      </c>
      <c r="DY107" s="95">
        <v>2</v>
      </c>
      <c r="DZ107" s="95">
        <v>83</v>
      </c>
      <c r="EA107" s="95">
        <v>321</v>
      </c>
      <c r="EB107" s="95">
        <v>0</v>
      </c>
      <c r="EC107" s="95">
        <v>15</v>
      </c>
      <c r="ED107" s="95">
        <v>0</v>
      </c>
      <c r="EE107" s="95">
        <v>0</v>
      </c>
      <c r="EF107" s="95">
        <v>0</v>
      </c>
      <c r="EG107" s="95">
        <v>0</v>
      </c>
      <c r="EH107" s="95">
        <v>19</v>
      </c>
      <c r="EI107" s="95">
        <v>5</v>
      </c>
      <c r="EJ107" s="95">
        <v>1992</v>
      </c>
      <c r="EK107" s="95">
        <v>526</v>
      </c>
      <c r="EL107" s="95">
        <v>13</v>
      </c>
      <c r="EM107" s="95">
        <v>0</v>
      </c>
      <c r="EN107" s="95">
        <v>0</v>
      </c>
      <c r="EO107" s="95">
        <v>0</v>
      </c>
      <c r="EP107" s="95">
        <v>0</v>
      </c>
      <c r="EQ107" s="95">
        <v>0</v>
      </c>
      <c r="ER107" s="95">
        <v>0</v>
      </c>
      <c r="ES107" s="95">
        <v>0</v>
      </c>
      <c r="ET107" s="95">
        <v>2</v>
      </c>
      <c r="EU107" s="95">
        <v>0</v>
      </c>
      <c r="EV107" s="95">
        <v>2</v>
      </c>
      <c r="EW107" s="95">
        <v>2</v>
      </c>
      <c r="EX107" s="95">
        <v>1</v>
      </c>
      <c r="EY107" s="95">
        <v>4</v>
      </c>
      <c r="EZ107" s="95">
        <v>11</v>
      </c>
      <c r="FA107" s="95">
        <v>7</v>
      </c>
      <c r="FB107" s="95">
        <v>3</v>
      </c>
      <c r="FC107" s="95">
        <v>3</v>
      </c>
      <c r="FD107" s="95">
        <v>7</v>
      </c>
      <c r="FE107" s="95">
        <v>0</v>
      </c>
      <c r="FF107" s="95">
        <v>0</v>
      </c>
      <c r="FG107" s="95">
        <v>2</v>
      </c>
      <c r="FH107" s="95">
        <v>0</v>
      </c>
      <c r="FI107" s="95">
        <v>212</v>
      </c>
      <c r="FJ107" s="95">
        <v>7</v>
      </c>
      <c r="FK107" s="95">
        <v>0</v>
      </c>
      <c r="FL107" s="95">
        <v>0</v>
      </c>
      <c r="FM107" s="95">
        <v>0</v>
      </c>
      <c r="FN107" s="95">
        <v>0</v>
      </c>
      <c r="FO107" s="95">
        <v>752</v>
      </c>
      <c r="FP107" s="95">
        <v>0</v>
      </c>
      <c r="FQ107" s="95">
        <v>0</v>
      </c>
      <c r="FR107" s="95">
        <v>0</v>
      </c>
      <c r="FS107" s="95">
        <v>0</v>
      </c>
      <c r="FT107" s="95">
        <v>1</v>
      </c>
      <c r="FU107" s="95">
        <v>0</v>
      </c>
      <c r="FV107" s="95">
        <v>0</v>
      </c>
      <c r="FW107" s="95">
        <v>0</v>
      </c>
      <c r="FX107" s="95">
        <v>569</v>
      </c>
      <c r="FY107" s="95">
        <v>218</v>
      </c>
      <c r="FZ107" s="95">
        <v>9</v>
      </c>
      <c r="GA107" s="95">
        <v>0</v>
      </c>
      <c r="GB107" s="95">
        <v>2</v>
      </c>
      <c r="GC107" s="95">
        <v>1</v>
      </c>
      <c r="GD107" s="95">
        <v>51</v>
      </c>
      <c r="GE107" s="95">
        <v>0</v>
      </c>
      <c r="GF107" s="95">
        <v>0</v>
      </c>
      <c r="GG107" s="96">
        <v>15126</v>
      </c>
      <c r="GH107" s="95">
        <v>7</v>
      </c>
      <c r="GI107" s="95">
        <v>2232</v>
      </c>
      <c r="GJ107" s="95">
        <v>0</v>
      </c>
      <c r="GK107" s="95">
        <v>0</v>
      </c>
      <c r="GL107" s="95">
        <v>0</v>
      </c>
      <c r="GM107" s="95">
        <v>936</v>
      </c>
      <c r="GN107" s="95">
        <v>31133</v>
      </c>
      <c r="GO107" s="95">
        <v>-1505</v>
      </c>
      <c r="GP107" s="96">
        <v>32803</v>
      </c>
      <c r="GQ107" s="96">
        <v>47929</v>
      </c>
      <c r="GR107" s="95">
        <v>15688</v>
      </c>
      <c r="GS107" s="95">
        <v>0</v>
      </c>
      <c r="GT107" s="95">
        <v>15688</v>
      </c>
      <c r="GU107" s="95">
        <v>25958</v>
      </c>
      <c r="GV107" s="95">
        <v>41646</v>
      </c>
      <c r="GW107" s="96">
        <v>74449</v>
      </c>
      <c r="GX107" s="96">
        <v>89575</v>
      </c>
      <c r="GY107" s="95">
        <v>-15439</v>
      </c>
      <c r="GZ107" s="95">
        <v>-5</v>
      </c>
      <c r="HA107" s="95">
        <v>0</v>
      </c>
      <c r="HB107" s="95">
        <v>-1235</v>
      </c>
      <c r="HC107" s="95">
        <v>-16679</v>
      </c>
      <c r="HD107" s="95">
        <v>-26205</v>
      </c>
      <c r="HE107" s="95">
        <v>-42884</v>
      </c>
      <c r="HF107" s="96">
        <v>31565</v>
      </c>
      <c r="HG107" s="97">
        <v>46691</v>
      </c>
      <c r="HH107" s="87"/>
      <c r="HI107" s="40"/>
    </row>
    <row r="108" spans="1:217" hidden="1" x14ac:dyDescent="0.2">
      <c r="A108" s="87" t="s">
        <v>985</v>
      </c>
      <c r="B108" s="92" t="s">
        <v>1129</v>
      </c>
      <c r="C108" s="89" t="s">
        <v>840</v>
      </c>
      <c r="D108" s="95">
        <v>0</v>
      </c>
      <c r="E108" s="95">
        <v>0</v>
      </c>
      <c r="F108" s="95">
        <v>0</v>
      </c>
      <c r="G108" s="95">
        <v>0</v>
      </c>
      <c r="H108" s="95">
        <v>0</v>
      </c>
      <c r="I108" s="95">
        <v>0</v>
      </c>
      <c r="J108" s="95">
        <v>0</v>
      </c>
      <c r="K108" s="95">
        <v>159</v>
      </c>
      <c r="L108" s="95">
        <v>0</v>
      </c>
      <c r="M108" s="95">
        <v>0</v>
      </c>
      <c r="N108" s="95">
        <v>0</v>
      </c>
      <c r="O108" s="95">
        <v>0</v>
      </c>
      <c r="P108" s="95">
        <v>0</v>
      </c>
      <c r="Q108" s="95">
        <v>0</v>
      </c>
      <c r="R108" s="95">
        <v>0</v>
      </c>
      <c r="S108" s="95">
        <v>0</v>
      </c>
      <c r="T108" s="95">
        <v>0</v>
      </c>
      <c r="U108" s="95">
        <v>0</v>
      </c>
      <c r="V108" s="95">
        <v>0</v>
      </c>
      <c r="W108" s="95">
        <v>0</v>
      </c>
      <c r="X108" s="95">
        <v>0</v>
      </c>
      <c r="Y108" s="95">
        <v>0</v>
      </c>
      <c r="Z108" s="95">
        <v>0</v>
      </c>
      <c r="AA108" s="95">
        <v>0</v>
      </c>
      <c r="AB108" s="95">
        <v>0</v>
      </c>
      <c r="AC108" s="95">
        <v>0</v>
      </c>
      <c r="AD108" s="95">
        <v>0</v>
      </c>
      <c r="AE108" s="95">
        <v>0</v>
      </c>
      <c r="AF108" s="95">
        <v>0</v>
      </c>
      <c r="AG108" s="95">
        <v>0</v>
      </c>
      <c r="AH108" s="95">
        <v>0</v>
      </c>
      <c r="AI108" s="95">
        <v>0</v>
      </c>
      <c r="AJ108" s="95">
        <v>0</v>
      </c>
      <c r="AK108" s="95">
        <v>0</v>
      </c>
      <c r="AL108" s="95">
        <v>0</v>
      </c>
      <c r="AM108" s="95">
        <v>0</v>
      </c>
      <c r="AN108" s="95">
        <v>0</v>
      </c>
      <c r="AO108" s="95">
        <v>0</v>
      </c>
      <c r="AP108" s="95">
        <v>0</v>
      </c>
      <c r="AQ108" s="95">
        <v>0</v>
      </c>
      <c r="AR108" s="95">
        <v>0</v>
      </c>
      <c r="AS108" s="95">
        <v>0</v>
      </c>
      <c r="AT108" s="95">
        <v>0</v>
      </c>
      <c r="AU108" s="95">
        <v>0</v>
      </c>
      <c r="AV108" s="95">
        <v>0</v>
      </c>
      <c r="AW108" s="95">
        <v>0</v>
      </c>
      <c r="AX108" s="95">
        <v>0</v>
      </c>
      <c r="AY108" s="95">
        <v>0</v>
      </c>
      <c r="AZ108" s="95">
        <v>0</v>
      </c>
      <c r="BA108" s="95">
        <v>0</v>
      </c>
      <c r="BB108" s="95">
        <v>0</v>
      </c>
      <c r="BC108" s="95">
        <v>0</v>
      </c>
      <c r="BD108" s="95">
        <v>0</v>
      </c>
      <c r="BE108" s="95">
        <v>0</v>
      </c>
      <c r="BF108" s="95">
        <v>0</v>
      </c>
      <c r="BG108" s="95">
        <v>0</v>
      </c>
      <c r="BH108" s="95">
        <v>0</v>
      </c>
      <c r="BI108" s="95">
        <v>0</v>
      </c>
      <c r="BJ108" s="95">
        <v>0</v>
      </c>
      <c r="BK108" s="95">
        <v>0</v>
      </c>
      <c r="BL108" s="95">
        <v>0</v>
      </c>
      <c r="BM108" s="95">
        <v>0</v>
      </c>
      <c r="BN108" s="95">
        <v>0</v>
      </c>
      <c r="BO108" s="95">
        <v>0</v>
      </c>
      <c r="BP108" s="95">
        <v>0</v>
      </c>
      <c r="BQ108" s="95">
        <v>0</v>
      </c>
      <c r="BR108" s="95">
        <v>0</v>
      </c>
      <c r="BS108" s="95">
        <v>0</v>
      </c>
      <c r="BT108" s="95">
        <v>0</v>
      </c>
      <c r="BU108" s="95">
        <v>0</v>
      </c>
      <c r="BV108" s="95">
        <v>0</v>
      </c>
      <c r="BW108" s="95">
        <v>0</v>
      </c>
      <c r="BX108" s="95">
        <v>0</v>
      </c>
      <c r="BY108" s="95">
        <v>0</v>
      </c>
      <c r="BZ108" s="95">
        <v>0</v>
      </c>
      <c r="CA108" s="95">
        <v>0</v>
      </c>
      <c r="CB108" s="95">
        <v>0</v>
      </c>
      <c r="CC108" s="95">
        <v>0</v>
      </c>
      <c r="CD108" s="95">
        <v>0</v>
      </c>
      <c r="CE108" s="95">
        <v>0</v>
      </c>
      <c r="CF108" s="95">
        <v>0</v>
      </c>
      <c r="CG108" s="95">
        <v>0</v>
      </c>
      <c r="CH108" s="95">
        <v>0</v>
      </c>
      <c r="CI108" s="95">
        <v>0</v>
      </c>
      <c r="CJ108" s="95">
        <v>0</v>
      </c>
      <c r="CK108" s="95">
        <v>0</v>
      </c>
      <c r="CL108" s="95">
        <v>0</v>
      </c>
      <c r="CM108" s="95">
        <v>0</v>
      </c>
      <c r="CN108" s="95">
        <v>0</v>
      </c>
      <c r="CO108" s="95">
        <v>0</v>
      </c>
      <c r="CP108" s="95">
        <v>0</v>
      </c>
      <c r="CQ108" s="95">
        <v>0</v>
      </c>
      <c r="CR108" s="95">
        <v>0</v>
      </c>
      <c r="CS108" s="95">
        <v>0</v>
      </c>
      <c r="CT108" s="95">
        <v>0</v>
      </c>
      <c r="CU108" s="95">
        <v>0</v>
      </c>
      <c r="CV108" s="95">
        <v>0</v>
      </c>
      <c r="CW108" s="95">
        <v>0</v>
      </c>
      <c r="CX108" s="95">
        <v>0</v>
      </c>
      <c r="CY108" s="95">
        <v>0</v>
      </c>
      <c r="CZ108" s="95">
        <v>0</v>
      </c>
      <c r="DA108" s="95">
        <v>0</v>
      </c>
      <c r="DB108" s="95">
        <v>1284</v>
      </c>
      <c r="DC108" s="95">
        <v>0</v>
      </c>
      <c r="DD108" s="95">
        <v>0</v>
      </c>
      <c r="DE108" s="95">
        <v>0</v>
      </c>
      <c r="DF108" s="95">
        <v>0</v>
      </c>
      <c r="DG108" s="95">
        <v>0</v>
      </c>
      <c r="DH108" s="95">
        <v>0</v>
      </c>
      <c r="DI108" s="95">
        <v>0</v>
      </c>
      <c r="DJ108" s="95">
        <v>0</v>
      </c>
      <c r="DK108" s="95">
        <v>0</v>
      </c>
      <c r="DL108" s="95">
        <v>0</v>
      </c>
      <c r="DM108" s="95">
        <v>0</v>
      </c>
      <c r="DN108" s="95">
        <v>0</v>
      </c>
      <c r="DO108" s="95">
        <v>0</v>
      </c>
      <c r="DP108" s="95">
        <v>0</v>
      </c>
      <c r="DQ108" s="95">
        <v>0</v>
      </c>
      <c r="DR108" s="95">
        <v>0</v>
      </c>
      <c r="DS108" s="95">
        <v>0</v>
      </c>
      <c r="DT108" s="95">
        <v>0</v>
      </c>
      <c r="DU108" s="95">
        <v>0</v>
      </c>
      <c r="DV108" s="95">
        <v>0</v>
      </c>
      <c r="DW108" s="95">
        <v>0</v>
      </c>
      <c r="DX108" s="95">
        <v>0</v>
      </c>
      <c r="DY108" s="95">
        <v>0</v>
      </c>
      <c r="DZ108" s="95">
        <v>0</v>
      </c>
      <c r="EA108" s="95">
        <v>0</v>
      </c>
      <c r="EB108" s="95">
        <v>0</v>
      </c>
      <c r="EC108" s="95">
        <v>0</v>
      </c>
      <c r="ED108" s="95">
        <v>0</v>
      </c>
      <c r="EE108" s="95">
        <v>0</v>
      </c>
      <c r="EF108" s="95">
        <v>0</v>
      </c>
      <c r="EG108" s="95">
        <v>0</v>
      </c>
      <c r="EH108" s="95">
        <v>0</v>
      </c>
      <c r="EI108" s="95">
        <v>0</v>
      </c>
      <c r="EJ108" s="95">
        <v>0</v>
      </c>
      <c r="EK108" s="95">
        <v>0</v>
      </c>
      <c r="EL108" s="95">
        <v>0</v>
      </c>
      <c r="EM108" s="95">
        <v>0</v>
      </c>
      <c r="EN108" s="95">
        <v>0</v>
      </c>
      <c r="EO108" s="95">
        <v>0</v>
      </c>
      <c r="EP108" s="95">
        <v>0</v>
      </c>
      <c r="EQ108" s="95">
        <v>0</v>
      </c>
      <c r="ER108" s="95">
        <v>0</v>
      </c>
      <c r="ES108" s="95">
        <v>0</v>
      </c>
      <c r="ET108" s="95">
        <v>0</v>
      </c>
      <c r="EU108" s="95">
        <v>0</v>
      </c>
      <c r="EV108" s="95">
        <v>0</v>
      </c>
      <c r="EW108" s="95">
        <v>0</v>
      </c>
      <c r="EX108" s="95">
        <v>0</v>
      </c>
      <c r="EY108" s="95">
        <v>0</v>
      </c>
      <c r="EZ108" s="95">
        <v>0</v>
      </c>
      <c r="FA108" s="95">
        <v>0</v>
      </c>
      <c r="FB108" s="95">
        <v>27</v>
      </c>
      <c r="FC108" s="95">
        <v>0</v>
      </c>
      <c r="FD108" s="95">
        <v>0</v>
      </c>
      <c r="FE108" s="95">
        <v>0</v>
      </c>
      <c r="FF108" s="95">
        <v>0</v>
      </c>
      <c r="FG108" s="95">
        <v>0</v>
      </c>
      <c r="FH108" s="95">
        <v>0</v>
      </c>
      <c r="FI108" s="95">
        <v>136</v>
      </c>
      <c r="FJ108" s="95">
        <v>51</v>
      </c>
      <c r="FK108" s="95">
        <v>0</v>
      </c>
      <c r="FL108" s="95">
        <v>0</v>
      </c>
      <c r="FM108" s="95">
        <v>0</v>
      </c>
      <c r="FN108" s="95">
        <v>0</v>
      </c>
      <c r="FO108" s="95">
        <v>27381</v>
      </c>
      <c r="FP108" s="95">
        <v>368</v>
      </c>
      <c r="FQ108" s="95">
        <v>1029</v>
      </c>
      <c r="FR108" s="95">
        <v>953</v>
      </c>
      <c r="FS108" s="95">
        <v>0</v>
      </c>
      <c r="FT108" s="95">
        <v>0</v>
      </c>
      <c r="FU108" s="95">
        <v>0</v>
      </c>
      <c r="FV108" s="95">
        <v>0</v>
      </c>
      <c r="FW108" s="95">
        <v>0</v>
      </c>
      <c r="FX108" s="95">
        <v>2153</v>
      </c>
      <c r="FY108" s="95">
        <v>3</v>
      </c>
      <c r="FZ108" s="95">
        <v>0</v>
      </c>
      <c r="GA108" s="95">
        <v>0</v>
      </c>
      <c r="GB108" s="95">
        <v>0</v>
      </c>
      <c r="GC108" s="95">
        <v>5</v>
      </c>
      <c r="GD108" s="95">
        <v>0</v>
      </c>
      <c r="GE108" s="95">
        <v>0</v>
      </c>
      <c r="GF108" s="95">
        <v>0</v>
      </c>
      <c r="GG108" s="96">
        <v>33549</v>
      </c>
      <c r="GH108" s="95">
        <v>0</v>
      </c>
      <c r="GI108" s="95">
        <v>1</v>
      </c>
      <c r="GJ108" s="95">
        <v>0</v>
      </c>
      <c r="GK108" s="95">
        <v>2</v>
      </c>
      <c r="GL108" s="95">
        <v>0</v>
      </c>
      <c r="GM108" s="95">
        <v>2567</v>
      </c>
      <c r="GN108" s="95">
        <v>37540</v>
      </c>
      <c r="GO108" s="95">
        <v>-39</v>
      </c>
      <c r="GP108" s="96">
        <v>40071</v>
      </c>
      <c r="GQ108" s="96">
        <v>73620</v>
      </c>
      <c r="GR108" s="95">
        <v>34</v>
      </c>
      <c r="GS108" s="95">
        <v>0</v>
      </c>
      <c r="GT108" s="95">
        <v>34</v>
      </c>
      <c r="GU108" s="95">
        <v>3601</v>
      </c>
      <c r="GV108" s="95">
        <v>3635</v>
      </c>
      <c r="GW108" s="96">
        <v>43706</v>
      </c>
      <c r="GX108" s="96">
        <v>77255</v>
      </c>
      <c r="GY108" s="95">
        <v>-36054</v>
      </c>
      <c r="GZ108" s="95">
        <v>0</v>
      </c>
      <c r="HA108" s="95">
        <v>-4</v>
      </c>
      <c r="HB108" s="95">
        <v>-2885</v>
      </c>
      <c r="HC108" s="95">
        <v>-38943</v>
      </c>
      <c r="HD108" s="95">
        <v>-19845</v>
      </c>
      <c r="HE108" s="95">
        <v>-58788</v>
      </c>
      <c r="HF108" s="96">
        <v>-15082</v>
      </c>
      <c r="HG108" s="97">
        <v>18467</v>
      </c>
      <c r="HH108" s="87"/>
      <c r="HI108" s="40"/>
    </row>
    <row r="109" spans="1:217" hidden="1" x14ac:dyDescent="0.2">
      <c r="A109" s="87" t="s">
        <v>986</v>
      </c>
      <c r="B109" s="92" t="s">
        <v>1130</v>
      </c>
      <c r="C109" s="89" t="s">
        <v>1220</v>
      </c>
      <c r="D109" s="95">
        <v>0</v>
      </c>
      <c r="E109" s="95">
        <v>0</v>
      </c>
      <c r="F109" s="95">
        <v>0</v>
      </c>
      <c r="G109" s="95">
        <v>0</v>
      </c>
      <c r="H109" s="95">
        <v>0</v>
      </c>
      <c r="I109" s="95">
        <v>0</v>
      </c>
      <c r="J109" s="95">
        <v>0</v>
      </c>
      <c r="K109" s="95">
        <v>0</v>
      </c>
      <c r="L109" s="95">
        <v>0</v>
      </c>
      <c r="M109" s="95">
        <v>0</v>
      </c>
      <c r="N109" s="95">
        <v>0</v>
      </c>
      <c r="O109" s="95">
        <v>0</v>
      </c>
      <c r="P109" s="95">
        <v>0</v>
      </c>
      <c r="Q109" s="95">
        <v>0</v>
      </c>
      <c r="R109" s="95">
        <v>0</v>
      </c>
      <c r="S109" s="95">
        <v>0</v>
      </c>
      <c r="T109" s="95">
        <v>0</v>
      </c>
      <c r="U109" s="95">
        <v>0</v>
      </c>
      <c r="V109" s="95">
        <v>0</v>
      </c>
      <c r="W109" s="95">
        <v>0</v>
      </c>
      <c r="X109" s="95">
        <v>0</v>
      </c>
      <c r="Y109" s="95">
        <v>0</v>
      </c>
      <c r="Z109" s="95">
        <v>0</v>
      </c>
      <c r="AA109" s="95">
        <v>0</v>
      </c>
      <c r="AB109" s="95">
        <v>0</v>
      </c>
      <c r="AC109" s="95">
        <v>0</v>
      </c>
      <c r="AD109" s="95">
        <v>0</v>
      </c>
      <c r="AE109" s="95">
        <v>0</v>
      </c>
      <c r="AF109" s="95">
        <v>0</v>
      </c>
      <c r="AG109" s="95">
        <v>0</v>
      </c>
      <c r="AH109" s="95">
        <v>0</v>
      </c>
      <c r="AI109" s="95">
        <v>0</v>
      </c>
      <c r="AJ109" s="95">
        <v>0</v>
      </c>
      <c r="AK109" s="95">
        <v>0</v>
      </c>
      <c r="AL109" s="95">
        <v>0</v>
      </c>
      <c r="AM109" s="95">
        <v>0</v>
      </c>
      <c r="AN109" s="95">
        <v>0</v>
      </c>
      <c r="AO109" s="95">
        <v>0</v>
      </c>
      <c r="AP109" s="95">
        <v>0</v>
      </c>
      <c r="AQ109" s="95">
        <v>0</v>
      </c>
      <c r="AR109" s="95">
        <v>0</v>
      </c>
      <c r="AS109" s="95">
        <v>0</v>
      </c>
      <c r="AT109" s="95">
        <v>0</v>
      </c>
      <c r="AU109" s="95">
        <v>0</v>
      </c>
      <c r="AV109" s="95">
        <v>0</v>
      </c>
      <c r="AW109" s="95">
        <v>0</v>
      </c>
      <c r="AX109" s="95">
        <v>0</v>
      </c>
      <c r="AY109" s="95">
        <v>0</v>
      </c>
      <c r="AZ109" s="95">
        <v>0</v>
      </c>
      <c r="BA109" s="95">
        <v>0</v>
      </c>
      <c r="BB109" s="95">
        <v>0</v>
      </c>
      <c r="BC109" s="95">
        <v>0</v>
      </c>
      <c r="BD109" s="95">
        <v>0</v>
      </c>
      <c r="BE109" s="95">
        <v>0</v>
      </c>
      <c r="BF109" s="95">
        <v>0</v>
      </c>
      <c r="BG109" s="95">
        <v>0</v>
      </c>
      <c r="BH109" s="95">
        <v>0</v>
      </c>
      <c r="BI109" s="95">
        <v>0</v>
      </c>
      <c r="BJ109" s="95">
        <v>0</v>
      </c>
      <c r="BK109" s="95">
        <v>0</v>
      </c>
      <c r="BL109" s="95">
        <v>0</v>
      </c>
      <c r="BM109" s="95">
        <v>0</v>
      </c>
      <c r="BN109" s="95">
        <v>0</v>
      </c>
      <c r="BO109" s="95">
        <v>0</v>
      </c>
      <c r="BP109" s="95">
        <v>0</v>
      </c>
      <c r="BQ109" s="95">
        <v>0</v>
      </c>
      <c r="BR109" s="95">
        <v>0</v>
      </c>
      <c r="BS109" s="95">
        <v>0</v>
      </c>
      <c r="BT109" s="95">
        <v>0</v>
      </c>
      <c r="BU109" s="95">
        <v>0</v>
      </c>
      <c r="BV109" s="95">
        <v>0</v>
      </c>
      <c r="BW109" s="95">
        <v>0</v>
      </c>
      <c r="BX109" s="95">
        <v>0</v>
      </c>
      <c r="BY109" s="95">
        <v>0</v>
      </c>
      <c r="BZ109" s="95">
        <v>0</v>
      </c>
      <c r="CA109" s="95">
        <v>0</v>
      </c>
      <c r="CB109" s="95">
        <v>0</v>
      </c>
      <c r="CC109" s="95">
        <v>0</v>
      </c>
      <c r="CD109" s="95">
        <v>0</v>
      </c>
      <c r="CE109" s="95">
        <v>0</v>
      </c>
      <c r="CF109" s="95">
        <v>0</v>
      </c>
      <c r="CG109" s="95">
        <v>0</v>
      </c>
      <c r="CH109" s="95">
        <v>0</v>
      </c>
      <c r="CI109" s="95">
        <v>0</v>
      </c>
      <c r="CJ109" s="95">
        <v>0</v>
      </c>
      <c r="CK109" s="95">
        <v>0</v>
      </c>
      <c r="CL109" s="95">
        <v>0</v>
      </c>
      <c r="CM109" s="95">
        <v>0</v>
      </c>
      <c r="CN109" s="95">
        <v>0</v>
      </c>
      <c r="CO109" s="95">
        <v>0</v>
      </c>
      <c r="CP109" s="95">
        <v>0</v>
      </c>
      <c r="CQ109" s="95">
        <v>0</v>
      </c>
      <c r="CR109" s="95">
        <v>0</v>
      </c>
      <c r="CS109" s="95">
        <v>0</v>
      </c>
      <c r="CT109" s="95">
        <v>4</v>
      </c>
      <c r="CU109" s="95">
        <v>18</v>
      </c>
      <c r="CV109" s="95">
        <v>0</v>
      </c>
      <c r="CW109" s="95">
        <v>7</v>
      </c>
      <c r="CX109" s="95">
        <v>45</v>
      </c>
      <c r="CY109" s="95">
        <v>10</v>
      </c>
      <c r="CZ109" s="95">
        <v>0</v>
      </c>
      <c r="DA109" s="95">
        <v>18</v>
      </c>
      <c r="DB109" s="95">
        <v>14</v>
      </c>
      <c r="DC109" s="95">
        <v>39</v>
      </c>
      <c r="DD109" s="95">
        <v>4</v>
      </c>
      <c r="DE109" s="95">
        <v>28</v>
      </c>
      <c r="DF109" s="95">
        <v>0</v>
      </c>
      <c r="DG109" s="95">
        <v>0</v>
      </c>
      <c r="DH109" s="95">
        <v>0</v>
      </c>
      <c r="DI109" s="95">
        <v>9</v>
      </c>
      <c r="DJ109" s="95">
        <v>0</v>
      </c>
      <c r="DK109" s="95">
        <v>0</v>
      </c>
      <c r="DL109" s="95">
        <v>0</v>
      </c>
      <c r="DM109" s="95">
        <v>75</v>
      </c>
      <c r="DN109" s="95">
        <v>36</v>
      </c>
      <c r="DO109" s="95">
        <v>0</v>
      </c>
      <c r="DP109" s="95">
        <v>0</v>
      </c>
      <c r="DQ109" s="95">
        <v>0</v>
      </c>
      <c r="DR109" s="95">
        <v>0</v>
      </c>
      <c r="DS109" s="95">
        <v>0</v>
      </c>
      <c r="DT109" s="95">
        <v>2</v>
      </c>
      <c r="DU109" s="95">
        <v>0</v>
      </c>
      <c r="DV109" s="95">
        <v>0</v>
      </c>
      <c r="DW109" s="95">
        <v>0</v>
      </c>
      <c r="DX109" s="95">
        <v>45</v>
      </c>
      <c r="DY109" s="95">
        <v>0</v>
      </c>
      <c r="DZ109" s="95">
        <v>0</v>
      </c>
      <c r="EA109" s="95">
        <v>0</v>
      </c>
      <c r="EB109" s="95">
        <v>0</v>
      </c>
      <c r="EC109" s="95">
        <v>0</v>
      </c>
      <c r="ED109" s="95">
        <v>0</v>
      </c>
      <c r="EE109" s="95">
        <v>0</v>
      </c>
      <c r="EF109" s="95">
        <v>0</v>
      </c>
      <c r="EG109" s="95">
        <v>0</v>
      </c>
      <c r="EH109" s="95">
        <v>0</v>
      </c>
      <c r="EI109" s="95">
        <v>0</v>
      </c>
      <c r="EJ109" s="95">
        <v>0</v>
      </c>
      <c r="EK109" s="95">
        <v>0</v>
      </c>
      <c r="EL109" s="95">
        <v>0</v>
      </c>
      <c r="EM109" s="95">
        <v>0</v>
      </c>
      <c r="EN109" s="95">
        <v>0</v>
      </c>
      <c r="EO109" s="95">
        <v>0</v>
      </c>
      <c r="EP109" s="95">
        <v>0</v>
      </c>
      <c r="EQ109" s="95">
        <v>0</v>
      </c>
      <c r="ER109" s="95">
        <v>0</v>
      </c>
      <c r="ES109" s="95">
        <v>0</v>
      </c>
      <c r="ET109" s="95">
        <v>0</v>
      </c>
      <c r="EU109" s="95">
        <v>0</v>
      </c>
      <c r="EV109" s="95">
        <v>0</v>
      </c>
      <c r="EW109" s="95">
        <v>0</v>
      </c>
      <c r="EX109" s="95">
        <v>0</v>
      </c>
      <c r="EY109" s="95">
        <v>0</v>
      </c>
      <c r="EZ109" s="95">
        <v>0</v>
      </c>
      <c r="FA109" s="95">
        <v>0</v>
      </c>
      <c r="FB109" s="95">
        <v>0</v>
      </c>
      <c r="FC109" s="95">
        <v>0</v>
      </c>
      <c r="FD109" s="95">
        <v>0</v>
      </c>
      <c r="FE109" s="95">
        <v>0</v>
      </c>
      <c r="FF109" s="95">
        <v>0</v>
      </c>
      <c r="FG109" s="95">
        <v>0</v>
      </c>
      <c r="FH109" s="95">
        <v>14</v>
      </c>
      <c r="FI109" s="95">
        <v>47</v>
      </c>
      <c r="FJ109" s="95">
        <v>82</v>
      </c>
      <c r="FK109" s="95">
        <v>0</v>
      </c>
      <c r="FL109" s="95">
        <v>0</v>
      </c>
      <c r="FM109" s="95">
        <v>0</v>
      </c>
      <c r="FN109" s="95">
        <v>0</v>
      </c>
      <c r="FO109" s="95">
        <v>0</v>
      </c>
      <c r="FP109" s="95">
        <v>0</v>
      </c>
      <c r="FQ109" s="95">
        <v>0</v>
      </c>
      <c r="FR109" s="95">
        <v>0</v>
      </c>
      <c r="FS109" s="95">
        <v>0</v>
      </c>
      <c r="FT109" s="95">
        <v>1</v>
      </c>
      <c r="FU109" s="95">
        <v>0</v>
      </c>
      <c r="FV109" s="95">
        <v>0</v>
      </c>
      <c r="FW109" s="95">
        <v>0</v>
      </c>
      <c r="FX109" s="95">
        <v>1079</v>
      </c>
      <c r="FY109" s="95">
        <v>4</v>
      </c>
      <c r="FZ109" s="95">
        <v>0</v>
      </c>
      <c r="GA109" s="95">
        <v>0</v>
      </c>
      <c r="GB109" s="95">
        <v>0</v>
      </c>
      <c r="GC109" s="95">
        <v>0</v>
      </c>
      <c r="GD109" s="95">
        <v>23</v>
      </c>
      <c r="GE109" s="95">
        <v>0</v>
      </c>
      <c r="GF109" s="95">
        <v>0</v>
      </c>
      <c r="GG109" s="96">
        <v>1604</v>
      </c>
      <c r="GH109" s="95">
        <v>0</v>
      </c>
      <c r="GI109" s="95">
        <v>3293</v>
      </c>
      <c r="GJ109" s="95">
        <v>0</v>
      </c>
      <c r="GK109" s="95">
        <v>0</v>
      </c>
      <c r="GL109" s="95">
        <v>0</v>
      </c>
      <c r="GM109" s="95">
        <v>93</v>
      </c>
      <c r="GN109" s="95">
        <v>2256</v>
      </c>
      <c r="GO109" s="95">
        <v>16</v>
      </c>
      <c r="GP109" s="96">
        <v>5658</v>
      </c>
      <c r="GQ109" s="96">
        <v>7262</v>
      </c>
      <c r="GR109" s="95">
        <v>6</v>
      </c>
      <c r="GS109" s="95">
        <v>199</v>
      </c>
      <c r="GT109" s="95">
        <v>205</v>
      </c>
      <c r="GU109" s="95">
        <v>0</v>
      </c>
      <c r="GV109" s="95">
        <v>205</v>
      </c>
      <c r="GW109" s="96">
        <v>5863</v>
      </c>
      <c r="GX109" s="96">
        <v>7467</v>
      </c>
      <c r="GY109" s="95">
        <v>-3169</v>
      </c>
      <c r="GZ109" s="95">
        <v>-6</v>
      </c>
      <c r="HA109" s="95">
        <v>0</v>
      </c>
      <c r="HB109" s="95">
        <v>-254</v>
      </c>
      <c r="HC109" s="95">
        <v>-3429</v>
      </c>
      <c r="HD109" s="95">
        <v>-2659</v>
      </c>
      <c r="HE109" s="95">
        <v>-6088</v>
      </c>
      <c r="HF109" s="96">
        <v>-225</v>
      </c>
      <c r="HG109" s="97">
        <v>1379</v>
      </c>
      <c r="HH109" s="87"/>
      <c r="HI109" s="40"/>
    </row>
    <row r="110" spans="1:217" hidden="1" x14ac:dyDescent="0.2">
      <c r="A110" s="87" t="s">
        <v>987</v>
      </c>
      <c r="B110" s="92" t="s">
        <v>1131</v>
      </c>
      <c r="C110" s="89" t="s">
        <v>832</v>
      </c>
      <c r="D110" s="95">
        <v>0</v>
      </c>
      <c r="E110" s="95">
        <v>0</v>
      </c>
      <c r="F110" s="95">
        <v>0</v>
      </c>
      <c r="G110" s="95">
        <v>0</v>
      </c>
      <c r="H110" s="95">
        <v>0</v>
      </c>
      <c r="I110" s="95">
        <v>0</v>
      </c>
      <c r="J110" s="95">
        <v>0</v>
      </c>
      <c r="K110" s="95">
        <v>0</v>
      </c>
      <c r="L110" s="95">
        <v>0</v>
      </c>
      <c r="M110" s="95">
        <v>0</v>
      </c>
      <c r="N110" s="95">
        <v>0</v>
      </c>
      <c r="O110" s="95">
        <v>0</v>
      </c>
      <c r="P110" s="95">
        <v>0</v>
      </c>
      <c r="Q110" s="95">
        <v>0</v>
      </c>
      <c r="R110" s="95">
        <v>0</v>
      </c>
      <c r="S110" s="95">
        <v>0</v>
      </c>
      <c r="T110" s="95">
        <v>0</v>
      </c>
      <c r="U110" s="95">
        <v>0</v>
      </c>
      <c r="V110" s="95">
        <v>0</v>
      </c>
      <c r="W110" s="95">
        <v>0</v>
      </c>
      <c r="X110" s="95">
        <v>0</v>
      </c>
      <c r="Y110" s="95">
        <v>0</v>
      </c>
      <c r="Z110" s="95">
        <v>0</v>
      </c>
      <c r="AA110" s="95">
        <v>0</v>
      </c>
      <c r="AB110" s="95">
        <v>0</v>
      </c>
      <c r="AC110" s="95">
        <v>0</v>
      </c>
      <c r="AD110" s="95">
        <v>0</v>
      </c>
      <c r="AE110" s="95">
        <v>0</v>
      </c>
      <c r="AF110" s="95">
        <v>0</v>
      </c>
      <c r="AG110" s="95">
        <v>0</v>
      </c>
      <c r="AH110" s="95">
        <v>0</v>
      </c>
      <c r="AI110" s="95">
        <v>0</v>
      </c>
      <c r="AJ110" s="95">
        <v>0</v>
      </c>
      <c r="AK110" s="95">
        <v>0</v>
      </c>
      <c r="AL110" s="95">
        <v>0</v>
      </c>
      <c r="AM110" s="95">
        <v>0</v>
      </c>
      <c r="AN110" s="95">
        <v>0</v>
      </c>
      <c r="AO110" s="95">
        <v>0</v>
      </c>
      <c r="AP110" s="95">
        <v>0</v>
      </c>
      <c r="AQ110" s="95">
        <v>0</v>
      </c>
      <c r="AR110" s="95">
        <v>0</v>
      </c>
      <c r="AS110" s="95">
        <v>0</v>
      </c>
      <c r="AT110" s="95">
        <v>0</v>
      </c>
      <c r="AU110" s="95">
        <v>0</v>
      </c>
      <c r="AV110" s="95">
        <v>0</v>
      </c>
      <c r="AW110" s="95">
        <v>0</v>
      </c>
      <c r="AX110" s="95">
        <v>0</v>
      </c>
      <c r="AY110" s="95">
        <v>0</v>
      </c>
      <c r="AZ110" s="95">
        <v>0</v>
      </c>
      <c r="BA110" s="95">
        <v>0</v>
      </c>
      <c r="BB110" s="95">
        <v>0</v>
      </c>
      <c r="BC110" s="95">
        <v>0</v>
      </c>
      <c r="BD110" s="95">
        <v>0</v>
      </c>
      <c r="BE110" s="95">
        <v>0</v>
      </c>
      <c r="BF110" s="95">
        <v>0</v>
      </c>
      <c r="BG110" s="95">
        <v>0</v>
      </c>
      <c r="BH110" s="95">
        <v>0</v>
      </c>
      <c r="BI110" s="95">
        <v>0</v>
      </c>
      <c r="BJ110" s="95">
        <v>0</v>
      </c>
      <c r="BK110" s="95">
        <v>0</v>
      </c>
      <c r="BL110" s="95">
        <v>0</v>
      </c>
      <c r="BM110" s="95">
        <v>0</v>
      </c>
      <c r="BN110" s="95">
        <v>0</v>
      </c>
      <c r="BO110" s="95">
        <v>0</v>
      </c>
      <c r="BP110" s="95">
        <v>0</v>
      </c>
      <c r="BQ110" s="95">
        <v>0</v>
      </c>
      <c r="BR110" s="95">
        <v>0</v>
      </c>
      <c r="BS110" s="95">
        <v>0</v>
      </c>
      <c r="BT110" s="95">
        <v>0</v>
      </c>
      <c r="BU110" s="95">
        <v>0</v>
      </c>
      <c r="BV110" s="95">
        <v>0</v>
      </c>
      <c r="BW110" s="95">
        <v>0</v>
      </c>
      <c r="BX110" s="95">
        <v>0</v>
      </c>
      <c r="BY110" s="95">
        <v>0</v>
      </c>
      <c r="BZ110" s="95">
        <v>0</v>
      </c>
      <c r="CA110" s="95">
        <v>0</v>
      </c>
      <c r="CB110" s="95">
        <v>0</v>
      </c>
      <c r="CC110" s="95">
        <v>0</v>
      </c>
      <c r="CD110" s="95">
        <v>0</v>
      </c>
      <c r="CE110" s="95">
        <v>0</v>
      </c>
      <c r="CF110" s="95">
        <v>0</v>
      </c>
      <c r="CG110" s="95">
        <v>0</v>
      </c>
      <c r="CH110" s="95">
        <v>0</v>
      </c>
      <c r="CI110" s="95">
        <v>0</v>
      </c>
      <c r="CJ110" s="95">
        <v>0</v>
      </c>
      <c r="CK110" s="95">
        <v>0</v>
      </c>
      <c r="CL110" s="95">
        <v>0</v>
      </c>
      <c r="CM110" s="95">
        <v>0</v>
      </c>
      <c r="CN110" s="95">
        <v>0</v>
      </c>
      <c r="CO110" s="95">
        <v>0</v>
      </c>
      <c r="CP110" s="95">
        <v>0</v>
      </c>
      <c r="CQ110" s="95">
        <v>0</v>
      </c>
      <c r="CR110" s="95">
        <v>0</v>
      </c>
      <c r="CS110" s="95">
        <v>0</v>
      </c>
      <c r="CT110" s="95">
        <v>0</v>
      </c>
      <c r="CU110" s="95">
        <v>0</v>
      </c>
      <c r="CV110" s="95">
        <v>0</v>
      </c>
      <c r="CW110" s="95">
        <v>0</v>
      </c>
      <c r="CX110" s="95">
        <v>0</v>
      </c>
      <c r="CY110" s="95">
        <v>0</v>
      </c>
      <c r="CZ110" s="95">
        <v>0</v>
      </c>
      <c r="DA110" s="95">
        <v>0</v>
      </c>
      <c r="DB110" s="95">
        <v>0</v>
      </c>
      <c r="DC110" s="95">
        <v>0</v>
      </c>
      <c r="DD110" s="95">
        <v>185</v>
      </c>
      <c r="DE110" s="95">
        <v>0</v>
      </c>
      <c r="DF110" s="95">
        <v>0</v>
      </c>
      <c r="DG110" s="95">
        <v>0</v>
      </c>
      <c r="DH110" s="95">
        <v>0</v>
      </c>
      <c r="DI110" s="95">
        <v>0</v>
      </c>
      <c r="DJ110" s="95">
        <v>0</v>
      </c>
      <c r="DK110" s="95">
        <v>0</v>
      </c>
      <c r="DL110" s="95">
        <v>0</v>
      </c>
      <c r="DM110" s="95">
        <v>0</v>
      </c>
      <c r="DN110" s="95">
        <v>0</v>
      </c>
      <c r="DO110" s="95">
        <v>0</v>
      </c>
      <c r="DP110" s="95">
        <v>0</v>
      </c>
      <c r="DQ110" s="95">
        <v>0</v>
      </c>
      <c r="DR110" s="95">
        <v>0</v>
      </c>
      <c r="DS110" s="95">
        <v>0</v>
      </c>
      <c r="DT110" s="95">
        <v>0</v>
      </c>
      <c r="DU110" s="95">
        <v>0</v>
      </c>
      <c r="DV110" s="95">
        <v>0</v>
      </c>
      <c r="DW110" s="95">
        <v>0</v>
      </c>
      <c r="DX110" s="95">
        <v>0</v>
      </c>
      <c r="DY110" s="95">
        <v>0</v>
      </c>
      <c r="DZ110" s="95">
        <v>0</v>
      </c>
      <c r="EA110" s="95">
        <v>0</v>
      </c>
      <c r="EB110" s="95">
        <v>0</v>
      </c>
      <c r="EC110" s="95">
        <v>0</v>
      </c>
      <c r="ED110" s="95">
        <v>0</v>
      </c>
      <c r="EE110" s="95">
        <v>0</v>
      </c>
      <c r="EF110" s="95">
        <v>0</v>
      </c>
      <c r="EG110" s="95">
        <v>0</v>
      </c>
      <c r="EH110" s="95">
        <v>0</v>
      </c>
      <c r="EI110" s="95">
        <v>0</v>
      </c>
      <c r="EJ110" s="95">
        <v>0</v>
      </c>
      <c r="EK110" s="95">
        <v>0</v>
      </c>
      <c r="EL110" s="95">
        <v>0</v>
      </c>
      <c r="EM110" s="95">
        <v>0</v>
      </c>
      <c r="EN110" s="95">
        <v>0</v>
      </c>
      <c r="EO110" s="95">
        <v>0</v>
      </c>
      <c r="EP110" s="95">
        <v>0</v>
      </c>
      <c r="EQ110" s="95">
        <v>0</v>
      </c>
      <c r="ER110" s="95">
        <v>0</v>
      </c>
      <c r="ES110" s="95">
        <v>0</v>
      </c>
      <c r="ET110" s="95">
        <v>0</v>
      </c>
      <c r="EU110" s="95">
        <v>0</v>
      </c>
      <c r="EV110" s="95">
        <v>0</v>
      </c>
      <c r="EW110" s="95">
        <v>0</v>
      </c>
      <c r="EX110" s="95">
        <v>0</v>
      </c>
      <c r="EY110" s="95">
        <v>0</v>
      </c>
      <c r="EZ110" s="95">
        <v>0</v>
      </c>
      <c r="FA110" s="95">
        <v>0</v>
      </c>
      <c r="FB110" s="95">
        <v>0</v>
      </c>
      <c r="FC110" s="95">
        <v>0</v>
      </c>
      <c r="FD110" s="95">
        <v>0</v>
      </c>
      <c r="FE110" s="95">
        <v>0</v>
      </c>
      <c r="FF110" s="95">
        <v>0</v>
      </c>
      <c r="FG110" s="95">
        <v>0</v>
      </c>
      <c r="FH110" s="95">
        <v>0</v>
      </c>
      <c r="FI110" s="95">
        <v>2540</v>
      </c>
      <c r="FJ110" s="95">
        <v>54</v>
      </c>
      <c r="FK110" s="95">
        <v>0</v>
      </c>
      <c r="FL110" s="95">
        <v>0</v>
      </c>
      <c r="FM110" s="95">
        <v>0</v>
      </c>
      <c r="FN110" s="95">
        <v>0</v>
      </c>
      <c r="FO110" s="95">
        <v>0</v>
      </c>
      <c r="FP110" s="95">
        <v>0</v>
      </c>
      <c r="FQ110" s="95">
        <v>0</v>
      </c>
      <c r="FR110" s="95">
        <v>0</v>
      </c>
      <c r="FS110" s="95">
        <v>0</v>
      </c>
      <c r="FT110" s="95">
        <v>0</v>
      </c>
      <c r="FU110" s="95">
        <v>0</v>
      </c>
      <c r="FV110" s="95">
        <v>0</v>
      </c>
      <c r="FW110" s="95">
        <v>0</v>
      </c>
      <c r="FX110" s="95">
        <v>214</v>
      </c>
      <c r="FY110" s="95">
        <v>0</v>
      </c>
      <c r="FZ110" s="95">
        <v>0</v>
      </c>
      <c r="GA110" s="95">
        <v>0</v>
      </c>
      <c r="GB110" s="95">
        <v>0</v>
      </c>
      <c r="GC110" s="95">
        <v>0</v>
      </c>
      <c r="GD110" s="95">
        <v>0</v>
      </c>
      <c r="GE110" s="95">
        <v>0</v>
      </c>
      <c r="GF110" s="95">
        <v>0</v>
      </c>
      <c r="GG110" s="96">
        <v>2993</v>
      </c>
      <c r="GH110" s="95">
        <v>0</v>
      </c>
      <c r="GI110" s="95">
        <v>0</v>
      </c>
      <c r="GJ110" s="95">
        <v>0</v>
      </c>
      <c r="GK110" s="95">
        <v>0</v>
      </c>
      <c r="GL110" s="95">
        <v>0</v>
      </c>
      <c r="GM110" s="95">
        <v>7111</v>
      </c>
      <c r="GN110" s="95">
        <v>0</v>
      </c>
      <c r="GO110" s="95">
        <v>680</v>
      </c>
      <c r="GP110" s="96">
        <v>7791</v>
      </c>
      <c r="GQ110" s="96">
        <v>10784</v>
      </c>
      <c r="GR110" s="95">
        <v>0</v>
      </c>
      <c r="GS110" s="95">
        <v>0</v>
      </c>
      <c r="GT110" s="95">
        <v>0</v>
      </c>
      <c r="GU110" s="95">
        <v>0</v>
      </c>
      <c r="GV110" s="95">
        <v>0</v>
      </c>
      <c r="GW110" s="96">
        <v>7791</v>
      </c>
      <c r="GX110" s="96">
        <v>10784</v>
      </c>
      <c r="GY110" s="95">
        <v>-251</v>
      </c>
      <c r="GZ110" s="95">
        <v>0</v>
      </c>
      <c r="HA110" s="95">
        <v>-15</v>
      </c>
      <c r="HB110" s="95">
        <v>-21</v>
      </c>
      <c r="HC110" s="95">
        <v>-287</v>
      </c>
      <c r="HD110" s="95">
        <v>-8427</v>
      </c>
      <c r="HE110" s="95">
        <v>-8714</v>
      </c>
      <c r="HF110" s="96">
        <v>-923</v>
      </c>
      <c r="HG110" s="97">
        <v>2070</v>
      </c>
      <c r="HH110" s="87"/>
      <c r="HI110" s="40"/>
    </row>
    <row r="111" spans="1:217" hidden="1" x14ac:dyDescent="0.2">
      <c r="A111" s="87" t="s">
        <v>988</v>
      </c>
      <c r="B111" s="92" t="s">
        <v>880</v>
      </c>
      <c r="C111" s="89" t="s">
        <v>1221</v>
      </c>
      <c r="D111" s="95">
        <v>0</v>
      </c>
      <c r="E111" s="95">
        <v>0</v>
      </c>
      <c r="F111" s="95">
        <v>0</v>
      </c>
      <c r="G111" s="95">
        <v>0</v>
      </c>
      <c r="H111" s="95">
        <v>0</v>
      </c>
      <c r="I111" s="95">
        <v>0</v>
      </c>
      <c r="J111" s="95">
        <v>0</v>
      </c>
      <c r="K111" s="95">
        <v>0</v>
      </c>
      <c r="L111" s="95">
        <v>0</v>
      </c>
      <c r="M111" s="95">
        <v>0</v>
      </c>
      <c r="N111" s="95">
        <v>0</v>
      </c>
      <c r="O111" s="95">
        <v>0</v>
      </c>
      <c r="P111" s="95">
        <v>0</v>
      </c>
      <c r="Q111" s="95">
        <v>0</v>
      </c>
      <c r="R111" s="95">
        <v>0</v>
      </c>
      <c r="S111" s="95">
        <v>0</v>
      </c>
      <c r="T111" s="95">
        <v>0</v>
      </c>
      <c r="U111" s="95">
        <v>0</v>
      </c>
      <c r="V111" s="95">
        <v>0</v>
      </c>
      <c r="W111" s="95">
        <v>0</v>
      </c>
      <c r="X111" s="95">
        <v>0</v>
      </c>
      <c r="Y111" s="95">
        <v>0</v>
      </c>
      <c r="Z111" s="95">
        <v>0</v>
      </c>
      <c r="AA111" s="95">
        <v>0</v>
      </c>
      <c r="AB111" s="95">
        <v>0</v>
      </c>
      <c r="AC111" s="95">
        <v>0</v>
      </c>
      <c r="AD111" s="95">
        <v>0</v>
      </c>
      <c r="AE111" s="95">
        <v>0</v>
      </c>
      <c r="AF111" s="95">
        <v>0</v>
      </c>
      <c r="AG111" s="95">
        <v>0</v>
      </c>
      <c r="AH111" s="95">
        <v>0</v>
      </c>
      <c r="AI111" s="95">
        <v>0</v>
      </c>
      <c r="AJ111" s="95">
        <v>0</v>
      </c>
      <c r="AK111" s="95">
        <v>0</v>
      </c>
      <c r="AL111" s="95">
        <v>0</v>
      </c>
      <c r="AM111" s="95">
        <v>0</v>
      </c>
      <c r="AN111" s="95">
        <v>0</v>
      </c>
      <c r="AO111" s="95">
        <v>0</v>
      </c>
      <c r="AP111" s="95">
        <v>0</v>
      </c>
      <c r="AQ111" s="95">
        <v>0</v>
      </c>
      <c r="AR111" s="95">
        <v>0</v>
      </c>
      <c r="AS111" s="95">
        <v>0</v>
      </c>
      <c r="AT111" s="95">
        <v>0</v>
      </c>
      <c r="AU111" s="95">
        <v>0</v>
      </c>
      <c r="AV111" s="95">
        <v>0</v>
      </c>
      <c r="AW111" s="95">
        <v>0</v>
      </c>
      <c r="AX111" s="95">
        <v>0</v>
      </c>
      <c r="AY111" s="95">
        <v>0</v>
      </c>
      <c r="AZ111" s="95">
        <v>0</v>
      </c>
      <c r="BA111" s="95">
        <v>0</v>
      </c>
      <c r="BB111" s="95">
        <v>0</v>
      </c>
      <c r="BC111" s="95">
        <v>0</v>
      </c>
      <c r="BD111" s="95">
        <v>0</v>
      </c>
      <c r="BE111" s="95">
        <v>0</v>
      </c>
      <c r="BF111" s="95">
        <v>0</v>
      </c>
      <c r="BG111" s="95">
        <v>0</v>
      </c>
      <c r="BH111" s="95">
        <v>0</v>
      </c>
      <c r="BI111" s="95">
        <v>0</v>
      </c>
      <c r="BJ111" s="95">
        <v>0</v>
      </c>
      <c r="BK111" s="95">
        <v>0</v>
      </c>
      <c r="BL111" s="95">
        <v>0</v>
      </c>
      <c r="BM111" s="95">
        <v>0</v>
      </c>
      <c r="BN111" s="95">
        <v>0</v>
      </c>
      <c r="BO111" s="95">
        <v>0</v>
      </c>
      <c r="BP111" s="95">
        <v>0</v>
      </c>
      <c r="BQ111" s="95">
        <v>0</v>
      </c>
      <c r="BR111" s="95">
        <v>0</v>
      </c>
      <c r="BS111" s="95">
        <v>0</v>
      </c>
      <c r="BT111" s="95">
        <v>0</v>
      </c>
      <c r="BU111" s="95">
        <v>0</v>
      </c>
      <c r="BV111" s="95">
        <v>0</v>
      </c>
      <c r="BW111" s="95">
        <v>0</v>
      </c>
      <c r="BX111" s="95">
        <v>0</v>
      </c>
      <c r="BY111" s="95">
        <v>0</v>
      </c>
      <c r="BZ111" s="95">
        <v>0</v>
      </c>
      <c r="CA111" s="95">
        <v>0</v>
      </c>
      <c r="CB111" s="95">
        <v>0</v>
      </c>
      <c r="CC111" s="95">
        <v>0</v>
      </c>
      <c r="CD111" s="95">
        <v>0</v>
      </c>
      <c r="CE111" s="95">
        <v>0</v>
      </c>
      <c r="CF111" s="95">
        <v>0</v>
      </c>
      <c r="CG111" s="95">
        <v>0</v>
      </c>
      <c r="CH111" s="95">
        <v>0</v>
      </c>
      <c r="CI111" s="95">
        <v>0</v>
      </c>
      <c r="CJ111" s="95">
        <v>458</v>
      </c>
      <c r="CK111" s="95">
        <v>21</v>
      </c>
      <c r="CL111" s="95">
        <v>44</v>
      </c>
      <c r="CM111" s="95">
        <v>4</v>
      </c>
      <c r="CN111" s="95">
        <v>361</v>
      </c>
      <c r="CO111" s="95">
        <v>6</v>
      </c>
      <c r="CP111" s="95">
        <v>201</v>
      </c>
      <c r="CQ111" s="95">
        <v>10</v>
      </c>
      <c r="CR111" s="95">
        <v>3</v>
      </c>
      <c r="CS111" s="95">
        <v>172</v>
      </c>
      <c r="CT111" s="95">
        <v>44</v>
      </c>
      <c r="CU111" s="95">
        <v>121</v>
      </c>
      <c r="CV111" s="95">
        <v>122</v>
      </c>
      <c r="CW111" s="95">
        <v>39</v>
      </c>
      <c r="CX111" s="95">
        <v>4824</v>
      </c>
      <c r="CY111" s="95">
        <v>10271</v>
      </c>
      <c r="CZ111" s="95">
        <v>8643</v>
      </c>
      <c r="DA111" s="95">
        <v>4094</v>
      </c>
      <c r="DB111" s="95">
        <v>920</v>
      </c>
      <c r="DC111" s="95">
        <v>44</v>
      </c>
      <c r="DD111" s="95">
        <v>54</v>
      </c>
      <c r="DE111" s="95">
        <v>30685</v>
      </c>
      <c r="DF111" s="95">
        <v>5044</v>
      </c>
      <c r="DG111" s="95">
        <v>37974</v>
      </c>
      <c r="DH111" s="95">
        <v>15354</v>
      </c>
      <c r="DI111" s="95">
        <v>8115</v>
      </c>
      <c r="DJ111" s="95">
        <v>16953</v>
      </c>
      <c r="DK111" s="95">
        <v>14669</v>
      </c>
      <c r="DL111" s="95">
        <v>76813</v>
      </c>
      <c r="DM111" s="95">
        <v>13741</v>
      </c>
      <c r="DN111" s="95">
        <v>35912</v>
      </c>
      <c r="DO111" s="95">
        <v>0</v>
      </c>
      <c r="DP111" s="95">
        <v>0</v>
      </c>
      <c r="DQ111" s="95">
        <v>0</v>
      </c>
      <c r="DR111" s="95">
        <v>3835</v>
      </c>
      <c r="DS111" s="95">
        <v>0</v>
      </c>
      <c r="DT111" s="95">
        <v>170</v>
      </c>
      <c r="DU111" s="95">
        <v>780</v>
      </c>
      <c r="DV111" s="95">
        <v>45</v>
      </c>
      <c r="DW111" s="95">
        <v>256</v>
      </c>
      <c r="DX111" s="95">
        <v>133</v>
      </c>
      <c r="DY111" s="95">
        <v>0</v>
      </c>
      <c r="DZ111" s="95">
        <v>0</v>
      </c>
      <c r="EA111" s="95">
        <v>0</v>
      </c>
      <c r="EB111" s="95">
        <v>0</v>
      </c>
      <c r="EC111" s="95">
        <v>0</v>
      </c>
      <c r="ED111" s="95">
        <v>0</v>
      </c>
      <c r="EE111" s="95">
        <v>0</v>
      </c>
      <c r="EF111" s="95">
        <v>0</v>
      </c>
      <c r="EG111" s="95">
        <v>0</v>
      </c>
      <c r="EH111" s="95">
        <v>0</v>
      </c>
      <c r="EI111" s="95">
        <v>0</v>
      </c>
      <c r="EJ111" s="95">
        <v>0</v>
      </c>
      <c r="EK111" s="95">
        <v>0</v>
      </c>
      <c r="EL111" s="95">
        <v>0</v>
      </c>
      <c r="EM111" s="95">
        <v>0</v>
      </c>
      <c r="EN111" s="95">
        <v>0</v>
      </c>
      <c r="EO111" s="95">
        <v>0</v>
      </c>
      <c r="EP111" s="95">
        <v>0</v>
      </c>
      <c r="EQ111" s="95">
        <v>0</v>
      </c>
      <c r="ER111" s="95">
        <v>0</v>
      </c>
      <c r="ES111" s="95">
        <v>0</v>
      </c>
      <c r="ET111" s="95">
        <v>0</v>
      </c>
      <c r="EU111" s="95">
        <v>0</v>
      </c>
      <c r="EV111" s="95">
        <v>0</v>
      </c>
      <c r="EW111" s="95">
        <v>0</v>
      </c>
      <c r="EX111" s="95">
        <v>0</v>
      </c>
      <c r="EY111" s="95">
        <v>0</v>
      </c>
      <c r="EZ111" s="95">
        <v>0</v>
      </c>
      <c r="FA111" s="95">
        <v>0</v>
      </c>
      <c r="FB111" s="95">
        <v>1</v>
      </c>
      <c r="FC111" s="95">
        <v>0</v>
      </c>
      <c r="FD111" s="95">
        <v>0</v>
      </c>
      <c r="FE111" s="95">
        <v>0</v>
      </c>
      <c r="FF111" s="95">
        <v>0</v>
      </c>
      <c r="FG111" s="95">
        <v>0</v>
      </c>
      <c r="FH111" s="95">
        <v>0</v>
      </c>
      <c r="FI111" s="95">
        <v>0</v>
      </c>
      <c r="FJ111" s="95">
        <v>0</v>
      </c>
      <c r="FK111" s="95">
        <v>0</v>
      </c>
      <c r="FL111" s="95">
        <v>0</v>
      </c>
      <c r="FM111" s="95">
        <v>0</v>
      </c>
      <c r="FN111" s="95">
        <v>35</v>
      </c>
      <c r="FO111" s="95">
        <v>0</v>
      </c>
      <c r="FP111" s="95">
        <v>0</v>
      </c>
      <c r="FQ111" s="95">
        <v>0</v>
      </c>
      <c r="FR111" s="95">
        <v>0</v>
      </c>
      <c r="FS111" s="95">
        <v>0</v>
      </c>
      <c r="FT111" s="95">
        <v>0</v>
      </c>
      <c r="FU111" s="95">
        <v>0</v>
      </c>
      <c r="FV111" s="95">
        <v>0</v>
      </c>
      <c r="FW111" s="95">
        <v>0</v>
      </c>
      <c r="FX111" s="95">
        <v>12790</v>
      </c>
      <c r="FY111" s="95">
        <v>0</v>
      </c>
      <c r="FZ111" s="95">
        <v>0</v>
      </c>
      <c r="GA111" s="95">
        <v>0</v>
      </c>
      <c r="GB111" s="95">
        <v>0</v>
      </c>
      <c r="GC111" s="95">
        <v>0</v>
      </c>
      <c r="GD111" s="95">
        <v>0</v>
      </c>
      <c r="GE111" s="95">
        <v>0</v>
      </c>
      <c r="GF111" s="95">
        <v>0</v>
      </c>
      <c r="GG111" s="96">
        <v>303761</v>
      </c>
      <c r="GH111" s="95">
        <v>0</v>
      </c>
      <c r="GI111" s="95">
        <v>56</v>
      </c>
      <c r="GJ111" s="95">
        <v>0</v>
      </c>
      <c r="GK111" s="95">
        <v>0</v>
      </c>
      <c r="GL111" s="95">
        <v>0</v>
      </c>
      <c r="GM111" s="95">
        <v>0</v>
      </c>
      <c r="GN111" s="95">
        <v>0</v>
      </c>
      <c r="GO111" s="95">
        <v>-17348</v>
      </c>
      <c r="GP111" s="96">
        <v>-17292</v>
      </c>
      <c r="GQ111" s="96">
        <v>286469</v>
      </c>
      <c r="GR111" s="95">
        <v>131999</v>
      </c>
      <c r="GS111" s="95">
        <v>0</v>
      </c>
      <c r="GT111" s="95">
        <v>131999</v>
      </c>
      <c r="GU111" s="95">
        <v>85591</v>
      </c>
      <c r="GV111" s="95">
        <v>217590</v>
      </c>
      <c r="GW111" s="96">
        <v>200298</v>
      </c>
      <c r="GX111" s="96">
        <v>504059</v>
      </c>
      <c r="GY111" s="95">
        <v>-118421</v>
      </c>
      <c r="GZ111" s="95">
        <v>0</v>
      </c>
      <c r="HA111" s="95">
        <v>0</v>
      </c>
      <c r="HB111" s="95">
        <v>-9473</v>
      </c>
      <c r="HC111" s="95">
        <v>-127894</v>
      </c>
      <c r="HD111" s="95">
        <v>-156057</v>
      </c>
      <c r="HE111" s="95">
        <v>-283951</v>
      </c>
      <c r="HF111" s="96">
        <v>-83653</v>
      </c>
      <c r="HG111" s="97">
        <v>220108</v>
      </c>
      <c r="HH111" s="87"/>
      <c r="HI111" s="40"/>
    </row>
    <row r="112" spans="1:217" hidden="1" x14ac:dyDescent="0.2">
      <c r="A112" s="87" t="s">
        <v>989</v>
      </c>
      <c r="B112" s="92" t="s">
        <v>1132</v>
      </c>
      <c r="C112" s="89" t="s">
        <v>629</v>
      </c>
      <c r="D112" s="95">
        <v>0</v>
      </c>
      <c r="E112" s="95">
        <v>0</v>
      </c>
      <c r="F112" s="95">
        <v>0</v>
      </c>
      <c r="G112" s="95">
        <v>0</v>
      </c>
      <c r="H112" s="95">
        <v>0</v>
      </c>
      <c r="I112" s="95">
        <v>0</v>
      </c>
      <c r="J112" s="95">
        <v>0</v>
      </c>
      <c r="K112" s="95">
        <v>0</v>
      </c>
      <c r="L112" s="95">
        <v>0</v>
      </c>
      <c r="M112" s="95">
        <v>0</v>
      </c>
      <c r="N112" s="95">
        <v>0</v>
      </c>
      <c r="O112" s="95">
        <v>0</v>
      </c>
      <c r="P112" s="95">
        <v>0</v>
      </c>
      <c r="Q112" s="95">
        <v>0</v>
      </c>
      <c r="R112" s="95">
        <v>0</v>
      </c>
      <c r="S112" s="95">
        <v>0</v>
      </c>
      <c r="T112" s="95">
        <v>0</v>
      </c>
      <c r="U112" s="95">
        <v>0</v>
      </c>
      <c r="V112" s="95">
        <v>0</v>
      </c>
      <c r="W112" s="95">
        <v>0</v>
      </c>
      <c r="X112" s="95">
        <v>0</v>
      </c>
      <c r="Y112" s="95">
        <v>0</v>
      </c>
      <c r="Z112" s="95">
        <v>0</v>
      </c>
      <c r="AA112" s="95">
        <v>1</v>
      </c>
      <c r="AB112" s="95">
        <v>0</v>
      </c>
      <c r="AC112" s="95">
        <v>0</v>
      </c>
      <c r="AD112" s="95">
        <v>0</v>
      </c>
      <c r="AE112" s="95">
        <v>0</v>
      </c>
      <c r="AF112" s="95">
        <v>0</v>
      </c>
      <c r="AG112" s="95">
        <v>0</v>
      </c>
      <c r="AH112" s="95">
        <v>0</v>
      </c>
      <c r="AI112" s="95">
        <v>0</v>
      </c>
      <c r="AJ112" s="95">
        <v>0</v>
      </c>
      <c r="AK112" s="95">
        <v>0</v>
      </c>
      <c r="AL112" s="95">
        <v>0</v>
      </c>
      <c r="AM112" s="95">
        <v>0</v>
      </c>
      <c r="AN112" s="95">
        <v>0</v>
      </c>
      <c r="AO112" s="95">
        <v>0</v>
      </c>
      <c r="AP112" s="95">
        <v>0</v>
      </c>
      <c r="AQ112" s="95">
        <v>0</v>
      </c>
      <c r="AR112" s="95">
        <v>0</v>
      </c>
      <c r="AS112" s="95">
        <v>0</v>
      </c>
      <c r="AT112" s="95">
        <v>4</v>
      </c>
      <c r="AU112" s="95">
        <v>106</v>
      </c>
      <c r="AV112" s="95">
        <v>0</v>
      </c>
      <c r="AW112" s="95">
        <v>0</v>
      </c>
      <c r="AX112" s="95">
        <v>1</v>
      </c>
      <c r="AY112" s="95">
        <v>0</v>
      </c>
      <c r="AZ112" s="95">
        <v>0</v>
      </c>
      <c r="BA112" s="95">
        <v>0</v>
      </c>
      <c r="BB112" s="95">
        <v>0</v>
      </c>
      <c r="BC112" s="95">
        <v>0</v>
      </c>
      <c r="BD112" s="95">
        <v>0</v>
      </c>
      <c r="BE112" s="95">
        <v>4</v>
      </c>
      <c r="BF112" s="95">
        <v>0</v>
      </c>
      <c r="BG112" s="95">
        <v>1</v>
      </c>
      <c r="BH112" s="95">
        <v>0</v>
      </c>
      <c r="BI112" s="95">
        <v>0</v>
      </c>
      <c r="BJ112" s="95">
        <v>1</v>
      </c>
      <c r="BK112" s="95">
        <v>0</v>
      </c>
      <c r="BL112" s="95">
        <v>0</v>
      </c>
      <c r="BM112" s="95">
        <v>0</v>
      </c>
      <c r="BN112" s="95">
        <v>0</v>
      </c>
      <c r="BO112" s="95">
        <v>0</v>
      </c>
      <c r="BP112" s="95">
        <v>0</v>
      </c>
      <c r="BQ112" s="95">
        <v>0</v>
      </c>
      <c r="BR112" s="95">
        <v>0</v>
      </c>
      <c r="BS112" s="95">
        <v>0</v>
      </c>
      <c r="BT112" s="95">
        <v>0</v>
      </c>
      <c r="BU112" s="95">
        <v>0</v>
      </c>
      <c r="BV112" s="95">
        <v>0</v>
      </c>
      <c r="BW112" s="95">
        <v>0</v>
      </c>
      <c r="BX112" s="95">
        <v>0</v>
      </c>
      <c r="BY112" s="95">
        <v>1</v>
      </c>
      <c r="BZ112" s="95">
        <v>0</v>
      </c>
      <c r="CA112" s="95">
        <v>0</v>
      </c>
      <c r="CB112" s="95">
        <v>0</v>
      </c>
      <c r="CC112" s="95">
        <v>0</v>
      </c>
      <c r="CD112" s="95">
        <v>0</v>
      </c>
      <c r="CE112" s="95">
        <v>0</v>
      </c>
      <c r="CF112" s="95">
        <v>11</v>
      </c>
      <c r="CG112" s="95">
        <v>0</v>
      </c>
      <c r="CH112" s="95">
        <v>1</v>
      </c>
      <c r="CI112" s="95">
        <v>0</v>
      </c>
      <c r="CJ112" s="95">
        <v>3999</v>
      </c>
      <c r="CK112" s="95">
        <v>25</v>
      </c>
      <c r="CL112" s="95">
        <v>225</v>
      </c>
      <c r="CM112" s="95">
        <v>7</v>
      </c>
      <c r="CN112" s="95">
        <v>2154</v>
      </c>
      <c r="CO112" s="95">
        <v>121</v>
      </c>
      <c r="CP112" s="95">
        <v>96</v>
      </c>
      <c r="CQ112" s="95">
        <v>14</v>
      </c>
      <c r="CR112" s="95">
        <v>1003</v>
      </c>
      <c r="CS112" s="95">
        <v>8</v>
      </c>
      <c r="CT112" s="95">
        <v>26</v>
      </c>
      <c r="CU112" s="95">
        <v>37</v>
      </c>
      <c r="CV112" s="95">
        <v>860</v>
      </c>
      <c r="CW112" s="95">
        <v>314</v>
      </c>
      <c r="CX112" s="95">
        <v>731</v>
      </c>
      <c r="CY112" s="95">
        <v>4946</v>
      </c>
      <c r="CZ112" s="95">
        <v>1282</v>
      </c>
      <c r="DA112" s="95">
        <v>1900</v>
      </c>
      <c r="DB112" s="95">
        <v>941</v>
      </c>
      <c r="DC112" s="95">
        <v>64</v>
      </c>
      <c r="DD112" s="95">
        <v>23</v>
      </c>
      <c r="DE112" s="95">
        <v>45475</v>
      </c>
      <c r="DF112" s="95">
        <v>22143</v>
      </c>
      <c r="DG112" s="95">
        <v>17511</v>
      </c>
      <c r="DH112" s="95">
        <v>2058</v>
      </c>
      <c r="DI112" s="95">
        <v>5060</v>
      </c>
      <c r="DJ112" s="95">
        <v>7189</v>
      </c>
      <c r="DK112" s="95">
        <v>4961</v>
      </c>
      <c r="DL112" s="95">
        <v>41855</v>
      </c>
      <c r="DM112" s="95">
        <v>8135</v>
      </c>
      <c r="DN112" s="95">
        <v>10808</v>
      </c>
      <c r="DO112" s="95">
        <v>0</v>
      </c>
      <c r="DP112" s="95">
        <v>22</v>
      </c>
      <c r="DQ112" s="95">
        <v>0</v>
      </c>
      <c r="DR112" s="95">
        <v>2836</v>
      </c>
      <c r="DS112" s="95">
        <v>169</v>
      </c>
      <c r="DT112" s="95">
        <v>86</v>
      </c>
      <c r="DU112" s="95">
        <v>88</v>
      </c>
      <c r="DV112" s="95">
        <v>89</v>
      </c>
      <c r="DW112" s="95">
        <v>33</v>
      </c>
      <c r="DX112" s="95">
        <v>128</v>
      </c>
      <c r="DY112" s="95">
        <v>0</v>
      </c>
      <c r="DZ112" s="95">
        <v>407</v>
      </c>
      <c r="EA112" s="95">
        <v>185</v>
      </c>
      <c r="EB112" s="95">
        <v>46</v>
      </c>
      <c r="EC112" s="95">
        <v>16</v>
      </c>
      <c r="ED112" s="95">
        <v>2</v>
      </c>
      <c r="EE112" s="95">
        <v>4</v>
      </c>
      <c r="EF112" s="95">
        <v>1</v>
      </c>
      <c r="EG112" s="95">
        <v>0</v>
      </c>
      <c r="EH112" s="95">
        <v>5</v>
      </c>
      <c r="EI112" s="95">
        <v>0</v>
      </c>
      <c r="EJ112" s="95">
        <v>14</v>
      </c>
      <c r="EK112" s="95">
        <v>67</v>
      </c>
      <c r="EL112" s="95">
        <v>43</v>
      </c>
      <c r="EM112" s="95">
        <v>8</v>
      </c>
      <c r="EN112" s="95">
        <v>0</v>
      </c>
      <c r="EO112" s="95">
        <v>0</v>
      </c>
      <c r="EP112" s="95">
        <v>0</v>
      </c>
      <c r="EQ112" s="95">
        <v>3</v>
      </c>
      <c r="ER112" s="95">
        <v>0</v>
      </c>
      <c r="ES112" s="95">
        <v>0</v>
      </c>
      <c r="ET112" s="95">
        <v>0</v>
      </c>
      <c r="EU112" s="95">
        <v>0</v>
      </c>
      <c r="EV112" s="95">
        <v>0</v>
      </c>
      <c r="EW112" s="95">
        <v>0</v>
      </c>
      <c r="EX112" s="95">
        <v>0</v>
      </c>
      <c r="EY112" s="95">
        <v>0</v>
      </c>
      <c r="EZ112" s="95">
        <v>0</v>
      </c>
      <c r="FA112" s="95">
        <v>0</v>
      </c>
      <c r="FB112" s="95">
        <v>6</v>
      </c>
      <c r="FC112" s="95">
        <v>1</v>
      </c>
      <c r="FD112" s="95">
        <v>112</v>
      </c>
      <c r="FE112" s="95">
        <v>162</v>
      </c>
      <c r="FF112" s="95">
        <v>293</v>
      </c>
      <c r="FG112" s="95">
        <v>7</v>
      </c>
      <c r="FH112" s="95">
        <v>120</v>
      </c>
      <c r="FI112" s="95">
        <v>2099</v>
      </c>
      <c r="FJ112" s="95">
        <v>179</v>
      </c>
      <c r="FK112" s="95">
        <v>36</v>
      </c>
      <c r="FL112" s="95">
        <v>0</v>
      </c>
      <c r="FM112" s="95">
        <v>3</v>
      </c>
      <c r="FN112" s="95">
        <v>2744</v>
      </c>
      <c r="FO112" s="95">
        <v>3</v>
      </c>
      <c r="FP112" s="95">
        <v>0</v>
      </c>
      <c r="FQ112" s="95">
        <v>7</v>
      </c>
      <c r="FR112" s="95">
        <v>0</v>
      </c>
      <c r="FS112" s="95">
        <v>0</v>
      </c>
      <c r="FT112" s="95">
        <v>2</v>
      </c>
      <c r="FU112" s="95">
        <v>0</v>
      </c>
      <c r="FV112" s="95">
        <v>0</v>
      </c>
      <c r="FW112" s="95">
        <v>19</v>
      </c>
      <c r="FX112" s="95">
        <v>33876</v>
      </c>
      <c r="FY112" s="95">
        <v>39</v>
      </c>
      <c r="FZ112" s="95">
        <v>0</v>
      </c>
      <c r="GA112" s="95">
        <v>0</v>
      </c>
      <c r="GB112" s="95">
        <v>1</v>
      </c>
      <c r="GC112" s="95">
        <v>0</v>
      </c>
      <c r="GD112" s="95">
        <v>25</v>
      </c>
      <c r="GE112" s="95">
        <v>1938</v>
      </c>
      <c r="GF112" s="95">
        <v>0</v>
      </c>
      <c r="GG112" s="96">
        <v>230026</v>
      </c>
      <c r="GH112" s="95">
        <v>20</v>
      </c>
      <c r="GI112" s="95">
        <v>5695</v>
      </c>
      <c r="GJ112" s="95">
        <v>0</v>
      </c>
      <c r="GK112" s="95">
        <v>0</v>
      </c>
      <c r="GL112" s="95">
        <v>0</v>
      </c>
      <c r="GM112" s="95">
        <v>0</v>
      </c>
      <c r="GN112" s="95">
        <v>0</v>
      </c>
      <c r="GO112" s="95">
        <v>974</v>
      </c>
      <c r="GP112" s="96">
        <v>6689</v>
      </c>
      <c r="GQ112" s="96">
        <v>236715</v>
      </c>
      <c r="GR112" s="95">
        <v>888</v>
      </c>
      <c r="GS112" s="95">
        <v>0</v>
      </c>
      <c r="GT112" s="95">
        <v>888</v>
      </c>
      <c r="GU112" s="95">
        <v>39838</v>
      </c>
      <c r="GV112" s="95">
        <v>40726</v>
      </c>
      <c r="GW112" s="96">
        <v>47415</v>
      </c>
      <c r="GX112" s="96">
        <v>277441</v>
      </c>
      <c r="GY112" s="95">
        <v>-48491</v>
      </c>
      <c r="GZ112" s="95">
        <v>-6</v>
      </c>
      <c r="HA112" s="95">
        <v>0</v>
      </c>
      <c r="HB112" s="95">
        <v>-3879</v>
      </c>
      <c r="HC112" s="95">
        <v>-52376</v>
      </c>
      <c r="HD112" s="95">
        <v>-124913</v>
      </c>
      <c r="HE112" s="95">
        <v>-177289</v>
      </c>
      <c r="HF112" s="96">
        <v>-129874</v>
      </c>
      <c r="HG112" s="97">
        <v>100152</v>
      </c>
      <c r="HH112" s="87"/>
      <c r="HI112" s="40"/>
    </row>
    <row r="113" spans="1:217" hidden="1" x14ac:dyDescent="0.2">
      <c r="A113" s="87" t="s">
        <v>990</v>
      </c>
      <c r="B113" s="92" t="s">
        <v>878</v>
      </c>
      <c r="C113" s="89" t="s">
        <v>1222</v>
      </c>
      <c r="D113" s="95">
        <v>0</v>
      </c>
      <c r="E113" s="95">
        <v>0</v>
      </c>
      <c r="F113" s="95">
        <v>0</v>
      </c>
      <c r="G113" s="95">
        <v>0</v>
      </c>
      <c r="H113" s="95">
        <v>0</v>
      </c>
      <c r="I113" s="95">
        <v>0</v>
      </c>
      <c r="J113" s="95">
        <v>3</v>
      </c>
      <c r="K113" s="95">
        <v>0</v>
      </c>
      <c r="L113" s="95">
        <v>0</v>
      </c>
      <c r="M113" s="95">
        <v>0</v>
      </c>
      <c r="N113" s="95">
        <v>0</v>
      </c>
      <c r="O113" s="95">
        <v>30</v>
      </c>
      <c r="P113" s="95">
        <v>0</v>
      </c>
      <c r="Q113" s="95">
        <v>0</v>
      </c>
      <c r="R113" s="95">
        <v>0</v>
      </c>
      <c r="S113" s="95">
        <v>1</v>
      </c>
      <c r="T113" s="95">
        <v>0</v>
      </c>
      <c r="U113" s="95">
        <v>0</v>
      </c>
      <c r="V113" s="95">
        <v>0</v>
      </c>
      <c r="W113" s="95">
        <v>0</v>
      </c>
      <c r="X113" s="95">
        <v>0</v>
      </c>
      <c r="Y113" s="95">
        <v>0</v>
      </c>
      <c r="Z113" s="95">
        <v>0</v>
      </c>
      <c r="AA113" s="95">
        <v>0</v>
      </c>
      <c r="AB113" s="95">
        <v>0</v>
      </c>
      <c r="AC113" s="95">
        <v>0</v>
      </c>
      <c r="AD113" s="95">
        <v>0</v>
      </c>
      <c r="AE113" s="95">
        <v>0</v>
      </c>
      <c r="AF113" s="95">
        <v>0</v>
      </c>
      <c r="AG113" s="95">
        <v>0</v>
      </c>
      <c r="AH113" s="95">
        <v>0</v>
      </c>
      <c r="AI113" s="95">
        <v>0</v>
      </c>
      <c r="AJ113" s="95">
        <v>0</v>
      </c>
      <c r="AK113" s="95">
        <v>0</v>
      </c>
      <c r="AL113" s="95">
        <v>0</v>
      </c>
      <c r="AM113" s="95">
        <v>0</v>
      </c>
      <c r="AN113" s="95">
        <v>1</v>
      </c>
      <c r="AO113" s="95">
        <v>3</v>
      </c>
      <c r="AP113" s="95">
        <v>0</v>
      </c>
      <c r="AQ113" s="95">
        <v>0</v>
      </c>
      <c r="AR113" s="95">
        <v>0</v>
      </c>
      <c r="AS113" s="95">
        <v>0</v>
      </c>
      <c r="AT113" s="95">
        <v>0</v>
      </c>
      <c r="AU113" s="95">
        <v>0</v>
      </c>
      <c r="AV113" s="95">
        <v>0</v>
      </c>
      <c r="AW113" s="95">
        <v>0</v>
      </c>
      <c r="AX113" s="95">
        <v>0</v>
      </c>
      <c r="AY113" s="95">
        <v>0</v>
      </c>
      <c r="AZ113" s="95">
        <v>0</v>
      </c>
      <c r="BA113" s="95">
        <v>0</v>
      </c>
      <c r="BB113" s="95">
        <v>0</v>
      </c>
      <c r="BC113" s="95">
        <v>0</v>
      </c>
      <c r="BD113" s="95">
        <v>0</v>
      </c>
      <c r="BE113" s="95">
        <v>0</v>
      </c>
      <c r="BF113" s="95">
        <v>0</v>
      </c>
      <c r="BG113" s="95">
        <v>0</v>
      </c>
      <c r="BH113" s="95">
        <v>0</v>
      </c>
      <c r="BI113" s="95">
        <v>0</v>
      </c>
      <c r="BJ113" s="95">
        <v>0</v>
      </c>
      <c r="BK113" s="95">
        <v>0</v>
      </c>
      <c r="BL113" s="95">
        <v>0</v>
      </c>
      <c r="BM113" s="95">
        <v>2</v>
      </c>
      <c r="BN113" s="95">
        <v>0</v>
      </c>
      <c r="BO113" s="95">
        <v>0</v>
      </c>
      <c r="BP113" s="95">
        <v>0</v>
      </c>
      <c r="BQ113" s="95">
        <v>0</v>
      </c>
      <c r="BR113" s="95">
        <v>0</v>
      </c>
      <c r="BS113" s="95">
        <v>1</v>
      </c>
      <c r="BT113" s="95">
        <v>0</v>
      </c>
      <c r="BU113" s="95">
        <v>0</v>
      </c>
      <c r="BV113" s="95">
        <v>0</v>
      </c>
      <c r="BW113" s="95">
        <v>0</v>
      </c>
      <c r="BX113" s="95">
        <v>0</v>
      </c>
      <c r="BY113" s="95">
        <v>0</v>
      </c>
      <c r="BZ113" s="95">
        <v>0</v>
      </c>
      <c r="CA113" s="95">
        <v>0</v>
      </c>
      <c r="CB113" s="95">
        <v>0</v>
      </c>
      <c r="CC113" s="95">
        <v>0</v>
      </c>
      <c r="CD113" s="95">
        <v>0</v>
      </c>
      <c r="CE113" s="95">
        <v>0</v>
      </c>
      <c r="CF113" s="95">
        <v>1</v>
      </c>
      <c r="CG113" s="95">
        <v>0</v>
      </c>
      <c r="CH113" s="95">
        <v>0</v>
      </c>
      <c r="CI113" s="95">
        <v>118</v>
      </c>
      <c r="CJ113" s="95">
        <v>160</v>
      </c>
      <c r="CK113" s="95">
        <v>0</v>
      </c>
      <c r="CL113" s="95">
        <v>15304</v>
      </c>
      <c r="CM113" s="95">
        <v>4244</v>
      </c>
      <c r="CN113" s="95">
        <v>1466</v>
      </c>
      <c r="CO113" s="95">
        <v>353</v>
      </c>
      <c r="CP113" s="95">
        <v>283</v>
      </c>
      <c r="CQ113" s="95">
        <v>87</v>
      </c>
      <c r="CR113" s="95">
        <v>1378</v>
      </c>
      <c r="CS113" s="95">
        <v>536</v>
      </c>
      <c r="CT113" s="95">
        <v>799</v>
      </c>
      <c r="CU113" s="95">
        <v>2411</v>
      </c>
      <c r="CV113" s="95">
        <v>2160</v>
      </c>
      <c r="CW113" s="95">
        <v>323</v>
      </c>
      <c r="CX113" s="95">
        <v>7056</v>
      </c>
      <c r="CY113" s="95">
        <v>1446</v>
      </c>
      <c r="CZ113" s="95">
        <v>1371</v>
      </c>
      <c r="DA113" s="95">
        <v>344</v>
      </c>
      <c r="DB113" s="95">
        <v>136</v>
      </c>
      <c r="DC113" s="95">
        <v>5</v>
      </c>
      <c r="DD113" s="95">
        <v>0</v>
      </c>
      <c r="DE113" s="95">
        <v>0</v>
      </c>
      <c r="DF113" s="95">
        <v>121</v>
      </c>
      <c r="DG113" s="95">
        <v>175083</v>
      </c>
      <c r="DH113" s="95">
        <v>1377</v>
      </c>
      <c r="DI113" s="95">
        <v>454</v>
      </c>
      <c r="DJ113" s="95">
        <v>518</v>
      </c>
      <c r="DK113" s="95">
        <v>532</v>
      </c>
      <c r="DL113" s="95">
        <v>2058</v>
      </c>
      <c r="DM113" s="95">
        <v>863</v>
      </c>
      <c r="DN113" s="95">
        <v>765</v>
      </c>
      <c r="DO113" s="95">
        <v>0</v>
      </c>
      <c r="DP113" s="95">
        <v>285</v>
      </c>
      <c r="DQ113" s="95">
        <v>2808</v>
      </c>
      <c r="DR113" s="95">
        <v>8000</v>
      </c>
      <c r="DS113" s="95">
        <v>5774</v>
      </c>
      <c r="DT113" s="95">
        <v>2060</v>
      </c>
      <c r="DU113" s="95">
        <v>205</v>
      </c>
      <c r="DV113" s="95">
        <v>401</v>
      </c>
      <c r="DW113" s="95">
        <v>0</v>
      </c>
      <c r="DX113" s="95">
        <v>13</v>
      </c>
      <c r="DY113" s="95">
        <v>0</v>
      </c>
      <c r="DZ113" s="95">
        <v>702</v>
      </c>
      <c r="EA113" s="95">
        <v>1649</v>
      </c>
      <c r="EB113" s="95">
        <v>963</v>
      </c>
      <c r="EC113" s="95">
        <v>577</v>
      </c>
      <c r="ED113" s="95">
        <v>989</v>
      </c>
      <c r="EE113" s="95">
        <v>0</v>
      </c>
      <c r="EF113" s="95">
        <v>0</v>
      </c>
      <c r="EG113" s="95">
        <v>0</v>
      </c>
      <c r="EH113" s="95">
        <v>0</v>
      </c>
      <c r="EI113" s="95">
        <v>0</v>
      </c>
      <c r="EJ113" s="95">
        <v>1</v>
      </c>
      <c r="EK113" s="95">
        <v>1</v>
      </c>
      <c r="EL113" s="95">
        <v>0</v>
      </c>
      <c r="EM113" s="95">
        <v>0</v>
      </c>
      <c r="EN113" s="95">
        <v>0</v>
      </c>
      <c r="EO113" s="95">
        <v>0</v>
      </c>
      <c r="EP113" s="95">
        <v>0</v>
      </c>
      <c r="EQ113" s="95">
        <v>19</v>
      </c>
      <c r="ER113" s="95">
        <v>0</v>
      </c>
      <c r="ES113" s="95">
        <v>0</v>
      </c>
      <c r="ET113" s="95">
        <v>0</v>
      </c>
      <c r="EU113" s="95">
        <v>0</v>
      </c>
      <c r="EV113" s="95">
        <v>0</v>
      </c>
      <c r="EW113" s="95">
        <v>0</v>
      </c>
      <c r="EX113" s="95">
        <v>0</v>
      </c>
      <c r="EY113" s="95">
        <v>0</v>
      </c>
      <c r="EZ113" s="95">
        <v>2</v>
      </c>
      <c r="FA113" s="95">
        <v>0</v>
      </c>
      <c r="FB113" s="95">
        <v>0</v>
      </c>
      <c r="FC113" s="95">
        <v>0</v>
      </c>
      <c r="FD113" s="95">
        <v>1</v>
      </c>
      <c r="FE113" s="95">
        <v>0</v>
      </c>
      <c r="FF113" s="95">
        <v>0</v>
      </c>
      <c r="FG113" s="95">
        <v>0</v>
      </c>
      <c r="FH113" s="95">
        <v>0</v>
      </c>
      <c r="FI113" s="95">
        <v>1</v>
      </c>
      <c r="FJ113" s="95">
        <v>0</v>
      </c>
      <c r="FK113" s="95">
        <v>0</v>
      </c>
      <c r="FL113" s="95">
        <v>0</v>
      </c>
      <c r="FM113" s="95">
        <v>0</v>
      </c>
      <c r="FN113" s="95">
        <v>0</v>
      </c>
      <c r="FO113" s="95">
        <v>0</v>
      </c>
      <c r="FP113" s="95">
        <v>0</v>
      </c>
      <c r="FQ113" s="95">
        <v>0</v>
      </c>
      <c r="FR113" s="95">
        <v>0</v>
      </c>
      <c r="FS113" s="95">
        <v>0</v>
      </c>
      <c r="FT113" s="95">
        <v>0</v>
      </c>
      <c r="FU113" s="95">
        <v>0</v>
      </c>
      <c r="FV113" s="95">
        <v>0</v>
      </c>
      <c r="FW113" s="95">
        <v>1442</v>
      </c>
      <c r="FX113" s="95">
        <v>10465</v>
      </c>
      <c r="FY113" s="95">
        <v>0</v>
      </c>
      <c r="FZ113" s="95">
        <v>0</v>
      </c>
      <c r="GA113" s="95">
        <v>0</v>
      </c>
      <c r="GB113" s="95">
        <v>0</v>
      </c>
      <c r="GC113" s="95">
        <v>0</v>
      </c>
      <c r="GD113" s="95">
        <v>4</v>
      </c>
      <c r="GE113" s="95">
        <v>0</v>
      </c>
      <c r="GF113" s="95">
        <v>14</v>
      </c>
      <c r="GG113" s="96">
        <v>258169</v>
      </c>
      <c r="GH113" s="95">
        <v>1</v>
      </c>
      <c r="GI113" s="95">
        <v>346</v>
      </c>
      <c r="GJ113" s="95">
        <v>0</v>
      </c>
      <c r="GK113" s="95">
        <v>0</v>
      </c>
      <c r="GL113" s="95">
        <v>0</v>
      </c>
      <c r="GM113" s="95">
        <v>2577</v>
      </c>
      <c r="GN113" s="95">
        <v>105850</v>
      </c>
      <c r="GO113" s="95">
        <v>-8612</v>
      </c>
      <c r="GP113" s="96">
        <v>100162</v>
      </c>
      <c r="GQ113" s="96">
        <v>358331</v>
      </c>
      <c r="GR113" s="95">
        <v>315405</v>
      </c>
      <c r="GS113" s="95">
        <v>0</v>
      </c>
      <c r="GT113" s="95">
        <v>315405</v>
      </c>
      <c r="GU113" s="95">
        <v>531250</v>
      </c>
      <c r="GV113" s="95">
        <v>846655</v>
      </c>
      <c r="GW113" s="96">
        <v>946817</v>
      </c>
      <c r="GX113" s="96">
        <v>1204986</v>
      </c>
      <c r="GY113" s="95">
        <v>-51645</v>
      </c>
      <c r="GZ113" s="95">
        <v>0</v>
      </c>
      <c r="HA113" s="95">
        <v>0</v>
      </c>
      <c r="HB113" s="95">
        <v>-4133</v>
      </c>
      <c r="HC113" s="95">
        <v>-55778</v>
      </c>
      <c r="HD113" s="95">
        <v>-234746</v>
      </c>
      <c r="HE113" s="95">
        <v>-290524</v>
      </c>
      <c r="HF113" s="96">
        <v>656293</v>
      </c>
      <c r="HG113" s="97">
        <v>914462</v>
      </c>
      <c r="HH113" s="87"/>
      <c r="HI113" s="40"/>
    </row>
    <row r="114" spans="1:217" hidden="1" x14ac:dyDescent="0.2">
      <c r="A114" s="87" t="s">
        <v>991</v>
      </c>
      <c r="B114" s="92" t="s">
        <v>877</v>
      </c>
      <c r="C114" s="89" t="s">
        <v>1223</v>
      </c>
      <c r="D114" s="95">
        <v>0</v>
      </c>
      <c r="E114" s="95">
        <v>0</v>
      </c>
      <c r="F114" s="95">
        <v>0</v>
      </c>
      <c r="G114" s="95">
        <v>0</v>
      </c>
      <c r="H114" s="95">
        <v>0</v>
      </c>
      <c r="I114" s="95">
        <v>0</v>
      </c>
      <c r="J114" s="95">
        <v>0</v>
      </c>
      <c r="K114" s="95">
        <v>0</v>
      </c>
      <c r="L114" s="95">
        <v>0</v>
      </c>
      <c r="M114" s="95">
        <v>0</v>
      </c>
      <c r="N114" s="95">
        <v>0</v>
      </c>
      <c r="O114" s="95">
        <v>0</v>
      </c>
      <c r="P114" s="95">
        <v>0</v>
      </c>
      <c r="Q114" s="95">
        <v>0</v>
      </c>
      <c r="R114" s="95">
        <v>0</v>
      </c>
      <c r="S114" s="95">
        <v>0</v>
      </c>
      <c r="T114" s="95">
        <v>0</v>
      </c>
      <c r="U114" s="95">
        <v>0</v>
      </c>
      <c r="V114" s="95">
        <v>0</v>
      </c>
      <c r="W114" s="95">
        <v>0</v>
      </c>
      <c r="X114" s="95">
        <v>0</v>
      </c>
      <c r="Y114" s="95">
        <v>0</v>
      </c>
      <c r="Z114" s="95">
        <v>0</v>
      </c>
      <c r="AA114" s="95">
        <v>0</v>
      </c>
      <c r="AB114" s="95">
        <v>0</v>
      </c>
      <c r="AC114" s="95">
        <v>0</v>
      </c>
      <c r="AD114" s="95">
        <v>0</v>
      </c>
      <c r="AE114" s="95">
        <v>0</v>
      </c>
      <c r="AF114" s="95">
        <v>0</v>
      </c>
      <c r="AG114" s="95">
        <v>0</v>
      </c>
      <c r="AH114" s="95">
        <v>0</v>
      </c>
      <c r="AI114" s="95">
        <v>0</v>
      </c>
      <c r="AJ114" s="95">
        <v>0</v>
      </c>
      <c r="AK114" s="95">
        <v>0</v>
      </c>
      <c r="AL114" s="95">
        <v>0</v>
      </c>
      <c r="AM114" s="95">
        <v>0</v>
      </c>
      <c r="AN114" s="95">
        <v>0</v>
      </c>
      <c r="AO114" s="95">
        <v>0</v>
      </c>
      <c r="AP114" s="95">
        <v>0</v>
      </c>
      <c r="AQ114" s="95">
        <v>0</v>
      </c>
      <c r="AR114" s="95">
        <v>0</v>
      </c>
      <c r="AS114" s="95">
        <v>0</v>
      </c>
      <c r="AT114" s="95">
        <v>0</v>
      </c>
      <c r="AU114" s="95">
        <v>0</v>
      </c>
      <c r="AV114" s="95">
        <v>0</v>
      </c>
      <c r="AW114" s="95">
        <v>0</v>
      </c>
      <c r="AX114" s="95">
        <v>0</v>
      </c>
      <c r="AY114" s="95">
        <v>0</v>
      </c>
      <c r="AZ114" s="95">
        <v>0</v>
      </c>
      <c r="BA114" s="95">
        <v>0</v>
      </c>
      <c r="BB114" s="95">
        <v>0</v>
      </c>
      <c r="BC114" s="95">
        <v>0</v>
      </c>
      <c r="BD114" s="95">
        <v>0</v>
      </c>
      <c r="BE114" s="95">
        <v>0</v>
      </c>
      <c r="BF114" s="95">
        <v>0</v>
      </c>
      <c r="BG114" s="95">
        <v>0</v>
      </c>
      <c r="BH114" s="95">
        <v>0</v>
      </c>
      <c r="BI114" s="95">
        <v>0</v>
      </c>
      <c r="BJ114" s="95">
        <v>0</v>
      </c>
      <c r="BK114" s="95">
        <v>0</v>
      </c>
      <c r="BL114" s="95">
        <v>0</v>
      </c>
      <c r="BM114" s="95">
        <v>1</v>
      </c>
      <c r="BN114" s="95">
        <v>0</v>
      </c>
      <c r="BO114" s="95">
        <v>0</v>
      </c>
      <c r="BP114" s="95">
        <v>0</v>
      </c>
      <c r="BQ114" s="95">
        <v>0</v>
      </c>
      <c r="BR114" s="95">
        <v>0</v>
      </c>
      <c r="BS114" s="95">
        <v>0</v>
      </c>
      <c r="BT114" s="95">
        <v>0</v>
      </c>
      <c r="BU114" s="95">
        <v>0</v>
      </c>
      <c r="BV114" s="95">
        <v>0</v>
      </c>
      <c r="BW114" s="95">
        <v>0</v>
      </c>
      <c r="BX114" s="95">
        <v>0</v>
      </c>
      <c r="BY114" s="95">
        <v>0</v>
      </c>
      <c r="BZ114" s="95">
        <v>0</v>
      </c>
      <c r="CA114" s="95">
        <v>0</v>
      </c>
      <c r="CB114" s="95">
        <v>0</v>
      </c>
      <c r="CC114" s="95">
        <v>0</v>
      </c>
      <c r="CD114" s="95">
        <v>0</v>
      </c>
      <c r="CE114" s="95">
        <v>0</v>
      </c>
      <c r="CF114" s="95">
        <v>0</v>
      </c>
      <c r="CG114" s="95">
        <v>0</v>
      </c>
      <c r="CH114" s="95">
        <v>0</v>
      </c>
      <c r="CI114" s="95">
        <v>0</v>
      </c>
      <c r="CJ114" s="95">
        <v>0</v>
      </c>
      <c r="CK114" s="95">
        <v>0</v>
      </c>
      <c r="CL114" s="95">
        <v>0</v>
      </c>
      <c r="CM114" s="95">
        <v>0</v>
      </c>
      <c r="CN114" s="95">
        <v>0</v>
      </c>
      <c r="CO114" s="95">
        <v>0</v>
      </c>
      <c r="CP114" s="95">
        <v>0</v>
      </c>
      <c r="CQ114" s="95">
        <v>0</v>
      </c>
      <c r="CR114" s="95">
        <v>0</v>
      </c>
      <c r="CS114" s="95">
        <v>0</v>
      </c>
      <c r="CT114" s="95">
        <v>0</v>
      </c>
      <c r="CU114" s="95">
        <v>0</v>
      </c>
      <c r="CV114" s="95">
        <v>0</v>
      </c>
      <c r="CW114" s="95">
        <v>0</v>
      </c>
      <c r="CX114" s="95">
        <v>0</v>
      </c>
      <c r="CY114" s="95">
        <v>0</v>
      </c>
      <c r="CZ114" s="95">
        <v>0</v>
      </c>
      <c r="DA114" s="95">
        <v>0</v>
      </c>
      <c r="DB114" s="95">
        <v>0</v>
      </c>
      <c r="DC114" s="95">
        <v>0</v>
      </c>
      <c r="DD114" s="95">
        <v>0</v>
      </c>
      <c r="DE114" s="95">
        <v>0</v>
      </c>
      <c r="DF114" s="95">
        <v>0</v>
      </c>
      <c r="DG114" s="95">
        <v>0</v>
      </c>
      <c r="DH114" s="95">
        <v>6816</v>
      </c>
      <c r="DI114" s="95">
        <v>0</v>
      </c>
      <c r="DJ114" s="95">
        <v>0</v>
      </c>
      <c r="DK114" s="95">
        <v>0</v>
      </c>
      <c r="DL114" s="95">
        <v>0</v>
      </c>
      <c r="DM114" s="95">
        <v>0</v>
      </c>
      <c r="DN114" s="95">
        <v>0</v>
      </c>
      <c r="DO114" s="95">
        <v>0</v>
      </c>
      <c r="DP114" s="95">
        <v>0</v>
      </c>
      <c r="DQ114" s="95">
        <v>0</v>
      </c>
      <c r="DR114" s="95">
        <v>0</v>
      </c>
      <c r="DS114" s="95">
        <v>34</v>
      </c>
      <c r="DT114" s="95">
        <v>685</v>
      </c>
      <c r="DU114" s="95">
        <v>0</v>
      </c>
      <c r="DV114" s="95">
        <v>0</v>
      </c>
      <c r="DW114" s="95">
        <v>0</v>
      </c>
      <c r="DX114" s="95">
        <v>1</v>
      </c>
      <c r="DY114" s="95">
        <v>0</v>
      </c>
      <c r="DZ114" s="95">
        <v>2700</v>
      </c>
      <c r="EA114" s="95">
        <v>1029</v>
      </c>
      <c r="EB114" s="95">
        <v>0</v>
      </c>
      <c r="EC114" s="95">
        <v>0</v>
      </c>
      <c r="ED114" s="95">
        <v>0</v>
      </c>
      <c r="EE114" s="95">
        <v>0</v>
      </c>
      <c r="EF114" s="95">
        <v>0</v>
      </c>
      <c r="EG114" s="95">
        <v>0</v>
      </c>
      <c r="EH114" s="95">
        <v>0</v>
      </c>
      <c r="EI114" s="95">
        <v>0</v>
      </c>
      <c r="EJ114" s="95">
        <v>0</v>
      </c>
      <c r="EK114" s="95">
        <v>0</v>
      </c>
      <c r="EL114" s="95">
        <v>0</v>
      </c>
      <c r="EM114" s="95">
        <v>0</v>
      </c>
      <c r="EN114" s="95">
        <v>0</v>
      </c>
      <c r="EO114" s="95">
        <v>0</v>
      </c>
      <c r="EP114" s="95">
        <v>0</v>
      </c>
      <c r="EQ114" s="95">
        <v>0</v>
      </c>
      <c r="ER114" s="95">
        <v>0</v>
      </c>
      <c r="ES114" s="95">
        <v>54</v>
      </c>
      <c r="ET114" s="95">
        <v>0</v>
      </c>
      <c r="EU114" s="95">
        <v>0</v>
      </c>
      <c r="EV114" s="95">
        <v>0</v>
      </c>
      <c r="EW114" s="95">
        <v>0</v>
      </c>
      <c r="EX114" s="95">
        <v>0</v>
      </c>
      <c r="EY114" s="95">
        <v>0</v>
      </c>
      <c r="EZ114" s="95">
        <v>0</v>
      </c>
      <c r="FA114" s="95">
        <v>0</v>
      </c>
      <c r="FB114" s="95">
        <v>5</v>
      </c>
      <c r="FC114" s="95">
        <v>0</v>
      </c>
      <c r="FD114" s="95">
        <v>0</v>
      </c>
      <c r="FE114" s="95">
        <v>0</v>
      </c>
      <c r="FF114" s="95">
        <v>0</v>
      </c>
      <c r="FG114" s="95">
        <v>0</v>
      </c>
      <c r="FH114" s="95">
        <v>16</v>
      </c>
      <c r="FI114" s="95">
        <v>181</v>
      </c>
      <c r="FJ114" s="95">
        <v>463</v>
      </c>
      <c r="FK114" s="95">
        <v>0</v>
      </c>
      <c r="FL114" s="95">
        <v>0</v>
      </c>
      <c r="FM114" s="95">
        <v>0</v>
      </c>
      <c r="FN114" s="95">
        <v>0</v>
      </c>
      <c r="FO114" s="95">
        <v>0</v>
      </c>
      <c r="FP114" s="95">
        <v>0</v>
      </c>
      <c r="FQ114" s="95">
        <v>0</v>
      </c>
      <c r="FR114" s="95">
        <v>0</v>
      </c>
      <c r="FS114" s="95">
        <v>0</v>
      </c>
      <c r="FT114" s="95">
        <v>22</v>
      </c>
      <c r="FU114" s="95">
        <v>0</v>
      </c>
      <c r="FV114" s="95">
        <v>0</v>
      </c>
      <c r="FW114" s="95">
        <v>0</v>
      </c>
      <c r="FX114" s="95">
        <v>5404</v>
      </c>
      <c r="FY114" s="95">
        <v>29</v>
      </c>
      <c r="FZ114" s="95">
        <v>0</v>
      </c>
      <c r="GA114" s="95">
        <v>0</v>
      </c>
      <c r="GB114" s="95">
        <v>0</v>
      </c>
      <c r="GC114" s="95">
        <v>50</v>
      </c>
      <c r="GD114" s="95">
        <v>4</v>
      </c>
      <c r="GE114" s="95">
        <v>0</v>
      </c>
      <c r="GF114" s="95">
        <v>0</v>
      </c>
      <c r="GG114" s="96">
        <v>17494</v>
      </c>
      <c r="GH114" s="95">
        <v>2577</v>
      </c>
      <c r="GI114" s="95">
        <v>110822</v>
      </c>
      <c r="GJ114" s="95">
        <v>0</v>
      </c>
      <c r="GK114" s="95">
        <v>0</v>
      </c>
      <c r="GL114" s="95">
        <v>0</v>
      </c>
      <c r="GM114" s="95">
        <v>130</v>
      </c>
      <c r="GN114" s="95">
        <v>22489</v>
      </c>
      <c r="GO114" s="95">
        <v>2685</v>
      </c>
      <c r="GP114" s="96">
        <v>138703</v>
      </c>
      <c r="GQ114" s="96">
        <v>156197</v>
      </c>
      <c r="GR114" s="95">
        <v>30</v>
      </c>
      <c r="GS114" s="95">
        <v>1190</v>
      </c>
      <c r="GT114" s="95">
        <v>1220</v>
      </c>
      <c r="GU114" s="95">
        <v>2291</v>
      </c>
      <c r="GV114" s="95">
        <v>3511</v>
      </c>
      <c r="GW114" s="96">
        <v>142214</v>
      </c>
      <c r="GX114" s="96">
        <v>159708</v>
      </c>
      <c r="GY114" s="95">
        <v>-19531</v>
      </c>
      <c r="GZ114" s="95">
        <v>-74</v>
      </c>
      <c r="HA114" s="95">
        <v>-3</v>
      </c>
      <c r="HB114" s="95">
        <v>-1563</v>
      </c>
      <c r="HC114" s="95">
        <v>-21171</v>
      </c>
      <c r="HD114" s="95">
        <v>-50256</v>
      </c>
      <c r="HE114" s="95">
        <v>-71427</v>
      </c>
      <c r="HF114" s="96">
        <v>70787</v>
      </c>
      <c r="HG114" s="97">
        <v>88281</v>
      </c>
      <c r="HH114" s="87"/>
      <c r="HI114" s="40"/>
    </row>
    <row r="115" spans="1:217" hidden="1" x14ac:dyDescent="0.2">
      <c r="A115" s="87" t="s">
        <v>992</v>
      </c>
      <c r="B115" s="92" t="s">
        <v>875</v>
      </c>
      <c r="C115" s="89" t="s">
        <v>874</v>
      </c>
      <c r="D115" s="95">
        <v>0</v>
      </c>
      <c r="E115" s="95">
        <v>0</v>
      </c>
      <c r="F115" s="95">
        <v>0</v>
      </c>
      <c r="G115" s="95">
        <v>0</v>
      </c>
      <c r="H115" s="95">
        <v>0</v>
      </c>
      <c r="I115" s="95">
        <v>0</v>
      </c>
      <c r="J115" s="95">
        <v>0</v>
      </c>
      <c r="K115" s="95">
        <v>0</v>
      </c>
      <c r="L115" s="95">
        <v>0</v>
      </c>
      <c r="M115" s="95">
        <v>0</v>
      </c>
      <c r="N115" s="95">
        <v>0</v>
      </c>
      <c r="O115" s="95">
        <v>0</v>
      </c>
      <c r="P115" s="95">
        <v>0</v>
      </c>
      <c r="Q115" s="95">
        <v>0</v>
      </c>
      <c r="R115" s="95">
        <v>0</v>
      </c>
      <c r="S115" s="95">
        <v>0</v>
      </c>
      <c r="T115" s="95">
        <v>0</v>
      </c>
      <c r="U115" s="95">
        <v>0</v>
      </c>
      <c r="V115" s="95">
        <v>0</v>
      </c>
      <c r="W115" s="95">
        <v>0</v>
      </c>
      <c r="X115" s="95">
        <v>0</v>
      </c>
      <c r="Y115" s="95">
        <v>0</v>
      </c>
      <c r="Z115" s="95">
        <v>0</v>
      </c>
      <c r="AA115" s="95">
        <v>0</v>
      </c>
      <c r="AB115" s="95">
        <v>0</v>
      </c>
      <c r="AC115" s="95">
        <v>0</v>
      </c>
      <c r="AD115" s="95">
        <v>0</v>
      </c>
      <c r="AE115" s="95">
        <v>0</v>
      </c>
      <c r="AF115" s="95">
        <v>0</v>
      </c>
      <c r="AG115" s="95">
        <v>0</v>
      </c>
      <c r="AH115" s="95">
        <v>0</v>
      </c>
      <c r="AI115" s="95">
        <v>0</v>
      </c>
      <c r="AJ115" s="95">
        <v>0</v>
      </c>
      <c r="AK115" s="95">
        <v>0</v>
      </c>
      <c r="AL115" s="95">
        <v>0</v>
      </c>
      <c r="AM115" s="95">
        <v>0</v>
      </c>
      <c r="AN115" s="95">
        <v>0</v>
      </c>
      <c r="AO115" s="95">
        <v>0</v>
      </c>
      <c r="AP115" s="95">
        <v>0</v>
      </c>
      <c r="AQ115" s="95">
        <v>0</v>
      </c>
      <c r="AR115" s="95">
        <v>0</v>
      </c>
      <c r="AS115" s="95">
        <v>0</v>
      </c>
      <c r="AT115" s="95">
        <v>0</v>
      </c>
      <c r="AU115" s="95">
        <v>0</v>
      </c>
      <c r="AV115" s="95">
        <v>0</v>
      </c>
      <c r="AW115" s="95">
        <v>0</v>
      </c>
      <c r="AX115" s="95">
        <v>0</v>
      </c>
      <c r="AY115" s="95">
        <v>0</v>
      </c>
      <c r="AZ115" s="95">
        <v>0</v>
      </c>
      <c r="BA115" s="95">
        <v>0</v>
      </c>
      <c r="BB115" s="95">
        <v>0</v>
      </c>
      <c r="BC115" s="95">
        <v>0</v>
      </c>
      <c r="BD115" s="95">
        <v>0</v>
      </c>
      <c r="BE115" s="95">
        <v>0</v>
      </c>
      <c r="BF115" s="95">
        <v>0</v>
      </c>
      <c r="BG115" s="95">
        <v>0</v>
      </c>
      <c r="BH115" s="95">
        <v>0</v>
      </c>
      <c r="BI115" s="95">
        <v>0</v>
      </c>
      <c r="BJ115" s="95">
        <v>0</v>
      </c>
      <c r="BK115" s="95">
        <v>0</v>
      </c>
      <c r="BL115" s="95">
        <v>0</v>
      </c>
      <c r="BM115" s="95">
        <v>0</v>
      </c>
      <c r="BN115" s="95">
        <v>0</v>
      </c>
      <c r="BO115" s="95">
        <v>0</v>
      </c>
      <c r="BP115" s="95">
        <v>0</v>
      </c>
      <c r="BQ115" s="95">
        <v>0</v>
      </c>
      <c r="BR115" s="95">
        <v>0</v>
      </c>
      <c r="BS115" s="95">
        <v>0</v>
      </c>
      <c r="BT115" s="95">
        <v>0</v>
      </c>
      <c r="BU115" s="95">
        <v>0</v>
      </c>
      <c r="BV115" s="95">
        <v>0</v>
      </c>
      <c r="BW115" s="95">
        <v>0</v>
      </c>
      <c r="BX115" s="95">
        <v>0</v>
      </c>
      <c r="BY115" s="95">
        <v>0</v>
      </c>
      <c r="BZ115" s="95">
        <v>0</v>
      </c>
      <c r="CA115" s="95">
        <v>0</v>
      </c>
      <c r="CB115" s="95">
        <v>0</v>
      </c>
      <c r="CC115" s="95">
        <v>0</v>
      </c>
      <c r="CD115" s="95">
        <v>0</v>
      </c>
      <c r="CE115" s="95">
        <v>0</v>
      </c>
      <c r="CF115" s="95">
        <v>0</v>
      </c>
      <c r="CG115" s="95">
        <v>0</v>
      </c>
      <c r="CH115" s="95">
        <v>0</v>
      </c>
      <c r="CI115" s="95">
        <v>0</v>
      </c>
      <c r="CJ115" s="95">
        <v>0</v>
      </c>
      <c r="CK115" s="95">
        <v>0</v>
      </c>
      <c r="CL115" s="95">
        <v>0</v>
      </c>
      <c r="CM115" s="95">
        <v>631</v>
      </c>
      <c r="CN115" s="95">
        <v>15</v>
      </c>
      <c r="CO115" s="95">
        <v>0</v>
      </c>
      <c r="CP115" s="95">
        <v>2</v>
      </c>
      <c r="CQ115" s="95">
        <v>0</v>
      </c>
      <c r="CR115" s="95">
        <v>0</v>
      </c>
      <c r="CS115" s="95">
        <v>0</v>
      </c>
      <c r="CT115" s="95">
        <v>137</v>
      </c>
      <c r="CU115" s="95">
        <v>282</v>
      </c>
      <c r="CV115" s="95">
        <v>1453</v>
      </c>
      <c r="CW115" s="95">
        <v>44</v>
      </c>
      <c r="CX115" s="95">
        <v>63</v>
      </c>
      <c r="CY115" s="95">
        <v>695</v>
      </c>
      <c r="CZ115" s="95">
        <v>0</v>
      </c>
      <c r="DA115" s="95">
        <v>60</v>
      </c>
      <c r="DB115" s="95">
        <v>0</v>
      </c>
      <c r="DC115" s="95">
        <v>0</v>
      </c>
      <c r="DD115" s="95">
        <v>0</v>
      </c>
      <c r="DE115" s="95">
        <v>83</v>
      </c>
      <c r="DF115" s="95">
        <v>0</v>
      </c>
      <c r="DG115" s="95">
        <v>0</v>
      </c>
      <c r="DH115" s="95">
        <v>0</v>
      </c>
      <c r="DI115" s="95">
        <v>1535</v>
      </c>
      <c r="DJ115" s="95">
        <v>0</v>
      </c>
      <c r="DK115" s="95">
        <v>0</v>
      </c>
      <c r="DL115" s="95">
        <v>0</v>
      </c>
      <c r="DM115" s="95">
        <v>0</v>
      </c>
      <c r="DN115" s="95">
        <v>2</v>
      </c>
      <c r="DO115" s="95">
        <v>0</v>
      </c>
      <c r="DP115" s="95">
        <v>0</v>
      </c>
      <c r="DQ115" s="95">
        <v>0</v>
      </c>
      <c r="DR115" s="95">
        <v>0</v>
      </c>
      <c r="DS115" s="95">
        <v>465</v>
      </c>
      <c r="DT115" s="95">
        <v>0</v>
      </c>
      <c r="DU115" s="95">
        <v>0</v>
      </c>
      <c r="DV115" s="95">
        <v>0</v>
      </c>
      <c r="DW115" s="95">
        <v>0</v>
      </c>
      <c r="DX115" s="95">
        <v>0</v>
      </c>
      <c r="DY115" s="95">
        <v>0</v>
      </c>
      <c r="DZ115" s="95">
        <v>0</v>
      </c>
      <c r="EA115" s="95">
        <v>0</v>
      </c>
      <c r="EB115" s="95">
        <v>0</v>
      </c>
      <c r="EC115" s="95">
        <v>0</v>
      </c>
      <c r="ED115" s="95">
        <v>0</v>
      </c>
      <c r="EE115" s="95">
        <v>0</v>
      </c>
      <c r="EF115" s="95">
        <v>0</v>
      </c>
      <c r="EG115" s="95">
        <v>0</v>
      </c>
      <c r="EH115" s="95">
        <v>0</v>
      </c>
      <c r="EI115" s="95">
        <v>0</v>
      </c>
      <c r="EJ115" s="95">
        <v>0</v>
      </c>
      <c r="EK115" s="95">
        <v>0</v>
      </c>
      <c r="EL115" s="95">
        <v>0</v>
      </c>
      <c r="EM115" s="95">
        <v>0</v>
      </c>
      <c r="EN115" s="95">
        <v>0</v>
      </c>
      <c r="EO115" s="95">
        <v>0</v>
      </c>
      <c r="EP115" s="95">
        <v>0</v>
      </c>
      <c r="EQ115" s="95">
        <v>0</v>
      </c>
      <c r="ER115" s="95">
        <v>0</v>
      </c>
      <c r="ES115" s="95">
        <v>0</v>
      </c>
      <c r="ET115" s="95">
        <v>0</v>
      </c>
      <c r="EU115" s="95">
        <v>0</v>
      </c>
      <c r="EV115" s="95">
        <v>0</v>
      </c>
      <c r="EW115" s="95">
        <v>0</v>
      </c>
      <c r="EX115" s="95">
        <v>0</v>
      </c>
      <c r="EY115" s="95">
        <v>0</v>
      </c>
      <c r="EZ115" s="95">
        <v>0</v>
      </c>
      <c r="FA115" s="95">
        <v>0</v>
      </c>
      <c r="FB115" s="95">
        <v>0</v>
      </c>
      <c r="FC115" s="95">
        <v>0</v>
      </c>
      <c r="FD115" s="95">
        <v>0</v>
      </c>
      <c r="FE115" s="95">
        <v>0</v>
      </c>
      <c r="FF115" s="95">
        <v>0</v>
      </c>
      <c r="FG115" s="95">
        <v>0</v>
      </c>
      <c r="FH115" s="95">
        <v>0</v>
      </c>
      <c r="FI115" s="95">
        <v>771</v>
      </c>
      <c r="FJ115" s="95">
        <v>0</v>
      </c>
      <c r="FK115" s="95">
        <v>0</v>
      </c>
      <c r="FL115" s="95">
        <v>0</v>
      </c>
      <c r="FM115" s="95">
        <v>0</v>
      </c>
      <c r="FN115" s="95">
        <v>0</v>
      </c>
      <c r="FO115" s="95">
        <v>126</v>
      </c>
      <c r="FP115" s="95">
        <v>0</v>
      </c>
      <c r="FQ115" s="95">
        <v>0</v>
      </c>
      <c r="FR115" s="95">
        <v>0</v>
      </c>
      <c r="FS115" s="95">
        <v>0</v>
      </c>
      <c r="FT115" s="95">
        <v>0</v>
      </c>
      <c r="FU115" s="95">
        <v>0</v>
      </c>
      <c r="FV115" s="95">
        <v>0</v>
      </c>
      <c r="FW115" s="95">
        <v>0</v>
      </c>
      <c r="FX115" s="95">
        <v>1913</v>
      </c>
      <c r="FY115" s="95">
        <v>0</v>
      </c>
      <c r="FZ115" s="95">
        <v>0</v>
      </c>
      <c r="GA115" s="95">
        <v>0</v>
      </c>
      <c r="GB115" s="95">
        <v>0</v>
      </c>
      <c r="GC115" s="95">
        <v>0</v>
      </c>
      <c r="GD115" s="95">
        <v>0</v>
      </c>
      <c r="GE115" s="95">
        <v>0</v>
      </c>
      <c r="GF115" s="95">
        <v>0</v>
      </c>
      <c r="GG115" s="96">
        <v>8277</v>
      </c>
      <c r="GH115" s="95">
        <v>0</v>
      </c>
      <c r="GI115" s="95">
        <v>0</v>
      </c>
      <c r="GJ115" s="95">
        <v>0</v>
      </c>
      <c r="GK115" s="95">
        <v>0</v>
      </c>
      <c r="GL115" s="95">
        <v>0</v>
      </c>
      <c r="GM115" s="95">
        <v>2714</v>
      </c>
      <c r="GN115" s="95">
        <v>25693</v>
      </c>
      <c r="GO115" s="95">
        <v>-834</v>
      </c>
      <c r="GP115" s="96">
        <v>27573</v>
      </c>
      <c r="GQ115" s="96">
        <v>35850</v>
      </c>
      <c r="GR115" s="95">
        <v>1610</v>
      </c>
      <c r="GS115" s="95">
        <v>0</v>
      </c>
      <c r="GT115" s="95">
        <v>1610</v>
      </c>
      <c r="GU115" s="95">
        <v>16694</v>
      </c>
      <c r="GV115" s="95">
        <v>18304</v>
      </c>
      <c r="GW115" s="96">
        <v>45877</v>
      </c>
      <c r="GX115" s="96">
        <v>54154</v>
      </c>
      <c r="GY115" s="95">
        <v>-17884</v>
      </c>
      <c r="GZ115" s="95">
        <v>0</v>
      </c>
      <c r="HA115" s="95">
        <v>0</v>
      </c>
      <c r="HB115" s="95">
        <v>-1431</v>
      </c>
      <c r="HC115" s="95">
        <v>-19315</v>
      </c>
      <c r="HD115" s="95">
        <v>-4643</v>
      </c>
      <c r="HE115" s="95">
        <v>-23958</v>
      </c>
      <c r="HF115" s="96">
        <v>21919</v>
      </c>
      <c r="HG115" s="97">
        <v>30196</v>
      </c>
      <c r="HH115" s="87"/>
      <c r="HI115" s="40"/>
    </row>
    <row r="116" spans="1:217" hidden="1" x14ac:dyDescent="0.2">
      <c r="A116" s="87" t="s">
        <v>993</v>
      </c>
      <c r="B116" s="92" t="s">
        <v>873</v>
      </c>
      <c r="C116" s="89" t="s">
        <v>872</v>
      </c>
      <c r="D116" s="95">
        <v>0</v>
      </c>
      <c r="E116" s="95">
        <v>0</v>
      </c>
      <c r="F116" s="95">
        <v>0</v>
      </c>
      <c r="G116" s="95">
        <v>0</v>
      </c>
      <c r="H116" s="95">
        <v>0</v>
      </c>
      <c r="I116" s="95">
        <v>0</v>
      </c>
      <c r="J116" s="95">
        <v>0</v>
      </c>
      <c r="K116" s="95">
        <v>0</v>
      </c>
      <c r="L116" s="95">
        <v>0</v>
      </c>
      <c r="M116" s="95">
        <v>0</v>
      </c>
      <c r="N116" s="95">
        <v>0</v>
      </c>
      <c r="O116" s="95">
        <v>0</v>
      </c>
      <c r="P116" s="95">
        <v>0</v>
      </c>
      <c r="Q116" s="95">
        <v>0</v>
      </c>
      <c r="R116" s="95">
        <v>0</v>
      </c>
      <c r="S116" s="95">
        <v>0</v>
      </c>
      <c r="T116" s="95">
        <v>0</v>
      </c>
      <c r="U116" s="95">
        <v>0</v>
      </c>
      <c r="V116" s="95">
        <v>0</v>
      </c>
      <c r="W116" s="95">
        <v>0</v>
      </c>
      <c r="X116" s="95">
        <v>0</v>
      </c>
      <c r="Y116" s="95">
        <v>0</v>
      </c>
      <c r="Z116" s="95">
        <v>0</v>
      </c>
      <c r="AA116" s="95">
        <v>0</v>
      </c>
      <c r="AB116" s="95">
        <v>0</v>
      </c>
      <c r="AC116" s="95">
        <v>0</v>
      </c>
      <c r="AD116" s="95">
        <v>0</v>
      </c>
      <c r="AE116" s="95">
        <v>0</v>
      </c>
      <c r="AF116" s="95">
        <v>0</v>
      </c>
      <c r="AG116" s="95">
        <v>0</v>
      </c>
      <c r="AH116" s="95">
        <v>0</v>
      </c>
      <c r="AI116" s="95">
        <v>0</v>
      </c>
      <c r="AJ116" s="95">
        <v>0</v>
      </c>
      <c r="AK116" s="95">
        <v>0</v>
      </c>
      <c r="AL116" s="95">
        <v>0</v>
      </c>
      <c r="AM116" s="95">
        <v>0</v>
      </c>
      <c r="AN116" s="95">
        <v>0</v>
      </c>
      <c r="AO116" s="95">
        <v>0</v>
      </c>
      <c r="AP116" s="95">
        <v>0</v>
      </c>
      <c r="AQ116" s="95">
        <v>0</v>
      </c>
      <c r="AR116" s="95">
        <v>0</v>
      </c>
      <c r="AS116" s="95">
        <v>0</v>
      </c>
      <c r="AT116" s="95">
        <v>0</v>
      </c>
      <c r="AU116" s="95">
        <v>0</v>
      </c>
      <c r="AV116" s="95">
        <v>0</v>
      </c>
      <c r="AW116" s="95">
        <v>0</v>
      </c>
      <c r="AX116" s="95">
        <v>0</v>
      </c>
      <c r="AY116" s="95">
        <v>0</v>
      </c>
      <c r="AZ116" s="95">
        <v>0</v>
      </c>
      <c r="BA116" s="95">
        <v>0</v>
      </c>
      <c r="BB116" s="95">
        <v>0</v>
      </c>
      <c r="BC116" s="95">
        <v>0</v>
      </c>
      <c r="BD116" s="95">
        <v>0</v>
      </c>
      <c r="BE116" s="95">
        <v>0</v>
      </c>
      <c r="BF116" s="95">
        <v>0</v>
      </c>
      <c r="BG116" s="95">
        <v>0</v>
      </c>
      <c r="BH116" s="95">
        <v>0</v>
      </c>
      <c r="BI116" s="95">
        <v>0</v>
      </c>
      <c r="BJ116" s="95">
        <v>0</v>
      </c>
      <c r="BK116" s="95">
        <v>0</v>
      </c>
      <c r="BL116" s="95">
        <v>0</v>
      </c>
      <c r="BM116" s="95">
        <v>0</v>
      </c>
      <c r="BN116" s="95">
        <v>0</v>
      </c>
      <c r="BO116" s="95">
        <v>0</v>
      </c>
      <c r="BP116" s="95">
        <v>0</v>
      </c>
      <c r="BQ116" s="95">
        <v>0</v>
      </c>
      <c r="BR116" s="95">
        <v>0</v>
      </c>
      <c r="BS116" s="95">
        <v>0</v>
      </c>
      <c r="BT116" s="95">
        <v>0</v>
      </c>
      <c r="BU116" s="95">
        <v>0</v>
      </c>
      <c r="BV116" s="95">
        <v>0</v>
      </c>
      <c r="BW116" s="95">
        <v>0</v>
      </c>
      <c r="BX116" s="95">
        <v>0</v>
      </c>
      <c r="BY116" s="95">
        <v>0</v>
      </c>
      <c r="BZ116" s="95">
        <v>0</v>
      </c>
      <c r="CA116" s="95">
        <v>0</v>
      </c>
      <c r="CB116" s="95">
        <v>0</v>
      </c>
      <c r="CC116" s="95">
        <v>0</v>
      </c>
      <c r="CD116" s="95">
        <v>0</v>
      </c>
      <c r="CE116" s="95">
        <v>0</v>
      </c>
      <c r="CF116" s="95">
        <v>0</v>
      </c>
      <c r="CG116" s="95">
        <v>0</v>
      </c>
      <c r="CH116" s="95">
        <v>0</v>
      </c>
      <c r="CI116" s="95">
        <v>0</v>
      </c>
      <c r="CJ116" s="95">
        <v>0</v>
      </c>
      <c r="CK116" s="95">
        <v>0</v>
      </c>
      <c r="CL116" s="95">
        <v>339</v>
      </c>
      <c r="CM116" s="95">
        <v>58</v>
      </c>
      <c r="CN116" s="95">
        <v>29</v>
      </c>
      <c r="CO116" s="95">
        <v>2</v>
      </c>
      <c r="CP116" s="95">
        <v>90</v>
      </c>
      <c r="CQ116" s="95">
        <v>0</v>
      </c>
      <c r="CR116" s="95">
        <v>14</v>
      </c>
      <c r="CS116" s="95">
        <v>14</v>
      </c>
      <c r="CT116" s="95">
        <v>7</v>
      </c>
      <c r="CU116" s="95">
        <v>120</v>
      </c>
      <c r="CV116" s="95">
        <v>4</v>
      </c>
      <c r="CW116" s="95">
        <v>10</v>
      </c>
      <c r="CX116" s="95">
        <v>13</v>
      </c>
      <c r="CY116" s="95">
        <v>0</v>
      </c>
      <c r="CZ116" s="95">
        <v>3</v>
      </c>
      <c r="DA116" s="95">
        <v>335</v>
      </c>
      <c r="DB116" s="95">
        <v>8</v>
      </c>
      <c r="DC116" s="95">
        <v>0</v>
      </c>
      <c r="DD116" s="95">
        <v>0</v>
      </c>
      <c r="DE116" s="95">
        <v>0</v>
      </c>
      <c r="DF116" s="95">
        <v>0</v>
      </c>
      <c r="DG116" s="95">
        <v>2007</v>
      </c>
      <c r="DH116" s="95">
        <v>0</v>
      </c>
      <c r="DI116" s="95">
        <v>92</v>
      </c>
      <c r="DJ116" s="95">
        <v>1498</v>
      </c>
      <c r="DK116" s="95">
        <v>0</v>
      </c>
      <c r="DL116" s="95">
        <v>371</v>
      </c>
      <c r="DM116" s="95">
        <v>0</v>
      </c>
      <c r="DN116" s="95">
        <v>38</v>
      </c>
      <c r="DO116" s="95">
        <v>0</v>
      </c>
      <c r="DP116" s="95">
        <v>0</v>
      </c>
      <c r="DQ116" s="95">
        <v>0</v>
      </c>
      <c r="DR116" s="95">
        <v>1</v>
      </c>
      <c r="DS116" s="95">
        <v>188</v>
      </c>
      <c r="DT116" s="95">
        <v>94</v>
      </c>
      <c r="DU116" s="95">
        <v>0</v>
      </c>
      <c r="DV116" s="95">
        <v>0</v>
      </c>
      <c r="DW116" s="95">
        <v>0</v>
      </c>
      <c r="DX116" s="95">
        <v>0</v>
      </c>
      <c r="DY116" s="95">
        <v>0</v>
      </c>
      <c r="DZ116" s="95">
        <v>52</v>
      </c>
      <c r="EA116" s="95">
        <v>97</v>
      </c>
      <c r="EB116" s="95">
        <v>11</v>
      </c>
      <c r="EC116" s="95">
        <v>136</v>
      </c>
      <c r="ED116" s="95">
        <v>158</v>
      </c>
      <c r="EE116" s="95">
        <v>0</v>
      </c>
      <c r="EF116" s="95">
        <v>0</v>
      </c>
      <c r="EG116" s="95">
        <v>0</v>
      </c>
      <c r="EH116" s="95">
        <v>0</v>
      </c>
      <c r="EI116" s="95">
        <v>0</v>
      </c>
      <c r="EJ116" s="95">
        <v>0</v>
      </c>
      <c r="EK116" s="95">
        <v>0</v>
      </c>
      <c r="EL116" s="95">
        <v>0</v>
      </c>
      <c r="EM116" s="95">
        <v>0</v>
      </c>
      <c r="EN116" s="95">
        <v>0</v>
      </c>
      <c r="EO116" s="95">
        <v>0</v>
      </c>
      <c r="EP116" s="95">
        <v>0</v>
      </c>
      <c r="EQ116" s="95">
        <v>5</v>
      </c>
      <c r="ER116" s="95">
        <v>0</v>
      </c>
      <c r="ES116" s="95">
        <v>0</v>
      </c>
      <c r="ET116" s="95">
        <v>0</v>
      </c>
      <c r="EU116" s="95">
        <v>0</v>
      </c>
      <c r="EV116" s="95">
        <v>0</v>
      </c>
      <c r="EW116" s="95">
        <v>0</v>
      </c>
      <c r="EX116" s="95">
        <v>0</v>
      </c>
      <c r="EY116" s="95">
        <v>0</v>
      </c>
      <c r="EZ116" s="95">
        <v>0</v>
      </c>
      <c r="FA116" s="95">
        <v>0</v>
      </c>
      <c r="FB116" s="95">
        <v>0</v>
      </c>
      <c r="FC116" s="95">
        <v>0</v>
      </c>
      <c r="FD116" s="95">
        <v>0</v>
      </c>
      <c r="FE116" s="95">
        <v>0</v>
      </c>
      <c r="FF116" s="95">
        <v>2</v>
      </c>
      <c r="FG116" s="95">
        <v>0</v>
      </c>
      <c r="FH116" s="95">
        <v>0</v>
      </c>
      <c r="FI116" s="95">
        <v>147</v>
      </c>
      <c r="FJ116" s="95">
        <v>11</v>
      </c>
      <c r="FK116" s="95">
        <v>0</v>
      </c>
      <c r="FL116" s="95">
        <v>0</v>
      </c>
      <c r="FM116" s="95">
        <v>0</v>
      </c>
      <c r="FN116" s="95">
        <v>0</v>
      </c>
      <c r="FO116" s="95">
        <v>0</v>
      </c>
      <c r="FP116" s="95">
        <v>0</v>
      </c>
      <c r="FQ116" s="95">
        <v>0</v>
      </c>
      <c r="FR116" s="95">
        <v>0</v>
      </c>
      <c r="FS116" s="95">
        <v>0</v>
      </c>
      <c r="FT116" s="95">
        <v>0</v>
      </c>
      <c r="FU116" s="95">
        <v>0</v>
      </c>
      <c r="FV116" s="95">
        <v>0</v>
      </c>
      <c r="FW116" s="95">
        <v>1</v>
      </c>
      <c r="FX116" s="95">
        <v>142</v>
      </c>
      <c r="FY116" s="95">
        <v>59</v>
      </c>
      <c r="FZ116" s="95">
        <v>0</v>
      </c>
      <c r="GA116" s="95">
        <v>0</v>
      </c>
      <c r="GB116" s="95">
        <v>0</v>
      </c>
      <c r="GC116" s="95">
        <v>0</v>
      </c>
      <c r="GD116" s="95">
        <v>0</v>
      </c>
      <c r="GE116" s="95">
        <v>0</v>
      </c>
      <c r="GF116" s="95">
        <v>0</v>
      </c>
      <c r="GG116" s="96">
        <v>6156</v>
      </c>
      <c r="GH116" s="95">
        <v>0</v>
      </c>
      <c r="GI116" s="95">
        <v>4</v>
      </c>
      <c r="GJ116" s="95">
        <v>0</v>
      </c>
      <c r="GK116" s="95">
        <v>0</v>
      </c>
      <c r="GL116" s="95">
        <v>0</v>
      </c>
      <c r="GM116" s="95">
        <v>635</v>
      </c>
      <c r="GN116" s="95">
        <v>20982</v>
      </c>
      <c r="GO116" s="95">
        <v>1033</v>
      </c>
      <c r="GP116" s="96">
        <v>22654</v>
      </c>
      <c r="GQ116" s="96">
        <v>28810</v>
      </c>
      <c r="GR116" s="95">
        <v>2528</v>
      </c>
      <c r="GS116" s="95">
        <v>0</v>
      </c>
      <c r="GT116" s="95">
        <v>2528</v>
      </c>
      <c r="GU116" s="95">
        <v>76731</v>
      </c>
      <c r="GV116" s="95">
        <v>79259</v>
      </c>
      <c r="GW116" s="96">
        <v>101913</v>
      </c>
      <c r="GX116" s="96">
        <v>108069</v>
      </c>
      <c r="GY116" s="95">
        <v>-25067</v>
      </c>
      <c r="GZ116" s="95">
        <v>0</v>
      </c>
      <c r="HA116" s="95">
        <v>0</v>
      </c>
      <c r="HB116" s="95">
        <v>-2005</v>
      </c>
      <c r="HC116" s="95">
        <v>-27072</v>
      </c>
      <c r="HD116" s="95">
        <v>-508</v>
      </c>
      <c r="HE116" s="95">
        <v>-27580</v>
      </c>
      <c r="HF116" s="96">
        <v>74333</v>
      </c>
      <c r="HG116" s="97">
        <v>80489</v>
      </c>
      <c r="HH116" s="87"/>
      <c r="HI116" s="40"/>
    </row>
    <row r="117" spans="1:217" hidden="1" x14ac:dyDescent="0.2">
      <c r="A117" s="87" t="s">
        <v>994</v>
      </c>
      <c r="B117" s="92" t="s">
        <v>1133</v>
      </c>
      <c r="C117" s="89" t="s">
        <v>1224</v>
      </c>
      <c r="D117" s="95">
        <v>0</v>
      </c>
      <c r="E117" s="95">
        <v>0</v>
      </c>
      <c r="F117" s="95">
        <v>0</v>
      </c>
      <c r="G117" s="95">
        <v>0</v>
      </c>
      <c r="H117" s="95">
        <v>0</v>
      </c>
      <c r="I117" s="95">
        <v>1</v>
      </c>
      <c r="J117" s="95">
        <v>3</v>
      </c>
      <c r="K117" s="95">
        <v>0</v>
      </c>
      <c r="L117" s="95">
        <v>0</v>
      </c>
      <c r="M117" s="95">
        <v>0</v>
      </c>
      <c r="N117" s="95">
        <v>0</v>
      </c>
      <c r="O117" s="95">
        <v>35</v>
      </c>
      <c r="P117" s="95">
        <v>0</v>
      </c>
      <c r="Q117" s="95">
        <v>0</v>
      </c>
      <c r="R117" s="95">
        <v>0</v>
      </c>
      <c r="S117" s="95">
        <v>2</v>
      </c>
      <c r="T117" s="95">
        <v>0</v>
      </c>
      <c r="U117" s="95">
        <v>0</v>
      </c>
      <c r="V117" s="95">
        <v>0</v>
      </c>
      <c r="W117" s="95">
        <v>0</v>
      </c>
      <c r="X117" s="95">
        <v>0</v>
      </c>
      <c r="Y117" s="95">
        <v>0</v>
      </c>
      <c r="Z117" s="95">
        <v>0</v>
      </c>
      <c r="AA117" s="95">
        <v>1</v>
      </c>
      <c r="AB117" s="95">
        <v>0</v>
      </c>
      <c r="AC117" s="95">
        <v>0</v>
      </c>
      <c r="AD117" s="95">
        <v>0</v>
      </c>
      <c r="AE117" s="95">
        <v>0</v>
      </c>
      <c r="AF117" s="95">
        <v>0</v>
      </c>
      <c r="AG117" s="95">
        <v>0</v>
      </c>
      <c r="AH117" s="95">
        <v>0</v>
      </c>
      <c r="AI117" s="95">
        <v>0</v>
      </c>
      <c r="AJ117" s="95">
        <v>0</v>
      </c>
      <c r="AK117" s="95">
        <v>0</v>
      </c>
      <c r="AL117" s="95">
        <v>0</v>
      </c>
      <c r="AM117" s="95">
        <v>0</v>
      </c>
      <c r="AN117" s="95">
        <v>0</v>
      </c>
      <c r="AO117" s="95">
        <v>22</v>
      </c>
      <c r="AP117" s="95">
        <v>0</v>
      </c>
      <c r="AQ117" s="95">
        <v>0</v>
      </c>
      <c r="AR117" s="95">
        <v>0</v>
      </c>
      <c r="AS117" s="95">
        <v>0</v>
      </c>
      <c r="AT117" s="95">
        <v>0</v>
      </c>
      <c r="AU117" s="95">
        <v>2</v>
      </c>
      <c r="AV117" s="95">
        <v>0</v>
      </c>
      <c r="AW117" s="95">
        <v>0</v>
      </c>
      <c r="AX117" s="95">
        <v>4</v>
      </c>
      <c r="AY117" s="95">
        <v>0</v>
      </c>
      <c r="AZ117" s="95">
        <v>0</v>
      </c>
      <c r="BA117" s="95">
        <v>0</v>
      </c>
      <c r="BB117" s="95">
        <v>0</v>
      </c>
      <c r="BC117" s="95">
        <v>0</v>
      </c>
      <c r="BD117" s="95">
        <v>0</v>
      </c>
      <c r="BE117" s="95">
        <v>1</v>
      </c>
      <c r="BF117" s="95">
        <v>0</v>
      </c>
      <c r="BG117" s="95">
        <v>0</v>
      </c>
      <c r="BH117" s="95">
        <v>0</v>
      </c>
      <c r="BI117" s="95">
        <v>0</v>
      </c>
      <c r="BJ117" s="95">
        <v>0</v>
      </c>
      <c r="BK117" s="95">
        <v>0</v>
      </c>
      <c r="BL117" s="95">
        <v>0</v>
      </c>
      <c r="BM117" s="95">
        <v>9</v>
      </c>
      <c r="BN117" s="95">
        <v>0</v>
      </c>
      <c r="BO117" s="95">
        <v>0</v>
      </c>
      <c r="BP117" s="95">
        <v>0</v>
      </c>
      <c r="BQ117" s="95">
        <v>0</v>
      </c>
      <c r="BR117" s="95">
        <v>0</v>
      </c>
      <c r="BS117" s="95">
        <v>0</v>
      </c>
      <c r="BT117" s="95">
        <v>0</v>
      </c>
      <c r="BU117" s="95">
        <v>0</v>
      </c>
      <c r="BV117" s="95">
        <v>7</v>
      </c>
      <c r="BW117" s="95">
        <v>0</v>
      </c>
      <c r="BX117" s="95">
        <v>0</v>
      </c>
      <c r="BY117" s="95">
        <v>0</v>
      </c>
      <c r="BZ117" s="95">
        <v>0</v>
      </c>
      <c r="CA117" s="95">
        <v>0</v>
      </c>
      <c r="CB117" s="95">
        <v>0</v>
      </c>
      <c r="CC117" s="95">
        <v>0</v>
      </c>
      <c r="CD117" s="95">
        <v>0</v>
      </c>
      <c r="CE117" s="95">
        <v>0</v>
      </c>
      <c r="CF117" s="95">
        <v>0</v>
      </c>
      <c r="CG117" s="95">
        <v>0</v>
      </c>
      <c r="CH117" s="95">
        <v>0</v>
      </c>
      <c r="CI117" s="95">
        <v>0</v>
      </c>
      <c r="CJ117" s="95">
        <v>151</v>
      </c>
      <c r="CK117" s="95">
        <v>98</v>
      </c>
      <c r="CL117" s="95">
        <v>1400</v>
      </c>
      <c r="CM117" s="95">
        <v>73</v>
      </c>
      <c r="CN117" s="95">
        <v>209</v>
      </c>
      <c r="CO117" s="95">
        <v>4</v>
      </c>
      <c r="CP117" s="95">
        <v>96</v>
      </c>
      <c r="CQ117" s="95">
        <v>43</v>
      </c>
      <c r="CR117" s="95">
        <v>592</v>
      </c>
      <c r="CS117" s="95">
        <v>31</v>
      </c>
      <c r="CT117" s="95">
        <v>42</v>
      </c>
      <c r="CU117" s="95">
        <v>142</v>
      </c>
      <c r="CV117" s="95">
        <v>42</v>
      </c>
      <c r="CW117" s="95">
        <v>65</v>
      </c>
      <c r="CX117" s="95">
        <v>110</v>
      </c>
      <c r="CY117" s="95">
        <v>217</v>
      </c>
      <c r="CZ117" s="95">
        <v>323</v>
      </c>
      <c r="DA117" s="95">
        <v>222</v>
      </c>
      <c r="DB117" s="95">
        <v>43</v>
      </c>
      <c r="DC117" s="95">
        <v>6</v>
      </c>
      <c r="DD117" s="95">
        <v>18</v>
      </c>
      <c r="DE117" s="95">
        <v>11285</v>
      </c>
      <c r="DF117" s="95">
        <v>1201</v>
      </c>
      <c r="DG117" s="95">
        <v>7456</v>
      </c>
      <c r="DH117" s="95">
        <v>936</v>
      </c>
      <c r="DI117" s="95">
        <v>53</v>
      </c>
      <c r="DJ117" s="95">
        <v>405</v>
      </c>
      <c r="DK117" s="95">
        <v>32321</v>
      </c>
      <c r="DL117" s="95">
        <v>9287</v>
      </c>
      <c r="DM117" s="95">
        <v>528</v>
      </c>
      <c r="DN117" s="95">
        <v>316</v>
      </c>
      <c r="DO117" s="95">
        <v>0</v>
      </c>
      <c r="DP117" s="95">
        <v>335</v>
      </c>
      <c r="DQ117" s="95">
        <v>2207</v>
      </c>
      <c r="DR117" s="95">
        <v>999</v>
      </c>
      <c r="DS117" s="95">
        <v>662</v>
      </c>
      <c r="DT117" s="95">
        <v>144</v>
      </c>
      <c r="DU117" s="95">
        <v>2</v>
      </c>
      <c r="DV117" s="95">
        <v>1137</v>
      </c>
      <c r="DW117" s="95">
        <v>315</v>
      </c>
      <c r="DX117" s="95">
        <v>281</v>
      </c>
      <c r="DY117" s="95">
        <v>0</v>
      </c>
      <c r="DZ117" s="95">
        <v>2230</v>
      </c>
      <c r="EA117" s="95">
        <v>2570</v>
      </c>
      <c r="EB117" s="95">
        <v>970</v>
      </c>
      <c r="EC117" s="95">
        <v>401</v>
      </c>
      <c r="ED117" s="95">
        <v>395</v>
      </c>
      <c r="EE117" s="95">
        <v>3</v>
      </c>
      <c r="EF117" s="95">
        <v>0</v>
      </c>
      <c r="EG117" s="95">
        <v>0</v>
      </c>
      <c r="EH117" s="95">
        <v>38</v>
      </c>
      <c r="EI117" s="95">
        <v>0</v>
      </c>
      <c r="EJ117" s="95">
        <v>288</v>
      </c>
      <c r="EK117" s="95">
        <v>318</v>
      </c>
      <c r="EL117" s="95">
        <v>3</v>
      </c>
      <c r="EM117" s="95">
        <v>0</v>
      </c>
      <c r="EN117" s="95">
        <v>28</v>
      </c>
      <c r="EO117" s="95">
        <v>9</v>
      </c>
      <c r="EP117" s="95">
        <v>0</v>
      </c>
      <c r="EQ117" s="95">
        <v>102</v>
      </c>
      <c r="ER117" s="95">
        <v>0</v>
      </c>
      <c r="ES117" s="95">
        <v>28</v>
      </c>
      <c r="ET117" s="95">
        <v>0</v>
      </c>
      <c r="EU117" s="95">
        <v>0</v>
      </c>
      <c r="EV117" s="95">
        <v>35</v>
      </c>
      <c r="EW117" s="95">
        <v>10</v>
      </c>
      <c r="EX117" s="95">
        <v>2</v>
      </c>
      <c r="EY117" s="95">
        <v>4</v>
      </c>
      <c r="EZ117" s="95">
        <v>2</v>
      </c>
      <c r="FA117" s="95">
        <v>9</v>
      </c>
      <c r="FB117" s="95">
        <v>126</v>
      </c>
      <c r="FC117" s="95">
        <v>0</v>
      </c>
      <c r="FD117" s="95">
        <v>0</v>
      </c>
      <c r="FE117" s="95">
        <v>42</v>
      </c>
      <c r="FF117" s="95">
        <v>8</v>
      </c>
      <c r="FG117" s="95">
        <v>0</v>
      </c>
      <c r="FH117" s="95">
        <v>17</v>
      </c>
      <c r="FI117" s="95">
        <v>314</v>
      </c>
      <c r="FJ117" s="95">
        <v>110</v>
      </c>
      <c r="FK117" s="95">
        <v>602</v>
      </c>
      <c r="FL117" s="95">
        <v>9</v>
      </c>
      <c r="FM117" s="95">
        <v>155</v>
      </c>
      <c r="FN117" s="95">
        <v>0</v>
      </c>
      <c r="FO117" s="95">
        <v>69</v>
      </c>
      <c r="FP117" s="95">
        <v>10</v>
      </c>
      <c r="FQ117" s="95">
        <v>1</v>
      </c>
      <c r="FR117" s="95">
        <v>3</v>
      </c>
      <c r="FS117" s="95">
        <v>0</v>
      </c>
      <c r="FT117" s="95">
        <v>1</v>
      </c>
      <c r="FU117" s="95">
        <v>4</v>
      </c>
      <c r="FV117" s="95">
        <v>0</v>
      </c>
      <c r="FW117" s="95">
        <v>679</v>
      </c>
      <c r="FX117" s="95">
        <v>2618</v>
      </c>
      <c r="FY117" s="95">
        <v>101</v>
      </c>
      <c r="FZ117" s="95">
        <v>22</v>
      </c>
      <c r="GA117" s="95">
        <v>52</v>
      </c>
      <c r="GB117" s="95">
        <v>5</v>
      </c>
      <c r="GC117" s="95">
        <v>250</v>
      </c>
      <c r="GD117" s="95">
        <v>23</v>
      </c>
      <c r="GE117" s="95">
        <v>0</v>
      </c>
      <c r="GF117" s="95">
        <v>204</v>
      </c>
      <c r="GG117" s="96">
        <v>86754</v>
      </c>
      <c r="GH117" s="95">
        <v>355</v>
      </c>
      <c r="GI117" s="95">
        <v>18089</v>
      </c>
      <c r="GJ117" s="95">
        <v>0</v>
      </c>
      <c r="GK117" s="95">
        <v>0</v>
      </c>
      <c r="GL117" s="95">
        <v>0</v>
      </c>
      <c r="GM117" s="95">
        <v>2353</v>
      </c>
      <c r="GN117" s="95">
        <v>15067</v>
      </c>
      <c r="GO117" s="95">
        <v>20126</v>
      </c>
      <c r="GP117" s="96">
        <v>55990</v>
      </c>
      <c r="GQ117" s="96">
        <v>142744</v>
      </c>
      <c r="GR117" s="95">
        <v>204046</v>
      </c>
      <c r="GS117" s="95">
        <v>53</v>
      </c>
      <c r="GT117" s="95">
        <v>204099</v>
      </c>
      <c r="GU117" s="95">
        <v>165334</v>
      </c>
      <c r="GV117" s="95">
        <v>369433</v>
      </c>
      <c r="GW117" s="96">
        <v>425423</v>
      </c>
      <c r="GX117" s="96">
        <v>512177</v>
      </c>
      <c r="GY117" s="95">
        <v>-48094</v>
      </c>
      <c r="GZ117" s="95">
        <v>-21</v>
      </c>
      <c r="HA117" s="95">
        <v>0</v>
      </c>
      <c r="HB117" s="95">
        <v>-3848</v>
      </c>
      <c r="HC117" s="95">
        <v>-51963</v>
      </c>
      <c r="HD117" s="95">
        <v>-46297</v>
      </c>
      <c r="HE117" s="95">
        <v>-98260</v>
      </c>
      <c r="HF117" s="96">
        <v>327163</v>
      </c>
      <c r="HG117" s="97">
        <v>413917</v>
      </c>
      <c r="HH117" s="87"/>
      <c r="HI117" s="40"/>
    </row>
    <row r="118" spans="1:217" hidden="1" x14ac:dyDescent="0.2">
      <c r="A118" s="87" t="s">
        <v>995</v>
      </c>
      <c r="B118" s="92" t="s">
        <v>870</v>
      </c>
      <c r="C118" s="89" t="s">
        <v>2165</v>
      </c>
      <c r="D118" s="95">
        <v>0</v>
      </c>
      <c r="E118" s="95">
        <v>0</v>
      </c>
      <c r="F118" s="95">
        <v>0</v>
      </c>
      <c r="G118" s="95">
        <v>0</v>
      </c>
      <c r="H118" s="95">
        <v>0</v>
      </c>
      <c r="I118" s="95">
        <v>0</v>
      </c>
      <c r="J118" s="95">
        <v>0</v>
      </c>
      <c r="K118" s="95">
        <v>2</v>
      </c>
      <c r="L118" s="95">
        <v>0</v>
      </c>
      <c r="M118" s="95">
        <v>0</v>
      </c>
      <c r="N118" s="95">
        <v>0</v>
      </c>
      <c r="O118" s="95">
        <v>2</v>
      </c>
      <c r="P118" s="95">
        <v>0</v>
      </c>
      <c r="Q118" s="95">
        <v>0</v>
      </c>
      <c r="R118" s="95">
        <v>0</v>
      </c>
      <c r="S118" s="95">
        <v>0</v>
      </c>
      <c r="T118" s="95">
        <v>8</v>
      </c>
      <c r="U118" s="95">
        <v>2</v>
      </c>
      <c r="V118" s="95">
        <v>1</v>
      </c>
      <c r="W118" s="95">
        <v>4</v>
      </c>
      <c r="X118" s="95">
        <v>1</v>
      </c>
      <c r="Y118" s="95">
        <v>3</v>
      </c>
      <c r="Z118" s="95">
        <v>3</v>
      </c>
      <c r="AA118" s="95">
        <v>20</v>
      </c>
      <c r="AB118" s="95">
        <v>1</v>
      </c>
      <c r="AC118" s="95">
        <v>0</v>
      </c>
      <c r="AD118" s="95">
        <v>0</v>
      </c>
      <c r="AE118" s="95">
        <v>0</v>
      </c>
      <c r="AF118" s="95">
        <v>0</v>
      </c>
      <c r="AG118" s="95">
        <v>0</v>
      </c>
      <c r="AH118" s="95">
        <v>0</v>
      </c>
      <c r="AI118" s="95">
        <v>0</v>
      </c>
      <c r="AJ118" s="95">
        <v>0</v>
      </c>
      <c r="AK118" s="95">
        <v>0</v>
      </c>
      <c r="AL118" s="95">
        <v>0</v>
      </c>
      <c r="AM118" s="95">
        <v>0</v>
      </c>
      <c r="AN118" s="95">
        <v>0</v>
      </c>
      <c r="AO118" s="95">
        <v>0</v>
      </c>
      <c r="AP118" s="95">
        <v>0</v>
      </c>
      <c r="AQ118" s="95">
        <v>0</v>
      </c>
      <c r="AR118" s="95">
        <v>0</v>
      </c>
      <c r="AS118" s="95">
        <v>0</v>
      </c>
      <c r="AT118" s="95">
        <v>0</v>
      </c>
      <c r="AU118" s="95">
        <v>0</v>
      </c>
      <c r="AV118" s="95">
        <v>0</v>
      </c>
      <c r="AW118" s="95">
        <v>0</v>
      </c>
      <c r="AX118" s="95">
        <v>0</v>
      </c>
      <c r="AY118" s="95">
        <v>0</v>
      </c>
      <c r="AZ118" s="95">
        <v>0</v>
      </c>
      <c r="BA118" s="95">
        <v>0</v>
      </c>
      <c r="BB118" s="95">
        <v>0</v>
      </c>
      <c r="BC118" s="95">
        <v>0</v>
      </c>
      <c r="BD118" s="95">
        <v>0</v>
      </c>
      <c r="BE118" s="95">
        <v>33</v>
      </c>
      <c r="BF118" s="95">
        <v>0</v>
      </c>
      <c r="BG118" s="95">
        <v>0</v>
      </c>
      <c r="BH118" s="95">
        <v>1</v>
      </c>
      <c r="BI118" s="95">
        <v>2</v>
      </c>
      <c r="BJ118" s="95">
        <v>1</v>
      </c>
      <c r="BK118" s="95">
        <v>0</v>
      </c>
      <c r="BL118" s="95">
        <v>0</v>
      </c>
      <c r="BM118" s="95">
        <v>1</v>
      </c>
      <c r="BN118" s="95">
        <v>2</v>
      </c>
      <c r="BO118" s="95">
        <v>0</v>
      </c>
      <c r="BP118" s="95">
        <v>0</v>
      </c>
      <c r="BQ118" s="95">
        <v>2</v>
      </c>
      <c r="BR118" s="95">
        <v>1</v>
      </c>
      <c r="BS118" s="95">
        <v>1</v>
      </c>
      <c r="BT118" s="95">
        <v>0</v>
      </c>
      <c r="BU118" s="95">
        <v>0</v>
      </c>
      <c r="BV118" s="95">
        <v>0</v>
      </c>
      <c r="BW118" s="95">
        <v>0</v>
      </c>
      <c r="BX118" s="95">
        <v>0</v>
      </c>
      <c r="BY118" s="95">
        <v>1</v>
      </c>
      <c r="BZ118" s="95">
        <v>0</v>
      </c>
      <c r="CA118" s="95">
        <v>0</v>
      </c>
      <c r="CB118" s="95">
        <v>0</v>
      </c>
      <c r="CC118" s="95">
        <v>0</v>
      </c>
      <c r="CD118" s="95">
        <v>0</v>
      </c>
      <c r="CE118" s="95">
        <v>0</v>
      </c>
      <c r="CF118" s="95">
        <v>0</v>
      </c>
      <c r="CG118" s="95">
        <v>0</v>
      </c>
      <c r="CH118" s="95">
        <v>13</v>
      </c>
      <c r="CI118" s="95">
        <v>3</v>
      </c>
      <c r="CJ118" s="95">
        <v>3</v>
      </c>
      <c r="CK118" s="95">
        <v>6</v>
      </c>
      <c r="CL118" s="95">
        <v>22</v>
      </c>
      <c r="CM118" s="95">
        <v>8</v>
      </c>
      <c r="CN118" s="95">
        <v>482</v>
      </c>
      <c r="CO118" s="95">
        <v>0</v>
      </c>
      <c r="CP118" s="95">
        <v>6</v>
      </c>
      <c r="CQ118" s="95">
        <v>0</v>
      </c>
      <c r="CR118" s="95">
        <v>7</v>
      </c>
      <c r="CS118" s="95">
        <v>2</v>
      </c>
      <c r="CT118" s="95">
        <v>1</v>
      </c>
      <c r="CU118" s="95">
        <v>4</v>
      </c>
      <c r="CV118" s="95">
        <v>0</v>
      </c>
      <c r="CW118" s="95">
        <v>0</v>
      </c>
      <c r="CX118" s="95">
        <v>3</v>
      </c>
      <c r="CY118" s="95">
        <v>1</v>
      </c>
      <c r="CZ118" s="95">
        <v>0</v>
      </c>
      <c r="DA118" s="95">
        <v>0</v>
      </c>
      <c r="DB118" s="95">
        <v>1</v>
      </c>
      <c r="DC118" s="95">
        <v>0</v>
      </c>
      <c r="DD118" s="95">
        <v>0</v>
      </c>
      <c r="DE118" s="95">
        <v>9</v>
      </c>
      <c r="DF118" s="95">
        <v>4</v>
      </c>
      <c r="DG118" s="95">
        <v>44</v>
      </c>
      <c r="DH118" s="95">
        <v>0</v>
      </c>
      <c r="DI118" s="95">
        <v>1</v>
      </c>
      <c r="DJ118" s="95">
        <v>8</v>
      </c>
      <c r="DK118" s="95">
        <v>32</v>
      </c>
      <c r="DL118" s="95">
        <v>686</v>
      </c>
      <c r="DM118" s="95">
        <v>0</v>
      </c>
      <c r="DN118" s="95">
        <v>37</v>
      </c>
      <c r="DO118" s="95">
        <v>0</v>
      </c>
      <c r="DP118" s="95">
        <v>6</v>
      </c>
      <c r="DQ118" s="95">
        <v>2</v>
      </c>
      <c r="DR118" s="95">
        <v>4</v>
      </c>
      <c r="DS118" s="95">
        <v>559</v>
      </c>
      <c r="DT118" s="95">
        <v>197</v>
      </c>
      <c r="DU118" s="95">
        <v>8</v>
      </c>
      <c r="DV118" s="95">
        <v>5</v>
      </c>
      <c r="DW118" s="95">
        <v>13</v>
      </c>
      <c r="DX118" s="95">
        <v>6</v>
      </c>
      <c r="DY118" s="95">
        <v>5</v>
      </c>
      <c r="DZ118" s="95">
        <v>392</v>
      </c>
      <c r="EA118" s="95">
        <v>764</v>
      </c>
      <c r="EB118" s="95">
        <v>133</v>
      </c>
      <c r="EC118" s="95">
        <v>889</v>
      </c>
      <c r="ED118" s="95">
        <v>636</v>
      </c>
      <c r="EE118" s="95">
        <v>12</v>
      </c>
      <c r="EF118" s="95">
        <v>2</v>
      </c>
      <c r="EG118" s="95">
        <v>0</v>
      </c>
      <c r="EH118" s="95">
        <v>2</v>
      </c>
      <c r="EI118" s="95">
        <v>3</v>
      </c>
      <c r="EJ118" s="95">
        <v>401</v>
      </c>
      <c r="EK118" s="95">
        <v>450</v>
      </c>
      <c r="EL118" s="95">
        <v>121</v>
      </c>
      <c r="EM118" s="95">
        <v>47</v>
      </c>
      <c r="EN118" s="95">
        <v>156</v>
      </c>
      <c r="EO118" s="95">
        <v>52</v>
      </c>
      <c r="EP118" s="95">
        <v>0</v>
      </c>
      <c r="EQ118" s="95">
        <v>30</v>
      </c>
      <c r="ER118" s="95">
        <v>0</v>
      </c>
      <c r="ES118" s="95">
        <v>7</v>
      </c>
      <c r="ET118" s="95">
        <v>181</v>
      </c>
      <c r="EU118" s="95">
        <v>2</v>
      </c>
      <c r="EV118" s="95">
        <v>2</v>
      </c>
      <c r="EW118" s="95">
        <v>21</v>
      </c>
      <c r="EX118" s="95">
        <v>2</v>
      </c>
      <c r="EY118" s="95">
        <v>9</v>
      </c>
      <c r="EZ118" s="95">
        <v>3</v>
      </c>
      <c r="FA118" s="95">
        <v>3</v>
      </c>
      <c r="FB118" s="95">
        <v>15</v>
      </c>
      <c r="FC118" s="95">
        <v>0</v>
      </c>
      <c r="FD118" s="95">
        <v>1</v>
      </c>
      <c r="FE118" s="95">
        <v>1</v>
      </c>
      <c r="FF118" s="95">
        <v>105</v>
      </c>
      <c r="FG118" s="95">
        <v>0</v>
      </c>
      <c r="FH118" s="95">
        <v>16</v>
      </c>
      <c r="FI118" s="95">
        <v>1579</v>
      </c>
      <c r="FJ118" s="95">
        <v>28</v>
      </c>
      <c r="FK118" s="95">
        <v>30</v>
      </c>
      <c r="FL118" s="95">
        <v>2</v>
      </c>
      <c r="FM118" s="95">
        <v>20</v>
      </c>
      <c r="FN118" s="95">
        <v>170</v>
      </c>
      <c r="FO118" s="95">
        <v>54</v>
      </c>
      <c r="FP118" s="95">
        <v>0</v>
      </c>
      <c r="FQ118" s="95">
        <v>16</v>
      </c>
      <c r="FR118" s="95">
        <v>2</v>
      </c>
      <c r="FS118" s="95">
        <v>13</v>
      </c>
      <c r="FT118" s="95">
        <v>13</v>
      </c>
      <c r="FU118" s="95">
        <v>3</v>
      </c>
      <c r="FV118" s="95">
        <v>15</v>
      </c>
      <c r="FW118" s="95">
        <v>6</v>
      </c>
      <c r="FX118" s="95">
        <v>151</v>
      </c>
      <c r="FY118" s="95">
        <v>600</v>
      </c>
      <c r="FZ118" s="95">
        <v>3</v>
      </c>
      <c r="GA118" s="95">
        <v>207</v>
      </c>
      <c r="GB118" s="95">
        <v>3</v>
      </c>
      <c r="GC118" s="95">
        <v>46</v>
      </c>
      <c r="GD118" s="95">
        <v>3</v>
      </c>
      <c r="GE118" s="95">
        <v>0</v>
      </c>
      <c r="GF118" s="95">
        <v>0</v>
      </c>
      <c r="GG118" s="96">
        <v>9702</v>
      </c>
      <c r="GH118" s="95">
        <v>110</v>
      </c>
      <c r="GI118" s="95">
        <v>97419</v>
      </c>
      <c r="GJ118" s="95">
        <v>0</v>
      </c>
      <c r="GK118" s="95">
        <v>0</v>
      </c>
      <c r="GL118" s="95">
        <v>0</v>
      </c>
      <c r="GM118" s="95">
        <v>13714</v>
      </c>
      <c r="GN118" s="95">
        <v>16475</v>
      </c>
      <c r="GO118" s="95">
        <v>-6729</v>
      </c>
      <c r="GP118" s="96">
        <v>120989</v>
      </c>
      <c r="GQ118" s="96">
        <v>130691</v>
      </c>
      <c r="GR118" s="95">
        <v>119569</v>
      </c>
      <c r="GS118" s="95">
        <v>677</v>
      </c>
      <c r="GT118" s="95">
        <v>120246</v>
      </c>
      <c r="GU118" s="95">
        <v>248978</v>
      </c>
      <c r="GV118" s="95">
        <v>369224</v>
      </c>
      <c r="GW118" s="96">
        <v>490213</v>
      </c>
      <c r="GX118" s="96">
        <v>499915</v>
      </c>
      <c r="GY118" s="95">
        <v>-84594</v>
      </c>
      <c r="GZ118" s="95">
        <v>-18</v>
      </c>
      <c r="HA118" s="95">
        <v>0</v>
      </c>
      <c r="HB118" s="95">
        <v>-6768</v>
      </c>
      <c r="HC118" s="95">
        <v>-91380</v>
      </c>
      <c r="HD118" s="95">
        <v>-12525</v>
      </c>
      <c r="HE118" s="95">
        <v>-103905</v>
      </c>
      <c r="HF118" s="96">
        <v>386308</v>
      </c>
      <c r="HG118" s="97">
        <v>396010</v>
      </c>
      <c r="HH118" s="87"/>
      <c r="HI118" s="40"/>
    </row>
    <row r="119" spans="1:217" hidden="1" x14ac:dyDescent="0.2">
      <c r="A119" s="87" t="s">
        <v>996</v>
      </c>
      <c r="B119" s="92" t="s">
        <v>1134</v>
      </c>
      <c r="C119" s="89" t="s">
        <v>2166</v>
      </c>
      <c r="D119" s="95">
        <v>0</v>
      </c>
      <c r="E119" s="95">
        <v>0</v>
      </c>
      <c r="F119" s="95">
        <v>0</v>
      </c>
      <c r="G119" s="95">
        <v>0</v>
      </c>
      <c r="H119" s="95">
        <v>0</v>
      </c>
      <c r="I119" s="95">
        <v>0</v>
      </c>
      <c r="J119" s="95">
        <v>0</v>
      </c>
      <c r="K119" s="95">
        <v>0</v>
      </c>
      <c r="L119" s="95">
        <v>0</v>
      </c>
      <c r="M119" s="95">
        <v>0</v>
      </c>
      <c r="N119" s="95">
        <v>0</v>
      </c>
      <c r="O119" s="95">
        <v>0</v>
      </c>
      <c r="P119" s="95">
        <v>0</v>
      </c>
      <c r="Q119" s="95">
        <v>0</v>
      </c>
      <c r="R119" s="95">
        <v>0</v>
      </c>
      <c r="S119" s="95">
        <v>0</v>
      </c>
      <c r="T119" s="95">
        <v>0</v>
      </c>
      <c r="U119" s="95">
        <v>0</v>
      </c>
      <c r="V119" s="95">
        <v>0</v>
      </c>
      <c r="W119" s="95">
        <v>0</v>
      </c>
      <c r="X119" s="95">
        <v>0</v>
      </c>
      <c r="Y119" s="95">
        <v>0</v>
      </c>
      <c r="Z119" s="95">
        <v>0</v>
      </c>
      <c r="AA119" s="95">
        <v>0</v>
      </c>
      <c r="AB119" s="95">
        <v>0</v>
      </c>
      <c r="AC119" s="95">
        <v>0</v>
      </c>
      <c r="AD119" s="95">
        <v>0</v>
      </c>
      <c r="AE119" s="95">
        <v>0</v>
      </c>
      <c r="AF119" s="95">
        <v>0</v>
      </c>
      <c r="AG119" s="95">
        <v>0</v>
      </c>
      <c r="AH119" s="95">
        <v>0</v>
      </c>
      <c r="AI119" s="95">
        <v>0</v>
      </c>
      <c r="AJ119" s="95">
        <v>0</v>
      </c>
      <c r="AK119" s="95">
        <v>0</v>
      </c>
      <c r="AL119" s="95">
        <v>0</v>
      </c>
      <c r="AM119" s="95">
        <v>0</v>
      </c>
      <c r="AN119" s="95">
        <v>0</v>
      </c>
      <c r="AO119" s="95">
        <v>0</v>
      </c>
      <c r="AP119" s="95">
        <v>0</v>
      </c>
      <c r="AQ119" s="95">
        <v>0</v>
      </c>
      <c r="AR119" s="95">
        <v>0</v>
      </c>
      <c r="AS119" s="95">
        <v>0</v>
      </c>
      <c r="AT119" s="95">
        <v>0</v>
      </c>
      <c r="AU119" s="95">
        <v>0</v>
      </c>
      <c r="AV119" s="95">
        <v>0</v>
      </c>
      <c r="AW119" s="95">
        <v>0</v>
      </c>
      <c r="AX119" s="95">
        <v>0</v>
      </c>
      <c r="AY119" s="95">
        <v>0</v>
      </c>
      <c r="AZ119" s="95">
        <v>0</v>
      </c>
      <c r="BA119" s="95">
        <v>0</v>
      </c>
      <c r="BB119" s="95">
        <v>0</v>
      </c>
      <c r="BC119" s="95">
        <v>0</v>
      </c>
      <c r="BD119" s="95">
        <v>0</v>
      </c>
      <c r="BE119" s="95">
        <v>0</v>
      </c>
      <c r="BF119" s="95">
        <v>0</v>
      </c>
      <c r="BG119" s="95">
        <v>0</v>
      </c>
      <c r="BH119" s="95">
        <v>0</v>
      </c>
      <c r="BI119" s="95">
        <v>0</v>
      </c>
      <c r="BJ119" s="95">
        <v>0</v>
      </c>
      <c r="BK119" s="95">
        <v>0</v>
      </c>
      <c r="BL119" s="95">
        <v>0</v>
      </c>
      <c r="BM119" s="95">
        <v>0</v>
      </c>
      <c r="BN119" s="95">
        <v>0</v>
      </c>
      <c r="BO119" s="95">
        <v>0</v>
      </c>
      <c r="BP119" s="95">
        <v>0</v>
      </c>
      <c r="BQ119" s="95">
        <v>0</v>
      </c>
      <c r="BR119" s="95">
        <v>0</v>
      </c>
      <c r="BS119" s="95">
        <v>0</v>
      </c>
      <c r="BT119" s="95">
        <v>0</v>
      </c>
      <c r="BU119" s="95">
        <v>0</v>
      </c>
      <c r="BV119" s="95">
        <v>0</v>
      </c>
      <c r="BW119" s="95">
        <v>0</v>
      </c>
      <c r="BX119" s="95">
        <v>0</v>
      </c>
      <c r="BY119" s="95">
        <v>0</v>
      </c>
      <c r="BZ119" s="95">
        <v>0</v>
      </c>
      <c r="CA119" s="95">
        <v>0</v>
      </c>
      <c r="CB119" s="95">
        <v>0</v>
      </c>
      <c r="CC119" s="95">
        <v>0</v>
      </c>
      <c r="CD119" s="95">
        <v>0</v>
      </c>
      <c r="CE119" s="95">
        <v>0</v>
      </c>
      <c r="CF119" s="95">
        <v>0</v>
      </c>
      <c r="CG119" s="95">
        <v>0</v>
      </c>
      <c r="CH119" s="95">
        <v>0</v>
      </c>
      <c r="CI119" s="95">
        <v>0</v>
      </c>
      <c r="CJ119" s="95">
        <v>0</v>
      </c>
      <c r="CK119" s="95">
        <v>0</v>
      </c>
      <c r="CL119" s="95">
        <v>0</v>
      </c>
      <c r="CM119" s="95">
        <v>7</v>
      </c>
      <c r="CN119" s="95">
        <v>0</v>
      </c>
      <c r="CO119" s="95">
        <v>0</v>
      </c>
      <c r="CP119" s="95">
        <v>0</v>
      </c>
      <c r="CQ119" s="95">
        <v>0</v>
      </c>
      <c r="CR119" s="95">
        <v>0</v>
      </c>
      <c r="CS119" s="95">
        <v>0</v>
      </c>
      <c r="CT119" s="95">
        <v>4</v>
      </c>
      <c r="CU119" s="95">
        <v>10</v>
      </c>
      <c r="CV119" s="95">
        <v>27</v>
      </c>
      <c r="CW119" s="95">
        <v>1</v>
      </c>
      <c r="CX119" s="95">
        <v>18</v>
      </c>
      <c r="CY119" s="95">
        <v>6</v>
      </c>
      <c r="CZ119" s="95">
        <v>0</v>
      </c>
      <c r="DA119" s="95">
        <v>1</v>
      </c>
      <c r="DB119" s="95">
        <v>0</v>
      </c>
      <c r="DC119" s="95">
        <v>0</v>
      </c>
      <c r="DD119" s="95">
        <v>0</v>
      </c>
      <c r="DE119" s="95">
        <v>0</v>
      </c>
      <c r="DF119" s="95">
        <v>0</v>
      </c>
      <c r="DG119" s="95">
        <v>0</v>
      </c>
      <c r="DH119" s="95">
        <v>0</v>
      </c>
      <c r="DI119" s="95">
        <v>0</v>
      </c>
      <c r="DJ119" s="95">
        <v>0</v>
      </c>
      <c r="DK119" s="95">
        <v>0</v>
      </c>
      <c r="DL119" s="95">
        <v>1221</v>
      </c>
      <c r="DM119" s="95">
        <v>1546</v>
      </c>
      <c r="DN119" s="95">
        <v>0</v>
      </c>
      <c r="DO119" s="95">
        <v>0</v>
      </c>
      <c r="DP119" s="95">
        <v>127</v>
      </c>
      <c r="DQ119" s="95">
        <v>0</v>
      </c>
      <c r="DR119" s="95">
        <v>0</v>
      </c>
      <c r="DS119" s="95">
        <v>82</v>
      </c>
      <c r="DT119" s="95">
        <v>302</v>
      </c>
      <c r="DU119" s="95">
        <v>0</v>
      </c>
      <c r="DV119" s="95">
        <v>2</v>
      </c>
      <c r="DW119" s="95">
        <v>0</v>
      </c>
      <c r="DX119" s="95">
        <v>0</v>
      </c>
      <c r="DY119" s="95">
        <v>0</v>
      </c>
      <c r="DZ119" s="95">
        <v>155</v>
      </c>
      <c r="EA119" s="95">
        <v>124</v>
      </c>
      <c r="EB119" s="95">
        <v>0</v>
      </c>
      <c r="EC119" s="95">
        <v>24</v>
      </c>
      <c r="ED119" s="95">
        <v>40</v>
      </c>
      <c r="EE119" s="95">
        <v>0</v>
      </c>
      <c r="EF119" s="95">
        <v>0</v>
      </c>
      <c r="EG119" s="95">
        <v>0</v>
      </c>
      <c r="EH119" s="95">
        <v>0</v>
      </c>
      <c r="EI119" s="95">
        <v>0</v>
      </c>
      <c r="EJ119" s="95">
        <v>0</v>
      </c>
      <c r="EK119" s="95">
        <v>0</v>
      </c>
      <c r="EL119" s="95">
        <v>0</v>
      </c>
      <c r="EM119" s="95">
        <v>0</v>
      </c>
      <c r="EN119" s="95">
        <v>0</v>
      </c>
      <c r="EO119" s="95">
        <v>0</v>
      </c>
      <c r="EP119" s="95">
        <v>0</v>
      </c>
      <c r="EQ119" s="95">
        <v>0</v>
      </c>
      <c r="ER119" s="95">
        <v>0</v>
      </c>
      <c r="ES119" s="95">
        <v>17</v>
      </c>
      <c r="ET119" s="95">
        <v>0</v>
      </c>
      <c r="EU119" s="95">
        <v>0</v>
      </c>
      <c r="EV119" s="95">
        <v>0</v>
      </c>
      <c r="EW119" s="95">
        <v>0</v>
      </c>
      <c r="EX119" s="95">
        <v>0</v>
      </c>
      <c r="EY119" s="95">
        <v>0</v>
      </c>
      <c r="EZ119" s="95">
        <v>0</v>
      </c>
      <c r="FA119" s="95">
        <v>0</v>
      </c>
      <c r="FB119" s="95">
        <v>0</v>
      </c>
      <c r="FC119" s="95">
        <v>0</v>
      </c>
      <c r="FD119" s="95">
        <v>0</v>
      </c>
      <c r="FE119" s="95">
        <v>2</v>
      </c>
      <c r="FF119" s="95">
        <v>0</v>
      </c>
      <c r="FG119" s="95">
        <v>0</v>
      </c>
      <c r="FH119" s="95">
        <v>1</v>
      </c>
      <c r="FI119" s="95">
        <v>20</v>
      </c>
      <c r="FJ119" s="95">
        <v>0</v>
      </c>
      <c r="FK119" s="95">
        <v>0</v>
      </c>
      <c r="FL119" s="95">
        <v>0</v>
      </c>
      <c r="FM119" s="95">
        <v>0</v>
      </c>
      <c r="FN119" s="95">
        <v>0</v>
      </c>
      <c r="FO119" s="95">
        <v>0</v>
      </c>
      <c r="FP119" s="95">
        <v>0</v>
      </c>
      <c r="FQ119" s="95">
        <v>0</v>
      </c>
      <c r="FR119" s="95">
        <v>0</v>
      </c>
      <c r="FS119" s="95">
        <v>0</v>
      </c>
      <c r="FT119" s="95">
        <v>4</v>
      </c>
      <c r="FU119" s="95">
        <v>0</v>
      </c>
      <c r="FV119" s="95">
        <v>0</v>
      </c>
      <c r="FW119" s="95">
        <v>0</v>
      </c>
      <c r="FX119" s="95">
        <v>743</v>
      </c>
      <c r="FY119" s="95">
        <v>2</v>
      </c>
      <c r="FZ119" s="95">
        <v>0</v>
      </c>
      <c r="GA119" s="95">
        <v>0</v>
      </c>
      <c r="GB119" s="95">
        <v>0</v>
      </c>
      <c r="GC119" s="95">
        <v>31</v>
      </c>
      <c r="GD119" s="95">
        <v>6</v>
      </c>
      <c r="GE119" s="95">
        <v>0</v>
      </c>
      <c r="GF119" s="95">
        <v>0</v>
      </c>
      <c r="GG119" s="96">
        <v>4523</v>
      </c>
      <c r="GH119" s="95">
        <v>248</v>
      </c>
      <c r="GI119" s="95">
        <v>9240</v>
      </c>
      <c r="GJ119" s="95">
        <v>0</v>
      </c>
      <c r="GK119" s="95">
        <v>0</v>
      </c>
      <c r="GL119" s="95">
        <v>0</v>
      </c>
      <c r="GM119" s="95">
        <v>1281</v>
      </c>
      <c r="GN119" s="95">
        <v>4931</v>
      </c>
      <c r="GO119" s="95">
        <v>-1024</v>
      </c>
      <c r="GP119" s="96">
        <v>14676</v>
      </c>
      <c r="GQ119" s="96">
        <v>19199</v>
      </c>
      <c r="GR119" s="95">
        <v>8970</v>
      </c>
      <c r="GS119" s="95">
        <v>59</v>
      </c>
      <c r="GT119" s="95">
        <v>9029</v>
      </c>
      <c r="GU119" s="95">
        <v>58507</v>
      </c>
      <c r="GV119" s="95">
        <v>67536</v>
      </c>
      <c r="GW119" s="96">
        <v>82212</v>
      </c>
      <c r="GX119" s="96">
        <v>86735</v>
      </c>
      <c r="GY119" s="95">
        <v>-11527</v>
      </c>
      <c r="GZ119" s="95">
        <v>-65</v>
      </c>
      <c r="HA119" s="95">
        <v>0</v>
      </c>
      <c r="HB119" s="95">
        <v>-915</v>
      </c>
      <c r="HC119" s="95">
        <v>-12507</v>
      </c>
      <c r="HD119" s="95">
        <v>-3500</v>
      </c>
      <c r="HE119" s="95">
        <v>-16007</v>
      </c>
      <c r="HF119" s="96">
        <v>66205</v>
      </c>
      <c r="HG119" s="97">
        <v>70728</v>
      </c>
      <c r="HH119" s="87"/>
      <c r="HI119" s="40"/>
    </row>
    <row r="120" spans="1:217" hidden="1" x14ac:dyDescent="0.2">
      <c r="A120" s="87" t="s">
        <v>997</v>
      </c>
      <c r="B120" s="92" t="s">
        <v>866</v>
      </c>
      <c r="C120" s="89" t="s">
        <v>1225</v>
      </c>
      <c r="D120" s="95">
        <v>0</v>
      </c>
      <c r="E120" s="95">
        <v>0</v>
      </c>
      <c r="F120" s="95">
        <v>0</v>
      </c>
      <c r="G120" s="95">
        <v>0</v>
      </c>
      <c r="H120" s="95">
        <v>0</v>
      </c>
      <c r="I120" s="95">
        <v>0</v>
      </c>
      <c r="J120" s="95">
        <v>0</v>
      </c>
      <c r="K120" s="95">
        <v>0</v>
      </c>
      <c r="L120" s="95">
        <v>0</v>
      </c>
      <c r="M120" s="95">
        <v>0</v>
      </c>
      <c r="N120" s="95">
        <v>0</v>
      </c>
      <c r="O120" s="95">
        <v>0</v>
      </c>
      <c r="P120" s="95">
        <v>0</v>
      </c>
      <c r="Q120" s="95">
        <v>0</v>
      </c>
      <c r="R120" s="95">
        <v>0</v>
      </c>
      <c r="S120" s="95">
        <v>0</v>
      </c>
      <c r="T120" s="95">
        <v>0</v>
      </c>
      <c r="U120" s="95">
        <v>0</v>
      </c>
      <c r="V120" s="95">
        <v>0</v>
      </c>
      <c r="W120" s="95">
        <v>0</v>
      </c>
      <c r="X120" s="95">
        <v>0</v>
      </c>
      <c r="Y120" s="95">
        <v>0</v>
      </c>
      <c r="Z120" s="95">
        <v>0</v>
      </c>
      <c r="AA120" s="95">
        <v>0</v>
      </c>
      <c r="AB120" s="95">
        <v>0</v>
      </c>
      <c r="AC120" s="95">
        <v>0</v>
      </c>
      <c r="AD120" s="95">
        <v>0</v>
      </c>
      <c r="AE120" s="95">
        <v>0</v>
      </c>
      <c r="AF120" s="95">
        <v>0</v>
      </c>
      <c r="AG120" s="95">
        <v>0</v>
      </c>
      <c r="AH120" s="95">
        <v>0</v>
      </c>
      <c r="AI120" s="95">
        <v>0</v>
      </c>
      <c r="AJ120" s="95">
        <v>0</v>
      </c>
      <c r="AK120" s="95">
        <v>0</v>
      </c>
      <c r="AL120" s="95">
        <v>0</v>
      </c>
      <c r="AM120" s="95">
        <v>0</v>
      </c>
      <c r="AN120" s="95">
        <v>0</v>
      </c>
      <c r="AO120" s="95">
        <v>0</v>
      </c>
      <c r="AP120" s="95">
        <v>0</v>
      </c>
      <c r="AQ120" s="95">
        <v>0</v>
      </c>
      <c r="AR120" s="95">
        <v>0</v>
      </c>
      <c r="AS120" s="95">
        <v>0</v>
      </c>
      <c r="AT120" s="95">
        <v>0</v>
      </c>
      <c r="AU120" s="95">
        <v>0</v>
      </c>
      <c r="AV120" s="95">
        <v>0</v>
      </c>
      <c r="AW120" s="95">
        <v>0</v>
      </c>
      <c r="AX120" s="95">
        <v>0</v>
      </c>
      <c r="AY120" s="95">
        <v>0</v>
      </c>
      <c r="AZ120" s="95">
        <v>0</v>
      </c>
      <c r="BA120" s="95">
        <v>0</v>
      </c>
      <c r="BB120" s="95">
        <v>0</v>
      </c>
      <c r="BC120" s="95">
        <v>0</v>
      </c>
      <c r="BD120" s="95">
        <v>0</v>
      </c>
      <c r="BE120" s="95">
        <v>0</v>
      </c>
      <c r="BF120" s="95">
        <v>0</v>
      </c>
      <c r="BG120" s="95">
        <v>0</v>
      </c>
      <c r="BH120" s="95">
        <v>0</v>
      </c>
      <c r="BI120" s="95">
        <v>0</v>
      </c>
      <c r="BJ120" s="95">
        <v>0</v>
      </c>
      <c r="BK120" s="95">
        <v>0</v>
      </c>
      <c r="BL120" s="95">
        <v>0</v>
      </c>
      <c r="BM120" s="95">
        <v>0</v>
      </c>
      <c r="BN120" s="95">
        <v>0</v>
      </c>
      <c r="BO120" s="95">
        <v>0</v>
      </c>
      <c r="BP120" s="95">
        <v>0</v>
      </c>
      <c r="BQ120" s="95">
        <v>0</v>
      </c>
      <c r="BR120" s="95">
        <v>0</v>
      </c>
      <c r="BS120" s="95">
        <v>0</v>
      </c>
      <c r="BT120" s="95">
        <v>0</v>
      </c>
      <c r="BU120" s="95">
        <v>0</v>
      </c>
      <c r="BV120" s="95">
        <v>0</v>
      </c>
      <c r="BW120" s="95">
        <v>0</v>
      </c>
      <c r="BX120" s="95">
        <v>0</v>
      </c>
      <c r="BY120" s="95">
        <v>0</v>
      </c>
      <c r="BZ120" s="95">
        <v>0</v>
      </c>
      <c r="CA120" s="95">
        <v>0</v>
      </c>
      <c r="CB120" s="95">
        <v>0</v>
      </c>
      <c r="CC120" s="95">
        <v>0</v>
      </c>
      <c r="CD120" s="95">
        <v>0</v>
      </c>
      <c r="CE120" s="95">
        <v>0</v>
      </c>
      <c r="CF120" s="95">
        <v>0</v>
      </c>
      <c r="CG120" s="95">
        <v>0</v>
      </c>
      <c r="CH120" s="95">
        <v>0</v>
      </c>
      <c r="CI120" s="95">
        <v>0</v>
      </c>
      <c r="CJ120" s="95">
        <v>0</v>
      </c>
      <c r="CK120" s="95">
        <v>0</v>
      </c>
      <c r="CL120" s="95">
        <v>0</v>
      </c>
      <c r="CM120" s="95">
        <v>0</v>
      </c>
      <c r="CN120" s="95">
        <v>0</v>
      </c>
      <c r="CO120" s="95">
        <v>0</v>
      </c>
      <c r="CP120" s="95">
        <v>0</v>
      </c>
      <c r="CQ120" s="95">
        <v>0</v>
      </c>
      <c r="CR120" s="95">
        <v>0</v>
      </c>
      <c r="CS120" s="95">
        <v>0</v>
      </c>
      <c r="CT120" s="95">
        <v>26</v>
      </c>
      <c r="CU120" s="95">
        <v>69</v>
      </c>
      <c r="CV120" s="95">
        <v>0</v>
      </c>
      <c r="CW120" s="95">
        <v>0</v>
      </c>
      <c r="CX120" s="95">
        <v>0</v>
      </c>
      <c r="CY120" s="95">
        <v>0</v>
      </c>
      <c r="CZ120" s="95">
        <v>0</v>
      </c>
      <c r="DA120" s="95">
        <v>0</v>
      </c>
      <c r="DB120" s="95">
        <v>0</v>
      </c>
      <c r="DC120" s="95">
        <v>0</v>
      </c>
      <c r="DD120" s="95">
        <v>0</v>
      </c>
      <c r="DE120" s="95">
        <v>0</v>
      </c>
      <c r="DF120" s="95">
        <v>0</v>
      </c>
      <c r="DG120" s="95">
        <v>0</v>
      </c>
      <c r="DH120" s="95">
        <v>0</v>
      </c>
      <c r="DI120" s="95">
        <v>0</v>
      </c>
      <c r="DJ120" s="95">
        <v>0</v>
      </c>
      <c r="DK120" s="95">
        <v>0</v>
      </c>
      <c r="DL120" s="95">
        <v>35</v>
      </c>
      <c r="DM120" s="95">
        <v>0</v>
      </c>
      <c r="DN120" s="95">
        <v>4638</v>
      </c>
      <c r="DO120" s="95">
        <v>0</v>
      </c>
      <c r="DP120" s="95">
        <v>0</v>
      </c>
      <c r="DQ120" s="95">
        <v>0</v>
      </c>
      <c r="DR120" s="95">
        <v>0</v>
      </c>
      <c r="DS120" s="95">
        <v>0</v>
      </c>
      <c r="DT120" s="95">
        <v>0</v>
      </c>
      <c r="DU120" s="95">
        <v>0</v>
      </c>
      <c r="DV120" s="95">
        <v>0</v>
      </c>
      <c r="DW120" s="95">
        <v>0</v>
      </c>
      <c r="DX120" s="95">
        <v>0</v>
      </c>
      <c r="DY120" s="95">
        <v>0</v>
      </c>
      <c r="DZ120" s="95">
        <v>0</v>
      </c>
      <c r="EA120" s="95">
        <v>0</v>
      </c>
      <c r="EB120" s="95">
        <v>0</v>
      </c>
      <c r="EC120" s="95">
        <v>0</v>
      </c>
      <c r="ED120" s="95">
        <v>0</v>
      </c>
      <c r="EE120" s="95">
        <v>0</v>
      </c>
      <c r="EF120" s="95">
        <v>0</v>
      </c>
      <c r="EG120" s="95">
        <v>0</v>
      </c>
      <c r="EH120" s="95">
        <v>0</v>
      </c>
      <c r="EI120" s="95">
        <v>0</v>
      </c>
      <c r="EJ120" s="95">
        <v>0</v>
      </c>
      <c r="EK120" s="95">
        <v>0</v>
      </c>
      <c r="EL120" s="95">
        <v>0</v>
      </c>
      <c r="EM120" s="95">
        <v>0</v>
      </c>
      <c r="EN120" s="95">
        <v>0</v>
      </c>
      <c r="EO120" s="95">
        <v>0</v>
      </c>
      <c r="EP120" s="95">
        <v>0</v>
      </c>
      <c r="EQ120" s="95">
        <v>0</v>
      </c>
      <c r="ER120" s="95">
        <v>0</v>
      </c>
      <c r="ES120" s="95">
        <v>0</v>
      </c>
      <c r="ET120" s="95">
        <v>0</v>
      </c>
      <c r="EU120" s="95">
        <v>0</v>
      </c>
      <c r="EV120" s="95">
        <v>0</v>
      </c>
      <c r="EW120" s="95">
        <v>0</v>
      </c>
      <c r="EX120" s="95">
        <v>0</v>
      </c>
      <c r="EY120" s="95">
        <v>0</v>
      </c>
      <c r="EZ120" s="95">
        <v>0</v>
      </c>
      <c r="FA120" s="95">
        <v>0</v>
      </c>
      <c r="FB120" s="95">
        <v>0</v>
      </c>
      <c r="FC120" s="95">
        <v>0</v>
      </c>
      <c r="FD120" s="95">
        <v>28</v>
      </c>
      <c r="FE120" s="95">
        <v>2</v>
      </c>
      <c r="FF120" s="95">
        <v>0</v>
      </c>
      <c r="FG120" s="95">
        <v>0</v>
      </c>
      <c r="FH120" s="95">
        <v>0</v>
      </c>
      <c r="FI120" s="95">
        <v>0</v>
      </c>
      <c r="FJ120" s="95">
        <v>0</v>
      </c>
      <c r="FK120" s="95">
        <v>0</v>
      </c>
      <c r="FL120" s="95">
        <v>0</v>
      </c>
      <c r="FM120" s="95">
        <v>0</v>
      </c>
      <c r="FN120" s="95">
        <v>0</v>
      </c>
      <c r="FO120" s="95">
        <v>0</v>
      </c>
      <c r="FP120" s="95">
        <v>0</v>
      </c>
      <c r="FQ120" s="95">
        <v>0</v>
      </c>
      <c r="FR120" s="95">
        <v>0</v>
      </c>
      <c r="FS120" s="95">
        <v>0</v>
      </c>
      <c r="FT120" s="95">
        <v>799</v>
      </c>
      <c r="FU120" s="95">
        <v>0</v>
      </c>
      <c r="FV120" s="95">
        <v>0</v>
      </c>
      <c r="FW120" s="95">
        <v>0</v>
      </c>
      <c r="FX120" s="95">
        <v>1372</v>
      </c>
      <c r="FY120" s="95">
        <v>0</v>
      </c>
      <c r="FZ120" s="95">
        <v>0</v>
      </c>
      <c r="GA120" s="95">
        <v>0</v>
      </c>
      <c r="GB120" s="95">
        <v>0</v>
      </c>
      <c r="GC120" s="95">
        <v>0</v>
      </c>
      <c r="GD120" s="95">
        <v>0</v>
      </c>
      <c r="GE120" s="95">
        <v>0</v>
      </c>
      <c r="GF120" s="95">
        <v>0</v>
      </c>
      <c r="GG120" s="96">
        <v>6969</v>
      </c>
      <c r="GH120" s="95">
        <v>0</v>
      </c>
      <c r="GI120" s="95">
        <v>14047</v>
      </c>
      <c r="GJ120" s="95">
        <v>0</v>
      </c>
      <c r="GK120" s="95">
        <v>0</v>
      </c>
      <c r="GL120" s="95">
        <v>0</v>
      </c>
      <c r="GM120" s="95">
        <v>9758</v>
      </c>
      <c r="GN120" s="95">
        <v>63195</v>
      </c>
      <c r="GO120" s="95">
        <v>1719</v>
      </c>
      <c r="GP120" s="96">
        <v>88719</v>
      </c>
      <c r="GQ120" s="96">
        <v>95688</v>
      </c>
      <c r="GR120" s="95">
        <v>8659</v>
      </c>
      <c r="GS120" s="95">
        <v>267</v>
      </c>
      <c r="GT120" s="95">
        <v>8926</v>
      </c>
      <c r="GU120" s="95">
        <v>87237</v>
      </c>
      <c r="GV120" s="95">
        <v>96163</v>
      </c>
      <c r="GW120" s="96">
        <v>184882</v>
      </c>
      <c r="GX120" s="96">
        <v>191851</v>
      </c>
      <c r="GY120" s="95">
        <v>-59820</v>
      </c>
      <c r="GZ120" s="95">
        <v>-13</v>
      </c>
      <c r="HA120" s="95">
        <v>0</v>
      </c>
      <c r="HB120" s="95">
        <v>-4786</v>
      </c>
      <c r="HC120" s="95">
        <v>-64619</v>
      </c>
      <c r="HD120" s="95">
        <v>-6062</v>
      </c>
      <c r="HE120" s="95">
        <v>-70681</v>
      </c>
      <c r="HF120" s="96">
        <v>114201</v>
      </c>
      <c r="HG120" s="97">
        <v>121170</v>
      </c>
      <c r="HH120" s="87"/>
      <c r="HI120" s="40"/>
    </row>
    <row r="121" spans="1:217" hidden="1" x14ac:dyDescent="0.2">
      <c r="A121" s="87" t="s">
        <v>998</v>
      </c>
      <c r="B121" s="92" t="s">
        <v>865</v>
      </c>
      <c r="C121" s="89" t="s">
        <v>864</v>
      </c>
      <c r="D121" s="95">
        <v>0</v>
      </c>
      <c r="E121" s="95">
        <v>0</v>
      </c>
      <c r="F121" s="95">
        <v>0</v>
      </c>
      <c r="G121" s="95">
        <v>0</v>
      </c>
      <c r="H121" s="95">
        <v>0</v>
      </c>
      <c r="I121" s="95">
        <v>0</v>
      </c>
      <c r="J121" s="95">
        <v>0</v>
      </c>
      <c r="K121" s="95">
        <v>0</v>
      </c>
      <c r="L121" s="95">
        <v>0</v>
      </c>
      <c r="M121" s="95">
        <v>0</v>
      </c>
      <c r="N121" s="95">
        <v>0</v>
      </c>
      <c r="O121" s="95">
        <v>0</v>
      </c>
      <c r="P121" s="95">
        <v>0</v>
      </c>
      <c r="Q121" s="95">
        <v>0</v>
      </c>
      <c r="R121" s="95">
        <v>0</v>
      </c>
      <c r="S121" s="95">
        <v>0</v>
      </c>
      <c r="T121" s="95">
        <v>0</v>
      </c>
      <c r="U121" s="95">
        <v>0</v>
      </c>
      <c r="V121" s="95">
        <v>0</v>
      </c>
      <c r="W121" s="95">
        <v>0</v>
      </c>
      <c r="X121" s="95">
        <v>0</v>
      </c>
      <c r="Y121" s="95">
        <v>0</v>
      </c>
      <c r="Z121" s="95">
        <v>0</v>
      </c>
      <c r="AA121" s="95">
        <v>0</v>
      </c>
      <c r="AB121" s="95">
        <v>0</v>
      </c>
      <c r="AC121" s="95">
        <v>0</v>
      </c>
      <c r="AD121" s="95">
        <v>0</v>
      </c>
      <c r="AE121" s="95">
        <v>0</v>
      </c>
      <c r="AF121" s="95">
        <v>0</v>
      </c>
      <c r="AG121" s="95">
        <v>0</v>
      </c>
      <c r="AH121" s="95">
        <v>0</v>
      </c>
      <c r="AI121" s="95">
        <v>0</v>
      </c>
      <c r="AJ121" s="95">
        <v>0</v>
      </c>
      <c r="AK121" s="95">
        <v>0</v>
      </c>
      <c r="AL121" s="95">
        <v>0</v>
      </c>
      <c r="AM121" s="95">
        <v>0</v>
      </c>
      <c r="AN121" s="95">
        <v>0</v>
      </c>
      <c r="AO121" s="95">
        <v>0</v>
      </c>
      <c r="AP121" s="95">
        <v>0</v>
      </c>
      <c r="AQ121" s="95">
        <v>0</v>
      </c>
      <c r="AR121" s="95">
        <v>0</v>
      </c>
      <c r="AS121" s="95">
        <v>0</v>
      </c>
      <c r="AT121" s="95">
        <v>0</v>
      </c>
      <c r="AU121" s="95">
        <v>0</v>
      </c>
      <c r="AV121" s="95">
        <v>0</v>
      </c>
      <c r="AW121" s="95">
        <v>0</v>
      </c>
      <c r="AX121" s="95">
        <v>0</v>
      </c>
      <c r="AY121" s="95">
        <v>0</v>
      </c>
      <c r="AZ121" s="95">
        <v>0</v>
      </c>
      <c r="BA121" s="95">
        <v>0</v>
      </c>
      <c r="BB121" s="95">
        <v>0</v>
      </c>
      <c r="BC121" s="95">
        <v>0</v>
      </c>
      <c r="BD121" s="95">
        <v>0</v>
      </c>
      <c r="BE121" s="95">
        <v>0</v>
      </c>
      <c r="BF121" s="95">
        <v>0</v>
      </c>
      <c r="BG121" s="95">
        <v>0</v>
      </c>
      <c r="BH121" s="95">
        <v>0</v>
      </c>
      <c r="BI121" s="95">
        <v>0</v>
      </c>
      <c r="BJ121" s="95">
        <v>0</v>
      </c>
      <c r="BK121" s="95">
        <v>0</v>
      </c>
      <c r="BL121" s="95">
        <v>0</v>
      </c>
      <c r="BM121" s="95">
        <v>0</v>
      </c>
      <c r="BN121" s="95">
        <v>0</v>
      </c>
      <c r="BO121" s="95">
        <v>0</v>
      </c>
      <c r="BP121" s="95">
        <v>0</v>
      </c>
      <c r="BQ121" s="95">
        <v>0</v>
      </c>
      <c r="BR121" s="95">
        <v>0</v>
      </c>
      <c r="BS121" s="95">
        <v>0</v>
      </c>
      <c r="BT121" s="95">
        <v>0</v>
      </c>
      <c r="BU121" s="95">
        <v>0</v>
      </c>
      <c r="BV121" s="95">
        <v>0</v>
      </c>
      <c r="BW121" s="95">
        <v>0</v>
      </c>
      <c r="BX121" s="95">
        <v>0</v>
      </c>
      <c r="BY121" s="95">
        <v>0</v>
      </c>
      <c r="BZ121" s="95">
        <v>0</v>
      </c>
      <c r="CA121" s="95">
        <v>0</v>
      </c>
      <c r="CB121" s="95">
        <v>0</v>
      </c>
      <c r="CC121" s="95">
        <v>0</v>
      </c>
      <c r="CD121" s="95">
        <v>0</v>
      </c>
      <c r="CE121" s="95">
        <v>0</v>
      </c>
      <c r="CF121" s="95">
        <v>0</v>
      </c>
      <c r="CG121" s="95">
        <v>0</v>
      </c>
      <c r="CH121" s="95">
        <v>0</v>
      </c>
      <c r="CI121" s="95">
        <v>0</v>
      </c>
      <c r="CJ121" s="95">
        <v>0</v>
      </c>
      <c r="CK121" s="95">
        <v>0</v>
      </c>
      <c r="CL121" s="95">
        <v>0</v>
      </c>
      <c r="CM121" s="95">
        <v>0</v>
      </c>
      <c r="CN121" s="95">
        <v>0</v>
      </c>
      <c r="CO121" s="95">
        <v>0</v>
      </c>
      <c r="CP121" s="95">
        <v>0</v>
      </c>
      <c r="CQ121" s="95">
        <v>0</v>
      </c>
      <c r="CR121" s="95">
        <v>0</v>
      </c>
      <c r="CS121" s="95">
        <v>0</v>
      </c>
      <c r="CT121" s="95">
        <v>0</v>
      </c>
      <c r="CU121" s="95">
        <v>0</v>
      </c>
      <c r="CV121" s="95">
        <v>0</v>
      </c>
      <c r="CW121" s="95">
        <v>0</v>
      </c>
      <c r="CX121" s="95">
        <v>0</v>
      </c>
      <c r="CY121" s="95">
        <v>0</v>
      </c>
      <c r="CZ121" s="95">
        <v>0</v>
      </c>
      <c r="DA121" s="95">
        <v>0</v>
      </c>
      <c r="DB121" s="95">
        <v>0</v>
      </c>
      <c r="DC121" s="95">
        <v>0</v>
      </c>
      <c r="DD121" s="95">
        <v>0</v>
      </c>
      <c r="DE121" s="95">
        <v>0</v>
      </c>
      <c r="DF121" s="95">
        <v>0</v>
      </c>
      <c r="DG121" s="95">
        <v>0</v>
      </c>
      <c r="DH121" s="95">
        <v>0</v>
      </c>
      <c r="DI121" s="95">
        <v>0</v>
      </c>
      <c r="DJ121" s="95">
        <v>0</v>
      </c>
      <c r="DK121" s="95">
        <v>0</v>
      </c>
      <c r="DL121" s="95">
        <v>0</v>
      </c>
      <c r="DM121" s="95">
        <v>0</v>
      </c>
      <c r="DN121" s="95">
        <v>0</v>
      </c>
      <c r="DO121" s="95">
        <v>0</v>
      </c>
      <c r="DP121" s="95">
        <v>0</v>
      </c>
      <c r="DQ121" s="95">
        <v>0</v>
      </c>
      <c r="DR121" s="95">
        <v>0</v>
      </c>
      <c r="DS121" s="95">
        <v>0</v>
      </c>
      <c r="DT121" s="95">
        <v>0</v>
      </c>
      <c r="DU121" s="95">
        <v>0</v>
      </c>
      <c r="DV121" s="95">
        <v>0</v>
      </c>
      <c r="DW121" s="95">
        <v>0</v>
      </c>
      <c r="DX121" s="95">
        <v>0</v>
      </c>
      <c r="DY121" s="95">
        <v>0</v>
      </c>
      <c r="DZ121" s="95">
        <v>0</v>
      </c>
      <c r="EA121" s="95">
        <v>0</v>
      </c>
      <c r="EB121" s="95">
        <v>0</v>
      </c>
      <c r="EC121" s="95">
        <v>0</v>
      </c>
      <c r="ED121" s="95">
        <v>0</v>
      </c>
      <c r="EE121" s="95">
        <v>0</v>
      </c>
      <c r="EF121" s="95">
        <v>0</v>
      </c>
      <c r="EG121" s="95">
        <v>0</v>
      </c>
      <c r="EH121" s="95">
        <v>0</v>
      </c>
      <c r="EI121" s="95">
        <v>0</v>
      </c>
      <c r="EJ121" s="95">
        <v>0</v>
      </c>
      <c r="EK121" s="95">
        <v>0</v>
      </c>
      <c r="EL121" s="95">
        <v>0</v>
      </c>
      <c r="EM121" s="95">
        <v>0</v>
      </c>
      <c r="EN121" s="95">
        <v>0</v>
      </c>
      <c r="EO121" s="95">
        <v>0</v>
      </c>
      <c r="EP121" s="95">
        <v>0</v>
      </c>
      <c r="EQ121" s="95">
        <v>0</v>
      </c>
      <c r="ER121" s="95">
        <v>0</v>
      </c>
      <c r="ES121" s="95">
        <v>0</v>
      </c>
      <c r="ET121" s="95">
        <v>0</v>
      </c>
      <c r="EU121" s="95">
        <v>0</v>
      </c>
      <c r="EV121" s="95">
        <v>0</v>
      </c>
      <c r="EW121" s="95">
        <v>0</v>
      </c>
      <c r="EX121" s="95">
        <v>0</v>
      </c>
      <c r="EY121" s="95">
        <v>0</v>
      </c>
      <c r="EZ121" s="95">
        <v>0</v>
      </c>
      <c r="FA121" s="95">
        <v>0</v>
      </c>
      <c r="FB121" s="95">
        <v>0</v>
      </c>
      <c r="FC121" s="95">
        <v>0</v>
      </c>
      <c r="FD121" s="95">
        <v>0</v>
      </c>
      <c r="FE121" s="95">
        <v>0</v>
      </c>
      <c r="FF121" s="95">
        <v>0</v>
      </c>
      <c r="FG121" s="95">
        <v>0</v>
      </c>
      <c r="FH121" s="95">
        <v>0</v>
      </c>
      <c r="FI121" s="95">
        <v>0</v>
      </c>
      <c r="FJ121" s="95">
        <v>0</v>
      </c>
      <c r="FK121" s="95">
        <v>0</v>
      </c>
      <c r="FL121" s="95">
        <v>0</v>
      </c>
      <c r="FM121" s="95">
        <v>0</v>
      </c>
      <c r="FN121" s="95">
        <v>0</v>
      </c>
      <c r="FO121" s="95">
        <v>0</v>
      </c>
      <c r="FP121" s="95">
        <v>0</v>
      </c>
      <c r="FQ121" s="95">
        <v>0</v>
      </c>
      <c r="FR121" s="95">
        <v>0</v>
      </c>
      <c r="FS121" s="95">
        <v>0</v>
      </c>
      <c r="FT121" s="95">
        <v>0</v>
      </c>
      <c r="FU121" s="95">
        <v>0</v>
      </c>
      <c r="FV121" s="95">
        <v>0</v>
      </c>
      <c r="FW121" s="95">
        <v>0</v>
      </c>
      <c r="FX121" s="95">
        <v>0</v>
      </c>
      <c r="FY121" s="95">
        <v>0</v>
      </c>
      <c r="FZ121" s="95">
        <v>0</v>
      </c>
      <c r="GA121" s="95">
        <v>0</v>
      </c>
      <c r="GB121" s="95">
        <v>0</v>
      </c>
      <c r="GC121" s="95">
        <v>0</v>
      </c>
      <c r="GD121" s="95">
        <v>0</v>
      </c>
      <c r="GE121" s="95">
        <v>0</v>
      </c>
      <c r="GF121" s="95">
        <v>0</v>
      </c>
      <c r="GG121" s="96">
        <v>0</v>
      </c>
      <c r="GH121" s="95">
        <v>0</v>
      </c>
      <c r="GI121" s="95">
        <v>81529</v>
      </c>
      <c r="GJ121" s="95">
        <v>0</v>
      </c>
      <c r="GK121" s="95">
        <v>0</v>
      </c>
      <c r="GL121" s="95">
        <v>0</v>
      </c>
      <c r="GM121" s="95">
        <v>2627</v>
      </c>
      <c r="GN121" s="95">
        <v>65613</v>
      </c>
      <c r="GO121" s="95">
        <v>935</v>
      </c>
      <c r="GP121" s="96">
        <v>150704</v>
      </c>
      <c r="GQ121" s="96">
        <v>150704</v>
      </c>
      <c r="GR121" s="95">
        <v>0</v>
      </c>
      <c r="GS121" s="95">
        <v>0</v>
      </c>
      <c r="GT121" s="95">
        <v>0</v>
      </c>
      <c r="GU121" s="95">
        <v>0</v>
      </c>
      <c r="GV121" s="95">
        <v>0</v>
      </c>
      <c r="GW121" s="96">
        <v>150704</v>
      </c>
      <c r="GX121" s="96">
        <v>150704</v>
      </c>
      <c r="GY121" s="95">
        <v>-20974</v>
      </c>
      <c r="GZ121" s="95">
        <v>0</v>
      </c>
      <c r="HA121" s="95">
        <v>0</v>
      </c>
      <c r="HB121" s="95">
        <v>-1675</v>
      </c>
      <c r="HC121" s="95">
        <v>-22649</v>
      </c>
      <c r="HD121" s="95">
        <v>-128055</v>
      </c>
      <c r="HE121" s="95">
        <v>-150704</v>
      </c>
      <c r="HF121" s="96">
        <v>0</v>
      </c>
      <c r="HG121" s="97">
        <v>0</v>
      </c>
      <c r="HH121" s="87"/>
      <c r="HI121" s="40"/>
    </row>
    <row r="122" spans="1:217" hidden="1" x14ac:dyDescent="0.2">
      <c r="A122" s="87" t="s">
        <v>999</v>
      </c>
      <c r="B122" s="92" t="s">
        <v>863</v>
      </c>
      <c r="C122" s="89" t="s">
        <v>862</v>
      </c>
      <c r="D122" s="95">
        <v>0</v>
      </c>
      <c r="E122" s="95">
        <v>0</v>
      </c>
      <c r="F122" s="95">
        <v>0</v>
      </c>
      <c r="G122" s="95">
        <v>0</v>
      </c>
      <c r="H122" s="95">
        <v>0</v>
      </c>
      <c r="I122" s="95">
        <v>0</v>
      </c>
      <c r="J122" s="95">
        <v>0</v>
      </c>
      <c r="K122" s="95">
        <v>0</v>
      </c>
      <c r="L122" s="95">
        <v>0</v>
      </c>
      <c r="M122" s="95">
        <v>0</v>
      </c>
      <c r="N122" s="95">
        <v>0</v>
      </c>
      <c r="O122" s="95">
        <v>0</v>
      </c>
      <c r="P122" s="95">
        <v>0</v>
      </c>
      <c r="Q122" s="95">
        <v>0</v>
      </c>
      <c r="R122" s="95">
        <v>0</v>
      </c>
      <c r="S122" s="95">
        <v>0</v>
      </c>
      <c r="T122" s="95">
        <v>0</v>
      </c>
      <c r="U122" s="95">
        <v>0</v>
      </c>
      <c r="V122" s="95">
        <v>0</v>
      </c>
      <c r="W122" s="95">
        <v>0</v>
      </c>
      <c r="X122" s="95">
        <v>0</v>
      </c>
      <c r="Y122" s="95">
        <v>0</v>
      </c>
      <c r="Z122" s="95">
        <v>0</v>
      </c>
      <c r="AA122" s="95">
        <v>0</v>
      </c>
      <c r="AB122" s="95">
        <v>0</v>
      </c>
      <c r="AC122" s="95">
        <v>0</v>
      </c>
      <c r="AD122" s="95">
        <v>0</v>
      </c>
      <c r="AE122" s="95">
        <v>0</v>
      </c>
      <c r="AF122" s="95">
        <v>0</v>
      </c>
      <c r="AG122" s="95">
        <v>0</v>
      </c>
      <c r="AH122" s="95">
        <v>0</v>
      </c>
      <c r="AI122" s="95">
        <v>0</v>
      </c>
      <c r="AJ122" s="95">
        <v>0</v>
      </c>
      <c r="AK122" s="95">
        <v>0</v>
      </c>
      <c r="AL122" s="95">
        <v>0</v>
      </c>
      <c r="AM122" s="95">
        <v>0</v>
      </c>
      <c r="AN122" s="95">
        <v>0</v>
      </c>
      <c r="AO122" s="95">
        <v>0</v>
      </c>
      <c r="AP122" s="95">
        <v>0</v>
      </c>
      <c r="AQ122" s="95">
        <v>0</v>
      </c>
      <c r="AR122" s="95">
        <v>0</v>
      </c>
      <c r="AS122" s="95">
        <v>0</v>
      </c>
      <c r="AT122" s="95">
        <v>0</v>
      </c>
      <c r="AU122" s="95">
        <v>0</v>
      </c>
      <c r="AV122" s="95">
        <v>0</v>
      </c>
      <c r="AW122" s="95">
        <v>0</v>
      </c>
      <c r="AX122" s="95">
        <v>0</v>
      </c>
      <c r="AY122" s="95">
        <v>0</v>
      </c>
      <c r="AZ122" s="95">
        <v>0</v>
      </c>
      <c r="BA122" s="95">
        <v>0</v>
      </c>
      <c r="BB122" s="95">
        <v>0</v>
      </c>
      <c r="BC122" s="95">
        <v>0</v>
      </c>
      <c r="BD122" s="95">
        <v>0</v>
      </c>
      <c r="BE122" s="95">
        <v>0</v>
      </c>
      <c r="BF122" s="95">
        <v>0</v>
      </c>
      <c r="BG122" s="95">
        <v>0</v>
      </c>
      <c r="BH122" s="95">
        <v>0</v>
      </c>
      <c r="BI122" s="95">
        <v>0</v>
      </c>
      <c r="BJ122" s="95">
        <v>0</v>
      </c>
      <c r="BK122" s="95">
        <v>0</v>
      </c>
      <c r="BL122" s="95">
        <v>0</v>
      </c>
      <c r="BM122" s="95">
        <v>0</v>
      </c>
      <c r="BN122" s="95">
        <v>0</v>
      </c>
      <c r="BO122" s="95">
        <v>0</v>
      </c>
      <c r="BP122" s="95">
        <v>0</v>
      </c>
      <c r="BQ122" s="95">
        <v>0</v>
      </c>
      <c r="BR122" s="95">
        <v>0</v>
      </c>
      <c r="BS122" s="95">
        <v>0</v>
      </c>
      <c r="BT122" s="95">
        <v>0</v>
      </c>
      <c r="BU122" s="95">
        <v>0</v>
      </c>
      <c r="BV122" s="95">
        <v>0</v>
      </c>
      <c r="BW122" s="95">
        <v>0</v>
      </c>
      <c r="BX122" s="95">
        <v>0</v>
      </c>
      <c r="BY122" s="95">
        <v>0</v>
      </c>
      <c r="BZ122" s="95">
        <v>0</v>
      </c>
      <c r="CA122" s="95">
        <v>0</v>
      </c>
      <c r="CB122" s="95">
        <v>0</v>
      </c>
      <c r="CC122" s="95">
        <v>0</v>
      </c>
      <c r="CD122" s="95">
        <v>0</v>
      </c>
      <c r="CE122" s="95">
        <v>0</v>
      </c>
      <c r="CF122" s="95">
        <v>0</v>
      </c>
      <c r="CG122" s="95">
        <v>0</v>
      </c>
      <c r="CH122" s="95">
        <v>0</v>
      </c>
      <c r="CI122" s="95">
        <v>0</v>
      </c>
      <c r="CJ122" s="95">
        <v>0</v>
      </c>
      <c r="CK122" s="95">
        <v>0</v>
      </c>
      <c r="CL122" s="95">
        <v>0</v>
      </c>
      <c r="CM122" s="95">
        <v>0</v>
      </c>
      <c r="CN122" s="95">
        <v>0</v>
      </c>
      <c r="CO122" s="95">
        <v>0</v>
      </c>
      <c r="CP122" s="95">
        <v>0</v>
      </c>
      <c r="CQ122" s="95">
        <v>0</v>
      </c>
      <c r="CR122" s="95">
        <v>0</v>
      </c>
      <c r="CS122" s="95">
        <v>0</v>
      </c>
      <c r="CT122" s="95">
        <v>0</v>
      </c>
      <c r="CU122" s="95">
        <v>0</v>
      </c>
      <c r="CV122" s="95">
        <v>0</v>
      </c>
      <c r="CW122" s="95">
        <v>0</v>
      </c>
      <c r="CX122" s="95">
        <v>0</v>
      </c>
      <c r="CY122" s="95">
        <v>0</v>
      </c>
      <c r="CZ122" s="95">
        <v>0</v>
      </c>
      <c r="DA122" s="95">
        <v>0</v>
      </c>
      <c r="DB122" s="95">
        <v>0</v>
      </c>
      <c r="DC122" s="95">
        <v>0</v>
      </c>
      <c r="DD122" s="95">
        <v>0</v>
      </c>
      <c r="DE122" s="95">
        <v>0</v>
      </c>
      <c r="DF122" s="95">
        <v>0</v>
      </c>
      <c r="DG122" s="95">
        <v>0</v>
      </c>
      <c r="DH122" s="95">
        <v>0</v>
      </c>
      <c r="DI122" s="95">
        <v>0</v>
      </c>
      <c r="DJ122" s="95">
        <v>0</v>
      </c>
      <c r="DK122" s="95">
        <v>0</v>
      </c>
      <c r="DL122" s="95">
        <v>0</v>
      </c>
      <c r="DM122" s="95">
        <v>0</v>
      </c>
      <c r="DN122" s="95">
        <v>0</v>
      </c>
      <c r="DO122" s="95">
        <v>0</v>
      </c>
      <c r="DP122" s="95">
        <v>2072</v>
      </c>
      <c r="DQ122" s="95">
        <v>0</v>
      </c>
      <c r="DR122" s="95">
        <v>0</v>
      </c>
      <c r="DS122" s="95">
        <v>0</v>
      </c>
      <c r="DT122" s="95">
        <v>0</v>
      </c>
      <c r="DU122" s="95">
        <v>0</v>
      </c>
      <c r="DV122" s="95">
        <v>0</v>
      </c>
      <c r="DW122" s="95">
        <v>0</v>
      </c>
      <c r="DX122" s="95">
        <v>0</v>
      </c>
      <c r="DY122" s="95">
        <v>0</v>
      </c>
      <c r="DZ122" s="95">
        <v>0</v>
      </c>
      <c r="EA122" s="95">
        <v>0</v>
      </c>
      <c r="EB122" s="95">
        <v>0</v>
      </c>
      <c r="EC122" s="95">
        <v>0</v>
      </c>
      <c r="ED122" s="95">
        <v>0</v>
      </c>
      <c r="EE122" s="95">
        <v>0</v>
      </c>
      <c r="EF122" s="95">
        <v>0</v>
      </c>
      <c r="EG122" s="95">
        <v>0</v>
      </c>
      <c r="EH122" s="95">
        <v>0</v>
      </c>
      <c r="EI122" s="95">
        <v>0</v>
      </c>
      <c r="EJ122" s="95">
        <v>0</v>
      </c>
      <c r="EK122" s="95">
        <v>0</v>
      </c>
      <c r="EL122" s="95">
        <v>0</v>
      </c>
      <c r="EM122" s="95">
        <v>0</v>
      </c>
      <c r="EN122" s="95">
        <v>0</v>
      </c>
      <c r="EO122" s="95">
        <v>0</v>
      </c>
      <c r="EP122" s="95">
        <v>0</v>
      </c>
      <c r="EQ122" s="95">
        <v>0</v>
      </c>
      <c r="ER122" s="95">
        <v>0</v>
      </c>
      <c r="ES122" s="95">
        <v>0</v>
      </c>
      <c r="ET122" s="95">
        <v>0</v>
      </c>
      <c r="EU122" s="95">
        <v>0</v>
      </c>
      <c r="EV122" s="95">
        <v>0</v>
      </c>
      <c r="EW122" s="95">
        <v>0</v>
      </c>
      <c r="EX122" s="95">
        <v>0</v>
      </c>
      <c r="EY122" s="95">
        <v>0</v>
      </c>
      <c r="EZ122" s="95">
        <v>0</v>
      </c>
      <c r="FA122" s="95">
        <v>0</v>
      </c>
      <c r="FB122" s="95">
        <v>0</v>
      </c>
      <c r="FC122" s="95">
        <v>0</v>
      </c>
      <c r="FD122" s="95">
        <v>0</v>
      </c>
      <c r="FE122" s="95">
        <v>0</v>
      </c>
      <c r="FF122" s="95">
        <v>0</v>
      </c>
      <c r="FG122" s="95">
        <v>0</v>
      </c>
      <c r="FH122" s="95">
        <v>0</v>
      </c>
      <c r="FI122" s="95">
        <v>353</v>
      </c>
      <c r="FJ122" s="95">
        <v>0</v>
      </c>
      <c r="FK122" s="95">
        <v>0</v>
      </c>
      <c r="FL122" s="95">
        <v>0</v>
      </c>
      <c r="FM122" s="95">
        <v>0</v>
      </c>
      <c r="FN122" s="95">
        <v>0</v>
      </c>
      <c r="FO122" s="95">
        <v>0</v>
      </c>
      <c r="FP122" s="95">
        <v>0</v>
      </c>
      <c r="FQ122" s="95">
        <v>0</v>
      </c>
      <c r="FR122" s="95">
        <v>0</v>
      </c>
      <c r="FS122" s="95">
        <v>0</v>
      </c>
      <c r="FT122" s="95">
        <v>0</v>
      </c>
      <c r="FU122" s="95">
        <v>0</v>
      </c>
      <c r="FV122" s="95">
        <v>0</v>
      </c>
      <c r="FW122" s="95">
        <v>851</v>
      </c>
      <c r="FX122" s="95">
        <v>0</v>
      </c>
      <c r="FY122" s="95">
        <v>0</v>
      </c>
      <c r="FZ122" s="95">
        <v>0</v>
      </c>
      <c r="GA122" s="95">
        <v>0</v>
      </c>
      <c r="GB122" s="95">
        <v>0</v>
      </c>
      <c r="GC122" s="95">
        <v>0</v>
      </c>
      <c r="GD122" s="95">
        <v>0</v>
      </c>
      <c r="GE122" s="95">
        <v>0</v>
      </c>
      <c r="GF122" s="95">
        <v>0</v>
      </c>
      <c r="GG122" s="96">
        <v>3276</v>
      </c>
      <c r="GH122" s="95">
        <v>0</v>
      </c>
      <c r="GI122" s="95">
        <v>4365</v>
      </c>
      <c r="GJ122" s="95">
        <v>0</v>
      </c>
      <c r="GK122" s="95">
        <v>0</v>
      </c>
      <c r="GL122" s="95">
        <v>0</v>
      </c>
      <c r="GM122" s="95">
        <v>995</v>
      </c>
      <c r="GN122" s="95">
        <v>54164</v>
      </c>
      <c r="GO122" s="95">
        <v>1142</v>
      </c>
      <c r="GP122" s="96">
        <v>60666</v>
      </c>
      <c r="GQ122" s="96">
        <v>63942</v>
      </c>
      <c r="GR122" s="95">
        <v>1</v>
      </c>
      <c r="GS122" s="95">
        <v>0</v>
      </c>
      <c r="GT122" s="95">
        <v>1</v>
      </c>
      <c r="GU122" s="95">
        <v>0</v>
      </c>
      <c r="GV122" s="95">
        <v>1</v>
      </c>
      <c r="GW122" s="96">
        <v>60667</v>
      </c>
      <c r="GX122" s="96">
        <v>63943</v>
      </c>
      <c r="GY122" s="95">
        <v>-1663</v>
      </c>
      <c r="GZ122" s="95">
        <v>0</v>
      </c>
      <c r="HA122" s="95">
        <v>0</v>
      </c>
      <c r="HB122" s="95">
        <v>-132</v>
      </c>
      <c r="HC122" s="95">
        <v>-1795</v>
      </c>
      <c r="HD122" s="95">
        <v>-16508</v>
      </c>
      <c r="HE122" s="95">
        <v>-18303</v>
      </c>
      <c r="HF122" s="96">
        <v>42364</v>
      </c>
      <c r="HG122" s="97">
        <v>45640</v>
      </c>
      <c r="HH122" s="87"/>
      <c r="HI122" s="40"/>
    </row>
    <row r="123" spans="1:217" hidden="1" x14ac:dyDescent="0.2">
      <c r="A123" s="87" t="s">
        <v>1000</v>
      </c>
      <c r="B123" s="92" t="s">
        <v>1135</v>
      </c>
      <c r="C123" s="89" t="s">
        <v>860</v>
      </c>
      <c r="D123" s="95">
        <v>0</v>
      </c>
      <c r="E123" s="95">
        <v>0</v>
      </c>
      <c r="F123" s="95">
        <v>0</v>
      </c>
      <c r="G123" s="95">
        <v>0</v>
      </c>
      <c r="H123" s="95">
        <v>0</v>
      </c>
      <c r="I123" s="95">
        <v>0</v>
      </c>
      <c r="J123" s="95">
        <v>0</v>
      </c>
      <c r="K123" s="95">
        <v>0</v>
      </c>
      <c r="L123" s="95">
        <v>0</v>
      </c>
      <c r="M123" s="95">
        <v>0</v>
      </c>
      <c r="N123" s="95">
        <v>0</v>
      </c>
      <c r="O123" s="95">
        <v>0</v>
      </c>
      <c r="P123" s="95">
        <v>0</v>
      </c>
      <c r="Q123" s="95">
        <v>0</v>
      </c>
      <c r="R123" s="95">
        <v>0</v>
      </c>
      <c r="S123" s="95">
        <v>0</v>
      </c>
      <c r="T123" s="95">
        <v>0</v>
      </c>
      <c r="U123" s="95">
        <v>0</v>
      </c>
      <c r="V123" s="95">
        <v>0</v>
      </c>
      <c r="W123" s="95">
        <v>0</v>
      </c>
      <c r="X123" s="95">
        <v>0</v>
      </c>
      <c r="Y123" s="95">
        <v>0</v>
      </c>
      <c r="Z123" s="95">
        <v>0</v>
      </c>
      <c r="AA123" s="95">
        <v>0</v>
      </c>
      <c r="AB123" s="95">
        <v>0</v>
      </c>
      <c r="AC123" s="95">
        <v>0</v>
      </c>
      <c r="AD123" s="95">
        <v>0</v>
      </c>
      <c r="AE123" s="95">
        <v>0</v>
      </c>
      <c r="AF123" s="95">
        <v>0</v>
      </c>
      <c r="AG123" s="95">
        <v>0</v>
      </c>
      <c r="AH123" s="95">
        <v>0</v>
      </c>
      <c r="AI123" s="95">
        <v>0</v>
      </c>
      <c r="AJ123" s="95">
        <v>0</v>
      </c>
      <c r="AK123" s="95">
        <v>0</v>
      </c>
      <c r="AL123" s="95">
        <v>0</v>
      </c>
      <c r="AM123" s="95">
        <v>0</v>
      </c>
      <c r="AN123" s="95">
        <v>0</v>
      </c>
      <c r="AO123" s="95">
        <v>0</v>
      </c>
      <c r="AP123" s="95">
        <v>0</v>
      </c>
      <c r="AQ123" s="95">
        <v>0</v>
      </c>
      <c r="AR123" s="95">
        <v>0</v>
      </c>
      <c r="AS123" s="95">
        <v>0</v>
      </c>
      <c r="AT123" s="95">
        <v>0</v>
      </c>
      <c r="AU123" s="95">
        <v>0</v>
      </c>
      <c r="AV123" s="95">
        <v>0</v>
      </c>
      <c r="AW123" s="95">
        <v>0</v>
      </c>
      <c r="AX123" s="95">
        <v>0</v>
      </c>
      <c r="AY123" s="95">
        <v>0</v>
      </c>
      <c r="AZ123" s="95">
        <v>0</v>
      </c>
      <c r="BA123" s="95">
        <v>0</v>
      </c>
      <c r="BB123" s="95">
        <v>0</v>
      </c>
      <c r="BC123" s="95">
        <v>0</v>
      </c>
      <c r="BD123" s="95">
        <v>0</v>
      </c>
      <c r="BE123" s="95">
        <v>0</v>
      </c>
      <c r="BF123" s="95">
        <v>0</v>
      </c>
      <c r="BG123" s="95">
        <v>0</v>
      </c>
      <c r="BH123" s="95">
        <v>0</v>
      </c>
      <c r="BI123" s="95">
        <v>0</v>
      </c>
      <c r="BJ123" s="95">
        <v>0</v>
      </c>
      <c r="BK123" s="95">
        <v>0</v>
      </c>
      <c r="BL123" s="95">
        <v>0</v>
      </c>
      <c r="BM123" s="95">
        <v>0</v>
      </c>
      <c r="BN123" s="95">
        <v>0</v>
      </c>
      <c r="BO123" s="95">
        <v>0</v>
      </c>
      <c r="BP123" s="95">
        <v>0</v>
      </c>
      <c r="BQ123" s="95">
        <v>0</v>
      </c>
      <c r="BR123" s="95">
        <v>0</v>
      </c>
      <c r="BS123" s="95">
        <v>0</v>
      </c>
      <c r="BT123" s="95">
        <v>0</v>
      </c>
      <c r="BU123" s="95">
        <v>0</v>
      </c>
      <c r="BV123" s="95">
        <v>0</v>
      </c>
      <c r="BW123" s="95">
        <v>0</v>
      </c>
      <c r="BX123" s="95">
        <v>0</v>
      </c>
      <c r="BY123" s="95">
        <v>0</v>
      </c>
      <c r="BZ123" s="95">
        <v>0</v>
      </c>
      <c r="CA123" s="95">
        <v>0</v>
      </c>
      <c r="CB123" s="95">
        <v>0</v>
      </c>
      <c r="CC123" s="95">
        <v>0</v>
      </c>
      <c r="CD123" s="95">
        <v>0</v>
      </c>
      <c r="CE123" s="95">
        <v>0</v>
      </c>
      <c r="CF123" s="95">
        <v>0</v>
      </c>
      <c r="CG123" s="95">
        <v>0</v>
      </c>
      <c r="CH123" s="95">
        <v>0</v>
      </c>
      <c r="CI123" s="95">
        <v>0</v>
      </c>
      <c r="CJ123" s="95">
        <v>0</v>
      </c>
      <c r="CK123" s="95">
        <v>0</v>
      </c>
      <c r="CL123" s="95">
        <v>0</v>
      </c>
      <c r="CM123" s="95">
        <v>0</v>
      </c>
      <c r="CN123" s="95">
        <v>0</v>
      </c>
      <c r="CO123" s="95">
        <v>0</v>
      </c>
      <c r="CP123" s="95">
        <v>0</v>
      </c>
      <c r="CQ123" s="95">
        <v>0</v>
      </c>
      <c r="CR123" s="95">
        <v>0</v>
      </c>
      <c r="CS123" s="95">
        <v>0</v>
      </c>
      <c r="CT123" s="95">
        <v>0</v>
      </c>
      <c r="CU123" s="95">
        <v>0</v>
      </c>
      <c r="CV123" s="95">
        <v>0</v>
      </c>
      <c r="CW123" s="95">
        <v>0</v>
      </c>
      <c r="CX123" s="95">
        <v>0</v>
      </c>
      <c r="CY123" s="95">
        <v>0</v>
      </c>
      <c r="CZ123" s="95">
        <v>0</v>
      </c>
      <c r="DA123" s="95">
        <v>0</v>
      </c>
      <c r="DB123" s="95">
        <v>0</v>
      </c>
      <c r="DC123" s="95">
        <v>0</v>
      </c>
      <c r="DD123" s="95">
        <v>0</v>
      </c>
      <c r="DE123" s="95">
        <v>0</v>
      </c>
      <c r="DF123" s="95">
        <v>0</v>
      </c>
      <c r="DG123" s="95">
        <v>0</v>
      </c>
      <c r="DH123" s="95">
        <v>0</v>
      </c>
      <c r="DI123" s="95">
        <v>0</v>
      </c>
      <c r="DJ123" s="95">
        <v>0</v>
      </c>
      <c r="DK123" s="95">
        <v>0</v>
      </c>
      <c r="DL123" s="95">
        <v>0</v>
      </c>
      <c r="DM123" s="95">
        <v>0</v>
      </c>
      <c r="DN123" s="95">
        <v>0</v>
      </c>
      <c r="DO123" s="95">
        <v>0</v>
      </c>
      <c r="DP123" s="95">
        <v>0</v>
      </c>
      <c r="DQ123" s="95">
        <v>0</v>
      </c>
      <c r="DR123" s="95">
        <v>0</v>
      </c>
      <c r="DS123" s="95">
        <v>0</v>
      </c>
      <c r="DT123" s="95">
        <v>0</v>
      </c>
      <c r="DU123" s="95">
        <v>0</v>
      </c>
      <c r="DV123" s="95">
        <v>0</v>
      </c>
      <c r="DW123" s="95">
        <v>0</v>
      </c>
      <c r="DX123" s="95">
        <v>0</v>
      </c>
      <c r="DY123" s="95">
        <v>0</v>
      </c>
      <c r="DZ123" s="95">
        <v>0</v>
      </c>
      <c r="EA123" s="95">
        <v>0</v>
      </c>
      <c r="EB123" s="95">
        <v>0</v>
      </c>
      <c r="EC123" s="95">
        <v>0</v>
      </c>
      <c r="ED123" s="95">
        <v>0</v>
      </c>
      <c r="EE123" s="95">
        <v>0</v>
      </c>
      <c r="EF123" s="95">
        <v>0</v>
      </c>
      <c r="EG123" s="95">
        <v>0</v>
      </c>
      <c r="EH123" s="95">
        <v>0</v>
      </c>
      <c r="EI123" s="95">
        <v>0</v>
      </c>
      <c r="EJ123" s="95">
        <v>0</v>
      </c>
      <c r="EK123" s="95">
        <v>0</v>
      </c>
      <c r="EL123" s="95">
        <v>0</v>
      </c>
      <c r="EM123" s="95">
        <v>0</v>
      </c>
      <c r="EN123" s="95">
        <v>0</v>
      </c>
      <c r="EO123" s="95">
        <v>0</v>
      </c>
      <c r="EP123" s="95">
        <v>0</v>
      </c>
      <c r="EQ123" s="95">
        <v>0</v>
      </c>
      <c r="ER123" s="95">
        <v>0</v>
      </c>
      <c r="ES123" s="95">
        <v>0</v>
      </c>
      <c r="ET123" s="95">
        <v>0</v>
      </c>
      <c r="EU123" s="95">
        <v>0</v>
      </c>
      <c r="EV123" s="95">
        <v>0</v>
      </c>
      <c r="EW123" s="95">
        <v>0</v>
      </c>
      <c r="EX123" s="95">
        <v>0</v>
      </c>
      <c r="EY123" s="95">
        <v>0</v>
      </c>
      <c r="EZ123" s="95">
        <v>0</v>
      </c>
      <c r="FA123" s="95">
        <v>0</v>
      </c>
      <c r="FB123" s="95">
        <v>0</v>
      </c>
      <c r="FC123" s="95">
        <v>0</v>
      </c>
      <c r="FD123" s="95">
        <v>0</v>
      </c>
      <c r="FE123" s="95">
        <v>0</v>
      </c>
      <c r="FF123" s="95">
        <v>0</v>
      </c>
      <c r="FG123" s="95">
        <v>0</v>
      </c>
      <c r="FH123" s="95">
        <v>0</v>
      </c>
      <c r="FI123" s="95">
        <v>0</v>
      </c>
      <c r="FJ123" s="95">
        <v>0</v>
      </c>
      <c r="FK123" s="95">
        <v>0</v>
      </c>
      <c r="FL123" s="95">
        <v>0</v>
      </c>
      <c r="FM123" s="95">
        <v>0</v>
      </c>
      <c r="FN123" s="95">
        <v>0</v>
      </c>
      <c r="FO123" s="95">
        <v>0</v>
      </c>
      <c r="FP123" s="95">
        <v>0</v>
      </c>
      <c r="FQ123" s="95">
        <v>0</v>
      </c>
      <c r="FR123" s="95">
        <v>0</v>
      </c>
      <c r="FS123" s="95">
        <v>0</v>
      </c>
      <c r="FT123" s="95">
        <v>0</v>
      </c>
      <c r="FU123" s="95">
        <v>0</v>
      </c>
      <c r="FV123" s="95">
        <v>0</v>
      </c>
      <c r="FW123" s="95">
        <v>0</v>
      </c>
      <c r="FX123" s="95">
        <v>0</v>
      </c>
      <c r="FY123" s="95">
        <v>0</v>
      </c>
      <c r="FZ123" s="95">
        <v>0</v>
      </c>
      <c r="GA123" s="95">
        <v>0</v>
      </c>
      <c r="GB123" s="95">
        <v>0</v>
      </c>
      <c r="GC123" s="95">
        <v>0</v>
      </c>
      <c r="GD123" s="95">
        <v>0</v>
      </c>
      <c r="GE123" s="95">
        <v>0</v>
      </c>
      <c r="GF123" s="95">
        <v>0</v>
      </c>
      <c r="GG123" s="96">
        <v>0</v>
      </c>
      <c r="GH123" s="95">
        <v>0</v>
      </c>
      <c r="GI123" s="95">
        <v>4559</v>
      </c>
      <c r="GJ123" s="95">
        <v>0</v>
      </c>
      <c r="GK123" s="95">
        <v>0</v>
      </c>
      <c r="GL123" s="95">
        <v>0</v>
      </c>
      <c r="GM123" s="95">
        <v>43</v>
      </c>
      <c r="GN123" s="95">
        <v>2971</v>
      </c>
      <c r="GO123" s="95">
        <v>5018</v>
      </c>
      <c r="GP123" s="96">
        <v>12591</v>
      </c>
      <c r="GQ123" s="96">
        <v>12591</v>
      </c>
      <c r="GR123" s="95">
        <v>107292</v>
      </c>
      <c r="GS123" s="95">
        <v>0</v>
      </c>
      <c r="GT123" s="95">
        <v>107292</v>
      </c>
      <c r="GU123" s="95">
        <v>11387</v>
      </c>
      <c r="GV123" s="95">
        <v>118679</v>
      </c>
      <c r="GW123" s="96">
        <v>131270</v>
      </c>
      <c r="GX123" s="96">
        <v>131270</v>
      </c>
      <c r="GY123" s="95">
        <v>-4031</v>
      </c>
      <c r="GZ123" s="95">
        <v>0</v>
      </c>
      <c r="HA123" s="95">
        <v>0</v>
      </c>
      <c r="HB123" s="95">
        <v>-322</v>
      </c>
      <c r="HC123" s="95">
        <v>-4353</v>
      </c>
      <c r="HD123" s="95">
        <v>-8</v>
      </c>
      <c r="HE123" s="95">
        <v>-4361</v>
      </c>
      <c r="HF123" s="96">
        <v>126909</v>
      </c>
      <c r="HG123" s="97">
        <v>126909</v>
      </c>
      <c r="HH123" s="87"/>
      <c r="HI123" s="40"/>
    </row>
    <row r="124" spans="1:217" hidden="1" x14ac:dyDescent="0.2">
      <c r="A124" s="87" t="s">
        <v>1001</v>
      </c>
      <c r="B124" s="92" t="s">
        <v>861</v>
      </c>
      <c r="C124" s="89" t="s">
        <v>1226</v>
      </c>
      <c r="D124" s="95">
        <v>0</v>
      </c>
      <c r="E124" s="95">
        <v>0</v>
      </c>
      <c r="F124" s="95">
        <v>0</v>
      </c>
      <c r="G124" s="95">
        <v>0</v>
      </c>
      <c r="H124" s="95">
        <v>0</v>
      </c>
      <c r="I124" s="95">
        <v>0</v>
      </c>
      <c r="J124" s="95">
        <v>0</v>
      </c>
      <c r="K124" s="95">
        <v>0</v>
      </c>
      <c r="L124" s="95">
        <v>0</v>
      </c>
      <c r="M124" s="95">
        <v>0</v>
      </c>
      <c r="N124" s="95">
        <v>0</v>
      </c>
      <c r="O124" s="95">
        <v>0</v>
      </c>
      <c r="P124" s="95">
        <v>0</v>
      </c>
      <c r="Q124" s="95">
        <v>0</v>
      </c>
      <c r="R124" s="95">
        <v>1</v>
      </c>
      <c r="S124" s="95">
        <v>0</v>
      </c>
      <c r="T124" s="95">
        <v>0</v>
      </c>
      <c r="U124" s="95">
        <v>0</v>
      </c>
      <c r="V124" s="95">
        <v>0</v>
      </c>
      <c r="W124" s="95">
        <v>0</v>
      </c>
      <c r="X124" s="95">
        <v>0</v>
      </c>
      <c r="Y124" s="95">
        <v>0</v>
      </c>
      <c r="Z124" s="95">
        <v>0</v>
      </c>
      <c r="AA124" s="95">
        <v>1</v>
      </c>
      <c r="AB124" s="95">
        <v>0</v>
      </c>
      <c r="AC124" s="95">
        <v>0</v>
      </c>
      <c r="AD124" s="95">
        <v>0</v>
      </c>
      <c r="AE124" s="95">
        <v>0</v>
      </c>
      <c r="AF124" s="95">
        <v>0</v>
      </c>
      <c r="AG124" s="95">
        <v>0</v>
      </c>
      <c r="AH124" s="95">
        <v>0</v>
      </c>
      <c r="AI124" s="95">
        <v>0</v>
      </c>
      <c r="AJ124" s="95">
        <v>0</v>
      </c>
      <c r="AK124" s="95">
        <v>0</v>
      </c>
      <c r="AL124" s="95">
        <v>0</v>
      </c>
      <c r="AM124" s="95">
        <v>0</v>
      </c>
      <c r="AN124" s="95">
        <v>0</v>
      </c>
      <c r="AO124" s="95">
        <v>0</v>
      </c>
      <c r="AP124" s="95">
        <v>0</v>
      </c>
      <c r="AQ124" s="95">
        <v>0</v>
      </c>
      <c r="AR124" s="95">
        <v>0</v>
      </c>
      <c r="AS124" s="95">
        <v>0</v>
      </c>
      <c r="AT124" s="95">
        <v>0</v>
      </c>
      <c r="AU124" s="95">
        <v>0</v>
      </c>
      <c r="AV124" s="95">
        <v>0</v>
      </c>
      <c r="AW124" s="95">
        <v>0</v>
      </c>
      <c r="AX124" s="95">
        <v>0</v>
      </c>
      <c r="AY124" s="95">
        <v>0</v>
      </c>
      <c r="AZ124" s="95">
        <v>0</v>
      </c>
      <c r="BA124" s="95">
        <v>0</v>
      </c>
      <c r="BB124" s="95">
        <v>0</v>
      </c>
      <c r="BC124" s="95">
        <v>0</v>
      </c>
      <c r="BD124" s="95">
        <v>0</v>
      </c>
      <c r="BE124" s="95">
        <v>0</v>
      </c>
      <c r="BF124" s="95">
        <v>0</v>
      </c>
      <c r="BG124" s="95">
        <v>0</v>
      </c>
      <c r="BH124" s="95">
        <v>0</v>
      </c>
      <c r="BI124" s="95">
        <v>0</v>
      </c>
      <c r="BJ124" s="95">
        <v>0</v>
      </c>
      <c r="BK124" s="95">
        <v>0</v>
      </c>
      <c r="BL124" s="95">
        <v>0</v>
      </c>
      <c r="BM124" s="95">
        <v>0</v>
      </c>
      <c r="BN124" s="95">
        <v>0</v>
      </c>
      <c r="BO124" s="95">
        <v>0</v>
      </c>
      <c r="BP124" s="95">
        <v>0</v>
      </c>
      <c r="BQ124" s="95">
        <v>0</v>
      </c>
      <c r="BR124" s="95">
        <v>0</v>
      </c>
      <c r="BS124" s="95">
        <v>0</v>
      </c>
      <c r="BT124" s="95">
        <v>0</v>
      </c>
      <c r="BU124" s="95">
        <v>0</v>
      </c>
      <c r="BV124" s="95">
        <v>0</v>
      </c>
      <c r="BW124" s="95">
        <v>0</v>
      </c>
      <c r="BX124" s="95">
        <v>0</v>
      </c>
      <c r="BY124" s="95">
        <v>0</v>
      </c>
      <c r="BZ124" s="95">
        <v>0</v>
      </c>
      <c r="CA124" s="95">
        <v>0</v>
      </c>
      <c r="CB124" s="95">
        <v>0</v>
      </c>
      <c r="CC124" s="95">
        <v>0</v>
      </c>
      <c r="CD124" s="95">
        <v>0</v>
      </c>
      <c r="CE124" s="95">
        <v>0</v>
      </c>
      <c r="CF124" s="95">
        <v>0</v>
      </c>
      <c r="CG124" s="95">
        <v>0</v>
      </c>
      <c r="CH124" s="95">
        <v>0</v>
      </c>
      <c r="CI124" s="95">
        <v>0</v>
      </c>
      <c r="CJ124" s="95">
        <v>0</v>
      </c>
      <c r="CK124" s="95">
        <v>0</v>
      </c>
      <c r="CL124" s="95">
        <v>0</v>
      </c>
      <c r="CM124" s="95">
        <v>0</v>
      </c>
      <c r="CN124" s="95">
        <v>0</v>
      </c>
      <c r="CO124" s="95">
        <v>0</v>
      </c>
      <c r="CP124" s="95">
        <v>0</v>
      </c>
      <c r="CQ124" s="95">
        <v>0</v>
      </c>
      <c r="CR124" s="95">
        <v>1125</v>
      </c>
      <c r="CS124" s="95">
        <v>0</v>
      </c>
      <c r="CT124" s="95">
        <v>0</v>
      </c>
      <c r="CU124" s="95">
        <v>0</v>
      </c>
      <c r="CV124" s="95">
        <v>0</v>
      </c>
      <c r="CW124" s="95">
        <v>0</v>
      </c>
      <c r="CX124" s="95">
        <v>0</v>
      </c>
      <c r="CY124" s="95">
        <v>0</v>
      </c>
      <c r="CZ124" s="95">
        <v>0</v>
      </c>
      <c r="DA124" s="95">
        <v>0</v>
      </c>
      <c r="DB124" s="95">
        <v>0</v>
      </c>
      <c r="DC124" s="95">
        <v>0</v>
      </c>
      <c r="DD124" s="95">
        <v>0</v>
      </c>
      <c r="DE124" s="95">
        <v>0</v>
      </c>
      <c r="DF124" s="95">
        <v>0</v>
      </c>
      <c r="DG124" s="95">
        <v>0</v>
      </c>
      <c r="DH124" s="95">
        <v>0</v>
      </c>
      <c r="DI124" s="95">
        <v>0</v>
      </c>
      <c r="DJ124" s="95">
        <v>0</v>
      </c>
      <c r="DK124" s="95">
        <v>0</v>
      </c>
      <c r="DL124" s="95">
        <v>0</v>
      </c>
      <c r="DM124" s="95">
        <v>0</v>
      </c>
      <c r="DN124" s="95">
        <v>0</v>
      </c>
      <c r="DO124" s="95">
        <v>0</v>
      </c>
      <c r="DP124" s="95">
        <v>23884</v>
      </c>
      <c r="DQ124" s="95">
        <v>76183</v>
      </c>
      <c r="DR124" s="95">
        <v>122088</v>
      </c>
      <c r="DS124" s="95">
        <v>0</v>
      </c>
      <c r="DT124" s="95">
        <v>0</v>
      </c>
      <c r="DU124" s="95">
        <v>0</v>
      </c>
      <c r="DV124" s="95">
        <v>11144</v>
      </c>
      <c r="DW124" s="95">
        <v>0</v>
      </c>
      <c r="DX124" s="95">
        <v>1</v>
      </c>
      <c r="DY124" s="95">
        <v>0</v>
      </c>
      <c r="DZ124" s="95">
        <v>1</v>
      </c>
      <c r="EA124" s="95">
        <v>1</v>
      </c>
      <c r="EB124" s="95">
        <v>1</v>
      </c>
      <c r="EC124" s="95">
        <v>0</v>
      </c>
      <c r="ED124" s="95">
        <v>0</v>
      </c>
      <c r="EE124" s="95">
        <v>0</v>
      </c>
      <c r="EF124" s="95">
        <v>0</v>
      </c>
      <c r="EG124" s="95">
        <v>0</v>
      </c>
      <c r="EH124" s="95">
        <v>0</v>
      </c>
      <c r="EI124" s="95">
        <v>0</v>
      </c>
      <c r="EJ124" s="95">
        <v>6</v>
      </c>
      <c r="EK124" s="95">
        <v>8</v>
      </c>
      <c r="EL124" s="95">
        <v>0</v>
      </c>
      <c r="EM124" s="95">
        <v>0</v>
      </c>
      <c r="EN124" s="95">
        <v>0</v>
      </c>
      <c r="EO124" s="95">
        <v>0</v>
      </c>
      <c r="EP124" s="95">
        <v>0</v>
      </c>
      <c r="EQ124" s="95">
        <v>0</v>
      </c>
      <c r="ER124" s="95">
        <v>0</v>
      </c>
      <c r="ES124" s="95">
        <v>0</v>
      </c>
      <c r="ET124" s="95">
        <v>0</v>
      </c>
      <c r="EU124" s="95">
        <v>0</v>
      </c>
      <c r="EV124" s="95">
        <v>0</v>
      </c>
      <c r="EW124" s="95">
        <v>0</v>
      </c>
      <c r="EX124" s="95">
        <v>0</v>
      </c>
      <c r="EY124" s="95">
        <v>0</v>
      </c>
      <c r="EZ124" s="95">
        <v>0</v>
      </c>
      <c r="FA124" s="95">
        <v>0</v>
      </c>
      <c r="FB124" s="95">
        <v>0</v>
      </c>
      <c r="FC124" s="95">
        <v>0</v>
      </c>
      <c r="FD124" s="95">
        <v>0</v>
      </c>
      <c r="FE124" s="95">
        <v>0</v>
      </c>
      <c r="FF124" s="95">
        <v>0</v>
      </c>
      <c r="FG124" s="95">
        <v>0</v>
      </c>
      <c r="FH124" s="95">
        <v>0</v>
      </c>
      <c r="FI124" s="95">
        <v>0</v>
      </c>
      <c r="FJ124" s="95">
        <v>1</v>
      </c>
      <c r="FK124" s="95">
        <v>0</v>
      </c>
      <c r="FL124" s="95">
        <v>0</v>
      </c>
      <c r="FM124" s="95">
        <v>0</v>
      </c>
      <c r="FN124" s="95">
        <v>0</v>
      </c>
      <c r="FO124" s="95">
        <v>0</v>
      </c>
      <c r="FP124" s="95">
        <v>0</v>
      </c>
      <c r="FQ124" s="95">
        <v>0</v>
      </c>
      <c r="FR124" s="95">
        <v>0</v>
      </c>
      <c r="FS124" s="95">
        <v>0</v>
      </c>
      <c r="FT124" s="95">
        <v>0</v>
      </c>
      <c r="FU124" s="95">
        <v>0</v>
      </c>
      <c r="FV124" s="95">
        <v>0</v>
      </c>
      <c r="FW124" s="95">
        <v>34070</v>
      </c>
      <c r="FX124" s="95">
        <v>0</v>
      </c>
      <c r="FY124" s="95">
        <v>0</v>
      </c>
      <c r="FZ124" s="95">
        <v>0</v>
      </c>
      <c r="GA124" s="95">
        <v>0</v>
      </c>
      <c r="GB124" s="95">
        <v>0</v>
      </c>
      <c r="GC124" s="95">
        <v>0</v>
      </c>
      <c r="GD124" s="95">
        <v>0</v>
      </c>
      <c r="GE124" s="95">
        <v>0</v>
      </c>
      <c r="GF124" s="95">
        <v>0</v>
      </c>
      <c r="GG124" s="96">
        <v>268515</v>
      </c>
      <c r="GH124" s="95">
        <v>0</v>
      </c>
      <c r="GI124" s="95">
        <v>269</v>
      </c>
      <c r="GJ124" s="95">
        <v>0</v>
      </c>
      <c r="GK124" s="95">
        <v>0</v>
      </c>
      <c r="GL124" s="95">
        <v>0</v>
      </c>
      <c r="GM124" s="95">
        <v>0</v>
      </c>
      <c r="GN124" s="95">
        <v>0</v>
      </c>
      <c r="GO124" s="95">
        <v>985</v>
      </c>
      <c r="GP124" s="96">
        <v>1254</v>
      </c>
      <c r="GQ124" s="96">
        <v>269769</v>
      </c>
      <c r="GR124" s="95">
        <v>155204</v>
      </c>
      <c r="GS124" s="95">
        <v>0</v>
      </c>
      <c r="GT124" s="95">
        <v>155204</v>
      </c>
      <c r="GU124" s="95">
        <v>131379</v>
      </c>
      <c r="GV124" s="95">
        <v>286583</v>
      </c>
      <c r="GW124" s="96">
        <v>287837</v>
      </c>
      <c r="GX124" s="96">
        <v>556352</v>
      </c>
      <c r="GY124" s="95">
        <v>-15293</v>
      </c>
      <c r="GZ124" s="95">
        <v>0</v>
      </c>
      <c r="HA124" s="95">
        <v>0</v>
      </c>
      <c r="HB124" s="95">
        <v>-1223</v>
      </c>
      <c r="HC124" s="95">
        <v>-16516</v>
      </c>
      <c r="HD124" s="95">
        <v>-239947</v>
      </c>
      <c r="HE124" s="95">
        <v>-256463</v>
      </c>
      <c r="HF124" s="96">
        <v>31374</v>
      </c>
      <c r="HG124" s="97">
        <v>299889</v>
      </c>
      <c r="HH124" s="87"/>
      <c r="HI124" s="40"/>
    </row>
    <row r="125" spans="1:217" hidden="1" x14ac:dyDescent="0.2">
      <c r="A125" s="87" t="s">
        <v>1002</v>
      </c>
      <c r="B125" s="92" t="s">
        <v>859</v>
      </c>
      <c r="C125" s="89" t="s">
        <v>856</v>
      </c>
      <c r="D125" s="95">
        <v>0</v>
      </c>
      <c r="E125" s="95">
        <v>0</v>
      </c>
      <c r="F125" s="95">
        <v>0</v>
      </c>
      <c r="G125" s="95">
        <v>0</v>
      </c>
      <c r="H125" s="95">
        <v>0</v>
      </c>
      <c r="I125" s="95">
        <v>0</v>
      </c>
      <c r="J125" s="95">
        <v>0</v>
      </c>
      <c r="K125" s="95">
        <v>0</v>
      </c>
      <c r="L125" s="95">
        <v>0</v>
      </c>
      <c r="M125" s="95">
        <v>0</v>
      </c>
      <c r="N125" s="95">
        <v>0</v>
      </c>
      <c r="O125" s="95">
        <v>2038</v>
      </c>
      <c r="P125" s="95">
        <v>4</v>
      </c>
      <c r="Q125" s="95">
        <v>0</v>
      </c>
      <c r="R125" s="95">
        <v>1</v>
      </c>
      <c r="S125" s="95">
        <v>0</v>
      </c>
      <c r="T125" s="95">
        <v>0</v>
      </c>
      <c r="U125" s="95">
        <v>0</v>
      </c>
      <c r="V125" s="95">
        <v>0</v>
      </c>
      <c r="W125" s="95">
        <v>0</v>
      </c>
      <c r="X125" s="95">
        <v>0</v>
      </c>
      <c r="Y125" s="95">
        <v>0</v>
      </c>
      <c r="Z125" s="95">
        <v>0</v>
      </c>
      <c r="AA125" s="95">
        <v>0</v>
      </c>
      <c r="AB125" s="95">
        <v>0</v>
      </c>
      <c r="AC125" s="95">
        <v>0</v>
      </c>
      <c r="AD125" s="95">
        <v>0</v>
      </c>
      <c r="AE125" s="95">
        <v>0</v>
      </c>
      <c r="AF125" s="95">
        <v>0</v>
      </c>
      <c r="AG125" s="95">
        <v>0</v>
      </c>
      <c r="AH125" s="95">
        <v>0</v>
      </c>
      <c r="AI125" s="95">
        <v>0</v>
      </c>
      <c r="AJ125" s="95">
        <v>0</v>
      </c>
      <c r="AK125" s="95">
        <v>0</v>
      </c>
      <c r="AL125" s="95">
        <v>0</v>
      </c>
      <c r="AM125" s="95">
        <v>0</v>
      </c>
      <c r="AN125" s="95">
        <v>0</v>
      </c>
      <c r="AO125" s="95">
        <v>0</v>
      </c>
      <c r="AP125" s="95">
        <v>0</v>
      </c>
      <c r="AQ125" s="95">
        <v>0</v>
      </c>
      <c r="AR125" s="95">
        <v>0</v>
      </c>
      <c r="AS125" s="95">
        <v>0</v>
      </c>
      <c r="AT125" s="95">
        <v>0</v>
      </c>
      <c r="AU125" s="95">
        <v>0</v>
      </c>
      <c r="AV125" s="95">
        <v>0</v>
      </c>
      <c r="AW125" s="95">
        <v>0</v>
      </c>
      <c r="AX125" s="95">
        <v>0</v>
      </c>
      <c r="AY125" s="95">
        <v>0</v>
      </c>
      <c r="AZ125" s="95">
        <v>0</v>
      </c>
      <c r="BA125" s="95">
        <v>0</v>
      </c>
      <c r="BB125" s="95">
        <v>0</v>
      </c>
      <c r="BC125" s="95">
        <v>0</v>
      </c>
      <c r="BD125" s="95">
        <v>0</v>
      </c>
      <c r="BE125" s="95">
        <v>0</v>
      </c>
      <c r="BF125" s="95">
        <v>0</v>
      </c>
      <c r="BG125" s="95">
        <v>0</v>
      </c>
      <c r="BH125" s="95">
        <v>0</v>
      </c>
      <c r="BI125" s="95">
        <v>0</v>
      </c>
      <c r="BJ125" s="95">
        <v>0</v>
      </c>
      <c r="BK125" s="95">
        <v>0</v>
      </c>
      <c r="BL125" s="95">
        <v>0</v>
      </c>
      <c r="BM125" s="95">
        <v>0</v>
      </c>
      <c r="BN125" s="95">
        <v>0</v>
      </c>
      <c r="BO125" s="95">
        <v>0</v>
      </c>
      <c r="BP125" s="95">
        <v>0</v>
      </c>
      <c r="BQ125" s="95">
        <v>0</v>
      </c>
      <c r="BR125" s="95">
        <v>0</v>
      </c>
      <c r="BS125" s="95">
        <v>0</v>
      </c>
      <c r="BT125" s="95">
        <v>0</v>
      </c>
      <c r="BU125" s="95">
        <v>0</v>
      </c>
      <c r="BV125" s="95">
        <v>0</v>
      </c>
      <c r="BW125" s="95">
        <v>0</v>
      </c>
      <c r="BX125" s="95">
        <v>0</v>
      </c>
      <c r="BY125" s="95">
        <v>0</v>
      </c>
      <c r="BZ125" s="95">
        <v>0</v>
      </c>
      <c r="CA125" s="95">
        <v>0</v>
      </c>
      <c r="CB125" s="95">
        <v>0</v>
      </c>
      <c r="CC125" s="95">
        <v>0</v>
      </c>
      <c r="CD125" s="95">
        <v>0</v>
      </c>
      <c r="CE125" s="95">
        <v>0</v>
      </c>
      <c r="CF125" s="95">
        <v>0</v>
      </c>
      <c r="CG125" s="95">
        <v>0</v>
      </c>
      <c r="CH125" s="95">
        <v>0</v>
      </c>
      <c r="CI125" s="95">
        <v>0</v>
      </c>
      <c r="CJ125" s="95">
        <v>0</v>
      </c>
      <c r="CK125" s="95">
        <v>0</v>
      </c>
      <c r="CL125" s="95">
        <v>0</v>
      </c>
      <c r="CM125" s="95">
        <v>0</v>
      </c>
      <c r="CN125" s="95">
        <v>0</v>
      </c>
      <c r="CO125" s="95">
        <v>0</v>
      </c>
      <c r="CP125" s="95">
        <v>0</v>
      </c>
      <c r="CQ125" s="95">
        <v>0</v>
      </c>
      <c r="CR125" s="95">
        <v>0</v>
      </c>
      <c r="CS125" s="95">
        <v>0</v>
      </c>
      <c r="CT125" s="95">
        <v>0</v>
      </c>
      <c r="CU125" s="95">
        <v>0</v>
      </c>
      <c r="CV125" s="95">
        <v>0</v>
      </c>
      <c r="CW125" s="95">
        <v>0</v>
      </c>
      <c r="CX125" s="95">
        <v>0</v>
      </c>
      <c r="CY125" s="95">
        <v>0</v>
      </c>
      <c r="CZ125" s="95">
        <v>0</v>
      </c>
      <c r="DA125" s="95">
        <v>0</v>
      </c>
      <c r="DB125" s="95">
        <v>0</v>
      </c>
      <c r="DC125" s="95">
        <v>0</v>
      </c>
      <c r="DD125" s="95">
        <v>0</v>
      </c>
      <c r="DE125" s="95">
        <v>0</v>
      </c>
      <c r="DF125" s="95">
        <v>0</v>
      </c>
      <c r="DG125" s="95">
        <v>0</v>
      </c>
      <c r="DH125" s="95">
        <v>0</v>
      </c>
      <c r="DI125" s="95">
        <v>0</v>
      </c>
      <c r="DJ125" s="95">
        <v>0</v>
      </c>
      <c r="DK125" s="95">
        <v>0</v>
      </c>
      <c r="DL125" s="95">
        <v>0</v>
      </c>
      <c r="DM125" s="95">
        <v>0</v>
      </c>
      <c r="DN125" s="95">
        <v>0</v>
      </c>
      <c r="DO125" s="95">
        <v>0</v>
      </c>
      <c r="DP125" s="95">
        <v>0</v>
      </c>
      <c r="DQ125" s="95">
        <v>0</v>
      </c>
      <c r="DR125" s="95">
        <v>0</v>
      </c>
      <c r="DS125" s="95">
        <v>57297</v>
      </c>
      <c r="DT125" s="95">
        <v>0</v>
      </c>
      <c r="DU125" s="95">
        <v>0</v>
      </c>
      <c r="DV125" s="95">
        <v>0</v>
      </c>
      <c r="DW125" s="95">
        <v>0</v>
      </c>
      <c r="DX125" s="95">
        <v>0</v>
      </c>
      <c r="DY125" s="95">
        <v>0</v>
      </c>
      <c r="DZ125" s="95">
        <v>0</v>
      </c>
      <c r="EA125" s="95">
        <v>0</v>
      </c>
      <c r="EB125" s="95">
        <v>0</v>
      </c>
      <c r="EC125" s="95">
        <v>0</v>
      </c>
      <c r="ED125" s="95">
        <v>0</v>
      </c>
      <c r="EE125" s="95">
        <v>0</v>
      </c>
      <c r="EF125" s="95">
        <v>0</v>
      </c>
      <c r="EG125" s="95">
        <v>0</v>
      </c>
      <c r="EH125" s="95">
        <v>0</v>
      </c>
      <c r="EI125" s="95">
        <v>0</v>
      </c>
      <c r="EJ125" s="95">
        <v>0</v>
      </c>
      <c r="EK125" s="95">
        <v>0</v>
      </c>
      <c r="EL125" s="95">
        <v>0</v>
      </c>
      <c r="EM125" s="95">
        <v>0</v>
      </c>
      <c r="EN125" s="95">
        <v>0</v>
      </c>
      <c r="EO125" s="95">
        <v>0</v>
      </c>
      <c r="EP125" s="95">
        <v>0</v>
      </c>
      <c r="EQ125" s="95">
        <v>0</v>
      </c>
      <c r="ER125" s="95">
        <v>0</v>
      </c>
      <c r="ES125" s="95">
        <v>0</v>
      </c>
      <c r="ET125" s="95">
        <v>0</v>
      </c>
      <c r="EU125" s="95">
        <v>138</v>
      </c>
      <c r="EV125" s="95">
        <v>2766</v>
      </c>
      <c r="EW125" s="95">
        <v>2504</v>
      </c>
      <c r="EX125" s="95">
        <v>0</v>
      </c>
      <c r="EY125" s="95">
        <v>0</v>
      </c>
      <c r="EZ125" s="95">
        <v>0</v>
      </c>
      <c r="FA125" s="95">
        <v>0</v>
      </c>
      <c r="FB125" s="95">
        <v>365</v>
      </c>
      <c r="FC125" s="95">
        <v>0</v>
      </c>
      <c r="FD125" s="95">
        <v>0</v>
      </c>
      <c r="FE125" s="95">
        <v>0</v>
      </c>
      <c r="FF125" s="95">
        <v>0</v>
      </c>
      <c r="FG125" s="95">
        <v>0</v>
      </c>
      <c r="FH125" s="95">
        <v>0</v>
      </c>
      <c r="FI125" s="95">
        <v>1135</v>
      </c>
      <c r="FJ125" s="95">
        <v>111</v>
      </c>
      <c r="FK125" s="95">
        <v>19</v>
      </c>
      <c r="FL125" s="95">
        <v>45</v>
      </c>
      <c r="FM125" s="95">
        <v>25</v>
      </c>
      <c r="FN125" s="95">
        <v>0</v>
      </c>
      <c r="FO125" s="95">
        <v>0</v>
      </c>
      <c r="FP125" s="95">
        <v>0</v>
      </c>
      <c r="FQ125" s="95">
        <v>0</v>
      </c>
      <c r="FR125" s="95">
        <v>0</v>
      </c>
      <c r="FS125" s="95">
        <v>0</v>
      </c>
      <c r="FT125" s="95">
        <v>1</v>
      </c>
      <c r="FU125" s="95">
        <v>0</v>
      </c>
      <c r="FV125" s="95">
        <v>0</v>
      </c>
      <c r="FW125" s="95">
        <v>0</v>
      </c>
      <c r="FX125" s="95">
        <v>0</v>
      </c>
      <c r="FY125" s="95">
        <v>1</v>
      </c>
      <c r="FZ125" s="95">
        <v>0</v>
      </c>
      <c r="GA125" s="95">
        <v>0</v>
      </c>
      <c r="GB125" s="95">
        <v>0</v>
      </c>
      <c r="GC125" s="95">
        <v>5</v>
      </c>
      <c r="GD125" s="95">
        <v>0</v>
      </c>
      <c r="GE125" s="95">
        <v>0</v>
      </c>
      <c r="GF125" s="95">
        <v>0</v>
      </c>
      <c r="GG125" s="96">
        <v>66455</v>
      </c>
      <c r="GH125" s="95">
        <v>0</v>
      </c>
      <c r="GI125" s="95">
        <v>396</v>
      </c>
      <c r="GJ125" s="95">
        <v>0</v>
      </c>
      <c r="GK125" s="95">
        <v>0</v>
      </c>
      <c r="GL125" s="95">
        <v>0</v>
      </c>
      <c r="GM125" s="95">
        <v>5305</v>
      </c>
      <c r="GN125" s="95">
        <v>3296</v>
      </c>
      <c r="GO125" s="95">
        <v>5417</v>
      </c>
      <c r="GP125" s="96">
        <v>14414</v>
      </c>
      <c r="GQ125" s="96">
        <v>80869</v>
      </c>
      <c r="GR125" s="95">
        <v>103424</v>
      </c>
      <c r="GS125" s="95">
        <v>0</v>
      </c>
      <c r="GT125" s="95">
        <v>103424</v>
      </c>
      <c r="GU125" s="95">
        <v>163077</v>
      </c>
      <c r="GV125" s="95">
        <v>266501</v>
      </c>
      <c r="GW125" s="96">
        <v>280915</v>
      </c>
      <c r="GX125" s="96">
        <v>347370</v>
      </c>
      <c r="GY125" s="95">
        <v>-2919</v>
      </c>
      <c r="GZ125" s="95">
        <v>0</v>
      </c>
      <c r="HA125" s="95">
        <v>0</v>
      </c>
      <c r="HB125" s="95">
        <v>-153</v>
      </c>
      <c r="HC125" s="95">
        <v>-3072</v>
      </c>
      <c r="HD125" s="95">
        <v>-32270</v>
      </c>
      <c r="HE125" s="95">
        <v>-35342</v>
      </c>
      <c r="HF125" s="96">
        <v>245573</v>
      </c>
      <c r="HG125" s="97">
        <v>312028</v>
      </c>
      <c r="HH125" s="87"/>
      <c r="HI125" s="40"/>
    </row>
    <row r="126" spans="1:217" hidden="1" x14ac:dyDescent="0.2">
      <c r="A126" s="87" t="s">
        <v>1003</v>
      </c>
      <c r="B126" s="92" t="s">
        <v>1136</v>
      </c>
      <c r="C126" s="89" t="s">
        <v>851</v>
      </c>
      <c r="D126" s="95">
        <v>0</v>
      </c>
      <c r="E126" s="95">
        <v>0</v>
      </c>
      <c r="F126" s="95">
        <v>0</v>
      </c>
      <c r="G126" s="95">
        <v>0</v>
      </c>
      <c r="H126" s="95">
        <v>0</v>
      </c>
      <c r="I126" s="95">
        <v>0</v>
      </c>
      <c r="J126" s="95">
        <v>0</v>
      </c>
      <c r="K126" s="95">
        <v>0</v>
      </c>
      <c r="L126" s="95">
        <v>0</v>
      </c>
      <c r="M126" s="95">
        <v>0</v>
      </c>
      <c r="N126" s="95">
        <v>0</v>
      </c>
      <c r="O126" s="95">
        <v>0</v>
      </c>
      <c r="P126" s="95">
        <v>0</v>
      </c>
      <c r="Q126" s="95">
        <v>0</v>
      </c>
      <c r="R126" s="95">
        <v>0</v>
      </c>
      <c r="S126" s="95">
        <v>0</v>
      </c>
      <c r="T126" s="95">
        <v>0</v>
      </c>
      <c r="U126" s="95">
        <v>0</v>
      </c>
      <c r="V126" s="95">
        <v>0</v>
      </c>
      <c r="W126" s="95">
        <v>0</v>
      </c>
      <c r="X126" s="95">
        <v>0</v>
      </c>
      <c r="Y126" s="95">
        <v>0</v>
      </c>
      <c r="Z126" s="95">
        <v>0</v>
      </c>
      <c r="AA126" s="95">
        <v>0</v>
      </c>
      <c r="AB126" s="95">
        <v>0</v>
      </c>
      <c r="AC126" s="95">
        <v>0</v>
      </c>
      <c r="AD126" s="95">
        <v>0</v>
      </c>
      <c r="AE126" s="95">
        <v>0</v>
      </c>
      <c r="AF126" s="95">
        <v>0</v>
      </c>
      <c r="AG126" s="95">
        <v>0</v>
      </c>
      <c r="AH126" s="95">
        <v>0</v>
      </c>
      <c r="AI126" s="95">
        <v>0</v>
      </c>
      <c r="AJ126" s="95">
        <v>0</v>
      </c>
      <c r="AK126" s="95">
        <v>0</v>
      </c>
      <c r="AL126" s="95">
        <v>0</v>
      </c>
      <c r="AM126" s="95">
        <v>0</v>
      </c>
      <c r="AN126" s="95">
        <v>0</v>
      </c>
      <c r="AO126" s="95">
        <v>0</v>
      </c>
      <c r="AP126" s="95">
        <v>0</v>
      </c>
      <c r="AQ126" s="95">
        <v>0</v>
      </c>
      <c r="AR126" s="95">
        <v>0</v>
      </c>
      <c r="AS126" s="95">
        <v>0</v>
      </c>
      <c r="AT126" s="95">
        <v>0</v>
      </c>
      <c r="AU126" s="95">
        <v>0</v>
      </c>
      <c r="AV126" s="95">
        <v>0</v>
      </c>
      <c r="AW126" s="95">
        <v>0</v>
      </c>
      <c r="AX126" s="95">
        <v>0</v>
      </c>
      <c r="AY126" s="95">
        <v>0</v>
      </c>
      <c r="AZ126" s="95">
        <v>0</v>
      </c>
      <c r="BA126" s="95">
        <v>0</v>
      </c>
      <c r="BB126" s="95">
        <v>0</v>
      </c>
      <c r="BC126" s="95">
        <v>0</v>
      </c>
      <c r="BD126" s="95">
        <v>0</v>
      </c>
      <c r="BE126" s="95">
        <v>0</v>
      </c>
      <c r="BF126" s="95">
        <v>0</v>
      </c>
      <c r="BG126" s="95">
        <v>0</v>
      </c>
      <c r="BH126" s="95">
        <v>0</v>
      </c>
      <c r="BI126" s="95">
        <v>0</v>
      </c>
      <c r="BJ126" s="95">
        <v>0</v>
      </c>
      <c r="BK126" s="95">
        <v>0</v>
      </c>
      <c r="BL126" s="95">
        <v>0</v>
      </c>
      <c r="BM126" s="95">
        <v>0</v>
      </c>
      <c r="BN126" s="95">
        <v>0</v>
      </c>
      <c r="BO126" s="95">
        <v>0</v>
      </c>
      <c r="BP126" s="95">
        <v>0</v>
      </c>
      <c r="BQ126" s="95">
        <v>0</v>
      </c>
      <c r="BR126" s="95">
        <v>0</v>
      </c>
      <c r="BS126" s="95">
        <v>0</v>
      </c>
      <c r="BT126" s="95">
        <v>0</v>
      </c>
      <c r="BU126" s="95">
        <v>0</v>
      </c>
      <c r="BV126" s="95">
        <v>0</v>
      </c>
      <c r="BW126" s="95">
        <v>0</v>
      </c>
      <c r="BX126" s="95">
        <v>0</v>
      </c>
      <c r="BY126" s="95">
        <v>0</v>
      </c>
      <c r="BZ126" s="95">
        <v>0</v>
      </c>
      <c r="CA126" s="95">
        <v>0</v>
      </c>
      <c r="CB126" s="95">
        <v>0</v>
      </c>
      <c r="CC126" s="95">
        <v>0</v>
      </c>
      <c r="CD126" s="95">
        <v>0</v>
      </c>
      <c r="CE126" s="95">
        <v>0</v>
      </c>
      <c r="CF126" s="95">
        <v>0</v>
      </c>
      <c r="CG126" s="95">
        <v>0</v>
      </c>
      <c r="CH126" s="95">
        <v>0</v>
      </c>
      <c r="CI126" s="95">
        <v>0</v>
      </c>
      <c r="CJ126" s="95">
        <v>0</v>
      </c>
      <c r="CK126" s="95">
        <v>0</v>
      </c>
      <c r="CL126" s="95">
        <v>0</v>
      </c>
      <c r="CM126" s="95">
        <v>0</v>
      </c>
      <c r="CN126" s="95">
        <v>0</v>
      </c>
      <c r="CO126" s="95">
        <v>0</v>
      </c>
      <c r="CP126" s="95">
        <v>0</v>
      </c>
      <c r="CQ126" s="95">
        <v>0</v>
      </c>
      <c r="CR126" s="95">
        <v>0</v>
      </c>
      <c r="CS126" s="95">
        <v>0</v>
      </c>
      <c r="CT126" s="95">
        <v>0</v>
      </c>
      <c r="CU126" s="95">
        <v>0</v>
      </c>
      <c r="CV126" s="95">
        <v>0</v>
      </c>
      <c r="CW126" s="95">
        <v>0</v>
      </c>
      <c r="CX126" s="95">
        <v>0</v>
      </c>
      <c r="CY126" s="95">
        <v>0</v>
      </c>
      <c r="CZ126" s="95">
        <v>0</v>
      </c>
      <c r="DA126" s="95">
        <v>0</v>
      </c>
      <c r="DB126" s="95">
        <v>0</v>
      </c>
      <c r="DC126" s="95">
        <v>0</v>
      </c>
      <c r="DD126" s="95">
        <v>0</v>
      </c>
      <c r="DE126" s="95">
        <v>0</v>
      </c>
      <c r="DF126" s="95">
        <v>0</v>
      </c>
      <c r="DG126" s="95">
        <v>0</v>
      </c>
      <c r="DH126" s="95">
        <v>0</v>
      </c>
      <c r="DI126" s="95">
        <v>0</v>
      </c>
      <c r="DJ126" s="95">
        <v>0</v>
      </c>
      <c r="DK126" s="95">
        <v>0</v>
      </c>
      <c r="DL126" s="95">
        <v>0</v>
      </c>
      <c r="DM126" s="95">
        <v>0</v>
      </c>
      <c r="DN126" s="95">
        <v>0</v>
      </c>
      <c r="DO126" s="95">
        <v>0</v>
      </c>
      <c r="DP126" s="95">
        <v>0</v>
      </c>
      <c r="DQ126" s="95">
        <v>0</v>
      </c>
      <c r="DR126" s="95">
        <v>0</v>
      </c>
      <c r="DS126" s="95">
        <v>0</v>
      </c>
      <c r="DT126" s="95">
        <v>33776</v>
      </c>
      <c r="DU126" s="95">
        <v>0</v>
      </c>
      <c r="DV126" s="95">
        <v>0</v>
      </c>
      <c r="DW126" s="95">
        <v>0</v>
      </c>
      <c r="DX126" s="95">
        <v>0</v>
      </c>
      <c r="DY126" s="95">
        <v>0</v>
      </c>
      <c r="DZ126" s="95">
        <v>0</v>
      </c>
      <c r="EA126" s="95">
        <v>0</v>
      </c>
      <c r="EB126" s="95">
        <v>0</v>
      </c>
      <c r="EC126" s="95">
        <v>0</v>
      </c>
      <c r="ED126" s="95">
        <v>0</v>
      </c>
      <c r="EE126" s="95">
        <v>0</v>
      </c>
      <c r="EF126" s="95">
        <v>0</v>
      </c>
      <c r="EG126" s="95">
        <v>0</v>
      </c>
      <c r="EH126" s="95">
        <v>0</v>
      </c>
      <c r="EI126" s="95">
        <v>0</v>
      </c>
      <c r="EJ126" s="95">
        <v>0</v>
      </c>
      <c r="EK126" s="95">
        <v>0</v>
      </c>
      <c r="EL126" s="95">
        <v>0</v>
      </c>
      <c r="EM126" s="95">
        <v>0</v>
      </c>
      <c r="EN126" s="95">
        <v>0</v>
      </c>
      <c r="EO126" s="95">
        <v>0</v>
      </c>
      <c r="EP126" s="95">
        <v>0</v>
      </c>
      <c r="EQ126" s="95">
        <v>15271</v>
      </c>
      <c r="ER126" s="95">
        <v>382</v>
      </c>
      <c r="ES126" s="95">
        <v>0</v>
      </c>
      <c r="ET126" s="95">
        <v>0</v>
      </c>
      <c r="EU126" s="95">
        <v>0</v>
      </c>
      <c r="EV126" s="95">
        <v>0</v>
      </c>
      <c r="EW126" s="95">
        <v>0</v>
      </c>
      <c r="EX126" s="95">
        <v>0</v>
      </c>
      <c r="EY126" s="95">
        <v>0</v>
      </c>
      <c r="EZ126" s="95">
        <v>0</v>
      </c>
      <c r="FA126" s="95">
        <v>0</v>
      </c>
      <c r="FB126" s="95">
        <v>0</v>
      </c>
      <c r="FC126" s="95">
        <v>0</v>
      </c>
      <c r="FD126" s="95">
        <v>0</v>
      </c>
      <c r="FE126" s="95">
        <v>0</v>
      </c>
      <c r="FF126" s="95">
        <v>0</v>
      </c>
      <c r="FG126" s="95">
        <v>0</v>
      </c>
      <c r="FH126" s="95">
        <v>0</v>
      </c>
      <c r="FI126" s="95">
        <v>0</v>
      </c>
      <c r="FJ126" s="95">
        <v>0</v>
      </c>
      <c r="FK126" s="95">
        <v>0</v>
      </c>
      <c r="FL126" s="95">
        <v>0</v>
      </c>
      <c r="FM126" s="95">
        <v>0</v>
      </c>
      <c r="FN126" s="95">
        <v>0</v>
      </c>
      <c r="FO126" s="95">
        <v>0</v>
      </c>
      <c r="FP126" s="95">
        <v>0</v>
      </c>
      <c r="FQ126" s="95">
        <v>0</v>
      </c>
      <c r="FR126" s="95">
        <v>0</v>
      </c>
      <c r="FS126" s="95">
        <v>0</v>
      </c>
      <c r="FT126" s="95">
        <v>0</v>
      </c>
      <c r="FU126" s="95">
        <v>0</v>
      </c>
      <c r="FV126" s="95">
        <v>0</v>
      </c>
      <c r="FW126" s="95">
        <v>0</v>
      </c>
      <c r="FX126" s="95">
        <v>0</v>
      </c>
      <c r="FY126" s="95">
        <v>0</v>
      </c>
      <c r="FZ126" s="95">
        <v>0</v>
      </c>
      <c r="GA126" s="95">
        <v>0</v>
      </c>
      <c r="GB126" s="95">
        <v>0</v>
      </c>
      <c r="GC126" s="95">
        <v>0</v>
      </c>
      <c r="GD126" s="95">
        <v>0</v>
      </c>
      <c r="GE126" s="95">
        <v>0</v>
      </c>
      <c r="GF126" s="95">
        <v>0</v>
      </c>
      <c r="GG126" s="96">
        <v>49429</v>
      </c>
      <c r="GH126" s="95">
        <v>0</v>
      </c>
      <c r="GI126" s="95">
        <v>0</v>
      </c>
      <c r="GJ126" s="95">
        <v>0</v>
      </c>
      <c r="GK126" s="95">
        <v>0</v>
      </c>
      <c r="GL126" s="95">
        <v>0</v>
      </c>
      <c r="GM126" s="95">
        <v>2312</v>
      </c>
      <c r="GN126" s="95">
        <v>4</v>
      </c>
      <c r="GO126" s="95">
        <v>-5958</v>
      </c>
      <c r="GP126" s="96">
        <v>-3642</v>
      </c>
      <c r="GQ126" s="96">
        <v>45787</v>
      </c>
      <c r="GR126" s="95">
        <v>63643</v>
      </c>
      <c r="GS126" s="95">
        <v>0</v>
      </c>
      <c r="GT126" s="95">
        <v>63643</v>
      </c>
      <c r="GU126" s="95">
        <v>56388</v>
      </c>
      <c r="GV126" s="95">
        <v>120031</v>
      </c>
      <c r="GW126" s="96">
        <v>116389</v>
      </c>
      <c r="GX126" s="96">
        <v>165818</v>
      </c>
      <c r="GY126" s="95">
        <v>-1382</v>
      </c>
      <c r="GZ126" s="95">
        <v>0</v>
      </c>
      <c r="HA126" s="95">
        <v>0</v>
      </c>
      <c r="HB126" s="95">
        <v>-111</v>
      </c>
      <c r="HC126" s="95">
        <v>-1493</v>
      </c>
      <c r="HD126" s="95">
        <v>-27136</v>
      </c>
      <c r="HE126" s="95">
        <v>-28629</v>
      </c>
      <c r="HF126" s="96">
        <v>87760</v>
      </c>
      <c r="HG126" s="97">
        <v>137189</v>
      </c>
      <c r="HH126" s="87"/>
      <c r="HI126" s="40"/>
    </row>
    <row r="127" spans="1:217" hidden="1" x14ac:dyDescent="0.2">
      <c r="A127" s="87" t="s">
        <v>1004</v>
      </c>
      <c r="B127" s="92" t="s">
        <v>1137</v>
      </c>
      <c r="C127" s="89" t="s">
        <v>847</v>
      </c>
      <c r="D127" s="95">
        <v>0</v>
      </c>
      <c r="E127" s="95">
        <v>0</v>
      </c>
      <c r="F127" s="95">
        <v>0</v>
      </c>
      <c r="G127" s="95">
        <v>0</v>
      </c>
      <c r="H127" s="95">
        <v>0</v>
      </c>
      <c r="I127" s="95">
        <v>0</v>
      </c>
      <c r="J127" s="95">
        <v>0</v>
      </c>
      <c r="K127" s="95">
        <v>0</v>
      </c>
      <c r="L127" s="95">
        <v>0</v>
      </c>
      <c r="M127" s="95">
        <v>0</v>
      </c>
      <c r="N127" s="95">
        <v>0</v>
      </c>
      <c r="O127" s="95">
        <v>0</v>
      </c>
      <c r="P127" s="95">
        <v>0</v>
      </c>
      <c r="Q127" s="95">
        <v>0</v>
      </c>
      <c r="R127" s="95">
        <v>0</v>
      </c>
      <c r="S127" s="95">
        <v>0</v>
      </c>
      <c r="T127" s="95">
        <v>0</v>
      </c>
      <c r="U127" s="95">
        <v>0</v>
      </c>
      <c r="V127" s="95">
        <v>0</v>
      </c>
      <c r="W127" s="95">
        <v>0</v>
      </c>
      <c r="X127" s="95">
        <v>0</v>
      </c>
      <c r="Y127" s="95">
        <v>0</v>
      </c>
      <c r="Z127" s="95">
        <v>0</v>
      </c>
      <c r="AA127" s="95">
        <v>0</v>
      </c>
      <c r="AB127" s="95">
        <v>0</v>
      </c>
      <c r="AC127" s="95">
        <v>0</v>
      </c>
      <c r="AD127" s="95">
        <v>0</v>
      </c>
      <c r="AE127" s="95">
        <v>0</v>
      </c>
      <c r="AF127" s="95">
        <v>0</v>
      </c>
      <c r="AG127" s="95">
        <v>0</v>
      </c>
      <c r="AH127" s="95">
        <v>0</v>
      </c>
      <c r="AI127" s="95">
        <v>0</v>
      </c>
      <c r="AJ127" s="95">
        <v>0</v>
      </c>
      <c r="AK127" s="95">
        <v>0</v>
      </c>
      <c r="AL127" s="95">
        <v>0</v>
      </c>
      <c r="AM127" s="95">
        <v>0</v>
      </c>
      <c r="AN127" s="95">
        <v>0</v>
      </c>
      <c r="AO127" s="95">
        <v>0</v>
      </c>
      <c r="AP127" s="95">
        <v>0</v>
      </c>
      <c r="AQ127" s="95">
        <v>0</v>
      </c>
      <c r="AR127" s="95">
        <v>0</v>
      </c>
      <c r="AS127" s="95">
        <v>0</v>
      </c>
      <c r="AT127" s="95">
        <v>0</v>
      </c>
      <c r="AU127" s="95">
        <v>0</v>
      </c>
      <c r="AV127" s="95">
        <v>0</v>
      </c>
      <c r="AW127" s="95">
        <v>0</v>
      </c>
      <c r="AX127" s="95">
        <v>0</v>
      </c>
      <c r="AY127" s="95">
        <v>0</v>
      </c>
      <c r="AZ127" s="95">
        <v>0</v>
      </c>
      <c r="BA127" s="95">
        <v>0</v>
      </c>
      <c r="BB127" s="95">
        <v>0</v>
      </c>
      <c r="BC127" s="95">
        <v>0</v>
      </c>
      <c r="BD127" s="95">
        <v>0</v>
      </c>
      <c r="BE127" s="95">
        <v>0</v>
      </c>
      <c r="BF127" s="95">
        <v>0</v>
      </c>
      <c r="BG127" s="95">
        <v>0</v>
      </c>
      <c r="BH127" s="95">
        <v>0</v>
      </c>
      <c r="BI127" s="95">
        <v>0</v>
      </c>
      <c r="BJ127" s="95">
        <v>0</v>
      </c>
      <c r="BK127" s="95">
        <v>0</v>
      </c>
      <c r="BL127" s="95">
        <v>0</v>
      </c>
      <c r="BM127" s="95">
        <v>0</v>
      </c>
      <c r="BN127" s="95">
        <v>0</v>
      </c>
      <c r="BO127" s="95">
        <v>0</v>
      </c>
      <c r="BP127" s="95">
        <v>0</v>
      </c>
      <c r="BQ127" s="95">
        <v>0</v>
      </c>
      <c r="BR127" s="95">
        <v>0</v>
      </c>
      <c r="BS127" s="95">
        <v>0</v>
      </c>
      <c r="BT127" s="95">
        <v>0</v>
      </c>
      <c r="BU127" s="95">
        <v>0</v>
      </c>
      <c r="BV127" s="95">
        <v>0</v>
      </c>
      <c r="BW127" s="95">
        <v>0</v>
      </c>
      <c r="BX127" s="95">
        <v>0</v>
      </c>
      <c r="BY127" s="95">
        <v>0</v>
      </c>
      <c r="BZ127" s="95">
        <v>0</v>
      </c>
      <c r="CA127" s="95">
        <v>0</v>
      </c>
      <c r="CB127" s="95">
        <v>0</v>
      </c>
      <c r="CC127" s="95">
        <v>0</v>
      </c>
      <c r="CD127" s="95">
        <v>0</v>
      </c>
      <c r="CE127" s="95">
        <v>0</v>
      </c>
      <c r="CF127" s="95">
        <v>0</v>
      </c>
      <c r="CG127" s="95">
        <v>0</v>
      </c>
      <c r="CH127" s="95">
        <v>0</v>
      </c>
      <c r="CI127" s="95">
        <v>0</v>
      </c>
      <c r="CJ127" s="95">
        <v>0</v>
      </c>
      <c r="CK127" s="95">
        <v>0</v>
      </c>
      <c r="CL127" s="95">
        <v>0</v>
      </c>
      <c r="CM127" s="95">
        <v>0</v>
      </c>
      <c r="CN127" s="95">
        <v>0</v>
      </c>
      <c r="CO127" s="95">
        <v>0</v>
      </c>
      <c r="CP127" s="95">
        <v>0</v>
      </c>
      <c r="CQ127" s="95">
        <v>0</v>
      </c>
      <c r="CR127" s="95">
        <v>0</v>
      </c>
      <c r="CS127" s="95">
        <v>0</v>
      </c>
      <c r="CT127" s="95">
        <v>0</v>
      </c>
      <c r="CU127" s="95">
        <v>0</v>
      </c>
      <c r="CV127" s="95">
        <v>0</v>
      </c>
      <c r="CW127" s="95">
        <v>0</v>
      </c>
      <c r="CX127" s="95">
        <v>0</v>
      </c>
      <c r="CY127" s="95">
        <v>0</v>
      </c>
      <c r="CZ127" s="95">
        <v>0</v>
      </c>
      <c r="DA127" s="95">
        <v>0</v>
      </c>
      <c r="DB127" s="95">
        <v>0</v>
      </c>
      <c r="DC127" s="95">
        <v>0</v>
      </c>
      <c r="DD127" s="95">
        <v>0</v>
      </c>
      <c r="DE127" s="95">
        <v>0</v>
      </c>
      <c r="DF127" s="95">
        <v>0</v>
      </c>
      <c r="DG127" s="95">
        <v>0</v>
      </c>
      <c r="DH127" s="95">
        <v>0</v>
      </c>
      <c r="DI127" s="95">
        <v>0</v>
      </c>
      <c r="DJ127" s="95">
        <v>0</v>
      </c>
      <c r="DK127" s="95">
        <v>0</v>
      </c>
      <c r="DL127" s="95">
        <v>0</v>
      </c>
      <c r="DM127" s="95">
        <v>0</v>
      </c>
      <c r="DN127" s="95">
        <v>0</v>
      </c>
      <c r="DO127" s="95">
        <v>0</v>
      </c>
      <c r="DP127" s="95">
        <v>0</v>
      </c>
      <c r="DQ127" s="95">
        <v>0</v>
      </c>
      <c r="DR127" s="95">
        <v>0</v>
      </c>
      <c r="DS127" s="95">
        <v>0</v>
      </c>
      <c r="DT127" s="95">
        <v>0</v>
      </c>
      <c r="DU127" s="95">
        <v>45454</v>
      </c>
      <c r="DV127" s="95">
        <v>0</v>
      </c>
      <c r="DW127" s="95">
        <v>0</v>
      </c>
      <c r="DX127" s="95">
        <v>0</v>
      </c>
      <c r="DY127" s="95">
        <v>0</v>
      </c>
      <c r="DZ127" s="95">
        <v>0</v>
      </c>
      <c r="EA127" s="95">
        <v>0</v>
      </c>
      <c r="EB127" s="95">
        <v>0</v>
      </c>
      <c r="EC127" s="95">
        <v>0</v>
      </c>
      <c r="ED127" s="95">
        <v>0</v>
      </c>
      <c r="EE127" s="95">
        <v>0</v>
      </c>
      <c r="EF127" s="95">
        <v>0</v>
      </c>
      <c r="EG127" s="95">
        <v>0</v>
      </c>
      <c r="EH127" s="95">
        <v>0</v>
      </c>
      <c r="EI127" s="95">
        <v>0</v>
      </c>
      <c r="EJ127" s="95">
        <v>0</v>
      </c>
      <c r="EK127" s="95">
        <v>0</v>
      </c>
      <c r="EL127" s="95">
        <v>0</v>
      </c>
      <c r="EM127" s="95">
        <v>0</v>
      </c>
      <c r="EN127" s="95">
        <v>0</v>
      </c>
      <c r="EO127" s="95">
        <v>0</v>
      </c>
      <c r="EP127" s="95">
        <v>0</v>
      </c>
      <c r="EQ127" s="95">
        <v>0</v>
      </c>
      <c r="ER127" s="95">
        <v>0</v>
      </c>
      <c r="ES127" s="95">
        <v>0</v>
      </c>
      <c r="ET127" s="95">
        <v>0</v>
      </c>
      <c r="EU127" s="95">
        <v>0</v>
      </c>
      <c r="EV127" s="95">
        <v>0</v>
      </c>
      <c r="EW127" s="95">
        <v>0</v>
      </c>
      <c r="EX127" s="95">
        <v>6016</v>
      </c>
      <c r="EY127" s="95">
        <v>0</v>
      </c>
      <c r="EZ127" s="95">
        <v>0</v>
      </c>
      <c r="FA127" s="95">
        <v>0</v>
      </c>
      <c r="FB127" s="95">
        <v>373</v>
      </c>
      <c r="FC127" s="95">
        <v>0</v>
      </c>
      <c r="FD127" s="95">
        <v>0</v>
      </c>
      <c r="FE127" s="95">
        <v>0</v>
      </c>
      <c r="FF127" s="95">
        <v>0</v>
      </c>
      <c r="FG127" s="95">
        <v>0</v>
      </c>
      <c r="FH127" s="95">
        <v>0</v>
      </c>
      <c r="FI127" s="95">
        <v>3567</v>
      </c>
      <c r="FJ127" s="95">
        <v>0</v>
      </c>
      <c r="FK127" s="95">
        <v>0</v>
      </c>
      <c r="FL127" s="95">
        <v>0</v>
      </c>
      <c r="FM127" s="95">
        <v>0</v>
      </c>
      <c r="FN127" s="95">
        <v>0</v>
      </c>
      <c r="FO127" s="95">
        <v>0</v>
      </c>
      <c r="FP127" s="95">
        <v>0</v>
      </c>
      <c r="FQ127" s="95">
        <v>0</v>
      </c>
      <c r="FR127" s="95">
        <v>0</v>
      </c>
      <c r="FS127" s="95">
        <v>0</v>
      </c>
      <c r="FT127" s="95">
        <v>0</v>
      </c>
      <c r="FU127" s="95">
        <v>0</v>
      </c>
      <c r="FV127" s="95">
        <v>0</v>
      </c>
      <c r="FW127" s="95">
        <v>0</v>
      </c>
      <c r="FX127" s="95">
        <v>0</v>
      </c>
      <c r="FY127" s="95">
        <v>0</v>
      </c>
      <c r="FZ127" s="95">
        <v>0</v>
      </c>
      <c r="GA127" s="95">
        <v>0</v>
      </c>
      <c r="GB127" s="95">
        <v>0</v>
      </c>
      <c r="GC127" s="95">
        <v>0</v>
      </c>
      <c r="GD127" s="95">
        <v>0</v>
      </c>
      <c r="GE127" s="95">
        <v>0</v>
      </c>
      <c r="GF127" s="95">
        <v>0</v>
      </c>
      <c r="GG127" s="96">
        <v>55410</v>
      </c>
      <c r="GH127" s="95">
        <v>0</v>
      </c>
      <c r="GI127" s="95">
        <v>0</v>
      </c>
      <c r="GJ127" s="95">
        <v>0</v>
      </c>
      <c r="GK127" s="95">
        <v>0</v>
      </c>
      <c r="GL127" s="95">
        <v>0</v>
      </c>
      <c r="GM127" s="95">
        <v>9819</v>
      </c>
      <c r="GN127" s="95">
        <v>4197</v>
      </c>
      <c r="GO127" s="95">
        <v>411</v>
      </c>
      <c r="GP127" s="96">
        <v>14427</v>
      </c>
      <c r="GQ127" s="96">
        <v>69837</v>
      </c>
      <c r="GR127" s="95">
        <v>56370</v>
      </c>
      <c r="GS127" s="95">
        <v>0</v>
      </c>
      <c r="GT127" s="95">
        <v>56370</v>
      </c>
      <c r="GU127" s="95">
        <v>47595</v>
      </c>
      <c r="GV127" s="95">
        <v>103965</v>
      </c>
      <c r="GW127" s="96">
        <v>118392</v>
      </c>
      <c r="GX127" s="96">
        <v>173802</v>
      </c>
      <c r="GY127" s="95">
        <v>-32718</v>
      </c>
      <c r="GZ127" s="95">
        <v>0</v>
      </c>
      <c r="HA127" s="95">
        <v>0</v>
      </c>
      <c r="HB127" s="95">
        <v>-2411</v>
      </c>
      <c r="HC127" s="95">
        <v>-35129</v>
      </c>
      <c r="HD127" s="95">
        <v>-13089</v>
      </c>
      <c r="HE127" s="95">
        <v>-48218</v>
      </c>
      <c r="HF127" s="96">
        <v>70174</v>
      </c>
      <c r="HG127" s="97">
        <v>125584</v>
      </c>
      <c r="HH127" s="87"/>
      <c r="HI127" s="40"/>
    </row>
    <row r="128" spans="1:217" hidden="1" x14ac:dyDescent="0.2">
      <c r="A128" s="87" t="s">
        <v>1005</v>
      </c>
      <c r="B128" s="92" t="s">
        <v>1138</v>
      </c>
      <c r="C128" s="89" t="s">
        <v>844</v>
      </c>
      <c r="D128" s="95">
        <v>0</v>
      </c>
      <c r="E128" s="95">
        <v>0</v>
      </c>
      <c r="F128" s="95">
        <v>0</v>
      </c>
      <c r="G128" s="95">
        <v>0</v>
      </c>
      <c r="H128" s="95">
        <v>0</v>
      </c>
      <c r="I128" s="95">
        <v>0</v>
      </c>
      <c r="J128" s="95">
        <v>0</v>
      </c>
      <c r="K128" s="95">
        <v>0</v>
      </c>
      <c r="L128" s="95">
        <v>0</v>
      </c>
      <c r="M128" s="95">
        <v>0</v>
      </c>
      <c r="N128" s="95">
        <v>0</v>
      </c>
      <c r="O128" s="95">
        <v>0</v>
      </c>
      <c r="P128" s="95">
        <v>0</v>
      </c>
      <c r="Q128" s="95">
        <v>0</v>
      </c>
      <c r="R128" s="95">
        <v>0</v>
      </c>
      <c r="S128" s="95">
        <v>0</v>
      </c>
      <c r="T128" s="95">
        <v>0</v>
      </c>
      <c r="U128" s="95">
        <v>0</v>
      </c>
      <c r="V128" s="95">
        <v>0</v>
      </c>
      <c r="W128" s="95">
        <v>0</v>
      </c>
      <c r="X128" s="95">
        <v>0</v>
      </c>
      <c r="Y128" s="95">
        <v>0</v>
      </c>
      <c r="Z128" s="95">
        <v>0</v>
      </c>
      <c r="AA128" s="95">
        <v>0</v>
      </c>
      <c r="AB128" s="95">
        <v>0</v>
      </c>
      <c r="AC128" s="95">
        <v>0</v>
      </c>
      <c r="AD128" s="95">
        <v>0</v>
      </c>
      <c r="AE128" s="95">
        <v>0</v>
      </c>
      <c r="AF128" s="95">
        <v>0</v>
      </c>
      <c r="AG128" s="95">
        <v>0</v>
      </c>
      <c r="AH128" s="95">
        <v>0</v>
      </c>
      <c r="AI128" s="95">
        <v>0</v>
      </c>
      <c r="AJ128" s="95">
        <v>0</v>
      </c>
      <c r="AK128" s="95">
        <v>0</v>
      </c>
      <c r="AL128" s="95">
        <v>0</v>
      </c>
      <c r="AM128" s="95">
        <v>0</v>
      </c>
      <c r="AN128" s="95">
        <v>0</v>
      </c>
      <c r="AO128" s="95">
        <v>0</v>
      </c>
      <c r="AP128" s="95">
        <v>0</v>
      </c>
      <c r="AQ128" s="95">
        <v>0</v>
      </c>
      <c r="AR128" s="95">
        <v>0</v>
      </c>
      <c r="AS128" s="95">
        <v>0</v>
      </c>
      <c r="AT128" s="95">
        <v>0</v>
      </c>
      <c r="AU128" s="95">
        <v>0</v>
      </c>
      <c r="AV128" s="95">
        <v>0</v>
      </c>
      <c r="AW128" s="95">
        <v>0</v>
      </c>
      <c r="AX128" s="95">
        <v>0</v>
      </c>
      <c r="AY128" s="95">
        <v>0</v>
      </c>
      <c r="AZ128" s="95">
        <v>0</v>
      </c>
      <c r="BA128" s="95">
        <v>0</v>
      </c>
      <c r="BB128" s="95">
        <v>0</v>
      </c>
      <c r="BC128" s="95">
        <v>0</v>
      </c>
      <c r="BD128" s="95">
        <v>0</v>
      </c>
      <c r="BE128" s="95">
        <v>0</v>
      </c>
      <c r="BF128" s="95">
        <v>0</v>
      </c>
      <c r="BG128" s="95">
        <v>0</v>
      </c>
      <c r="BH128" s="95">
        <v>0</v>
      </c>
      <c r="BI128" s="95">
        <v>0</v>
      </c>
      <c r="BJ128" s="95">
        <v>0</v>
      </c>
      <c r="BK128" s="95">
        <v>0</v>
      </c>
      <c r="BL128" s="95">
        <v>0</v>
      </c>
      <c r="BM128" s="95">
        <v>0</v>
      </c>
      <c r="BN128" s="95">
        <v>0</v>
      </c>
      <c r="BO128" s="95">
        <v>0</v>
      </c>
      <c r="BP128" s="95">
        <v>0</v>
      </c>
      <c r="BQ128" s="95">
        <v>0</v>
      </c>
      <c r="BR128" s="95">
        <v>0</v>
      </c>
      <c r="BS128" s="95">
        <v>0</v>
      </c>
      <c r="BT128" s="95">
        <v>0</v>
      </c>
      <c r="BU128" s="95">
        <v>0</v>
      </c>
      <c r="BV128" s="95">
        <v>0</v>
      </c>
      <c r="BW128" s="95">
        <v>0</v>
      </c>
      <c r="BX128" s="95">
        <v>0</v>
      </c>
      <c r="BY128" s="95">
        <v>0</v>
      </c>
      <c r="BZ128" s="95">
        <v>0</v>
      </c>
      <c r="CA128" s="95">
        <v>0</v>
      </c>
      <c r="CB128" s="95">
        <v>0</v>
      </c>
      <c r="CC128" s="95">
        <v>0</v>
      </c>
      <c r="CD128" s="95">
        <v>0</v>
      </c>
      <c r="CE128" s="95">
        <v>0</v>
      </c>
      <c r="CF128" s="95">
        <v>0</v>
      </c>
      <c r="CG128" s="95">
        <v>0</v>
      </c>
      <c r="CH128" s="95">
        <v>0</v>
      </c>
      <c r="CI128" s="95">
        <v>0</v>
      </c>
      <c r="CJ128" s="95">
        <v>0</v>
      </c>
      <c r="CK128" s="95">
        <v>0</v>
      </c>
      <c r="CL128" s="95">
        <v>0</v>
      </c>
      <c r="CM128" s="95">
        <v>0</v>
      </c>
      <c r="CN128" s="95">
        <v>0</v>
      </c>
      <c r="CO128" s="95">
        <v>0</v>
      </c>
      <c r="CP128" s="95">
        <v>0</v>
      </c>
      <c r="CQ128" s="95">
        <v>0</v>
      </c>
      <c r="CR128" s="95">
        <v>0</v>
      </c>
      <c r="CS128" s="95">
        <v>0</v>
      </c>
      <c r="CT128" s="95">
        <v>0</v>
      </c>
      <c r="CU128" s="95">
        <v>0</v>
      </c>
      <c r="CV128" s="95">
        <v>0</v>
      </c>
      <c r="CW128" s="95">
        <v>0</v>
      </c>
      <c r="CX128" s="95">
        <v>0</v>
      </c>
      <c r="CY128" s="95">
        <v>0</v>
      </c>
      <c r="CZ128" s="95">
        <v>0</v>
      </c>
      <c r="DA128" s="95">
        <v>0</v>
      </c>
      <c r="DB128" s="95">
        <v>0</v>
      </c>
      <c r="DC128" s="95">
        <v>0</v>
      </c>
      <c r="DD128" s="95">
        <v>0</v>
      </c>
      <c r="DE128" s="95">
        <v>0</v>
      </c>
      <c r="DF128" s="95">
        <v>0</v>
      </c>
      <c r="DG128" s="95">
        <v>0</v>
      </c>
      <c r="DH128" s="95">
        <v>0</v>
      </c>
      <c r="DI128" s="95">
        <v>0</v>
      </c>
      <c r="DJ128" s="95">
        <v>0</v>
      </c>
      <c r="DK128" s="95">
        <v>0</v>
      </c>
      <c r="DL128" s="95">
        <v>0</v>
      </c>
      <c r="DM128" s="95">
        <v>0</v>
      </c>
      <c r="DN128" s="95">
        <v>0</v>
      </c>
      <c r="DO128" s="95">
        <v>0</v>
      </c>
      <c r="DP128" s="95">
        <v>0</v>
      </c>
      <c r="DQ128" s="95">
        <v>0</v>
      </c>
      <c r="DR128" s="95">
        <v>0</v>
      </c>
      <c r="DS128" s="95">
        <v>0</v>
      </c>
      <c r="DT128" s="95">
        <v>0</v>
      </c>
      <c r="DU128" s="95">
        <v>0</v>
      </c>
      <c r="DV128" s="95">
        <v>14873</v>
      </c>
      <c r="DW128" s="95">
        <v>0</v>
      </c>
      <c r="DX128" s="95">
        <v>0</v>
      </c>
      <c r="DY128" s="95">
        <v>0</v>
      </c>
      <c r="DZ128" s="95">
        <v>0</v>
      </c>
      <c r="EA128" s="95">
        <v>0</v>
      </c>
      <c r="EB128" s="95">
        <v>0</v>
      </c>
      <c r="EC128" s="95">
        <v>0</v>
      </c>
      <c r="ED128" s="95">
        <v>0</v>
      </c>
      <c r="EE128" s="95">
        <v>0</v>
      </c>
      <c r="EF128" s="95">
        <v>0</v>
      </c>
      <c r="EG128" s="95">
        <v>0</v>
      </c>
      <c r="EH128" s="95">
        <v>0</v>
      </c>
      <c r="EI128" s="95">
        <v>0</v>
      </c>
      <c r="EJ128" s="95">
        <v>0</v>
      </c>
      <c r="EK128" s="95">
        <v>0</v>
      </c>
      <c r="EL128" s="95">
        <v>0</v>
      </c>
      <c r="EM128" s="95">
        <v>0</v>
      </c>
      <c r="EN128" s="95">
        <v>0</v>
      </c>
      <c r="EO128" s="95">
        <v>0</v>
      </c>
      <c r="EP128" s="95">
        <v>0</v>
      </c>
      <c r="EQ128" s="95">
        <v>0</v>
      </c>
      <c r="ER128" s="95">
        <v>0</v>
      </c>
      <c r="ES128" s="95">
        <v>0</v>
      </c>
      <c r="ET128" s="95">
        <v>0</v>
      </c>
      <c r="EU128" s="95">
        <v>0</v>
      </c>
      <c r="EV128" s="95">
        <v>0</v>
      </c>
      <c r="EW128" s="95">
        <v>0</v>
      </c>
      <c r="EX128" s="95">
        <v>0</v>
      </c>
      <c r="EY128" s="95">
        <v>0</v>
      </c>
      <c r="EZ128" s="95">
        <v>0</v>
      </c>
      <c r="FA128" s="95">
        <v>19</v>
      </c>
      <c r="FB128" s="95">
        <v>0</v>
      </c>
      <c r="FC128" s="95">
        <v>0</v>
      </c>
      <c r="FD128" s="95">
        <v>0</v>
      </c>
      <c r="FE128" s="95">
        <v>0</v>
      </c>
      <c r="FF128" s="95">
        <v>0</v>
      </c>
      <c r="FG128" s="95">
        <v>0</v>
      </c>
      <c r="FH128" s="95">
        <v>0</v>
      </c>
      <c r="FI128" s="95">
        <v>2</v>
      </c>
      <c r="FJ128" s="95">
        <v>458</v>
      </c>
      <c r="FK128" s="95">
        <v>0</v>
      </c>
      <c r="FL128" s="95">
        <v>0</v>
      </c>
      <c r="FM128" s="95">
        <v>0</v>
      </c>
      <c r="FN128" s="95">
        <v>0</v>
      </c>
      <c r="FO128" s="95">
        <v>0</v>
      </c>
      <c r="FP128" s="95">
        <v>0</v>
      </c>
      <c r="FQ128" s="95">
        <v>0</v>
      </c>
      <c r="FR128" s="95">
        <v>0</v>
      </c>
      <c r="FS128" s="95">
        <v>0</v>
      </c>
      <c r="FT128" s="95">
        <v>0</v>
      </c>
      <c r="FU128" s="95">
        <v>0</v>
      </c>
      <c r="FV128" s="95">
        <v>0</v>
      </c>
      <c r="FW128" s="95">
        <v>0</v>
      </c>
      <c r="FX128" s="95">
        <v>6210</v>
      </c>
      <c r="FY128" s="95">
        <v>12</v>
      </c>
      <c r="FZ128" s="95">
        <v>0</v>
      </c>
      <c r="GA128" s="95">
        <v>0</v>
      </c>
      <c r="GB128" s="95">
        <v>0</v>
      </c>
      <c r="GC128" s="95">
        <v>1</v>
      </c>
      <c r="GD128" s="95">
        <v>58</v>
      </c>
      <c r="GE128" s="95">
        <v>0</v>
      </c>
      <c r="GF128" s="95">
        <v>0</v>
      </c>
      <c r="GG128" s="96">
        <v>21633</v>
      </c>
      <c r="GH128" s="95">
        <v>0</v>
      </c>
      <c r="GI128" s="95">
        <v>6989</v>
      </c>
      <c r="GJ128" s="95">
        <v>0</v>
      </c>
      <c r="GK128" s="95">
        <v>0</v>
      </c>
      <c r="GL128" s="95">
        <v>0</v>
      </c>
      <c r="GM128" s="95">
        <v>2185</v>
      </c>
      <c r="GN128" s="95">
        <v>22384</v>
      </c>
      <c r="GO128" s="95">
        <v>-53</v>
      </c>
      <c r="GP128" s="96">
        <v>31505</v>
      </c>
      <c r="GQ128" s="96">
        <v>53138</v>
      </c>
      <c r="GR128" s="95">
        <v>1976</v>
      </c>
      <c r="GS128" s="95">
        <v>3</v>
      </c>
      <c r="GT128" s="95">
        <v>1979</v>
      </c>
      <c r="GU128" s="95">
        <v>60340</v>
      </c>
      <c r="GV128" s="95">
        <v>62319</v>
      </c>
      <c r="GW128" s="96">
        <v>93824</v>
      </c>
      <c r="GX128" s="96">
        <v>115457</v>
      </c>
      <c r="GY128" s="95">
        <v>-5543</v>
      </c>
      <c r="GZ128" s="95">
        <v>-5</v>
      </c>
      <c r="HA128" s="95">
        <v>0</v>
      </c>
      <c r="HB128" s="95">
        <v>-444</v>
      </c>
      <c r="HC128" s="95">
        <v>-5992</v>
      </c>
      <c r="HD128" s="95">
        <v>-30536</v>
      </c>
      <c r="HE128" s="95">
        <v>-36528</v>
      </c>
      <c r="HF128" s="96">
        <v>57296</v>
      </c>
      <c r="HG128" s="97">
        <v>78929</v>
      </c>
      <c r="HH128" s="87"/>
      <c r="HI128" s="40"/>
    </row>
    <row r="129" spans="1:217" hidden="1" x14ac:dyDescent="0.2">
      <c r="A129" s="87" t="s">
        <v>1006</v>
      </c>
      <c r="B129" s="92" t="s">
        <v>839</v>
      </c>
      <c r="C129" s="89" t="s">
        <v>178</v>
      </c>
      <c r="D129" s="95">
        <v>0</v>
      </c>
      <c r="E129" s="95">
        <v>0</v>
      </c>
      <c r="F129" s="95">
        <v>0</v>
      </c>
      <c r="G129" s="95">
        <v>0</v>
      </c>
      <c r="H129" s="95">
        <v>0</v>
      </c>
      <c r="I129" s="95">
        <v>0</v>
      </c>
      <c r="J129" s="95">
        <v>0</v>
      </c>
      <c r="K129" s="95">
        <v>0</v>
      </c>
      <c r="L129" s="95">
        <v>0</v>
      </c>
      <c r="M129" s="95">
        <v>0</v>
      </c>
      <c r="N129" s="95">
        <v>0</v>
      </c>
      <c r="O129" s="95">
        <v>168</v>
      </c>
      <c r="P129" s="95">
        <v>2</v>
      </c>
      <c r="Q129" s="95">
        <v>0</v>
      </c>
      <c r="R129" s="95">
        <v>0</v>
      </c>
      <c r="S129" s="95">
        <v>0</v>
      </c>
      <c r="T129" s="95">
        <v>0</v>
      </c>
      <c r="U129" s="95">
        <v>0</v>
      </c>
      <c r="V129" s="95">
        <v>0</v>
      </c>
      <c r="W129" s="95">
        <v>123</v>
      </c>
      <c r="X129" s="95">
        <v>0</v>
      </c>
      <c r="Y129" s="95">
        <v>0</v>
      </c>
      <c r="Z129" s="95">
        <v>0</v>
      </c>
      <c r="AA129" s="95">
        <v>0</v>
      </c>
      <c r="AB129" s="95">
        <v>5</v>
      </c>
      <c r="AC129" s="95">
        <v>0</v>
      </c>
      <c r="AD129" s="95">
        <v>0</v>
      </c>
      <c r="AE129" s="95">
        <v>0</v>
      </c>
      <c r="AF129" s="95">
        <v>0</v>
      </c>
      <c r="AG129" s="95">
        <v>0</v>
      </c>
      <c r="AH129" s="95">
        <v>0</v>
      </c>
      <c r="AI129" s="95">
        <v>0</v>
      </c>
      <c r="AJ129" s="95">
        <v>0</v>
      </c>
      <c r="AK129" s="95">
        <v>0</v>
      </c>
      <c r="AL129" s="95">
        <v>0</v>
      </c>
      <c r="AM129" s="95">
        <v>0</v>
      </c>
      <c r="AN129" s="95">
        <v>0</v>
      </c>
      <c r="AO129" s="95">
        <v>0</v>
      </c>
      <c r="AP129" s="95">
        <v>0</v>
      </c>
      <c r="AQ129" s="95">
        <v>0</v>
      </c>
      <c r="AR129" s="95">
        <v>0</v>
      </c>
      <c r="AS129" s="95">
        <v>0</v>
      </c>
      <c r="AT129" s="95">
        <v>0</v>
      </c>
      <c r="AU129" s="95">
        <v>0</v>
      </c>
      <c r="AV129" s="95">
        <v>0</v>
      </c>
      <c r="AW129" s="95">
        <v>0</v>
      </c>
      <c r="AX129" s="95">
        <v>0</v>
      </c>
      <c r="AY129" s="95">
        <v>0</v>
      </c>
      <c r="AZ129" s="95">
        <v>0</v>
      </c>
      <c r="BA129" s="95">
        <v>0</v>
      </c>
      <c r="BB129" s="95">
        <v>0</v>
      </c>
      <c r="BC129" s="95">
        <v>0</v>
      </c>
      <c r="BD129" s="95">
        <v>0</v>
      </c>
      <c r="BE129" s="95">
        <v>0</v>
      </c>
      <c r="BF129" s="95">
        <v>0</v>
      </c>
      <c r="BG129" s="95">
        <v>0</v>
      </c>
      <c r="BH129" s="95">
        <v>0</v>
      </c>
      <c r="BI129" s="95">
        <v>0</v>
      </c>
      <c r="BJ129" s="95">
        <v>0</v>
      </c>
      <c r="BK129" s="95">
        <v>0</v>
      </c>
      <c r="BL129" s="95">
        <v>0</v>
      </c>
      <c r="BM129" s="95">
        <v>0</v>
      </c>
      <c r="BN129" s="95">
        <v>0</v>
      </c>
      <c r="BO129" s="95">
        <v>0</v>
      </c>
      <c r="BP129" s="95">
        <v>0</v>
      </c>
      <c r="BQ129" s="95">
        <v>0</v>
      </c>
      <c r="BR129" s="95">
        <v>0</v>
      </c>
      <c r="BS129" s="95">
        <v>0</v>
      </c>
      <c r="BT129" s="95">
        <v>0</v>
      </c>
      <c r="BU129" s="95">
        <v>0</v>
      </c>
      <c r="BV129" s="95">
        <v>0</v>
      </c>
      <c r="BW129" s="95">
        <v>0</v>
      </c>
      <c r="BX129" s="95">
        <v>0</v>
      </c>
      <c r="BY129" s="95">
        <v>0</v>
      </c>
      <c r="BZ129" s="95">
        <v>0</v>
      </c>
      <c r="CA129" s="95">
        <v>0</v>
      </c>
      <c r="CB129" s="95">
        <v>0</v>
      </c>
      <c r="CC129" s="95">
        <v>0</v>
      </c>
      <c r="CD129" s="95">
        <v>0</v>
      </c>
      <c r="CE129" s="95">
        <v>0</v>
      </c>
      <c r="CF129" s="95">
        <v>0</v>
      </c>
      <c r="CG129" s="95">
        <v>0</v>
      </c>
      <c r="CH129" s="95">
        <v>0</v>
      </c>
      <c r="CI129" s="95">
        <v>0</v>
      </c>
      <c r="CJ129" s="95">
        <v>0</v>
      </c>
      <c r="CK129" s="95">
        <v>0</v>
      </c>
      <c r="CL129" s="95">
        <v>0</v>
      </c>
      <c r="CM129" s="95">
        <v>0</v>
      </c>
      <c r="CN129" s="95">
        <v>0</v>
      </c>
      <c r="CO129" s="95">
        <v>0</v>
      </c>
      <c r="CP129" s="95">
        <v>0</v>
      </c>
      <c r="CQ129" s="95">
        <v>0</v>
      </c>
      <c r="CR129" s="95">
        <v>0</v>
      </c>
      <c r="CS129" s="95">
        <v>0</v>
      </c>
      <c r="CT129" s="95">
        <v>0</v>
      </c>
      <c r="CU129" s="95">
        <v>0</v>
      </c>
      <c r="CV129" s="95">
        <v>0</v>
      </c>
      <c r="CW129" s="95">
        <v>0</v>
      </c>
      <c r="CX129" s="95">
        <v>0</v>
      </c>
      <c r="CY129" s="95">
        <v>0</v>
      </c>
      <c r="CZ129" s="95">
        <v>0</v>
      </c>
      <c r="DA129" s="95">
        <v>0</v>
      </c>
      <c r="DB129" s="95">
        <v>0</v>
      </c>
      <c r="DC129" s="95">
        <v>0</v>
      </c>
      <c r="DD129" s="95">
        <v>0</v>
      </c>
      <c r="DE129" s="95">
        <v>0</v>
      </c>
      <c r="DF129" s="95">
        <v>0</v>
      </c>
      <c r="DG129" s="95">
        <v>0</v>
      </c>
      <c r="DH129" s="95">
        <v>0</v>
      </c>
      <c r="DI129" s="95">
        <v>0</v>
      </c>
      <c r="DJ129" s="95">
        <v>0</v>
      </c>
      <c r="DK129" s="95">
        <v>0</v>
      </c>
      <c r="DL129" s="95">
        <v>0</v>
      </c>
      <c r="DM129" s="95">
        <v>0</v>
      </c>
      <c r="DN129" s="95">
        <v>0</v>
      </c>
      <c r="DO129" s="95">
        <v>0</v>
      </c>
      <c r="DP129" s="95">
        <v>0</v>
      </c>
      <c r="DQ129" s="95">
        <v>0</v>
      </c>
      <c r="DR129" s="95">
        <v>0</v>
      </c>
      <c r="DS129" s="95">
        <v>0</v>
      </c>
      <c r="DT129" s="95">
        <v>0</v>
      </c>
      <c r="DU129" s="95">
        <v>0</v>
      </c>
      <c r="DV129" s="95">
        <v>0</v>
      </c>
      <c r="DW129" s="95">
        <v>1693</v>
      </c>
      <c r="DX129" s="95">
        <v>0</v>
      </c>
      <c r="DY129" s="95">
        <v>0</v>
      </c>
      <c r="DZ129" s="95">
        <v>0</v>
      </c>
      <c r="EA129" s="95">
        <v>0</v>
      </c>
      <c r="EB129" s="95">
        <v>0</v>
      </c>
      <c r="EC129" s="95">
        <v>0</v>
      </c>
      <c r="ED129" s="95">
        <v>0</v>
      </c>
      <c r="EE129" s="95">
        <v>0</v>
      </c>
      <c r="EF129" s="95">
        <v>0</v>
      </c>
      <c r="EG129" s="95">
        <v>0</v>
      </c>
      <c r="EH129" s="95">
        <v>0</v>
      </c>
      <c r="EI129" s="95">
        <v>0</v>
      </c>
      <c r="EJ129" s="95">
        <v>0</v>
      </c>
      <c r="EK129" s="95">
        <v>0</v>
      </c>
      <c r="EL129" s="95">
        <v>0</v>
      </c>
      <c r="EM129" s="95">
        <v>0</v>
      </c>
      <c r="EN129" s="95">
        <v>0</v>
      </c>
      <c r="EO129" s="95">
        <v>0</v>
      </c>
      <c r="EP129" s="95">
        <v>0</v>
      </c>
      <c r="EQ129" s="95">
        <v>0</v>
      </c>
      <c r="ER129" s="95">
        <v>0</v>
      </c>
      <c r="ES129" s="95">
        <v>0</v>
      </c>
      <c r="ET129" s="95">
        <v>0</v>
      </c>
      <c r="EU129" s="95">
        <v>0</v>
      </c>
      <c r="EV129" s="95">
        <v>0</v>
      </c>
      <c r="EW129" s="95">
        <v>0</v>
      </c>
      <c r="EX129" s="95">
        <v>0</v>
      </c>
      <c r="EY129" s="95">
        <v>0</v>
      </c>
      <c r="EZ129" s="95">
        <v>0</v>
      </c>
      <c r="FA129" s="95">
        <v>0</v>
      </c>
      <c r="FB129" s="95">
        <v>0</v>
      </c>
      <c r="FC129" s="95">
        <v>0</v>
      </c>
      <c r="FD129" s="95">
        <v>0</v>
      </c>
      <c r="FE129" s="95">
        <v>0</v>
      </c>
      <c r="FF129" s="95">
        <v>0</v>
      </c>
      <c r="FG129" s="95">
        <v>0</v>
      </c>
      <c r="FH129" s="95">
        <v>3</v>
      </c>
      <c r="FI129" s="95">
        <v>6</v>
      </c>
      <c r="FJ129" s="95">
        <v>121</v>
      </c>
      <c r="FK129" s="95">
        <v>1562</v>
      </c>
      <c r="FL129" s="95">
        <v>377</v>
      </c>
      <c r="FM129" s="95">
        <v>541</v>
      </c>
      <c r="FN129" s="95">
        <v>937</v>
      </c>
      <c r="FO129" s="95">
        <v>0</v>
      </c>
      <c r="FP129" s="95">
        <v>0</v>
      </c>
      <c r="FQ129" s="95">
        <v>679</v>
      </c>
      <c r="FR129" s="95">
        <v>376</v>
      </c>
      <c r="FS129" s="95">
        <v>0</v>
      </c>
      <c r="FT129" s="95">
        <v>206</v>
      </c>
      <c r="FU129" s="95">
        <v>0</v>
      </c>
      <c r="FV129" s="95">
        <v>0</v>
      </c>
      <c r="FW129" s="95">
        <v>0</v>
      </c>
      <c r="FX129" s="95">
        <v>0</v>
      </c>
      <c r="FY129" s="95">
        <v>0</v>
      </c>
      <c r="FZ129" s="95">
        <v>120</v>
      </c>
      <c r="GA129" s="95">
        <v>78</v>
      </c>
      <c r="GB129" s="95">
        <v>0</v>
      </c>
      <c r="GC129" s="95">
        <v>1039</v>
      </c>
      <c r="GD129" s="95">
        <v>0</v>
      </c>
      <c r="GE129" s="95">
        <v>0</v>
      </c>
      <c r="GF129" s="95">
        <v>67</v>
      </c>
      <c r="GG129" s="96">
        <v>8103</v>
      </c>
      <c r="GH129" s="95">
        <v>1043</v>
      </c>
      <c r="GI129" s="95">
        <v>22078</v>
      </c>
      <c r="GJ129" s="95">
        <v>0</v>
      </c>
      <c r="GK129" s="95">
        <v>0</v>
      </c>
      <c r="GL129" s="95">
        <v>0</v>
      </c>
      <c r="GM129" s="95">
        <v>128</v>
      </c>
      <c r="GN129" s="95">
        <v>1990</v>
      </c>
      <c r="GO129" s="95">
        <v>1862</v>
      </c>
      <c r="GP129" s="96">
        <v>27101</v>
      </c>
      <c r="GQ129" s="96">
        <v>35204</v>
      </c>
      <c r="GR129" s="95">
        <v>48869</v>
      </c>
      <c r="GS129" s="95">
        <v>12</v>
      </c>
      <c r="GT129" s="95">
        <v>48881</v>
      </c>
      <c r="GU129" s="95">
        <v>8709</v>
      </c>
      <c r="GV129" s="95">
        <v>57590</v>
      </c>
      <c r="GW129" s="96">
        <v>84691</v>
      </c>
      <c r="GX129" s="96">
        <v>92794</v>
      </c>
      <c r="GY129" s="95">
        <v>-18042</v>
      </c>
      <c r="GZ129" s="95">
        <v>-257</v>
      </c>
      <c r="HA129" s="95">
        <v>-247</v>
      </c>
      <c r="HB129" s="95">
        <v>-1460</v>
      </c>
      <c r="HC129" s="95">
        <v>-20006</v>
      </c>
      <c r="HD129" s="95">
        <v>-13469</v>
      </c>
      <c r="HE129" s="95">
        <v>-33475</v>
      </c>
      <c r="HF129" s="96">
        <v>51216</v>
      </c>
      <c r="HG129" s="97">
        <v>59319</v>
      </c>
      <c r="HH129" s="87"/>
      <c r="HI129" s="40"/>
    </row>
    <row r="130" spans="1:217" hidden="1" x14ac:dyDescent="0.2">
      <c r="A130" s="87" t="s">
        <v>1007</v>
      </c>
      <c r="B130" s="92" t="s">
        <v>837</v>
      </c>
      <c r="C130" s="89" t="s">
        <v>831</v>
      </c>
      <c r="D130" s="95">
        <v>3</v>
      </c>
      <c r="E130" s="95">
        <v>0</v>
      </c>
      <c r="F130" s="95">
        <v>0</v>
      </c>
      <c r="G130" s="95">
        <v>1</v>
      </c>
      <c r="H130" s="95">
        <v>0</v>
      </c>
      <c r="I130" s="95">
        <v>0</v>
      </c>
      <c r="J130" s="95">
        <v>2</v>
      </c>
      <c r="K130" s="95">
        <v>1</v>
      </c>
      <c r="L130" s="95">
        <v>1</v>
      </c>
      <c r="M130" s="95">
        <v>0</v>
      </c>
      <c r="N130" s="95">
        <v>1</v>
      </c>
      <c r="O130" s="95">
        <v>82</v>
      </c>
      <c r="P130" s="95">
        <v>0</v>
      </c>
      <c r="Q130" s="95">
        <v>0</v>
      </c>
      <c r="R130" s="95">
        <v>36</v>
      </c>
      <c r="S130" s="95">
        <v>3</v>
      </c>
      <c r="T130" s="95">
        <v>31</v>
      </c>
      <c r="U130" s="95">
        <v>108</v>
      </c>
      <c r="V130" s="95">
        <v>1</v>
      </c>
      <c r="W130" s="95">
        <v>32</v>
      </c>
      <c r="X130" s="95">
        <v>10</v>
      </c>
      <c r="Y130" s="95">
        <v>107</v>
      </c>
      <c r="Z130" s="95">
        <v>105</v>
      </c>
      <c r="AA130" s="95">
        <v>529</v>
      </c>
      <c r="AB130" s="95">
        <v>100</v>
      </c>
      <c r="AC130" s="95">
        <v>0</v>
      </c>
      <c r="AD130" s="95">
        <v>0</v>
      </c>
      <c r="AE130" s="95">
        <v>2</v>
      </c>
      <c r="AF130" s="95">
        <v>1</v>
      </c>
      <c r="AG130" s="95">
        <v>0</v>
      </c>
      <c r="AH130" s="95">
        <v>0</v>
      </c>
      <c r="AI130" s="95">
        <v>9</v>
      </c>
      <c r="AJ130" s="95">
        <v>418</v>
      </c>
      <c r="AK130" s="95">
        <v>265</v>
      </c>
      <c r="AL130" s="95">
        <v>131</v>
      </c>
      <c r="AM130" s="95">
        <v>0</v>
      </c>
      <c r="AN130" s="95">
        <v>85</v>
      </c>
      <c r="AO130" s="95">
        <v>248</v>
      </c>
      <c r="AP130" s="95">
        <v>0</v>
      </c>
      <c r="AQ130" s="95">
        <v>65</v>
      </c>
      <c r="AR130" s="95">
        <v>13</v>
      </c>
      <c r="AS130" s="95">
        <v>14</v>
      </c>
      <c r="AT130" s="95">
        <v>3</v>
      </c>
      <c r="AU130" s="95">
        <v>7</v>
      </c>
      <c r="AV130" s="95">
        <v>0</v>
      </c>
      <c r="AW130" s="95">
        <v>0</v>
      </c>
      <c r="AX130" s="95">
        <v>1</v>
      </c>
      <c r="AY130" s="95">
        <v>0</v>
      </c>
      <c r="AZ130" s="95">
        <v>6</v>
      </c>
      <c r="BA130" s="95">
        <v>0</v>
      </c>
      <c r="BB130" s="95">
        <v>144</v>
      </c>
      <c r="BC130" s="95">
        <v>4</v>
      </c>
      <c r="BD130" s="95">
        <v>3</v>
      </c>
      <c r="BE130" s="95">
        <v>25</v>
      </c>
      <c r="BF130" s="95">
        <v>17</v>
      </c>
      <c r="BG130" s="95">
        <v>1</v>
      </c>
      <c r="BH130" s="95">
        <v>143</v>
      </c>
      <c r="BI130" s="95">
        <v>0</v>
      </c>
      <c r="BJ130" s="95">
        <v>88</v>
      </c>
      <c r="BK130" s="95">
        <v>0</v>
      </c>
      <c r="BL130" s="95">
        <v>5</v>
      </c>
      <c r="BM130" s="95">
        <v>105</v>
      </c>
      <c r="BN130" s="95">
        <v>13</v>
      </c>
      <c r="BO130" s="95">
        <v>24</v>
      </c>
      <c r="BP130" s="95">
        <v>305</v>
      </c>
      <c r="BQ130" s="95">
        <v>126</v>
      </c>
      <c r="BR130" s="95">
        <v>371</v>
      </c>
      <c r="BS130" s="95">
        <v>15</v>
      </c>
      <c r="BT130" s="95">
        <v>25</v>
      </c>
      <c r="BU130" s="95">
        <v>114</v>
      </c>
      <c r="BV130" s="95">
        <v>27</v>
      </c>
      <c r="BW130" s="95">
        <v>4</v>
      </c>
      <c r="BX130" s="95">
        <v>0</v>
      </c>
      <c r="BY130" s="95">
        <v>1325</v>
      </c>
      <c r="BZ130" s="95">
        <v>379</v>
      </c>
      <c r="CA130" s="95">
        <v>1030</v>
      </c>
      <c r="CB130" s="95">
        <v>264</v>
      </c>
      <c r="CC130" s="95">
        <v>17</v>
      </c>
      <c r="CD130" s="95">
        <v>0</v>
      </c>
      <c r="CE130" s="95">
        <v>0</v>
      </c>
      <c r="CF130" s="95">
        <v>14</v>
      </c>
      <c r="CG130" s="95">
        <v>162</v>
      </c>
      <c r="CH130" s="95">
        <v>7</v>
      </c>
      <c r="CI130" s="95">
        <v>0</v>
      </c>
      <c r="CJ130" s="95">
        <v>0</v>
      </c>
      <c r="CK130" s="95">
        <v>82</v>
      </c>
      <c r="CL130" s="95">
        <v>43</v>
      </c>
      <c r="CM130" s="95">
        <v>15</v>
      </c>
      <c r="CN130" s="95">
        <v>2</v>
      </c>
      <c r="CO130" s="95">
        <v>1</v>
      </c>
      <c r="CP130" s="95">
        <v>4</v>
      </c>
      <c r="CQ130" s="95">
        <v>3</v>
      </c>
      <c r="CR130" s="95">
        <v>42</v>
      </c>
      <c r="CS130" s="95">
        <v>3</v>
      </c>
      <c r="CT130" s="95">
        <v>6</v>
      </c>
      <c r="CU130" s="95">
        <v>19</v>
      </c>
      <c r="CV130" s="95">
        <v>1397</v>
      </c>
      <c r="CW130" s="95">
        <v>5</v>
      </c>
      <c r="CX130" s="95">
        <v>128</v>
      </c>
      <c r="CY130" s="95">
        <v>227</v>
      </c>
      <c r="CZ130" s="95">
        <v>3</v>
      </c>
      <c r="DA130" s="95">
        <v>65</v>
      </c>
      <c r="DB130" s="95">
        <v>50</v>
      </c>
      <c r="DC130" s="95">
        <v>3</v>
      </c>
      <c r="DD130" s="95">
        <v>9</v>
      </c>
      <c r="DE130" s="95">
        <v>143</v>
      </c>
      <c r="DF130" s="95">
        <v>111</v>
      </c>
      <c r="DG130" s="95">
        <v>584</v>
      </c>
      <c r="DH130" s="95">
        <v>18</v>
      </c>
      <c r="DI130" s="95">
        <v>6</v>
      </c>
      <c r="DJ130" s="95">
        <v>442</v>
      </c>
      <c r="DK130" s="95">
        <v>325</v>
      </c>
      <c r="DL130" s="95">
        <v>658</v>
      </c>
      <c r="DM130" s="95">
        <v>223</v>
      </c>
      <c r="DN130" s="95">
        <v>65</v>
      </c>
      <c r="DO130" s="95">
        <v>0</v>
      </c>
      <c r="DP130" s="95">
        <v>28</v>
      </c>
      <c r="DQ130" s="95">
        <v>5</v>
      </c>
      <c r="DR130" s="95">
        <v>174</v>
      </c>
      <c r="DS130" s="95">
        <v>94</v>
      </c>
      <c r="DT130" s="95">
        <v>32</v>
      </c>
      <c r="DU130" s="95">
        <v>2</v>
      </c>
      <c r="DV130" s="95">
        <v>47</v>
      </c>
      <c r="DW130" s="95">
        <v>1824</v>
      </c>
      <c r="DX130" s="95">
        <v>5624</v>
      </c>
      <c r="DY130" s="95">
        <v>2</v>
      </c>
      <c r="DZ130" s="95">
        <v>1193</v>
      </c>
      <c r="EA130" s="95">
        <v>299</v>
      </c>
      <c r="EB130" s="95">
        <v>1475</v>
      </c>
      <c r="EC130" s="95">
        <v>1032</v>
      </c>
      <c r="ED130" s="95">
        <v>807</v>
      </c>
      <c r="EE130" s="95">
        <v>10</v>
      </c>
      <c r="EF130" s="95">
        <v>0</v>
      </c>
      <c r="EG130" s="95">
        <v>0</v>
      </c>
      <c r="EH130" s="95">
        <v>131</v>
      </c>
      <c r="EI130" s="95">
        <v>105</v>
      </c>
      <c r="EJ130" s="95">
        <v>379</v>
      </c>
      <c r="EK130" s="95">
        <v>660</v>
      </c>
      <c r="EL130" s="95">
        <v>178</v>
      </c>
      <c r="EM130" s="95">
        <v>79</v>
      </c>
      <c r="EN130" s="95">
        <v>18</v>
      </c>
      <c r="EO130" s="95">
        <v>7</v>
      </c>
      <c r="EP130" s="95">
        <v>0</v>
      </c>
      <c r="EQ130" s="95">
        <v>9</v>
      </c>
      <c r="ER130" s="95">
        <v>0</v>
      </c>
      <c r="ES130" s="95">
        <v>94</v>
      </c>
      <c r="ET130" s="95">
        <v>116</v>
      </c>
      <c r="EU130" s="95">
        <v>8</v>
      </c>
      <c r="EV130" s="95">
        <v>51</v>
      </c>
      <c r="EW130" s="95">
        <v>15</v>
      </c>
      <c r="EX130" s="95">
        <v>2</v>
      </c>
      <c r="EY130" s="95">
        <v>0</v>
      </c>
      <c r="EZ130" s="95">
        <v>6</v>
      </c>
      <c r="FA130" s="95">
        <v>9</v>
      </c>
      <c r="FB130" s="95">
        <v>40</v>
      </c>
      <c r="FC130" s="95">
        <v>3</v>
      </c>
      <c r="FD130" s="95">
        <v>504</v>
      </c>
      <c r="FE130" s="95">
        <v>133</v>
      </c>
      <c r="FF130" s="95">
        <v>1889</v>
      </c>
      <c r="FG130" s="95">
        <v>14</v>
      </c>
      <c r="FH130" s="95">
        <v>229</v>
      </c>
      <c r="FI130" s="95">
        <v>779</v>
      </c>
      <c r="FJ130" s="95">
        <v>807</v>
      </c>
      <c r="FK130" s="95">
        <v>1083</v>
      </c>
      <c r="FL130" s="95">
        <v>86</v>
      </c>
      <c r="FM130" s="95">
        <v>278</v>
      </c>
      <c r="FN130" s="95">
        <v>5503</v>
      </c>
      <c r="FO130" s="95">
        <v>425</v>
      </c>
      <c r="FP130" s="95">
        <v>33</v>
      </c>
      <c r="FQ130" s="95">
        <v>641</v>
      </c>
      <c r="FR130" s="95">
        <v>507</v>
      </c>
      <c r="FS130" s="95">
        <v>961</v>
      </c>
      <c r="FT130" s="95">
        <v>1865</v>
      </c>
      <c r="FU130" s="95">
        <v>0</v>
      </c>
      <c r="FV130" s="95">
        <v>116</v>
      </c>
      <c r="FW130" s="95">
        <v>165</v>
      </c>
      <c r="FX130" s="95">
        <v>304</v>
      </c>
      <c r="FY130" s="95">
        <v>5197</v>
      </c>
      <c r="FZ130" s="95">
        <v>411</v>
      </c>
      <c r="GA130" s="95">
        <v>2604</v>
      </c>
      <c r="GB130" s="95">
        <v>1224</v>
      </c>
      <c r="GC130" s="95">
        <v>1394</v>
      </c>
      <c r="GD130" s="95">
        <v>2917</v>
      </c>
      <c r="GE130" s="95">
        <v>3406</v>
      </c>
      <c r="GF130" s="95">
        <v>41</v>
      </c>
      <c r="GG130" s="96">
        <v>59934</v>
      </c>
      <c r="GH130" s="95">
        <v>8077</v>
      </c>
      <c r="GI130" s="95">
        <v>65001</v>
      </c>
      <c r="GJ130" s="95">
        <v>0</v>
      </c>
      <c r="GK130" s="95">
        <v>1</v>
      </c>
      <c r="GL130" s="95">
        <v>0</v>
      </c>
      <c r="GM130" s="95">
        <v>2774</v>
      </c>
      <c r="GN130" s="95">
        <v>30605</v>
      </c>
      <c r="GO130" s="95">
        <v>798</v>
      </c>
      <c r="GP130" s="96">
        <v>107256</v>
      </c>
      <c r="GQ130" s="96">
        <v>167190</v>
      </c>
      <c r="GR130" s="95">
        <v>6427</v>
      </c>
      <c r="GS130" s="95">
        <v>354</v>
      </c>
      <c r="GT130" s="95">
        <v>6781</v>
      </c>
      <c r="GU130" s="95">
        <v>145388</v>
      </c>
      <c r="GV130" s="95">
        <v>152169</v>
      </c>
      <c r="GW130" s="96">
        <v>259425</v>
      </c>
      <c r="GX130" s="96">
        <v>319359</v>
      </c>
      <c r="GY130" s="95">
        <v>-51521</v>
      </c>
      <c r="GZ130" s="95">
        <v>-23449</v>
      </c>
      <c r="HA130" s="95">
        <v>-838</v>
      </c>
      <c r="HB130" s="95">
        <v>-4119</v>
      </c>
      <c r="HC130" s="95">
        <v>-79927</v>
      </c>
      <c r="HD130" s="95">
        <v>-76275</v>
      </c>
      <c r="HE130" s="95">
        <v>-156202</v>
      </c>
      <c r="HF130" s="96">
        <v>103223</v>
      </c>
      <c r="HG130" s="97">
        <v>163157</v>
      </c>
      <c r="HH130" s="87"/>
      <c r="HI130" s="40"/>
    </row>
    <row r="131" spans="1:217" hidden="1" x14ac:dyDescent="0.2">
      <c r="A131" s="87" t="s">
        <v>1008</v>
      </c>
      <c r="B131" s="92" t="s">
        <v>1139</v>
      </c>
      <c r="C131" s="89" t="s">
        <v>830</v>
      </c>
      <c r="D131" s="95">
        <v>27</v>
      </c>
      <c r="E131" s="95">
        <v>2</v>
      </c>
      <c r="F131" s="95">
        <v>15</v>
      </c>
      <c r="G131" s="95">
        <v>0</v>
      </c>
      <c r="H131" s="95">
        <v>0</v>
      </c>
      <c r="I131" s="95">
        <v>0</v>
      </c>
      <c r="J131" s="95">
        <v>124</v>
      </c>
      <c r="K131" s="95">
        <v>0</v>
      </c>
      <c r="L131" s="95">
        <v>0</v>
      </c>
      <c r="M131" s="95">
        <v>0</v>
      </c>
      <c r="N131" s="95">
        <v>30</v>
      </c>
      <c r="O131" s="95">
        <v>0</v>
      </c>
      <c r="P131" s="95">
        <v>0</v>
      </c>
      <c r="Q131" s="95">
        <v>0</v>
      </c>
      <c r="R131" s="95">
        <v>0</v>
      </c>
      <c r="S131" s="95">
        <v>0</v>
      </c>
      <c r="T131" s="95">
        <v>0</v>
      </c>
      <c r="U131" s="95">
        <v>0</v>
      </c>
      <c r="V131" s="95">
        <v>0</v>
      </c>
      <c r="W131" s="95">
        <v>0</v>
      </c>
      <c r="X131" s="95">
        <v>0</v>
      </c>
      <c r="Y131" s="95">
        <v>0</v>
      </c>
      <c r="Z131" s="95">
        <v>0</v>
      </c>
      <c r="AA131" s="95">
        <v>1135</v>
      </c>
      <c r="AB131" s="95">
        <v>6</v>
      </c>
      <c r="AC131" s="95">
        <v>77</v>
      </c>
      <c r="AD131" s="95">
        <v>0</v>
      </c>
      <c r="AE131" s="95">
        <v>5</v>
      </c>
      <c r="AF131" s="95">
        <v>0</v>
      </c>
      <c r="AG131" s="95">
        <v>0</v>
      </c>
      <c r="AH131" s="95">
        <v>0</v>
      </c>
      <c r="AI131" s="95">
        <v>1</v>
      </c>
      <c r="AJ131" s="95">
        <v>0</v>
      </c>
      <c r="AK131" s="95">
        <v>0</v>
      </c>
      <c r="AL131" s="95">
        <v>0</v>
      </c>
      <c r="AM131" s="95">
        <v>187</v>
      </c>
      <c r="AN131" s="95">
        <v>35</v>
      </c>
      <c r="AO131" s="95">
        <v>0</v>
      </c>
      <c r="AP131" s="95">
        <v>1</v>
      </c>
      <c r="AQ131" s="95">
        <v>2490</v>
      </c>
      <c r="AR131" s="95">
        <v>0</v>
      </c>
      <c r="AS131" s="95">
        <v>0</v>
      </c>
      <c r="AT131" s="95">
        <v>0</v>
      </c>
      <c r="AU131" s="95">
        <v>0</v>
      </c>
      <c r="AV131" s="95">
        <v>453</v>
      </c>
      <c r="AW131" s="95">
        <v>0</v>
      </c>
      <c r="AX131" s="95">
        <v>99</v>
      </c>
      <c r="AY131" s="95">
        <v>0</v>
      </c>
      <c r="AZ131" s="95">
        <v>0</v>
      </c>
      <c r="BA131" s="95">
        <v>0</v>
      </c>
      <c r="BB131" s="95">
        <v>299</v>
      </c>
      <c r="BC131" s="95">
        <v>0</v>
      </c>
      <c r="BD131" s="95">
        <v>35</v>
      </c>
      <c r="BE131" s="95">
        <v>0</v>
      </c>
      <c r="BF131" s="95">
        <v>0</v>
      </c>
      <c r="BG131" s="95">
        <v>2</v>
      </c>
      <c r="BH131" s="95">
        <v>0</v>
      </c>
      <c r="BI131" s="95">
        <v>0</v>
      </c>
      <c r="BJ131" s="95">
        <v>0</v>
      </c>
      <c r="BK131" s="95">
        <v>1</v>
      </c>
      <c r="BL131" s="95">
        <v>1348</v>
      </c>
      <c r="BM131" s="95">
        <v>666</v>
      </c>
      <c r="BN131" s="95">
        <v>1</v>
      </c>
      <c r="BO131" s="95">
        <v>0</v>
      </c>
      <c r="BP131" s="95">
        <v>0</v>
      </c>
      <c r="BQ131" s="95">
        <v>0</v>
      </c>
      <c r="BR131" s="95">
        <v>1123</v>
      </c>
      <c r="BS131" s="95">
        <v>421</v>
      </c>
      <c r="BT131" s="95">
        <v>75</v>
      </c>
      <c r="BU131" s="95">
        <v>467</v>
      </c>
      <c r="BV131" s="95">
        <v>9</v>
      </c>
      <c r="BW131" s="95">
        <v>11755</v>
      </c>
      <c r="BX131" s="95">
        <v>0</v>
      </c>
      <c r="BY131" s="95">
        <v>5790</v>
      </c>
      <c r="BZ131" s="95">
        <v>111</v>
      </c>
      <c r="CA131" s="95">
        <v>456</v>
      </c>
      <c r="CB131" s="95">
        <v>629</v>
      </c>
      <c r="CC131" s="95">
        <v>61</v>
      </c>
      <c r="CD131" s="95">
        <v>7419</v>
      </c>
      <c r="CE131" s="95">
        <v>0</v>
      </c>
      <c r="CF131" s="95">
        <v>79</v>
      </c>
      <c r="CG131" s="95">
        <v>1261</v>
      </c>
      <c r="CH131" s="95">
        <v>0</v>
      </c>
      <c r="CI131" s="95">
        <v>0</v>
      </c>
      <c r="CJ131" s="95">
        <v>0</v>
      </c>
      <c r="CK131" s="95">
        <v>197</v>
      </c>
      <c r="CL131" s="95">
        <v>0</v>
      </c>
      <c r="CM131" s="95">
        <v>0</v>
      </c>
      <c r="CN131" s="95">
        <v>0</v>
      </c>
      <c r="CO131" s="95">
        <v>0</v>
      </c>
      <c r="CP131" s="95">
        <v>0</v>
      </c>
      <c r="CQ131" s="95">
        <v>0</v>
      </c>
      <c r="CR131" s="95">
        <v>0</v>
      </c>
      <c r="CS131" s="95">
        <v>0</v>
      </c>
      <c r="CT131" s="95">
        <v>0</v>
      </c>
      <c r="CU131" s="95">
        <v>0</v>
      </c>
      <c r="CV131" s="95">
        <v>0</v>
      </c>
      <c r="CW131" s="95">
        <v>0</v>
      </c>
      <c r="CX131" s="95">
        <v>0</v>
      </c>
      <c r="CY131" s="95">
        <v>0</v>
      </c>
      <c r="CZ131" s="95">
        <v>0</v>
      </c>
      <c r="DA131" s="95">
        <v>0</v>
      </c>
      <c r="DB131" s="95">
        <v>0</v>
      </c>
      <c r="DC131" s="95">
        <v>0</v>
      </c>
      <c r="DD131" s="95">
        <v>0</v>
      </c>
      <c r="DE131" s="95">
        <v>121</v>
      </c>
      <c r="DF131" s="95">
        <v>0</v>
      </c>
      <c r="DG131" s="95">
        <v>0</v>
      </c>
      <c r="DH131" s="95">
        <v>0</v>
      </c>
      <c r="DI131" s="95">
        <v>0</v>
      </c>
      <c r="DJ131" s="95">
        <v>0</v>
      </c>
      <c r="DK131" s="95">
        <v>59</v>
      </c>
      <c r="DL131" s="95">
        <v>0</v>
      </c>
      <c r="DM131" s="95">
        <v>0</v>
      </c>
      <c r="DN131" s="95">
        <v>0</v>
      </c>
      <c r="DO131" s="95">
        <v>0</v>
      </c>
      <c r="DP131" s="95">
        <v>0</v>
      </c>
      <c r="DQ131" s="95">
        <v>0</v>
      </c>
      <c r="DR131" s="95">
        <v>111</v>
      </c>
      <c r="DS131" s="95">
        <v>0</v>
      </c>
      <c r="DT131" s="95">
        <v>0</v>
      </c>
      <c r="DU131" s="95">
        <v>0</v>
      </c>
      <c r="DV131" s="95">
        <v>0</v>
      </c>
      <c r="DW131" s="95">
        <v>0</v>
      </c>
      <c r="DX131" s="95">
        <v>4</v>
      </c>
      <c r="DY131" s="95">
        <v>0</v>
      </c>
      <c r="DZ131" s="95">
        <v>0</v>
      </c>
      <c r="EA131" s="95">
        <v>0</v>
      </c>
      <c r="EB131" s="95">
        <v>0</v>
      </c>
      <c r="EC131" s="95">
        <v>90</v>
      </c>
      <c r="ED131" s="95">
        <v>4</v>
      </c>
      <c r="EE131" s="95">
        <v>8056</v>
      </c>
      <c r="EF131" s="95">
        <v>1689</v>
      </c>
      <c r="EG131" s="95">
        <v>0</v>
      </c>
      <c r="EH131" s="95">
        <v>0</v>
      </c>
      <c r="EI131" s="95">
        <v>0</v>
      </c>
      <c r="EJ131" s="95">
        <v>0</v>
      </c>
      <c r="EK131" s="95">
        <v>0</v>
      </c>
      <c r="EL131" s="95">
        <v>0</v>
      </c>
      <c r="EM131" s="95">
        <v>0</v>
      </c>
      <c r="EN131" s="95">
        <v>0</v>
      </c>
      <c r="EO131" s="95">
        <v>0</v>
      </c>
      <c r="EP131" s="95">
        <v>0</v>
      </c>
      <c r="EQ131" s="95">
        <v>0</v>
      </c>
      <c r="ER131" s="95">
        <v>0</v>
      </c>
      <c r="ES131" s="95">
        <v>296</v>
      </c>
      <c r="ET131" s="95">
        <v>0</v>
      </c>
      <c r="EU131" s="95">
        <v>0</v>
      </c>
      <c r="EV131" s="95">
        <v>0</v>
      </c>
      <c r="EW131" s="95">
        <v>0</v>
      </c>
      <c r="EX131" s="95">
        <v>0</v>
      </c>
      <c r="EY131" s="95">
        <v>0</v>
      </c>
      <c r="EZ131" s="95">
        <v>0</v>
      </c>
      <c r="FA131" s="95">
        <v>0</v>
      </c>
      <c r="FB131" s="95">
        <v>0</v>
      </c>
      <c r="FC131" s="95">
        <v>0</v>
      </c>
      <c r="FD131" s="95">
        <v>0</v>
      </c>
      <c r="FE131" s="95">
        <v>0</v>
      </c>
      <c r="FF131" s="95">
        <v>0</v>
      </c>
      <c r="FG131" s="95">
        <v>0</v>
      </c>
      <c r="FH131" s="95">
        <v>0</v>
      </c>
      <c r="FI131" s="95">
        <v>0</v>
      </c>
      <c r="FJ131" s="95">
        <v>0</v>
      </c>
      <c r="FK131" s="95">
        <v>0</v>
      </c>
      <c r="FL131" s="95">
        <v>0</v>
      </c>
      <c r="FM131" s="95">
        <v>0</v>
      </c>
      <c r="FN131" s="95">
        <v>0</v>
      </c>
      <c r="FO131" s="95">
        <v>0</v>
      </c>
      <c r="FP131" s="95">
        <v>0</v>
      </c>
      <c r="FQ131" s="95">
        <v>0</v>
      </c>
      <c r="FR131" s="95">
        <v>0</v>
      </c>
      <c r="FS131" s="95">
        <v>0</v>
      </c>
      <c r="FT131" s="95">
        <v>0</v>
      </c>
      <c r="FU131" s="95">
        <v>0</v>
      </c>
      <c r="FV131" s="95">
        <v>0</v>
      </c>
      <c r="FW131" s="95">
        <v>0</v>
      </c>
      <c r="FX131" s="95">
        <v>0</v>
      </c>
      <c r="FY131" s="95">
        <v>0</v>
      </c>
      <c r="FZ131" s="95">
        <v>0</v>
      </c>
      <c r="GA131" s="95">
        <v>82</v>
      </c>
      <c r="GB131" s="95">
        <v>0</v>
      </c>
      <c r="GC131" s="95">
        <v>0</v>
      </c>
      <c r="GD131" s="95">
        <v>0</v>
      </c>
      <c r="GE131" s="95">
        <v>0</v>
      </c>
      <c r="GF131" s="95">
        <v>0</v>
      </c>
      <c r="GG131" s="96">
        <v>47404</v>
      </c>
      <c r="GH131" s="95">
        <v>0</v>
      </c>
      <c r="GI131" s="95">
        <v>4553</v>
      </c>
      <c r="GJ131" s="95">
        <v>0</v>
      </c>
      <c r="GK131" s="95">
        <v>0</v>
      </c>
      <c r="GL131" s="95">
        <v>0</v>
      </c>
      <c r="GM131" s="95">
        <v>0</v>
      </c>
      <c r="GN131" s="95">
        <v>0</v>
      </c>
      <c r="GO131" s="95">
        <v>0</v>
      </c>
      <c r="GP131" s="96">
        <v>4553</v>
      </c>
      <c r="GQ131" s="96">
        <v>51957</v>
      </c>
      <c r="GR131" s="95">
        <v>0</v>
      </c>
      <c r="GS131" s="95">
        <v>0</v>
      </c>
      <c r="GT131" s="95">
        <v>0</v>
      </c>
      <c r="GU131" s="95">
        <v>11294</v>
      </c>
      <c r="GV131" s="95">
        <v>11294</v>
      </c>
      <c r="GW131" s="96">
        <v>15847</v>
      </c>
      <c r="GX131" s="96">
        <v>63251</v>
      </c>
      <c r="GY131" s="95">
        <v>0</v>
      </c>
      <c r="GZ131" s="95">
        <v>0</v>
      </c>
      <c r="HA131" s="95">
        <v>0</v>
      </c>
      <c r="HB131" s="95">
        <v>0</v>
      </c>
      <c r="HC131" s="95">
        <v>0</v>
      </c>
      <c r="HD131" s="95">
        <v>0</v>
      </c>
      <c r="HE131" s="95">
        <v>0</v>
      </c>
      <c r="HF131" s="96">
        <v>15847</v>
      </c>
      <c r="HG131" s="97">
        <v>63251</v>
      </c>
      <c r="HH131" s="87"/>
      <c r="HI131" s="40"/>
    </row>
    <row r="132" spans="1:217" hidden="1" x14ac:dyDescent="0.2">
      <c r="A132" s="87" t="s">
        <v>1009</v>
      </c>
      <c r="B132" s="92" t="s">
        <v>829</v>
      </c>
      <c r="C132" s="89" t="s">
        <v>355</v>
      </c>
      <c r="D132" s="95">
        <v>0</v>
      </c>
      <c r="E132" s="95">
        <v>0</v>
      </c>
      <c r="F132" s="95">
        <v>0</v>
      </c>
      <c r="G132" s="95">
        <v>0</v>
      </c>
      <c r="H132" s="95">
        <v>0</v>
      </c>
      <c r="I132" s="95">
        <v>0</v>
      </c>
      <c r="J132" s="95">
        <v>0</v>
      </c>
      <c r="K132" s="95">
        <v>0</v>
      </c>
      <c r="L132" s="95">
        <v>0</v>
      </c>
      <c r="M132" s="95">
        <v>0</v>
      </c>
      <c r="N132" s="95">
        <v>0</v>
      </c>
      <c r="O132" s="95">
        <v>0</v>
      </c>
      <c r="P132" s="95">
        <v>0</v>
      </c>
      <c r="Q132" s="95">
        <v>0</v>
      </c>
      <c r="R132" s="95">
        <v>0</v>
      </c>
      <c r="S132" s="95">
        <v>0</v>
      </c>
      <c r="T132" s="95">
        <v>0</v>
      </c>
      <c r="U132" s="95">
        <v>0</v>
      </c>
      <c r="V132" s="95">
        <v>0</v>
      </c>
      <c r="W132" s="95">
        <v>0</v>
      </c>
      <c r="X132" s="95">
        <v>0</v>
      </c>
      <c r="Y132" s="95">
        <v>0</v>
      </c>
      <c r="Z132" s="95">
        <v>0</v>
      </c>
      <c r="AA132" s="95">
        <v>0</v>
      </c>
      <c r="AB132" s="95">
        <v>0</v>
      </c>
      <c r="AC132" s="95">
        <v>0</v>
      </c>
      <c r="AD132" s="95">
        <v>0</v>
      </c>
      <c r="AE132" s="95">
        <v>0</v>
      </c>
      <c r="AF132" s="95">
        <v>0</v>
      </c>
      <c r="AG132" s="95">
        <v>0</v>
      </c>
      <c r="AH132" s="95">
        <v>0</v>
      </c>
      <c r="AI132" s="95">
        <v>0</v>
      </c>
      <c r="AJ132" s="95">
        <v>0</v>
      </c>
      <c r="AK132" s="95">
        <v>0</v>
      </c>
      <c r="AL132" s="95">
        <v>0</v>
      </c>
      <c r="AM132" s="95">
        <v>0</v>
      </c>
      <c r="AN132" s="95">
        <v>0</v>
      </c>
      <c r="AO132" s="95">
        <v>0</v>
      </c>
      <c r="AP132" s="95">
        <v>0</v>
      </c>
      <c r="AQ132" s="95">
        <v>0</v>
      </c>
      <c r="AR132" s="95">
        <v>0</v>
      </c>
      <c r="AS132" s="95">
        <v>0</v>
      </c>
      <c r="AT132" s="95">
        <v>0</v>
      </c>
      <c r="AU132" s="95">
        <v>0</v>
      </c>
      <c r="AV132" s="95">
        <v>0</v>
      </c>
      <c r="AW132" s="95">
        <v>0</v>
      </c>
      <c r="AX132" s="95">
        <v>0</v>
      </c>
      <c r="AY132" s="95">
        <v>0</v>
      </c>
      <c r="AZ132" s="95">
        <v>0</v>
      </c>
      <c r="BA132" s="95">
        <v>0</v>
      </c>
      <c r="BB132" s="95">
        <v>0</v>
      </c>
      <c r="BC132" s="95">
        <v>0</v>
      </c>
      <c r="BD132" s="95">
        <v>0</v>
      </c>
      <c r="BE132" s="95">
        <v>0</v>
      </c>
      <c r="BF132" s="95">
        <v>0</v>
      </c>
      <c r="BG132" s="95">
        <v>0</v>
      </c>
      <c r="BH132" s="95">
        <v>0</v>
      </c>
      <c r="BI132" s="95">
        <v>0</v>
      </c>
      <c r="BJ132" s="95">
        <v>0</v>
      </c>
      <c r="BK132" s="95">
        <v>0</v>
      </c>
      <c r="BL132" s="95">
        <v>0</v>
      </c>
      <c r="BM132" s="95">
        <v>0</v>
      </c>
      <c r="BN132" s="95">
        <v>0</v>
      </c>
      <c r="BO132" s="95">
        <v>0</v>
      </c>
      <c r="BP132" s="95">
        <v>0</v>
      </c>
      <c r="BQ132" s="95">
        <v>0</v>
      </c>
      <c r="BR132" s="95">
        <v>0</v>
      </c>
      <c r="BS132" s="95">
        <v>0</v>
      </c>
      <c r="BT132" s="95">
        <v>0</v>
      </c>
      <c r="BU132" s="95">
        <v>0</v>
      </c>
      <c r="BV132" s="95">
        <v>0</v>
      </c>
      <c r="BW132" s="95">
        <v>0</v>
      </c>
      <c r="BX132" s="95">
        <v>0</v>
      </c>
      <c r="BY132" s="95">
        <v>0</v>
      </c>
      <c r="BZ132" s="95">
        <v>0</v>
      </c>
      <c r="CA132" s="95">
        <v>0</v>
      </c>
      <c r="CB132" s="95">
        <v>0</v>
      </c>
      <c r="CC132" s="95">
        <v>0</v>
      </c>
      <c r="CD132" s="95">
        <v>0</v>
      </c>
      <c r="CE132" s="95">
        <v>0</v>
      </c>
      <c r="CF132" s="95">
        <v>0</v>
      </c>
      <c r="CG132" s="95">
        <v>0</v>
      </c>
      <c r="CH132" s="95">
        <v>0</v>
      </c>
      <c r="CI132" s="95">
        <v>0</v>
      </c>
      <c r="CJ132" s="95">
        <v>0</v>
      </c>
      <c r="CK132" s="95">
        <v>0</v>
      </c>
      <c r="CL132" s="95">
        <v>0</v>
      </c>
      <c r="CM132" s="95">
        <v>0</v>
      </c>
      <c r="CN132" s="95">
        <v>0</v>
      </c>
      <c r="CO132" s="95">
        <v>0</v>
      </c>
      <c r="CP132" s="95">
        <v>0</v>
      </c>
      <c r="CQ132" s="95">
        <v>0</v>
      </c>
      <c r="CR132" s="95">
        <v>0</v>
      </c>
      <c r="CS132" s="95">
        <v>0</v>
      </c>
      <c r="CT132" s="95">
        <v>0</v>
      </c>
      <c r="CU132" s="95">
        <v>0</v>
      </c>
      <c r="CV132" s="95">
        <v>0</v>
      </c>
      <c r="CW132" s="95">
        <v>0</v>
      </c>
      <c r="CX132" s="95">
        <v>0</v>
      </c>
      <c r="CY132" s="95">
        <v>0</v>
      </c>
      <c r="CZ132" s="95">
        <v>0</v>
      </c>
      <c r="DA132" s="95">
        <v>0</v>
      </c>
      <c r="DB132" s="95">
        <v>0</v>
      </c>
      <c r="DC132" s="95">
        <v>0</v>
      </c>
      <c r="DD132" s="95">
        <v>0</v>
      </c>
      <c r="DE132" s="95">
        <v>0</v>
      </c>
      <c r="DF132" s="95">
        <v>0</v>
      </c>
      <c r="DG132" s="95">
        <v>0</v>
      </c>
      <c r="DH132" s="95">
        <v>0</v>
      </c>
      <c r="DI132" s="95">
        <v>0</v>
      </c>
      <c r="DJ132" s="95">
        <v>0</v>
      </c>
      <c r="DK132" s="95">
        <v>0</v>
      </c>
      <c r="DL132" s="95">
        <v>0</v>
      </c>
      <c r="DM132" s="95">
        <v>0</v>
      </c>
      <c r="DN132" s="95">
        <v>0</v>
      </c>
      <c r="DO132" s="95">
        <v>0</v>
      </c>
      <c r="DP132" s="95">
        <v>0</v>
      </c>
      <c r="DQ132" s="95">
        <v>0</v>
      </c>
      <c r="DR132" s="95">
        <v>0</v>
      </c>
      <c r="DS132" s="95">
        <v>0</v>
      </c>
      <c r="DT132" s="95">
        <v>0</v>
      </c>
      <c r="DU132" s="95">
        <v>0</v>
      </c>
      <c r="DV132" s="95">
        <v>0</v>
      </c>
      <c r="DW132" s="95">
        <v>0</v>
      </c>
      <c r="DX132" s="95">
        <v>0</v>
      </c>
      <c r="DY132" s="95">
        <v>0</v>
      </c>
      <c r="DZ132" s="95">
        <v>0</v>
      </c>
      <c r="EA132" s="95">
        <v>0</v>
      </c>
      <c r="EB132" s="95">
        <v>0</v>
      </c>
      <c r="EC132" s="95">
        <v>0</v>
      </c>
      <c r="ED132" s="95">
        <v>0</v>
      </c>
      <c r="EE132" s="95">
        <v>0</v>
      </c>
      <c r="EF132" s="95">
        <v>0</v>
      </c>
      <c r="EG132" s="95">
        <v>0</v>
      </c>
      <c r="EH132" s="95">
        <v>0</v>
      </c>
      <c r="EI132" s="95">
        <v>0</v>
      </c>
      <c r="EJ132" s="95">
        <v>0</v>
      </c>
      <c r="EK132" s="95">
        <v>0</v>
      </c>
      <c r="EL132" s="95">
        <v>0</v>
      </c>
      <c r="EM132" s="95">
        <v>0</v>
      </c>
      <c r="EN132" s="95">
        <v>0</v>
      </c>
      <c r="EO132" s="95">
        <v>0</v>
      </c>
      <c r="EP132" s="95">
        <v>0</v>
      </c>
      <c r="EQ132" s="95">
        <v>0</v>
      </c>
      <c r="ER132" s="95">
        <v>0</v>
      </c>
      <c r="ES132" s="95">
        <v>0</v>
      </c>
      <c r="ET132" s="95">
        <v>0</v>
      </c>
      <c r="EU132" s="95">
        <v>0</v>
      </c>
      <c r="EV132" s="95">
        <v>0</v>
      </c>
      <c r="EW132" s="95">
        <v>0</v>
      </c>
      <c r="EX132" s="95">
        <v>0</v>
      </c>
      <c r="EY132" s="95">
        <v>0</v>
      </c>
      <c r="EZ132" s="95">
        <v>0</v>
      </c>
      <c r="FA132" s="95">
        <v>0</v>
      </c>
      <c r="FB132" s="95">
        <v>0</v>
      </c>
      <c r="FC132" s="95">
        <v>0</v>
      </c>
      <c r="FD132" s="95">
        <v>0</v>
      </c>
      <c r="FE132" s="95">
        <v>0</v>
      </c>
      <c r="FF132" s="95">
        <v>0</v>
      </c>
      <c r="FG132" s="95">
        <v>0</v>
      </c>
      <c r="FH132" s="95">
        <v>0</v>
      </c>
      <c r="FI132" s="95">
        <v>0</v>
      </c>
      <c r="FJ132" s="95">
        <v>0</v>
      </c>
      <c r="FK132" s="95">
        <v>0</v>
      </c>
      <c r="FL132" s="95">
        <v>0</v>
      </c>
      <c r="FM132" s="95">
        <v>0</v>
      </c>
      <c r="FN132" s="95">
        <v>0</v>
      </c>
      <c r="FO132" s="95">
        <v>0</v>
      </c>
      <c r="FP132" s="95">
        <v>0</v>
      </c>
      <c r="FQ132" s="95">
        <v>0</v>
      </c>
      <c r="FR132" s="95">
        <v>0</v>
      </c>
      <c r="FS132" s="95">
        <v>0</v>
      </c>
      <c r="FT132" s="95">
        <v>0</v>
      </c>
      <c r="FU132" s="95">
        <v>0</v>
      </c>
      <c r="FV132" s="95">
        <v>0</v>
      </c>
      <c r="FW132" s="95">
        <v>0</v>
      </c>
      <c r="FX132" s="95">
        <v>0</v>
      </c>
      <c r="FY132" s="95">
        <v>0</v>
      </c>
      <c r="FZ132" s="95">
        <v>0</v>
      </c>
      <c r="GA132" s="95">
        <v>0</v>
      </c>
      <c r="GB132" s="95">
        <v>0</v>
      </c>
      <c r="GC132" s="95">
        <v>0</v>
      </c>
      <c r="GD132" s="95">
        <v>0</v>
      </c>
      <c r="GE132" s="95">
        <v>0</v>
      </c>
      <c r="GF132" s="95">
        <v>0</v>
      </c>
      <c r="GG132" s="96">
        <v>0</v>
      </c>
      <c r="GH132" s="95">
        <v>0</v>
      </c>
      <c r="GI132" s="95">
        <v>0</v>
      </c>
      <c r="GJ132" s="95">
        <v>0</v>
      </c>
      <c r="GK132" s="95">
        <v>0</v>
      </c>
      <c r="GL132" s="95">
        <v>0</v>
      </c>
      <c r="GM132" s="95">
        <v>24022</v>
      </c>
      <c r="GN132" s="95">
        <v>569761</v>
      </c>
      <c r="GO132" s="95">
        <v>0</v>
      </c>
      <c r="GP132" s="96">
        <v>593783</v>
      </c>
      <c r="GQ132" s="96">
        <v>593783</v>
      </c>
      <c r="GR132" s="95">
        <v>0</v>
      </c>
      <c r="GS132" s="95">
        <v>0</v>
      </c>
      <c r="GT132" s="95">
        <v>0</v>
      </c>
      <c r="GU132" s="95">
        <v>0</v>
      </c>
      <c r="GV132" s="95">
        <v>0</v>
      </c>
      <c r="GW132" s="96">
        <v>593783</v>
      </c>
      <c r="GX132" s="96">
        <v>593783</v>
      </c>
      <c r="GY132" s="95">
        <v>0</v>
      </c>
      <c r="GZ132" s="95">
        <v>0</v>
      </c>
      <c r="HA132" s="95">
        <v>0</v>
      </c>
      <c r="HB132" s="95">
        <v>0</v>
      </c>
      <c r="HC132" s="95">
        <v>0</v>
      </c>
      <c r="HD132" s="95">
        <v>0</v>
      </c>
      <c r="HE132" s="95">
        <v>0</v>
      </c>
      <c r="HF132" s="96">
        <v>593783</v>
      </c>
      <c r="HG132" s="97">
        <v>593783</v>
      </c>
      <c r="HH132" s="87"/>
      <c r="HI132" s="40"/>
    </row>
    <row r="133" spans="1:217" hidden="1" x14ac:dyDescent="0.2">
      <c r="A133" s="87" t="s">
        <v>1010</v>
      </c>
      <c r="B133" s="92" t="s">
        <v>828</v>
      </c>
      <c r="C133" s="89" t="s">
        <v>357</v>
      </c>
      <c r="D133" s="95">
        <v>0</v>
      </c>
      <c r="E133" s="95">
        <v>0</v>
      </c>
      <c r="F133" s="95">
        <v>0</v>
      </c>
      <c r="G133" s="95">
        <v>0</v>
      </c>
      <c r="H133" s="95">
        <v>0</v>
      </c>
      <c r="I133" s="95">
        <v>0</v>
      </c>
      <c r="J133" s="95">
        <v>0</v>
      </c>
      <c r="K133" s="95">
        <v>0</v>
      </c>
      <c r="L133" s="95">
        <v>0</v>
      </c>
      <c r="M133" s="95">
        <v>0</v>
      </c>
      <c r="N133" s="95">
        <v>0</v>
      </c>
      <c r="O133" s="95">
        <v>0</v>
      </c>
      <c r="P133" s="95">
        <v>0</v>
      </c>
      <c r="Q133" s="95">
        <v>0</v>
      </c>
      <c r="R133" s="95">
        <v>0</v>
      </c>
      <c r="S133" s="95">
        <v>0</v>
      </c>
      <c r="T133" s="95">
        <v>0</v>
      </c>
      <c r="U133" s="95">
        <v>0</v>
      </c>
      <c r="V133" s="95">
        <v>0</v>
      </c>
      <c r="W133" s="95">
        <v>0</v>
      </c>
      <c r="X133" s="95">
        <v>0</v>
      </c>
      <c r="Y133" s="95">
        <v>0</v>
      </c>
      <c r="Z133" s="95">
        <v>0</v>
      </c>
      <c r="AA133" s="95">
        <v>0</v>
      </c>
      <c r="AB133" s="95">
        <v>0</v>
      </c>
      <c r="AC133" s="95">
        <v>0</v>
      </c>
      <c r="AD133" s="95">
        <v>0</v>
      </c>
      <c r="AE133" s="95">
        <v>0</v>
      </c>
      <c r="AF133" s="95">
        <v>0</v>
      </c>
      <c r="AG133" s="95">
        <v>0</v>
      </c>
      <c r="AH133" s="95">
        <v>0</v>
      </c>
      <c r="AI133" s="95">
        <v>0</v>
      </c>
      <c r="AJ133" s="95">
        <v>0</v>
      </c>
      <c r="AK133" s="95">
        <v>0</v>
      </c>
      <c r="AL133" s="95">
        <v>0</v>
      </c>
      <c r="AM133" s="95">
        <v>0</v>
      </c>
      <c r="AN133" s="95">
        <v>0</v>
      </c>
      <c r="AO133" s="95">
        <v>0</v>
      </c>
      <c r="AP133" s="95">
        <v>0</v>
      </c>
      <c r="AQ133" s="95">
        <v>0</v>
      </c>
      <c r="AR133" s="95">
        <v>0</v>
      </c>
      <c r="AS133" s="95">
        <v>0</v>
      </c>
      <c r="AT133" s="95">
        <v>0</v>
      </c>
      <c r="AU133" s="95">
        <v>0</v>
      </c>
      <c r="AV133" s="95">
        <v>0</v>
      </c>
      <c r="AW133" s="95">
        <v>0</v>
      </c>
      <c r="AX133" s="95">
        <v>0</v>
      </c>
      <c r="AY133" s="95">
        <v>0</v>
      </c>
      <c r="AZ133" s="95">
        <v>0</v>
      </c>
      <c r="BA133" s="95">
        <v>0</v>
      </c>
      <c r="BB133" s="95">
        <v>0</v>
      </c>
      <c r="BC133" s="95">
        <v>0</v>
      </c>
      <c r="BD133" s="95">
        <v>0</v>
      </c>
      <c r="BE133" s="95">
        <v>0</v>
      </c>
      <c r="BF133" s="95">
        <v>0</v>
      </c>
      <c r="BG133" s="95">
        <v>0</v>
      </c>
      <c r="BH133" s="95">
        <v>0</v>
      </c>
      <c r="BI133" s="95">
        <v>0</v>
      </c>
      <c r="BJ133" s="95">
        <v>0</v>
      </c>
      <c r="BK133" s="95">
        <v>0</v>
      </c>
      <c r="BL133" s="95">
        <v>0</v>
      </c>
      <c r="BM133" s="95">
        <v>0</v>
      </c>
      <c r="BN133" s="95">
        <v>0</v>
      </c>
      <c r="BO133" s="95">
        <v>0</v>
      </c>
      <c r="BP133" s="95">
        <v>0</v>
      </c>
      <c r="BQ133" s="95">
        <v>0</v>
      </c>
      <c r="BR133" s="95">
        <v>0</v>
      </c>
      <c r="BS133" s="95">
        <v>0</v>
      </c>
      <c r="BT133" s="95">
        <v>0</v>
      </c>
      <c r="BU133" s="95">
        <v>0</v>
      </c>
      <c r="BV133" s="95">
        <v>0</v>
      </c>
      <c r="BW133" s="95">
        <v>0</v>
      </c>
      <c r="BX133" s="95">
        <v>0</v>
      </c>
      <c r="BY133" s="95">
        <v>0</v>
      </c>
      <c r="BZ133" s="95">
        <v>0</v>
      </c>
      <c r="CA133" s="95">
        <v>0</v>
      </c>
      <c r="CB133" s="95">
        <v>0</v>
      </c>
      <c r="CC133" s="95">
        <v>0</v>
      </c>
      <c r="CD133" s="95">
        <v>0</v>
      </c>
      <c r="CE133" s="95">
        <v>0</v>
      </c>
      <c r="CF133" s="95">
        <v>0</v>
      </c>
      <c r="CG133" s="95">
        <v>0</v>
      </c>
      <c r="CH133" s="95">
        <v>0</v>
      </c>
      <c r="CI133" s="95">
        <v>0</v>
      </c>
      <c r="CJ133" s="95">
        <v>0</v>
      </c>
      <c r="CK133" s="95">
        <v>0</v>
      </c>
      <c r="CL133" s="95">
        <v>0</v>
      </c>
      <c r="CM133" s="95">
        <v>0</v>
      </c>
      <c r="CN133" s="95">
        <v>0</v>
      </c>
      <c r="CO133" s="95">
        <v>0</v>
      </c>
      <c r="CP133" s="95">
        <v>0</v>
      </c>
      <c r="CQ133" s="95">
        <v>0</v>
      </c>
      <c r="CR133" s="95">
        <v>0</v>
      </c>
      <c r="CS133" s="95">
        <v>0</v>
      </c>
      <c r="CT133" s="95">
        <v>0</v>
      </c>
      <c r="CU133" s="95">
        <v>0</v>
      </c>
      <c r="CV133" s="95">
        <v>0</v>
      </c>
      <c r="CW133" s="95">
        <v>0</v>
      </c>
      <c r="CX133" s="95">
        <v>0</v>
      </c>
      <c r="CY133" s="95">
        <v>0</v>
      </c>
      <c r="CZ133" s="95">
        <v>0</v>
      </c>
      <c r="DA133" s="95">
        <v>0</v>
      </c>
      <c r="DB133" s="95">
        <v>0</v>
      </c>
      <c r="DC133" s="95">
        <v>0</v>
      </c>
      <c r="DD133" s="95">
        <v>0</v>
      </c>
      <c r="DE133" s="95">
        <v>0</v>
      </c>
      <c r="DF133" s="95">
        <v>0</v>
      </c>
      <c r="DG133" s="95">
        <v>0</v>
      </c>
      <c r="DH133" s="95">
        <v>0</v>
      </c>
      <c r="DI133" s="95">
        <v>0</v>
      </c>
      <c r="DJ133" s="95">
        <v>0</v>
      </c>
      <c r="DK133" s="95">
        <v>0</v>
      </c>
      <c r="DL133" s="95">
        <v>0</v>
      </c>
      <c r="DM133" s="95">
        <v>0</v>
      </c>
      <c r="DN133" s="95">
        <v>0</v>
      </c>
      <c r="DO133" s="95">
        <v>0</v>
      </c>
      <c r="DP133" s="95">
        <v>0</v>
      </c>
      <c r="DQ133" s="95">
        <v>0</v>
      </c>
      <c r="DR133" s="95">
        <v>0</v>
      </c>
      <c r="DS133" s="95">
        <v>0</v>
      </c>
      <c r="DT133" s="95">
        <v>0</v>
      </c>
      <c r="DU133" s="95">
        <v>0</v>
      </c>
      <c r="DV133" s="95">
        <v>0</v>
      </c>
      <c r="DW133" s="95">
        <v>0</v>
      </c>
      <c r="DX133" s="95">
        <v>0</v>
      </c>
      <c r="DY133" s="95">
        <v>0</v>
      </c>
      <c r="DZ133" s="95">
        <v>0</v>
      </c>
      <c r="EA133" s="95">
        <v>0</v>
      </c>
      <c r="EB133" s="95">
        <v>0</v>
      </c>
      <c r="EC133" s="95">
        <v>0</v>
      </c>
      <c r="ED133" s="95">
        <v>0</v>
      </c>
      <c r="EE133" s="95">
        <v>0</v>
      </c>
      <c r="EF133" s="95">
        <v>0</v>
      </c>
      <c r="EG133" s="95">
        <v>0</v>
      </c>
      <c r="EH133" s="95">
        <v>0</v>
      </c>
      <c r="EI133" s="95">
        <v>0</v>
      </c>
      <c r="EJ133" s="95">
        <v>0</v>
      </c>
      <c r="EK133" s="95">
        <v>0</v>
      </c>
      <c r="EL133" s="95">
        <v>0</v>
      </c>
      <c r="EM133" s="95">
        <v>0</v>
      </c>
      <c r="EN133" s="95">
        <v>0</v>
      </c>
      <c r="EO133" s="95">
        <v>0</v>
      </c>
      <c r="EP133" s="95">
        <v>0</v>
      </c>
      <c r="EQ133" s="95">
        <v>0</v>
      </c>
      <c r="ER133" s="95">
        <v>0</v>
      </c>
      <c r="ES133" s="95">
        <v>0</v>
      </c>
      <c r="ET133" s="95">
        <v>0</v>
      </c>
      <c r="EU133" s="95">
        <v>0</v>
      </c>
      <c r="EV133" s="95">
        <v>0</v>
      </c>
      <c r="EW133" s="95">
        <v>0</v>
      </c>
      <c r="EX133" s="95">
        <v>0</v>
      </c>
      <c r="EY133" s="95">
        <v>0</v>
      </c>
      <c r="EZ133" s="95">
        <v>0</v>
      </c>
      <c r="FA133" s="95">
        <v>0</v>
      </c>
      <c r="FB133" s="95">
        <v>0</v>
      </c>
      <c r="FC133" s="95">
        <v>0</v>
      </c>
      <c r="FD133" s="95">
        <v>0</v>
      </c>
      <c r="FE133" s="95">
        <v>0</v>
      </c>
      <c r="FF133" s="95">
        <v>0</v>
      </c>
      <c r="FG133" s="95">
        <v>0</v>
      </c>
      <c r="FH133" s="95">
        <v>0</v>
      </c>
      <c r="FI133" s="95">
        <v>0</v>
      </c>
      <c r="FJ133" s="95">
        <v>0</v>
      </c>
      <c r="FK133" s="95">
        <v>0</v>
      </c>
      <c r="FL133" s="95">
        <v>0</v>
      </c>
      <c r="FM133" s="95">
        <v>0</v>
      </c>
      <c r="FN133" s="95">
        <v>0</v>
      </c>
      <c r="FO133" s="95">
        <v>0</v>
      </c>
      <c r="FP133" s="95">
        <v>0</v>
      </c>
      <c r="FQ133" s="95">
        <v>0</v>
      </c>
      <c r="FR133" s="95">
        <v>0</v>
      </c>
      <c r="FS133" s="95">
        <v>0</v>
      </c>
      <c r="FT133" s="95">
        <v>0</v>
      </c>
      <c r="FU133" s="95">
        <v>0</v>
      </c>
      <c r="FV133" s="95">
        <v>0</v>
      </c>
      <c r="FW133" s="95">
        <v>0</v>
      </c>
      <c r="FX133" s="95">
        <v>0</v>
      </c>
      <c r="FY133" s="95">
        <v>0</v>
      </c>
      <c r="FZ133" s="95">
        <v>0</v>
      </c>
      <c r="GA133" s="95">
        <v>0</v>
      </c>
      <c r="GB133" s="95">
        <v>0</v>
      </c>
      <c r="GC133" s="95">
        <v>0</v>
      </c>
      <c r="GD133" s="95">
        <v>0</v>
      </c>
      <c r="GE133" s="95">
        <v>0</v>
      </c>
      <c r="GF133" s="95">
        <v>0</v>
      </c>
      <c r="GG133" s="96">
        <v>0</v>
      </c>
      <c r="GH133" s="95">
        <v>0</v>
      </c>
      <c r="GI133" s="95">
        <v>0</v>
      </c>
      <c r="GJ133" s="95">
        <v>0</v>
      </c>
      <c r="GK133" s="95">
        <v>0</v>
      </c>
      <c r="GL133" s="95">
        <v>0</v>
      </c>
      <c r="GM133" s="95">
        <v>110492</v>
      </c>
      <c r="GN133" s="95">
        <v>338761</v>
      </c>
      <c r="GO133" s="95">
        <v>0</v>
      </c>
      <c r="GP133" s="96">
        <v>449253</v>
      </c>
      <c r="GQ133" s="96">
        <v>449253</v>
      </c>
      <c r="GR133" s="95">
        <v>0</v>
      </c>
      <c r="GS133" s="95">
        <v>0</v>
      </c>
      <c r="GT133" s="95">
        <v>0</v>
      </c>
      <c r="GU133" s="95">
        <v>0</v>
      </c>
      <c r="GV133" s="95">
        <v>0</v>
      </c>
      <c r="GW133" s="96">
        <v>449253</v>
      </c>
      <c r="GX133" s="96">
        <v>449253</v>
      </c>
      <c r="GY133" s="95">
        <v>0</v>
      </c>
      <c r="GZ133" s="95">
        <v>0</v>
      </c>
      <c r="HA133" s="95">
        <v>0</v>
      </c>
      <c r="HB133" s="95">
        <v>0</v>
      </c>
      <c r="HC133" s="95">
        <v>0</v>
      </c>
      <c r="HD133" s="95">
        <v>0</v>
      </c>
      <c r="HE133" s="95">
        <v>0</v>
      </c>
      <c r="HF133" s="96">
        <v>449253</v>
      </c>
      <c r="HG133" s="97">
        <v>449253</v>
      </c>
      <c r="HH133" s="87"/>
      <c r="HI133" s="40"/>
    </row>
    <row r="134" spans="1:217" hidden="1" x14ac:dyDescent="0.2">
      <c r="A134" s="87" t="s">
        <v>1011</v>
      </c>
      <c r="B134" s="92" t="s">
        <v>827</v>
      </c>
      <c r="C134" s="89" t="s">
        <v>826</v>
      </c>
      <c r="D134" s="95">
        <v>161</v>
      </c>
      <c r="E134" s="95">
        <v>12</v>
      </c>
      <c r="F134" s="95">
        <v>189</v>
      </c>
      <c r="G134" s="95">
        <v>14</v>
      </c>
      <c r="H134" s="95">
        <v>0</v>
      </c>
      <c r="I134" s="95">
        <v>17</v>
      </c>
      <c r="J134" s="95">
        <v>98</v>
      </c>
      <c r="K134" s="95">
        <v>37</v>
      </c>
      <c r="L134" s="95">
        <v>3</v>
      </c>
      <c r="M134" s="95">
        <v>5</v>
      </c>
      <c r="N134" s="95">
        <v>5</v>
      </c>
      <c r="O134" s="95">
        <v>60</v>
      </c>
      <c r="P134" s="95">
        <v>0</v>
      </c>
      <c r="Q134" s="95">
        <v>0</v>
      </c>
      <c r="R134" s="95">
        <v>134</v>
      </c>
      <c r="S134" s="95">
        <v>5</v>
      </c>
      <c r="T134" s="95">
        <v>275</v>
      </c>
      <c r="U134" s="95">
        <v>84</v>
      </c>
      <c r="V134" s="95">
        <v>72</v>
      </c>
      <c r="W134" s="95">
        <v>153</v>
      </c>
      <c r="X134" s="95">
        <v>22</v>
      </c>
      <c r="Y134" s="95">
        <v>145</v>
      </c>
      <c r="Z134" s="95">
        <v>182</v>
      </c>
      <c r="AA134" s="95">
        <v>278</v>
      </c>
      <c r="AB134" s="95">
        <v>42</v>
      </c>
      <c r="AC134" s="95">
        <v>8</v>
      </c>
      <c r="AD134" s="95">
        <v>0</v>
      </c>
      <c r="AE134" s="95">
        <v>4</v>
      </c>
      <c r="AF134" s="95">
        <v>6</v>
      </c>
      <c r="AG134" s="95">
        <v>0</v>
      </c>
      <c r="AH134" s="95">
        <v>15</v>
      </c>
      <c r="AI134" s="95">
        <v>52</v>
      </c>
      <c r="AJ134" s="95">
        <v>20</v>
      </c>
      <c r="AK134" s="95">
        <v>21</v>
      </c>
      <c r="AL134" s="95">
        <v>24</v>
      </c>
      <c r="AM134" s="95">
        <v>6</v>
      </c>
      <c r="AN134" s="95">
        <v>44</v>
      </c>
      <c r="AO134" s="95">
        <v>65</v>
      </c>
      <c r="AP134" s="95">
        <v>38</v>
      </c>
      <c r="AQ134" s="95">
        <v>376</v>
      </c>
      <c r="AR134" s="95">
        <v>341</v>
      </c>
      <c r="AS134" s="95">
        <v>281</v>
      </c>
      <c r="AT134" s="95">
        <v>135</v>
      </c>
      <c r="AU134" s="95">
        <v>202</v>
      </c>
      <c r="AV134" s="95">
        <v>41</v>
      </c>
      <c r="AW134" s="95">
        <v>97</v>
      </c>
      <c r="AX134" s="95">
        <v>383</v>
      </c>
      <c r="AY134" s="95">
        <v>10</v>
      </c>
      <c r="AZ134" s="95">
        <v>557</v>
      </c>
      <c r="BA134" s="95">
        <v>77</v>
      </c>
      <c r="BB134" s="95">
        <v>509</v>
      </c>
      <c r="BC134" s="95">
        <v>486</v>
      </c>
      <c r="BD134" s="95">
        <v>713</v>
      </c>
      <c r="BE134" s="95">
        <v>386</v>
      </c>
      <c r="BF134" s="95">
        <v>229</v>
      </c>
      <c r="BG134" s="95">
        <v>496</v>
      </c>
      <c r="BH134" s="95">
        <v>275</v>
      </c>
      <c r="BI134" s="95">
        <v>20</v>
      </c>
      <c r="BJ134" s="95">
        <v>764</v>
      </c>
      <c r="BK134" s="95">
        <v>7</v>
      </c>
      <c r="BL134" s="95">
        <v>134</v>
      </c>
      <c r="BM134" s="95">
        <v>1478</v>
      </c>
      <c r="BN134" s="95">
        <v>18</v>
      </c>
      <c r="BO134" s="95">
        <v>205</v>
      </c>
      <c r="BP134" s="95">
        <v>9</v>
      </c>
      <c r="BQ134" s="95">
        <v>42</v>
      </c>
      <c r="BR134" s="95">
        <v>379</v>
      </c>
      <c r="BS134" s="95">
        <v>694</v>
      </c>
      <c r="BT134" s="95">
        <v>22</v>
      </c>
      <c r="BU134" s="95">
        <v>210</v>
      </c>
      <c r="BV134" s="95">
        <v>173</v>
      </c>
      <c r="BW134" s="95">
        <v>4667</v>
      </c>
      <c r="BX134" s="95">
        <v>0</v>
      </c>
      <c r="BY134" s="95">
        <v>3016</v>
      </c>
      <c r="BZ134" s="95">
        <v>399</v>
      </c>
      <c r="CA134" s="95">
        <v>2107</v>
      </c>
      <c r="CB134" s="95">
        <v>849</v>
      </c>
      <c r="CC134" s="95">
        <v>575</v>
      </c>
      <c r="CD134" s="95">
        <v>444</v>
      </c>
      <c r="CE134" s="95">
        <v>0</v>
      </c>
      <c r="CF134" s="95">
        <v>30</v>
      </c>
      <c r="CG134" s="95">
        <v>336</v>
      </c>
      <c r="CH134" s="95">
        <v>205</v>
      </c>
      <c r="CI134" s="95">
        <v>312</v>
      </c>
      <c r="CJ134" s="95">
        <v>118</v>
      </c>
      <c r="CK134" s="95">
        <v>1295</v>
      </c>
      <c r="CL134" s="95">
        <v>1174</v>
      </c>
      <c r="CM134" s="95">
        <v>257</v>
      </c>
      <c r="CN134" s="95">
        <v>106</v>
      </c>
      <c r="CO134" s="95">
        <v>8</v>
      </c>
      <c r="CP134" s="95">
        <v>268</v>
      </c>
      <c r="CQ134" s="95">
        <v>20</v>
      </c>
      <c r="CR134" s="95">
        <v>596</v>
      </c>
      <c r="CS134" s="95">
        <v>28</v>
      </c>
      <c r="CT134" s="95">
        <v>114</v>
      </c>
      <c r="CU134" s="95">
        <v>167</v>
      </c>
      <c r="CV134" s="95">
        <v>270</v>
      </c>
      <c r="CW134" s="95">
        <v>35</v>
      </c>
      <c r="CX134" s="95">
        <v>209</v>
      </c>
      <c r="CY134" s="95">
        <v>48</v>
      </c>
      <c r="CZ134" s="95">
        <v>36</v>
      </c>
      <c r="DA134" s="95">
        <v>91</v>
      </c>
      <c r="DB134" s="95">
        <v>30</v>
      </c>
      <c r="DC134" s="95">
        <v>2</v>
      </c>
      <c r="DD134" s="95">
        <v>5</v>
      </c>
      <c r="DE134" s="95">
        <v>423</v>
      </c>
      <c r="DF134" s="95">
        <v>474</v>
      </c>
      <c r="DG134" s="95">
        <v>1707</v>
      </c>
      <c r="DH134" s="95">
        <v>97</v>
      </c>
      <c r="DI134" s="95">
        <v>43</v>
      </c>
      <c r="DJ134" s="95">
        <v>78</v>
      </c>
      <c r="DK134" s="95">
        <v>623</v>
      </c>
      <c r="DL134" s="95">
        <v>717</v>
      </c>
      <c r="DM134" s="95">
        <v>153</v>
      </c>
      <c r="DN134" s="95">
        <v>157</v>
      </c>
      <c r="DO134" s="95">
        <v>0</v>
      </c>
      <c r="DP134" s="95">
        <v>37</v>
      </c>
      <c r="DQ134" s="95">
        <v>6</v>
      </c>
      <c r="DR134" s="95">
        <v>159</v>
      </c>
      <c r="DS134" s="95">
        <v>516</v>
      </c>
      <c r="DT134" s="95">
        <v>381</v>
      </c>
      <c r="DU134" s="95">
        <v>181</v>
      </c>
      <c r="DV134" s="95">
        <v>70</v>
      </c>
      <c r="DW134" s="95">
        <v>159</v>
      </c>
      <c r="DX134" s="95">
        <v>256</v>
      </c>
      <c r="DY134" s="95">
        <v>30</v>
      </c>
      <c r="DZ134" s="95">
        <v>463</v>
      </c>
      <c r="EA134" s="95">
        <v>397</v>
      </c>
      <c r="EB134" s="95">
        <v>353</v>
      </c>
      <c r="EC134" s="95">
        <v>213</v>
      </c>
      <c r="ED134" s="95">
        <v>93</v>
      </c>
      <c r="EE134" s="95">
        <v>9669</v>
      </c>
      <c r="EF134" s="95">
        <v>7755</v>
      </c>
      <c r="EG134" s="95">
        <v>12</v>
      </c>
      <c r="EH134" s="95">
        <v>5512</v>
      </c>
      <c r="EI134" s="95">
        <v>563</v>
      </c>
      <c r="EJ134" s="95">
        <v>3114</v>
      </c>
      <c r="EK134" s="95">
        <v>6778</v>
      </c>
      <c r="EL134" s="95">
        <v>1704</v>
      </c>
      <c r="EM134" s="95">
        <v>1307</v>
      </c>
      <c r="EN134" s="95">
        <v>2417</v>
      </c>
      <c r="EO134" s="95">
        <v>5393</v>
      </c>
      <c r="EP134" s="95">
        <v>21426</v>
      </c>
      <c r="EQ134" s="95">
        <v>4284</v>
      </c>
      <c r="ER134" s="95">
        <v>17</v>
      </c>
      <c r="ES134" s="95">
        <v>140</v>
      </c>
      <c r="ET134" s="95">
        <v>734</v>
      </c>
      <c r="EU134" s="95">
        <v>10</v>
      </c>
      <c r="EV134" s="95">
        <v>238</v>
      </c>
      <c r="EW134" s="95">
        <v>384</v>
      </c>
      <c r="EX134" s="95">
        <v>4</v>
      </c>
      <c r="EY134" s="95">
        <v>168</v>
      </c>
      <c r="EZ134" s="95">
        <v>1375</v>
      </c>
      <c r="FA134" s="95">
        <v>37</v>
      </c>
      <c r="FB134" s="95">
        <v>4620</v>
      </c>
      <c r="FC134" s="95">
        <v>75</v>
      </c>
      <c r="FD134" s="95">
        <v>1395</v>
      </c>
      <c r="FE134" s="95">
        <v>100</v>
      </c>
      <c r="FF134" s="95">
        <v>173</v>
      </c>
      <c r="FG134" s="95">
        <v>121</v>
      </c>
      <c r="FH134" s="95">
        <v>113</v>
      </c>
      <c r="FI134" s="95">
        <v>303</v>
      </c>
      <c r="FJ134" s="95">
        <v>10590</v>
      </c>
      <c r="FK134" s="95">
        <v>5808</v>
      </c>
      <c r="FL134" s="95">
        <v>904</v>
      </c>
      <c r="FM134" s="95">
        <v>843</v>
      </c>
      <c r="FN134" s="95">
        <v>1896</v>
      </c>
      <c r="FO134" s="95">
        <v>3993</v>
      </c>
      <c r="FP134" s="95">
        <v>100</v>
      </c>
      <c r="FQ134" s="95">
        <v>1443</v>
      </c>
      <c r="FR134" s="95">
        <v>1043</v>
      </c>
      <c r="FS134" s="95">
        <v>271</v>
      </c>
      <c r="FT134" s="95">
        <v>377</v>
      </c>
      <c r="FU134" s="95">
        <v>27</v>
      </c>
      <c r="FV134" s="95">
        <v>16</v>
      </c>
      <c r="FW134" s="95">
        <v>123</v>
      </c>
      <c r="FX134" s="95">
        <v>166</v>
      </c>
      <c r="FY134" s="95">
        <v>1886</v>
      </c>
      <c r="FZ134" s="95">
        <v>414</v>
      </c>
      <c r="GA134" s="95">
        <v>1554</v>
      </c>
      <c r="GB134" s="95">
        <v>539</v>
      </c>
      <c r="GC134" s="95">
        <v>1839</v>
      </c>
      <c r="GD134" s="95">
        <v>912</v>
      </c>
      <c r="GE134" s="95">
        <v>0</v>
      </c>
      <c r="GF134" s="95">
        <v>25</v>
      </c>
      <c r="GG134" s="96">
        <v>152358</v>
      </c>
      <c r="GH134" s="95">
        <v>0</v>
      </c>
      <c r="GI134" s="95">
        <v>0</v>
      </c>
      <c r="GJ134" s="95">
        <v>0</v>
      </c>
      <c r="GK134" s="95">
        <v>0</v>
      </c>
      <c r="GL134" s="95">
        <v>0</v>
      </c>
      <c r="GM134" s="95">
        <v>16236</v>
      </c>
      <c r="GN134" s="95">
        <v>92514</v>
      </c>
      <c r="GO134" s="95">
        <v>0</v>
      </c>
      <c r="GP134" s="96">
        <v>108750</v>
      </c>
      <c r="GQ134" s="96">
        <v>261108</v>
      </c>
      <c r="GR134" s="95">
        <v>0</v>
      </c>
      <c r="GS134" s="95">
        <v>0</v>
      </c>
      <c r="GT134" s="95">
        <v>0</v>
      </c>
      <c r="GU134" s="95">
        <v>0</v>
      </c>
      <c r="GV134" s="95">
        <v>0</v>
      </c>
      <c r="GW134" s="96">
        <v>108750</v>
      </c>
      <c r="GX134" s="96">
        <v>261108</v>
      </c>
      <c r="GY134" s="95">
        <v>0</v>
      </c>
      <c r="GZ134" s="95">
        <v>0</v>
      </c>
      <c r="HA134" s="95">
        <v>0</v>
      </c>
      <c r="HB134" s="95">
        <v>0</v>
      </c>
      <c r="HC134" s="95">
        <v>0</v>
      </c>
      <c r="HD134" s="95">
        <v>0</v>
      </c>
      <c r="HE134" s="95">
        <v>0</v>
      </c>
      <c r="HF134" s="96">
        <v>108750</v>
      </c>
      <c r="HG134" s="97">
        <v>261108</v>
      </c>
      <c r="HH134" s="87"/>
      <c r="HI134" s="40"/>
    </row>
    <row r="135" spans="1:217" hidden="1" x14ac:dyDescent="0.2">
      <c r="A135" s="87" t="s">
        <v>1012</v>
      </c>
      <c r="B135" s="92" t="s">
        <v>824</v>
      </c>
      <c r="C135" s="89" t="s">
        <v>823</v>
      </c>
      <c r="D135" s="95">
        <v>0</v>
      </c>
      <c r="E135" s="95">
        <v>0</v>
      </c>
      <c r="F135" s="95">
        <v>0</v>
      </c>
      <c r="G135" s="95">
        <v>0</v>
      </c>
      <c r="H135" s="95">
        <v>0</v>
      </c>
      <c r="I135" s="95">
        <v>0</v>
      </c>
      <c r="J135" s="95">
        <v>0</v>
      </c>
      <c r="K135" s="95">
        <v>0</v>
      </c>
      <c r="L135" s="95">
        <v>0</v>
      </c>
      <c r="M135" s="95">
        <v>0</v>
      </c>
      <c r="N135" s="95">
        <v>0</v>
      </c>
      <c r="O135" s="95">
        <v>0</v>
      </c>
      <c r="P135" s="95">
        <v>0</v>
      </c>
      <c r="Q135" s="95">
        <v>0</v>
      </c>
      <c r="R135" s="95">
        <v>0</v>
      </c>
      <c r="S135" s="95">
        <v>0</v>
      </c>
      <c r="T135" s="95">
        <v>0</v>
      </c>
      <c r="U135" s="95">
        <v>0</v>
      </c>
      <c r="V135" s="95">
        <v>0</v>
      </c>
      <c r="W135" s="95">
        <v>0</v>
      </c>
      <c r="X135" s="95">
        <v>0</v>
      </c>
      <c r="Y135" s="95">
        <v>0</v>
      </c>
      <c r="Z135" s="95">
        <v>0</v>
      </c>
      <c r="AA135" s="95">
        <v>0</v>
      </c>
      <c r="AB135" s="95">
        <v>0</v>
      </c>
      <c r="AC135" s="95">
        <v>0</v>
      </c>
      <c r="AD135" s="95">
        <v>0</v>
      </c>
      <c r="AE135" s="95">
        <v>0</v>
      </c>
      <c r="AF135" s="95">
        <v>0</v>
      </c>
      <c r="AG135" s="95">
        <v>0</v>
      </c>
      <c r="AH135" s="95">
        <v>0</v>
      </c>
      <c r="AI135" s="95">
        <v>0</v>
      </c>
      <c r="AJ135" s="95">
        <v>0</v>
      </c>
      <c r="AK135" s="95">
        <v>0</v>
      </c>
      <c r="AL135" s="95">
        <v>0</v>
      </c>
      <c r="AM135" s="95">
        <v>0</v>
      </c>
      <c r="AN135" s="95">
        <v>0</v>
      </c>
      <c r="AO135" s="95">
        <v>0</v>
      </c>
      <c r="AP135" s="95">
        <v>0</v>
      </c>
      <c r="AQ135" s="95">
        <v>0</v>
      </c>
      <c r="AR135" s="95">
        <v>0</v>
      </c>
      <c r="AS135" s="95">
        <v>0</v>
      </c>
      <c r="AT135" s="95">
        <v>0</v>
      </c>
      <c r="AU135" s="95">
        <v>0</v>
      </c>
      <c r="AV135" s="95">
        <v>0</v>
      </c>
      <c r="AW135" s="95">
        <v>0</v>
      </c>
      <c r="AX135" s="95">
        <v>0</v>
      </c>
      <c r="AY135" s="95">
        <v>0</v>
      </c>
      <c r="AZ135" s="95">
        <v>0</v>
      </c>
      <c r="BA135" s="95">
        <v>0</v>
      </c>
      <c r="BB135" s="95">
        <v>0</v>
      </c>
      <c r="BC135" s="95">
        <v>0</v>
      </c>
      <c r="BD135" s="95">
        <v>0</v>
      </c>
      <c r="BE135" s="95">
        <v>0</v>
      </c>
      <c r="BF135" s="95">
        <v>0</v>
      </c>
      <c r="BG135" s="95">
        <v>0</v>
      </c>
      <c r="BH135" s="95">
        <v>0</v>
      </c>
      <c r="BI135" s="95">
        <v>0</v>
      </c>
      <c r="BJ135" s="95">
        <v>0</v>
      </c>
      <c r="BK135" s="95">
        <v>0</v>
      </c>
      <c r="BL135" s="95">
        <v>0</v>
      </c>
      <c r="BM135" s="95">
        <v>0</v>
      </c>
      <c r="BN135" s="95">
        <v>0</v>
      </c>
      <c r="BO135" s="95">
        <v>0</v>
      </c>
      <c r="BP135" s="95">
        <v>0</v>
      </c>
      <c r="BQ135" s="95">
        <v>0</v>
      </c>
      <c r="BR135" s="95">
        <v>0</v>
      </c>
      <c r="BS135" s="95">
        <v>0</v>
      </c>
      <c r="BT135" s="95">
        <v>0</v>
      </c>
      <c r="BU135" s="95">
        <v>0</v>
      </c>
      <c r="BV135" s="95">
        <v>0</v>
      </c>
      <c r="BW135" s="95">
        <v>0</v>
      </c>
      <c r="BX135" s="95">
        <v>0</v>
      </c>
      <c r="BY135" s="95">
        <v>0</v>
      </c>
      <c r="BZ135" s="95">
        <v>0</v>
      </c>
      <c r="CA135" s="95">
        <v>0</v>
      </c>
      <c r="CB135" s="95">
        <v>0</v>
      </c>
      <c r="CC135" s="95">
        <v>0</v>
      </c>
      <c r="CD135" s="95">
        <v>0</v>
      </c>
      <c r="CE135" s="95">
        <v>0</v>
      </c>
      <c r="CF135" s="95">
        <v>0</v>
      </c>
      <c r="CG135" s="95">
        <v>0</v>
      </c>
      <c r="CH135" s="95">
        <v>0</v>
      </c>
      <c r="CI135" s="95">
        <v>0</v>
      </c>
      <c r="CJ135" s="95">
        <v>0</v>
      </c>
      <c r="CK135" s="95">
        <v>0</v>
      </c>
      <c r="CL135" s="95">
        <v>0</v>
      </c>
      <c r="CM135" s="95">
        <v>0</v>
      </c>
      <c r="CN135" s="95">
        <v>0</v>
      </c>
      <c r="CO135" s="95">
        <v>0</v>
      </c>
      <c r="CP135" s="95">
        <v>0</v>
      </c>
      <c r="CQ135" s="95">
        <v>0</v>
      </c>
      <c r="CR135" s="95">
        <v>0</v>
      </c>
      <c r="CS135" s="95">
        <v>0</v>
      </c>
      <c r="CT135" s="95">
        <v>0</v>
      </c>
      <c r="CU135" s="95">
        <v>0</v>
      </c>
      <c r="CV135" s="95">
        <v>0</v>
      </c>
      <c r="CW135" s="95">
        <v>0</v>
      </c>
      <c r="CX135" s="95">
        <v>0</v>
      </c>
      <c r="CY135" s="95">
        <v>0</v>
      </c>
      <c r="CZ135" s="95">
        <v>0</v>
      </c>
      <c r="DA135" s="95">
        <v>0</v>
      </c>
      <c r="DB135" s="95">
        <v>0</v>
      </c>
      <c r="DC135" s="95">
        <v>0</v>
      </c>
      <c r="DD135" s="95">
        <v>0</v>
      </c>
      <c r="DE135" s="95">
        <v>0</v>
      </c>
      <c r="DF135" s="95">
        <v>0</v>
      </c>
      <c r="DG135" s="95">
        <v>0</v>
      </c>
      <c r="DH135" s="95">
        <v>0</v>
      </c>
      <c r="DI135" s="95">
        <v>0</v>
      </c>
      <c r="DJ135" s="95">
        <v>0</v>
      </c>
      <c r="DK135" s="95">
        <v>0</v>
      </c>
      <c r="DL135" s="95">
        <v>0</v>
      </c>
      <c r="DM135" s="95">
        <v>0</v>
      </c>
      <c r="DN135" s="95">
        <v>0</v>
      </c>
      <c r="DO135" s="95">
        <v>0</v>
      </c>
      <c r="DP135" s="95">
        <v>0</v>
      </c>
      <c r="DQ135" s="95">
        <v>0</v>
      </c>
      <c r="DR135" s="95">
        <v>0</v>
      </c>
      <c r="DS135" s="95">
        <v>0</v>
      </c>
      <c r="DT135" s="95">
        <v>0</v>
      </c>
      <c r="DU135" s="95">
        <v>0</v>
      </c>
      <c r="DV135" s="95">
        <v>0</v>
      </c>
      <c r="DW135" s="95">
        <v>0</v>
      </c>
      <c r="DX135" s="95">
        <v>0</v>
      </c>
      <c r="DY135" s="95">
        <v>0</v>
      </c>
      <c r="DZ135" s="95">
        <v>0</v>
      </c>
      <c r="EA135" s="95">
        <v>0</v>
      </c>
      <c r="EB135" s="95">
        <v>0</v>
      </c>
      <c r="EC135" s="95">
        <v>0</v>
      </c>
      <c r="ED135" s="95">
        <v>0</v>
      </c>
      <c r="EE135" s="95">
        <v>0</v>
      </c>
      <c r="EF135" s="95">
        <v>0</v>
      </c>
      <c r="EG135" s="95">
        <v>0</v>
      </c>
      <c r="EH135" s="95">
        <v>0</v>
      </c>
      <c r="EI135" s="95">
        <v>0</v>
      </c>
      <c r="EJ135" s="95">
        <v>0</v>
      </c>
      <c r="EK135" s="95">
        <v>0</v>
      </c>
      <c r="EL135" s="95">
        <v>0</v>
      </c>
      <c r="EM135" s="95">
        <v>0</v>
      </c>
      <c r="EN135" s="95">
        <v>0</v>
      </c>
      <c r="EO135" s="95">
        <v>0</v>
      </c>
      <c r="EP135" s="95">
        <v>0</v>
      </c>
      <c r="EQ135" s="95">
        <v>0</v>
      </c>
      <c r="ER135" s="95">
        <v>0</v>
      </c>
      <c r="ES135" s="95">
        <v>0</v>
      </c>
      <c r="ET135" s="95">
        <v>0</v>
      </c>
      <c r="EU135" s="95">
        <v>0</v>
      </c>
      <c r="EV135" s="95">
        <v>0</v>
      </c>
      <c r="EW135" s="95">
        <v>0</v>
      </c>
      <c r="EX135" s="95">
        <v>0</v>
      </c>
      <c r="EY135" s="95">
        <v>0</v>
      </c>
      <c r="EZ135" s="95">
        <v>0</v>
      </c>
      <c r="FA135" s="95">
        <v>0</v>
      </c>
      <c r="FB135" s="95">
        <v>0</v>
      </c>
      <c r="FC135" s="95">
        <v>0</v>
      </c>
      <c r="FD135" s="95">
        <v>0</v>
      </c>
      <c r="FE135" s="95">
        <v>0</v>
      </c>
      <c r="FF135" s="95">
        <v>0</v>
      </c>
      <c r="FG135" s="95">
        <v>0</v>
      </c>
      <c r="FH135" s="95">
        <v>0</v>
      </c>
      <c r="FI135" s="95">
        <v>0</v>
      </c>
      <c r="FJ135" s="95">
        <v>0</v>
      </c>
      <c r="FK135" s="95">
        <v>0</v>
      </c>
      <c r="FL135" s="95">
        <v>0</v>
      </c>
      <c r="FM135" s="95">
        <v>0</v>
      </c>
      <c r="FN135" s="95">
        <v>0</v>
      </c>
      <c r="FO135" s="95">
        <v>0</v>
      </c>
      <c r="FP135" s="95">
        <v>0</v>
      </c>
      <c r="FQ135" s="95">
        <v>0</v>
      </c>
      <c r="FR135" s="95">
        <v>0</v>
      </c>
      <c r="FS135" s="95">
        <v>0</v>
      </c>
      <c r="FT135" s="95">
        <v>0</v>
      </c>
      <c r="FU135" s="95">
        <v>0</v>
      </c>
      <c r="FV135" s="95">
        <v>0</v>
      </c>
      <c r="FW135" s="95">
        <v>0</v>
      </c>
      <c r="FX135" s="95">
        <v>0</v>
      </c>
      <c r="FY135" s="95">
        <v>0</v>
      </c>
      <c r="FZ135" s="95">
        <v>0</v>
      </c>
      <c r="GA135" s="95">
        <v>0</v>
      </c>
      <c r="GB135" s="95">
        <v>0</v>
      </c>
      <c r="GC135" s="95">
        <v>0</v>
      </c>
      <c r="GD135" s="95">
        <v>0</v>
      </c>
      <c r="GE135" s="95">
        <v>0</v>
      </c>
      <c r="GF135" s="95">
        <v>0</v>
      </c>
      <c r="GG135" s="96">
        <v>0</v>
      </c>
      <c r="GH135" s="95">
        <v>0</v>
      </c>
      <c r="GI135" s="95">
        <v>0</v>
      </c>
      <c r="GJ135" s="95">
        <v>0</v>
      </c>
      <c r="GK135" s="95">
        <v>0</v>
      </c>
      <c r="GL135" s="95">
        <v>0</v>
      </c>
      <c r="GM135" s="95">
        <v>326952</v>
      </c>
      <c r="GN135" s="95">
        <v>35</v>
      </c>
      <c r="GO135" s="95">
        <v>0</v>
      </c>
      <c r="GP135" s="96">
        <v>326987</v>
      </c>
      <c r="GQ135" s="96">
        <v>326987</v>
      </c>
      <c r="GR135" s="95">
        <v>0</v>
      </c>
      <c r="GS135" s="95">
        <v>0</v>
      </c>
      <c r="GT135" s="95">
        <v>0</v>
      </c>
      <c r="GU135" s="95">
        <v>0</v>
      </c>
      <c r="GV135" s="95">
        <v>0</v>
      </c>
      <c r="GW135" s="96">
        <v>326987</v>
      </c>
      <c r="GX135" s="96">
        <v>326987</v>
      </c>
      <c r="GY135" s="95">
        <v>0</v>
      </c>
      <c r="GZ135" s="95">
        <v>0</v>
      </c>
      <c r="HA135" s="95">
        <v>0</v>
      </c>
      <c r="HB135" s="95">
        <v>0</v>
      </c>
      <c r="HC135" s="95">
        <v>0</v>
      </c>
      <c r="HD135" s="95">
        <v>0</v>
      </c>
      <c r="HE135" s="95">
        <v>0</v>
      </c>
      <c r="HF135" s="96">
        <v>326987</v>
      </c>
      <c r="HG135" s="97">
        <v>326987</v>
      </c>
      <c r="HH135" s="87"/>
      <c r="HI135" s="40"/>
    </row>
    <row r="136" spans="1:217" hidden="1" x14ac:dyDescent="0.2">
      <c r="A136" s="87" t="s">
        <v>1013</v>
      </c>
      <c r="B136" s="92" t="s">
        <v>1140</v>
      </c>
      <c r="C136" s="89" t="s">
        <v>817</v>
      </c>
      <c r="D136" s="95">
        <v>0</v>
      </c>
      <c r="E136" s="95">
        <v>0</v>
      </c>
      <c r="F136" s="95">
        <v>0</v>
      </c>
      <c r="G136" s="95">
        <v>0</v>
      </c>
      <c r="H136" s="95">
        <v>0</v>
      </c>
      <c r="I136" s="95">
        <v>0</v>
      </c>
      <c r="J136" s="95">
        <v>0</v>
      </c>
      <c r="K136" s="95">
        <v>0</v>
      </c>
      <c r="L136" s="95">
        <v>0</v>
      </c>
      <c r="M136" s="95">
        <v>0</v>
      </c>
      <c r="N136" s="95">
        <v>0</v>
      </c>
      <c r="O136" s="95">
        <v>0</v>
      </c>
      <c r="P136" s="95">
        <v>0</v>
      </c>
      <c r="Q136" s="95">
        <v>0</v>
      </c>
      <c r="R136" s="95">
        <v>0</v>
      </c>
      <c r="S136" s="95">
        <v>0</v>
      </c>
      <c r="T136" s="95">
        <v>0</v>
      </c>
      <c r="U136" s="95">
        <v>0</v>
      </c>
      <c r="V136" s="95">
        <v>0</v>
      </c>
      <c r="W136" s="95">
        <v>0</v>
      </c>
      <c r="X136" s="95">
        <v>0</v>
      </c>
      <c r="Y136" s="95">
        <v>0</v>
      </c>
      <c r="Z136" s="95">
        <v>0</v>
      </c>
      <c r="AA136" s="95">
        <v>0</v>
      </c>
      <c r="AB136" s="95">
        <v>0</v>
      </c>
      <c r="AC136" s="95">
        <v>0</v>
      </c>
      <c r="AD136" s="95">
        <v>0</v>
      </c>
      <c r="AE136" s="95">
        <v>0</v>
      </c>
      <c r="AF136" s="95">
        <v>0</v>
      </c>
      <c r="AG136" s="95">
        <v>0</v>
      </c>
      <c r="AH136" s="95">
        <v>0</v>
      </c>
      <c r="AI136" s="95">
        <v>0</v>
      </c>
      <c r="AJ136" s="95">
        <v>0</v>
      </c>
      <c r="AK136" s="95">
        <v>0</v>
      </c>
      <c r="AL136" s="95">
        <v>0</v>
      </c>
      <c r="AM136" s="95">
        <v>0</v>
      </c>
      <c r="AN136" s="95">
        <v>0</v>
      </c>
      <c r="AO136" s="95">
        <v>0</v>
      </c>
      <c r="AP136" s="95">
        <v>0</v>
      </c>
      <c r="AQ136" s="95">
        <v>0</v>
      </c>
      <c r="AR136" s="95">
        <v>0</v>
      </c>
      <c r="AS136" s="95">
        <v>0</v>
      </c>
      <c r="AT136" s="95">
        <v>0</v>
      </c>
      <c r="AU136" s="95">
        <v>0</v>
      </c>
      <c r="AV136" s="95">
        <v>0</v>
      </c>
      <c r="AW136" s="95">
        <v>0</v>
      </c>
      <c r="AX136" s="95">
        <v>0</v>
      </c>
      <c r="AY136" s="95">
        <v>0</v>
      </c>
      <c r="AZ136" s="95">
        <v>0</v>
      </c>
      <c r="BA136" s="95">
        <v>0</v>
      </c>
      <c r="BB136" s="95">
        <v>0</v>
      </c>
      <c r="BC136" s="95">
        <v>0</v>
      </c>
      <c r="BD136" s="95">
        <v>0</v>
      </c>
      <c r="BE136" s="95">
        <v>0</v>
      </c>
      <c r="BF136" s="95">
        <v>0</v>
      </c>
      <c r="BG136" s="95">
        <v>0</v>
      </c>
      <c r="BH136" s="95">
        <v>0</v>
      </c>
      <c r="BI136" s="95">
        <v>0</v>
      </c>
      <c r="BJ136" s="95">
        <v>0</v>
      </c>
      <c r="BK136" s="95">
        <v>0</v>
      </c>
      <c r="BL136" s="95">
        <v>0</v>
      </c>
      <c r="BM136" s="95">
        <v>0</v>
      </c>
      <c r="BN136" s="95">
        <v>0</v>
      </c>
      <c r="BO136" s="95">
        <v>0</v>
      </c>
      <c r="BP136" s="95">
        <v>0</v>
      </c>
      <c r="BQ136" s="95">
        <v>0</v>
      </c>
      <c r="BR136" s="95">
        <v>0</v>
      </c>
      <c r="BS136" s="95">
        <v>0</v>
      </c>
      <c r="BT136" s="95">
        <v>0</v>
      </c>
      <c r="BU136" s="95">
        <v>0</v>
      </c>
      <c r="BV136" s="95">
        <v>0</v>
      </c>
      <c r="BW136" s="95">
        <v>0</v>
      </c>
      <c r="BX136" s="95">
        <v>0</v>
      </c>
      <c r="BY136" s="95">
        <v>0</v>
      </c>
      <c r="BZ136" s="95">
        <v>0</v>
      </c>
      <c r="CA136" s="95">
        <v>0</v>
      </c>
      <c r="CB136" s="95">
        <v>0</v>
      </c>
      <c r="CC136" s="95">
        <v>0</v>
      </c>
      <c r="CD136" s="95">
        <v>0</v>
      </c>
      <c r="CE136" s="95">
        <v>0</v>
      </c>
      <c r="CF136" s="95">
        <v>0</v>
      </c>
      <c r="CG136" s="95">
        <v>0</v>
      </c>
      <c r="CH136" s="95">
        <v>0</v>
      </c>
      <c r="CI136" s="95">
        <v>0</v>
      </c>
      <c r="CJ136" s="95">
        <v>0</v>
      </c>
      <c r="CK136" s="95">
        <v>0</v>
      </c>
      <c r="CL136" s="95">
        <v>0</v>
      </c>
      <c r="CM136" s="95">
        <v>0</v>
      </c>
      <c r="CN136" s="95">
        <v>0</v>
      </c>
      <c r="CO136" s="95">
        <v>0</v>
      </c>
      <c r="CP136" s="95">
        <v>0</v>
      </c>
      <c r="CQ136" s="95">
        <v>0</v>
      </c>
      <c r="CR136" s="95">
        <v>0</v>
      </c>
      <c r="CS136" s="95">
        <v>0</v>
      </c>
      <c r="CT136" s="95">
        <v>0</v>
      </c>
      <c r="CU136" s="95">
        <v>0</v>
      </c>
      <c r="CV136" s="95">
        <v>0</v>
      </c>
      <c r="CW136" s="95">
        <v>0</v>
      </c>
      <c r="CX136" s="95">
        <v>0</v>
      </c>
      <c r="CY136" s="95">
        <v>0</v>
      </c>
      <c r="CZ136" s="95">
        <v>0</v>
      </c>
      <c r="DA136" s="95">
        <v>0</v>
      </c>
      <c r="DB136" s="95">
        <v>0</v>
      </c>
      <c r="DC136" s="95">
        <v>0</v>
      </c>
      <c r="DD136" s="95">
        <v>0</v>
      </c>
      <c r="DE136" s="95">
        <v>0</v>
      </c>
      <c r="DF136" s="95">
        <v>0</v>
      </c>
      <c r="DG136" s="95">
        <v>0</v>
      </c>
      <c r="DH136" s="95">
        <v>0</v>
      </c>
      <c r="DI136" s="95">
        <v>0</v>
      </c>
      <c r="DJ136" s="95">
        <v>0</v>
      </c>
      <c r="DK136" s="95">
        <v>0</v>
      </c>
      <c r="DL136" s="95">
        <v>0</v>
      </c>
      <c r="DM136" s="95">
        <v>0</v>
      </c>
      <c r="DN136" s="95">
        <v>0</v>
      </c>
      <c r="DO136" s="95">
        <v>0</v>
      </c>
      <c r="DP136" s="95">
        <v>0</v>
      </c>
      <c r="DQ136" s="95">
        <v>0</v>
      </c>
      <c r="DR136" s="95">
        <v>0</v>
      </c>
      <c r="DS136" s="95">
        <v>0</v>
      </c>
      <c r="DT136" s="95">
        <v>0</v>
      </c>
      <c r="DU136" s="95">
        <v>0</v>
      </c>
      <c r="DV136" s="95">
        <v>0</v>
      </c>
      <c r="DW136" s="95">
        <v>0</v>
      </c>
      <c r="DX136" s="95">
        <v>0</v>
      </c>
      <c r="DY136" s="95">
        <v>0</v>
      </c>
      <c r="DZ136" s="95">
        <v>0</v>
      </c>
      <c r="EA136" s="95">
        <v>0</v>
      </c>
      <c r="EB136" s="95">
        <v>0</v>
      </c>
      <c r="EC136" s="95">
        <v>0</v>
      </c>
      <c r="ED136" s="95">
        <v>0</v>
      </c>
      <c r="EE136" s="95">
        <v>0</v>
      </c>
      <c r="EF136" s="95">
        <v>0</v>
      </c>
      <c r="EG136" s="95">
        <v>0</v>
      </c>
      <c r="EH136" s="95">
        <v>0</v>
      </c>
      <c r="EI136" s="95">
        <v>0</v>
      </c>
      <c r="EJ136" s="95">
        <v>0</v>
      </c>
      <c r="EK136" s="95">
        <v>0</v>
      </c>
      <c r="EL136" s="95">
        <v>0</v>
      </c>
      <c r="EM136" s="95">
        <v>0</v>
      </c>
      <c r="EN136" s="95">
        <v>0</v>
      </c>
      <c r="EO136" s="95">
        <v>0</v>
      </c>
      <c r="EP136" s="95">
        <v>0</v>
      </c>
      <c r="EQ136" s="95">
        <v>0</v>
      </c>
      <c r="ER136" s="95">
        <v>0</v>
      </c>
      <c r="ES136" s="95">
        <v>0</v>
      </c>
      <c r="ET136" s="95">
        <v>0</v>
      </c>
      <c r="EU136" s="95">
        <v>0</v>
      </c>
      <c r="EV136" s="95">
        <v>0</v>
      </c>
      <c r="EW136" s="95">
        <v>0</v>
      </c>
      <c r="EX136" s="95">
        <v>0</v>
      </c>
      <c r="EY136" s="95">
        <v>0</v>
      </c>
      <c r="EZ136" s="95">
        <v>0</v>
      </c>
      <c r="FA136" s="95">
        <v>0</v>
      </c>
      <c r="FB136" s="95">
        <v>0</v>
      </c>
      <c r="FC136" s="95">
        <v>0</v>
      </c>
      <c r="FD136" s="95">
        <v>0</v>
      </c>
      <c r="FE136" s="95">
        <v>0</v>
      </c>
      <c r="FF136" s="95">
        <v>0</v>
      </c>
      <c r="FG136" s="95">
        <v>0</v>
      </c>
      <c r="FH136" s="95">
        <v>0</v>
      </c>
      <c r="FI136" s="95">
        <v>0</v>
      </c>
      <c r="FJ136" s="95">
        <v>0</v>
      </c>
      <c r="FK136" s="95">
        <v>0</v>
      </c>
      <c r="FL136" s="95">
        <v>0</v>
      </c>
      <c r="FM136" s="95">
        <v>0</v>
      </c>
      <c r="FN136" s="95">
        <v>0</v>
      </c>
      <c r="FO136" s="95">
        <v>0</v>
      </c>
      <c r="FP136" s="95">
        <v>0</v>
      </c>
      <c r="FQ136" s="95">
        <v>0</v>
      </c>
      <c r="FR136" s="95">
        <v>0</v>
      </c>
      <c r="FS136" s="95">
        <v>0</v>
      </c>
      <c r="FT136" s="95">
        <v>0</v>
      </c>
      <c r="FU136" s="95">
        <v>0</v>
      </c>
      <c r="FV136" s="95">
        <v>0</v>
      </c>
      <c r="FW136" s="95">
        <v>0</v>
      </c>
      <c r="FX136" s="95">
        <v>0</v>
      </c>
      <c r="FY136" s="95">
        <v>0</v>
      </c>
      <c r="FZ136" s="95">
        <v>0</v>
      </c>
      <c r="GA136" s="95">
        <v>0</v>
      </c>
      <c r="GB136" s="95">
        <v>0</v>
      </c>
      <c r="GC136" s="95">
        <v>0</v>
      </c>
      <c r="GD136" s="95">
        <v>0</v>
      </c>
      <c r="GE136" s="95">
        <v>0</v>
      </c>
      <c r="GF136" s="95">
        <v>0</v>
      </c>
      <c r="GG136" s="96">
        <v>0</v>
      </c>
      <c r="GH136" s="95">
        <v>0</v>
      </c>
      <c r="GI136" s="95">
        <v>0</v>
      </c>
      <c r="GJ136" s="95">
        <v>0</v>
      </c>
      <c r="GK136" s="95">
        <v>0</v>
      </c>
      <c r="GL136" s="95">
        <v>0</v>
      </c>
      <c r="GM136" s="95">
        <v>83236</v>
      </c>
      <c r="GN136" s="95">
        <v>137866</v>
      </c>
      <c r="GO136" s="95">
        <v>0</v>
      </c>
      <c r="GP136" s="96">
        <v>221102</v>
      </c>
      <c r="GQ136" s="96">
        <v>221102</v>
      </c>
      <c r="GR136" s="95">
        <v>0</v>
      </c>
      <c r="GS136" s="95">
        <v>0</v>
      </c>
      <c r="GT136" s="95">
        <v>0</v>
      </c>
      <c r="GU136" s="95">
        <v>0</v>
      </c>
      <c r="GV136" s="95">
        <v>0</v>
      </c>
      <c r="GW136" s="96">
        <v>221102</v>
      </c>
      <c r="GX136" s="96">
        <v>221102</v>
      </c>
      <c r="GY136" s="95">
        <v>0</v>
      </c>
      <c r="GZ136" s="95">
        <v>0</v>
      </c>
      <c r="HA136" s="95">
        <v>0</v>
      </c>
      <c r="HB136" s="95">
        <v>0</v>
      </c>
      <c r="HC136" s="95">
        <v>0</v>
      </c>
      <c r="HD136" s="95">
        <v>0</v>
      </c>
      <c r="HE136" s="95">
        <v>0</v>
      </c>
      <c r="HF136" s="96">
        <v>221102</v>
      </c>
      <c r="HG136" s="97">
        <v>221102</v>
      </c>
      <c r="HH136" s="87"/>
      <c r="HI136" s="40"/>
    </row>
    <row r="137" spans="1:217" hidden="1" x14ac:dyDescent="0.2">
      <c r="A137" s="87" t="s">
        <v>1014</v>
      </c>
      <c r="B137" s="92" t="s">
        <v>1141</v>
      </c>
      <c r="C137" s="89" t="s">
        <v>814</v>
      </c>
      <c r="D137" s="95">
        <v>271</v>
      </c>
      <c r="E137" s="95">
        <v>17</v>
      </c>
      <c r="F137" s="95">
        <v>146</v>
      </c>
      <c r="G137" s="95">
        <v>1</v>
      </c>
      <c r="H137" s="95">
        <v>4</v>
      </c>
      <c r="I137" s="95">
        <v>194</v>
      </c>
      <c r="J137" s="95">
        <v>393</v>
      </c>
      <c r="K137" s="95">
        <v>639</v>
      </c>
      <c r="L137" s="95">
        <v>1</v>
      </c>
      <c r="M137" s="95">
        <v>3</v>
      </c>
      <c r="N137" s="95">
        <v>34</v>
      </c>
      <c r="O137" s="95">
        <v>225</v>
      </c>
      <c r="P137" s="95">
        <v>6</v>
      </c>
      <c r="Q137" s="95">
        <v>0</v>
      </c>
      <c r="R137" s="95">
        <v>451</v>
      </c>
      <c r="S137" s="95">
        <v>60</v>
      </c>
      <c r="T137" s="95">
        <v>2991</v>
      </c>
      <c r="U137" s="95">
        <v>1506</v>
      </c>
      <c r="V137" s="95">
        <v>748</v>
      </c>
      <c r="W137" s="95">
        <v>3564</v>
      </c>
      <c r="X137" s="95">
        <v>477</v>
      </c>
      <c r="Y137" s="95">
        <v>3057</v>
      </c>
      <c r="Z137" s="95">
        <v>5215</v>
      </c>
      <c r="AA137" s="95">
        <v>2556</v>
      </c>
      <c r="AB137" s="95">
        <v>1789</v>
      </c>
      <c r="AC137" s="95">
        <v>416</v>
      </c>
      <c r="AD137" s="95">
        <v>0</v>
      </c>
      <c r="AE137" s="95">
        <v>62</v>
      </c>
      <c r="AF137" s="95">
        <v>315</v>
      </c>
      <c r="AG137" s="95">
        <v>0</v>
      </c>
      <c r="AH137" s="95">
        <v>123</v>
      </c>
      <c r="AI137" s="95">
        <v>395</v>
      </c>
      <c r="AJ137" s="95">
        <v>323</v>
      </c>
      <c r="AK137" s="95">
        <v>273</v>
      </c>
      <c r="AL137" s="95">
        <v>236</v>
      </c>
      <c r="AM137" s="95">
        <v>227</v>
      </c>
      <c r="AN137" s="95">
        <v>596</v>
      </c>
      <c r="AO137" s="95">
        <v>369</v>
      </c>
      <c r="AP137" s="95">
        <v>1428</v>
      </c>
      <c r="AQ137" s="95">
        <v>10141</v>
      </c>
      <c r="AR137" s="95">
        <v>1172</v>
      </c>
      <c r="AS137" s="95">
        <v>873</v>
      </c>
      <c r="AT137" s="95">
        <v>964</v>
      </c>
      <c r="AU137" s="95">
        <v>2812</v>
      </c>
      <c r="AV137" s="95">
        <v>841</v>
      </c>
      <c r="AW137" s="95">
        <v>6697</v>
      </c>
      <c r="AX137" s="95">
        <v>11753</v>
      </c>
      <c r="AY137" s="95">
        <v>27</v>
      </c>
      <c r="AZ137" s="95">
        <v>6957</v>
      </c>
      <c r="BA137" s="95">
        <v>835</v>
      </c>
      <c r="BB137" s="95">
        <v>3877</v>
      </c>
      <c r="BC137" s="95">
        <v>1906</v>
      </c>
      <c r="BD137" s="95">
        <v>7656</v>
      </c>
      <c r="BE137" s="95">
        <v>2597</v>
      </c>
      <c r="BF137" s="95">
        <v>807</v>
      </c>
      <c r="BG137" s="95">
        <v>2345</v>
      </c>
      <c r="BH137" s="95">
        <v>586</v>
      </c>
      <c r="BI137" s="95">
        <v>576</v>
      </c>
      <c r="BJ137" s="95">
        <v>4702</v>
      </c>
      <c r="BK137" s="95">
        <v>374</v>
      </c>
      <c r="BL137" s="95">
        <v>853</v>
      </c>
      <c r="BM137" s="95">
        <v>12228</v>
      </c>
      <c r="BN137" s="95">
        <v>647</v>
      </c>
      <c r="BO137" s="95">
        <v>2306</v>
      </c>
      <c r="BP137" s="95">
        <v>130</v>
      </c>
      <c r="BQ137" s="95">
        <v>299</v>
      </c>
      <c r="BR137" s="95">
        <v>2711</v>
      </c>
      <c r="BS137" s="95">
        <v>7195</v>
      </c>
      <c r="BT137" s="95">
        <v>194</v>
      </c>
      <c r="BU137" s="95">
        <v>2224</v>
      </c>
      <c r="BV137" s="95">
        <v>1224</v>
      </c>
      <c r="BW137" s="95">
        <v>40491</v>
      </c>
      <c r="BX137" s="95">
        <v>0</v>
      </c>
      <c r="BY137" s="95">
        <v>32922</v>
      </c>
      <c r="BZ137" s="95">
        <v>2705</v>
      </c>
      <c r="CA137" s="95">
        <v>36937</v>
      </c>
      <c r="CB137" s="95">
        <v>20732</v>
      </c>
      <c r="CC137" s="95">
        <v>3559</v>
      </c>
      <c r="CD137" s="95">
        <v>6952</v>
      </c>
      <c r="CE137" s="95">
        <v>0</v>
      </c>
      <c r="CF137" s="95">
        <v>314</v>
      </c>
      <c r="CG137" s="95">
        <v>4387</v>
      </c>
      <c r="CH137" s="95">
        <v>913</v>
      </c>
      <c r="CI137" s="95">
        <v>584</v>
      </c>
      <c r="CJ137" s="95">
        <v>1068</v>
      </c>
      <c r="CK137" s="95">
        <v>10160</v>
      </c>
      <c r="CL137" s="95">
        <v>6117</v>
      </c>
      <c r="CM137" s="95">
        <v>2275</v>
      </c>
      <c r="CN137" s="95">
        <v>584</v>
      </c>
      <c r="CO137" s="95">
        <v>57</v>
      </c>
      <c r="CP137" s="95">
        <v>1443</v>
      </c>
      <c r="CQ137" s="95">
        <v>82</v>
      </c>
      <c r="CR137" s="95">
        <v>2214</v>
      </c>
      <c r="CS137" s="95">
        <v>228</v>
      </c>
      <c r="CT137" s="95">
        <v>254</v>
      </c>
      <c r="CU137" s="95">
        <v>1134</v>
      </c>
      <c r="CV137" s="95">
        <v>2067</v>
      </c>
      <c r="CW137" s="95">
        <v>264</v>
      </c>
      <c r="CX137" s="95">
        <v>1465</v>
      </c>
      <c r="CY137" s="95">
        <v>1612</v>
      </c>
      <c r="CZ137" s="95">
        <v>146</v>
      </c>
      <c r="DA137" s="95">
        <v>339</v>
      </c>
      <c r="DB137" s="95">
        <v>160</v>
      </c>
      <c r="DC137" s="95">
        <v>29</v>
      </c>
      <c r="DD137" s="95">
        <v>7</v>
      </c>
      <c r="DE137" s="95">
        <v>5748</v>
      </c>
      <c r="DF137" s="95">
        <v>2371</v>
      </c>
      <c r="DG137" s="95">
        <v>6974</v>
      </c>
      <c r="DH137" s="95">
        <v>580</v>
      </c>
      <c r="DI137" s="95">
        <v>98</v>
      </c>
      <c r="DJ137" s="95">
        <v>498</v>
      </c>
      <c r="DK137" s="95">
        <v>5427</v>
      </c>
      <c r="DL137" s="95">
        <v>1356</v>
      </c>
      <c r="DM137" s="95">
        <v>481</v>
      </c>
      <c r="DN137" s="95">
        <v>398</v>
      </c>
      <c r="DO137" s="95">
        <v>0</v>
      </c>
      <c r="DP137" s="95">
        <v>219</v>
      </c>
      <c r="DQ137" s="95">
        <v>655</v>
      </c>
      <c r="DR137" s="95">
        <v>3342</v>
      </c>
      <c r="DS137" s="95">
        <v>5555</v>
      </c>
      <c r="DT137" s="95">
        <v>1647</v>
      </c>
      <c r="DU137" s="95">
        <v>1928</v>
      </c>
      <c r="DV137" s="95">
        <v>1087</v>
      </c>
      <c r="DW137" s="95">
        <v>348</v>
      </c>
      <c r="DX137" s="95">
        <v>869</v>
      </c>
      <c r="DY137" s="95">
        <v>1727</v>
      </c>
      <c r="DZ137" s="95">
        <v>2643</v>
      </c>
      <c r="EA137" s="95">
        <v>383</v>
      </c>
      <c r="EB137" s="95">
        <v>427</v>
      </c>
      <c r="EC137" s="95">
        <v>564</v>
      </c>
      <c r="ED137" s="95">
        <v>799</v>
      </c>
      <c r="EE137" s="95">
        <v>88998</v>
      </c>
      <c r="EF137" s="95">
        <v>5581</v>
      </c>
      <c r="EG137" s="95">
        <v>475</v>
      </c>
      <c r="EH137" s="95">
        <v>8132</v>
      </c>
      <c r="EI137" s="95">
        <v>15758</v>
      </c>
      <c r="EJ137" s="95">
        <v>5049</v>
      </c>
      <c r="EK137" s="95">
        <v>61048</v>
      </c>
      <c r="EL137" s="95">
        <v>2542</v>
      </c>
      <c r="EM137" s="95">
        <v>2470</v>
      </c>
      <c r="EN137" s="95">
        <v>8294</v>
      </c>
      <c r="EO137" s="95">
        <v>2616</v>
      </c>
      <c r="EP137" s="95">
        <v>2</v>
      </c>
      <c r="EQ137" s="95">
        <v>16857</v>
      </c>
      <c r="ER137" s="95">
        <v>111</v>
      </c>
      <c r="ES137" s="95">
        <v>375</v>
      </c>
      <c r="ET137" s="95">
        <v>3599</v>
      </c>
      <c r="EU137" s="95">
        <v>3</v>
      </c>
      <c r="EV137" s="95">
        <v>79</v>
      </c>
      <c r="EW137" s="95">
        <v>166</v>
      </c>
      <c r="EX137" s="95">
        <v>143</v>
      </c>
      <c r="EY137" s="95">
        <v>124</v>
      </c>
      <c r="EZ137" s="95">
        <v>5444</v>
      </c>
      <c r="FA137" s="95">
        <v>95</v>
      </c>
      <c r="FB137" s="95">
        <v>2783</v>
      </c>
      <c r="FC137" s="95">
        <v>262</v>
      </c>
      <c r="FD137" s="95">
        <v>2953</v>
      </c>
      <c r="FE137" s="95">
        <v>261</v>
      </c>
      <c r="FF137" s="95">
        <v>566</v>
      </c>
      <c r="FG137" s="95">
        <v>72</v>
      </c>
      <c r="FH137" s="95">
        <v>248</v>
      </c>
      <c r="FI137" s="95">
        <v>3714</v>
      </c>
      <c r="FJ137" s="95">
        <v>7502</v>
      </c>
      <c r="FK137" s="95">
        <v>18104</v>
      </c>
      <c r="FL137" s="95">
        <v>3514</v>
      </c>
      <c r="FM137" s="95">
        <v>2959</v>
      </c>
      <c r="FN137" s="95">
        <v>2424</v>
      </c>
      <c r="FO137" s="95">
        <v>14583</v>
      </c>
      <c r="FP137" s="95">
        <v>732</v>
      </c>
      <c r="FQ137" s="95">
        <v>5860</v>
      </c>
      <c r="FR137" s="95">
        <v>5063</v>
      </c>
      <c r="FS137" s="95">
        <v>541</v>
      </c>
      <c r="FT137" s="95">
        <v>243</v>
      </c>
      <c r="FU137" s="95">
        <v>307</v>
      </c>
      <c r="FV137" s="95">
        <v>237</v>
      </c>
      <c r="FW137" s="95">
        <v>396</v>
      </c>
      <c r="FX137" s="95">
        <v>1290</v>
      </c>
      <c r="FY137" s="95">
        <v>4374</v>
      </c>
      <c r="FZ137" s="95">
        <v>8944</v>
      </c>
      <c r="GA137" s="95">
        <v>23540</v>
      </c>
      <c r="GB137" s="95">
        <v>5730</v>
      </c>
      <c r="GC137" s="95">
        <v>11374</v>
      </c>
      <c r="GD137" s="95">
        <v>5454</v>
      </c>
      <c r="GE137" s="95">
        <v>0</v>
      </c>
      <c r="GF137" s="95">
        <v>826</v>
      </c>
      <c r="GG137" s="96">
        <v>718762</v>
      </c>
      <c r="GH137" s="95">
        <v>79</v>
      </c>
      <c r="GI137" s="95">
        <v>57796</v>
      </c>
      <c r="GJ137" s="95">
        <v>0</v>
      </c>
      <c r="GK137" s="95">
        <v>0</v>
      </c>
      <c r="GL137" s="95">
        <v>0</v>
      </c>
      <c r="GM137" s="95">
        <v>0</v>
      </c>
      <c r="GN137" s="95">
        <v>0</v>
      </c>
      <c r="GO137" s="95">
        <v>0</v>
      </c>
      <c r="GP137" s="96">
        <v>57875</v>
      </c>
      <c r="GQ137" s="96">
        <v>776637</v>
      </c>
      <c r="GR137" s="95">
        <v>793</v>
      </c>
      <c r="GS137" s="95">
        <v>3</v>
      </c>
      <c r="GT137" s="95">
        <v>796</v>
      </c>
      <c r="GU137" s="95">
        <v>2284</v>
      </c>
      <c r="GV137" s="95">
        <v>3080</v>
      </c>
      <c r="GW137" s="96">
        <v>60955</v>
      </c>
      <c r="GX137" s="96">
        <v>779717</v>
      </c>
      <c r="GY137" s="95">
        <v>-110</v>
      </c>
      <c r="GZ137" s="95">
        <v>-8</v>
      </c>
      <c r="HA137" s="95">
        <v>0</v>
      </c>
      <c r="HB137" s="95">
        <v>0</v>
      </c>
      <c r="HC137" s="95">
        <v>-118</v>
      </c>
      <c r="HD137" s="95">
        <v>0</v>
      </c>
      <c r="HE137" s="95">
        <v>-118</v>
      </c>
      <c r="HF137" s="96">
        <v>60837</v>
      </c>
      <c r="HG137" s="97">
        <v>779599</v>
      </c>
      <c r="HH137" s="87"/>
      <c r="HI137" s="40"/>
    </row>
    <row r="138" spans="1:217" hidden="1" x14ac:dyDescent="0.2">
      <c r="A138" s="87" t="s">
        <v>1015</v>
      </c>
      <c r="B138" s="92" t="s">
        <v>1142</v>
      </c>
      <c r="C138" s="89" t="s">
        <v>811</v>
      </c>
      <c r="D138" s="95">
        <v>0</v>
      </c>
      <c r="E138" s="95">
        <v>0</v>
      </c>
      <c r="F138" s="95">
        <v>0</v>
      </c>
      <c r="G138" s="95">
        <v>0</v>
      </c>
      <c r="H138" s="95">
        <v>0</v>
      </c>
      <c r="I138" s="95">
        <v>0</v>
      </c>
      <c r="J138" s="95">
        <v>0</v>
      </c>
      <c r="K138" s="95">
        <v>50</v>
      </c>
      <c r="L138" s="95">
        <v>0</v>
      </c>
      <c r="M138" s="95">
        <v>0</v>
      </c>
      <c r="N138" s="95">
        <v>2</v>
      </c>
      <c r="O138" s="95">
        <v>0</v>
      </c>
      <c r="P138" s="95">
        <v>0</v>
      </c>
      <c r="Q138" s="95">
        <v>0</v>
      </c>
      <c r="R138" s="95">
        <v>2</v>
      </c>
      <c r="S138" s="95">
        <v>0</v>
      </c>
      <c r="T138" s="95">
        <v>281</v>
      </c>
      <c r="U138" s="95">
        <v>96</v>
      </c>
      <c r="V138" s="95">
        <v>49</v>
      </c>
      <c r="W138" s="95">
        <v>1757</v>
      </c>
      <c r="X138" s="95">
        <v>66</v>
      </c>
      <c r="Y138" s="95">
        <v>2164</v>
      </c>
      <c r="Z138" s="95">
        <v>1627</v>
      </c>
      <c r="AA138" s="95">
        <v>747</v>
      </c>
      <c r="AB138" s="95">
        <v>372</v>
      </c>
      <c r="AC138" s="95">
        <v>51</v>
      </c>
      <c r="AD138" s="95">
        <v>0</v>
      </c>
      <c r="AE138" s="95">
        <v>27</v>
      </c>
      <c r="AF138" s="95">
        <v>67</v>
      </c>
      <c r="AG138" s="95">
        <v>0</v>
      </c>
      <c r="AH138" s="95">
        <v>93</v>
      </c>
      <c r="AI138" s="95">
        <v>51</v>
      </c>
      <c r="AJ138" s="95">
        <v>33</v>
      </c>
      <c r="AK138" s="95">
        <v>2</v>
      </c>
      <c r="AL138" s="95">
        <v>38</v>
      </c>
      <c r="AM138" s="95">
        <v>0</v>
      </c>
      <c r="AN138" s="95">
        <v>4</v>
      </c>
      <c r="AO138" s="95">
        <v>11</v>
      </c>
      <c r="AP138" s="95">
        <v>2</v>
      </c>
      <c r="AQ138" s="95">
        <v>36</v>
      </c>
      <c r="AR138" s="95">
        <v>113</v>
      </c>
      <c r="AS138" s="95">
        <v>59</v>
      </c>
      <c r="AT138" s="95">
        <v>47</v>
      </c>
      <c r="AU138" s="95">
        <v>95</v>
      </c>
      <c r="AV138" s="95">
        <v>234</v>
      </c>
      <c r="AW138" s="95">
        <v>28</v>
      </c>
      <c r="AX138" s="95">
        <v>211</v>
      </c>
      <c r="AY138" s="95">
        <v>0</v>
      </c>
      <c r="AZ138" s="95">
        <v>110</v>
      </c>
      <c r="BA138" s="95">
        <v>4</v>
      </c>
      <c r="BB138" s="95">
        <v>230</v>
      </c>
      <c r="BC138" s="95">
        <v>102</v>
      </c>
      <c r="BD138" s="95">
        <v>91</v>
      </c>
      <c r="BE138" s="95">
        <v>828</v>
      </c>
      <c r="BF138" s="95">
        <v>542</v>
      </c>
      <c r="BG138" s="95">
        <v>87</v>
      </c>
      <c r="BH138" s="95">
        <v>75</v>
      </c>
      <c r="BI138" s="95">
        <v>34</v>
      </c>
      <c r="BJ138" s="95">
        <v>601</v>
      </c>
      <c r="BK138" s="95">
        <v>0</v>
      </c>
      <c r="BL138" s="95">
        <v>60</v>
      </c>
      <c r="BM138" s="95">
        <v>1981</v>
      </c>
      <c r="BN138" s="95">
        <v>184</v>
      </c>
      <c r="BO138" s="95">
        <v>362</v>
      </c>
      <c r="BP138" s="95">
        <v>7</v>
      </c>
      <c r="BQ138" s="95">
        <v>11</v>
      </c>
      <c r="BR138" s="95">
        <v>746</v>
      </c>
      <c r="BS138" s="95">
        <v>45</v>
      </c>
      <c r="BT138" s="95">
        <v>104</v>
      </c>
      <c r="BU138" s="95">
        <v>365</v>
      </c>
      <c r="BV138" s="95">
        <v>64</v>
      </c>
      <c r="BW138" s="95">
        <v>1359</v>
      </c>
      <c r="BX138" s="95">
        <v>0</v>
      </c>
      <c r="BY138" s="95">
        <v>3242</v>
      </c>
      <c r="BZ138" s="95">
        <v>1304</v>
      </c>
      <c r="CA138" s="95">
        <v>6757</v>
      </c>
      <c r="CB138" s="95">
        <v>2660</v>
      </c>
      <c r="CC138" s="95">
        <v>153</v>
      </c>
      <c r="CD138" s="95">
        <v>79</v>
      </c>
      <c r="CE138" s="95">
        <v>0</v>
      </c>
      <c r="CF138" s="95">
        <v>34</v>
      </c>
      <c r="CG138" s="95">
        <v>562</v>
      </c>
      <c r="CH138" s="95">
        <v>204</v>
      </c>
      <c r="CI138" s="95">
        <v>87</v>
      </c>
      <c r="CJ138" s="95">
        <v>573</v>
      </c>
      <c r="CK138" s="95">
        <v>1681</v>
      </c>
      <c r="CL138" s="95">
        <v>887</v>
      </c>
      <c r="CM138" s="95">
        <v>323</v>
      </c>
      <c r="CN138" s="95">
        <v>86</v>
      </c>
      <c r="CO138" s="95">
        <v>11</v>
      </c>
      <c r="CP138" s="95">
        <v>196</v>
      </c>
      <c r="CQ138" s="95">
        <v>34</v>
      </c>
      <c r="CR138" s="95">
        <v>338</v>
      </c>
      <c r="CS138" s="95">
        <v>21</v>
      </c>
      <c r="CT138" s="95">
        <v>28</v>
      </c>
      <c r="CU138" s="95">
        <v>47</v>
      </c>
      <c r="CV138" s="95">
        <v>192</v>
      </c>
      <c r="CW138" s="95">
        <v>17</v>
      </c>
      <c r="CX138" s="95">
        <v>187</v>
      </c>
      <c r="CY138" s="95">
        <v>115</v>
      </c>
      <c r="CZ138" s="95">
        <v>57</v>
      </c>
      <c r="DA138" s="95">
        <v>124</v>
      </c>
      <c r="DB138" s="95">
        <v>31</v>
      </c>
      <c r="DC138" s="95">
        <v>2</v>
      </c>
      <c r="DD138" s="95">
        <v>1</v>
      </c>
      <c r="DE138" s="95">
        <v>463</v>
      </c>
      <c r="DF138" s="95">
        <v>154</v>
      </c>
      <c r="DG138" s="95">
        <v>892</v>
      </c>
      <c r="DH138" s="95">
        <v>10</v>
      </c>
      <c r="DI138" s="95">
        <v>5</v>
      </c>
      <c r="DJ138" s="95">
        <v>28</v>
      </c>
      <c r="DK138" s="95">
        <v>1229</v>
      </c>
      <c r="DL138" s="95">
        <v>450</v>
      </c>
      <c r="DM138" s="95">
        <v>28</v>
      </c>
      <c r="DN138" s="95">
        <v>43</v>
      </c>
      <c r="DO138" s="95">
        <v>0</v>
      </c>
      <c r="DP138" s="95">
        <v>243</v>
      </c>
      <c r="DQ138" s="95">
        <v>118</v>
      </c>
      <c r="DR138" s="95">
        <v>962</v>
      </c>
      <c r="DS138" s="95">
        <v>1216</v>
      </c>
      <c r="DT138" s="95">
        <v>13</v>
      </c>
      <c r="DU138" s="95">
        <v>393</v>
      </c>
      <c r="DV138" s="95">
        <v>438</v>
      </c>
      <c r="DW138" s="95">
        <v>39</v>
      </c>
      <c r="DX138" s="95">
        <v>143</v>
      </c>
      <c r="DY138" s="95">
        <v>199</v>
      </c>
      <c r="DZ138" s="95">
        <v>601</v>
      </c>
      <c r="EA138" s="95">
        <v>353</v>
      </c>
      <c r="EB138" s="95">
        <v>265</v>
      </c>
      <c r="EC138" s="95">
        <v>172</v>
      </c>
      <c r="ED138" s="95">
        <v>119</v>
      </c>
      <c r="EE138" s="95">
        <v>1231</v>
      </c>
      <c r="EF138" s="95">
        <v>2016</v>
      </c>
      <c r="EG138" s="95">
        <v>454</v>
      </c>
      <c r="EH138" s="95">
        <v>298</v>
      </c>
      <c r="EI138" s="95">
        <v>653</v>
      </c>
      <c r="EJ138" s="95">
        <v>814</v>
      </c>
      <c r="EK138" s="95">
        <v>13534</v>
      </c>
      <c r="EL138" s="95">
        <v>157</v>
      </c>
      <c r="EM138" s="95">
        <v>453</v>
      </c>
      <c r="EN138" s="95">
        <v>995</v>
      </c>
      <c r="EO138" s="95">
        <v>39</v>
      </c>
      <c r="EP138" s="95">
        <v>0</v>
      </c>
      <c r="EQ138" s="95">
        <v>59</v>
      </c>
      <c r="ER138" s="95">
        <v>1</v>
      </c>
      <c r="ES138" s="95">
        <v>106</v>
      </c>
      <c r="ET138" s="95">
        <v>411</v>
      </c>
      <c r="EU138" s="95">
        <v>3</v>
      </c>
      <c r="EV138" s="95">
        <v>101</v>
      </c>
      <c r="EW138" s="95">
        <v>7</v>
      </c>
      <c r="EX138" s="95">
        <v>23</v>
      </c>
      <c r="EY138" s="95">
        <v>22</v>
      </c>
      <c r="EZ138" s="95">
        <v>14</v>
      </c>
      <c r="FA138" s="95">
        <v>8</v>
      </c>
      <c r="FB138" s="95">
        <v>270</v>
      </c>
      <c r="FC138" s="95">
        <v>38</v>
      </c>
      <c r="FD138" s="95">
        <v>288</v>
      </c>
      <c r="FE138" s="95">
        <v>28</v>
      </c>
      <c r="FF138" s="95">
        <v>18</v>
      </c>
      <c r="FG138" s="95">
        <v>14</v>
      </c>
      <c r="FH138" s="95">
        <v>30</v>
      </c>
      <c r="FI138" s="95">
        <v>277</v>
      </c>
      <c r="FJ138" s="95">
        <v>2822</v>
      </c>
      <c r="FK138" s="95">
        <v>4944</v>
      </c>
      <c r="FL138" s="95">
        <v>262</v>
      </c>
      <c r="FM138" s="95">
        <v>774</v>
      </c>
      <c r="FN138" s="95">
        <v>45</v>
      </c>
      <c r="FO138" s="95">
        <v>3593</v>
      </c>
      <c r="FP138" s="95">
        <v>217</v>
      </c>
      <c r="FQ138" s="95">
        <v>2230</v>
      </c>
      <c r="FR138" s="95">
        <v>2301</v>
      </c>
      <c r="FS138" s="95">
        <v>279</v>
      </c>
      <c r="FT138" s="95">
        <v>5</v>
      </c>
      <c r="FU138" s="95">
        <v>12</v>
      </c>
      <c r="FV138" s="95">
        <v>11</v>
      </c>
      <c r="FW138" s="95">
        <v>66</v>
      </c>
      <c r="FX138" s="95">
        <v>1673</v>
      </c>
      <c r="FY138" s="95">
        <v>1737</v>
      </c>
      <c r="FZ138" s="95">
        <v>3826</v>
      </c>
      <c r="GA138" s="95">
        <v>20774</v>
      </c>
      <c r="GB138" s="95">
        <v>1927</v>
      </c>
      <c r="GC138" s="95">
        <v>428</v>
      </c>
      <c r="GD138" s="95">
        <v>1465</v>
      </c>
      <c r="GE138" s="95">
        <v>0</v>
      </c>
      <c r="GF138" s="95">
        <v>1</v>
      </c>
      <c r="GG138" s="96">
        <v>116770</v>
      </c>
      <c r="GH138" s="95">
        <v>74</v>
      </c>
      <c r="GI138" s="95">
        <v>132215</v>
      </c>
      <c r="GJ138" s="95">
        <v>0</v>
      </c>
      <c r="GK138" s="95">
        <v>0</v>
      </c>
      <c r="GL138" s="95">
        <v>0</v>
      </c>
      <c r="GM138" s="95">
        <v>0</v>
      </c>
      <c r="GN138" s="95">
        <v>0</v>
      </c>
      <c r="GO138" s="95">
        <v>0</v>
      </c>
      <c r="GP138" s="96">
        <v>132289</v>
      </c>
      <c r="GQ138" s="96">
        <v>249059</v>
      </c>
      <c r="GR138" s="95">
        <v>175</v>
      </c>
      <c r="GS138" s="95">
        <v>4</v>
      </c>
      <c r="GT138" s="95">
        <v>179</v>
      </c>
      <c r="GU138" s="95">
        <v>63871</v>
      </c>
      <c r="GV138" s="95">
        <v>64050</v>
      </c>
      <c r="GW138" s="96">
        <v>196339</v>
      </c>
      <c r="GX138" s="96">
        <v>313109</v>
      </c>
      <c r="GY138" s="95">
        <v>-3</v>
      </c>
      <c r="GZ138" s="95">
        <v>-3</v>
      </c>
      <c r="HA138" s="95">
        <v>0</v>
      </c>
      <c r="HB138" s="95">
        <v>0</v>
      </c>
      <c r="HC138" s="95">
        <v>-6</v>
      </c>
      <c r="HD138" s="95">
        <v>-1293</v>
      </c>
      <c r="HE138" s="95">
        <v>-1299</v>
      </c>
      <c r="HF138" s="96">
        <v>195040</v>
      </c>
      <c r="HG138" s="97">
        <v>311810</v>
      </c>
      <c r="HH138" s="87"/>
      <c r="HI138" s="40"/>
    </row>
    <row r="139" spans="1:217" hidden="1" x14ac:dyDescent="0.2">
      <c r="A139" s="87" t="s">
        <v>1016</v>
      </c>
      <c r="B139" s="92" t="s">
        <v>1143</v>
      </c>
      <c r="C139" s="89" t="s">
        <v>809</v>
      </c>
      <c r="D139" s="95">
        <v>0</v>
      </c>
      <c r="E139" s="95">
        <v>0</v>
      </c>
      <c r="F139" s="95">
        <v>0</v>
      </c>
      <c r="G139" s="95">
        <v>0</v>
      </c>
      <c r="H139" s="95">
        <v>0</v>
      </c>
      <c r="I139" s="95">
        <v>0</v>
      </c>
      <c r="J139" s="95">
        <v>0</v>
      </c>
      <c r="K139" s="95">
        <v>0</v>
      </c>
      <c r="L139" s="95">
        <v>0</v>
      </c>
      <c r="M139" s="95">
        <v>0</v>
      </c>
      <c r="N139" s="95">
        <v>0</v>
      </c>
      <c r="O139" s="95">
        <v>0</v>
      </c>
      <c r="P139" s="95">
        <v>0</v>
      </c>
      <c r="Q139" s="95">
        <v>0</v>
      </c>
      <c r="R139" s="95">
        <v>0</v>
      </c>
      <c r="S139" s="95">
        <v>0</v>
      </c>
      <c r="T139" s="95">
        <v>62</v>
      </c>
      <c r="U139" s="95">
        <v>5</v>
      </c>
      <c r="V139" s="95">
        <v>11</v>
      </c>
      <c r="W139" s="95">
        <v>40</v>
      </c>
      <c r="X139" s="95">
        <v>11</v>
      </c>
      <c r="Y139" s="95">
        <v>118</v>
      </c>
      <c r="Z139" s="95">
        <v>66</v>
      </c>
      <c r="AA139" s="95">
        <v>8</v>
      </c>
      <c r="AB139" s="95">
        <v>45</v>
      </c>
      <c r="AC139" s="95">
        <v>7</v>
      </c>
      <c r="AD139" s="95">
        <v>0</v>
      </c>
      <c r="AE139" s="95">
        <v>1</v>
      </c>
      <c r="AF139" s="95">
        <v>7</v>
      </c>
      <c r="AG139" s="95">
        <v>0</v>
      </c>
      <c r="AH139" s="95">
        <v>2</v>
      </c>
      <c r="AI139" s="95">
        <v>2</v>
      </c>
      <c r="AJ139" s="95">
        <v>2</v>
      </c>
      <c r="AK139" s="95">
        <v>0</v>
      </c>
      <c r="AL139" s="95">
        <v>2</v>
      </c>
      <c r="AM139" s="95">
        <v>0</v>
      </c>
      <c r="AN139" s="95">
        <v>0</v>
      </c>
      <c r="AO139" s="95">
        <v>0</v>
      </c>
      <c r="AP139" s="95">
        <v>0</v>
      </c>
      <c r="AQ139" s="95">
        <v>47</v>
      </c>
      <c r="AR139" s="95">
        <v>50</v>
      </c>
      <c r="AS139" s="95">
        <v>25</v>
      </c>
      <c r="AT139" s="95">
        <v>19</v>
      </c>
      <c r="AU139" s="95">
        <v>4</v>
      </c>
      <c r="AV139" s="95">
        <v>4</v>
      </c>
      <c r="AW139" s="95">
        <v>6</v>
      </c>
      <c r="AX139" s="95">
        <v>90</v>
      </c>
      <c r="AY139" s="95">
        <v>0</v>
      </c>
      <c r="AZ139" s="95">
        <v>55</v>
      </c>
      <c r="BA139" s="95">
        <v>2</v>
      </c>
      <c r="BB139" s="95">
        <v>18</v>
      </c>
      <c r="BC139" s="95">
        <v>40</v>
      </c>
      <c r="BD139" s="95">
        <v>38</v>
      </c>
      <c r="BE139" s="95">
        <v>135</v>
      </c>
      <c r="BF139" s="95">
        <v>4</v>
      </c>
      <c r="BG139" s="95">
        <v>50</v>
      </c>
      <c r="BH139" s="95">
        <v>7</v>
      </c>
      <c r="BI139" s="95">
        <v>1</v>
      </c>
      <c r="BJ139" s="95">
        <v>25</v>
      </c>
      <c r="BK139" s="95">
        <v>0</v>
      </c>
      <c r="BL139" s="95">
        <v>1</v>
      </c>
      <c r="BM139" s="95">
        <v>394</v>
      </c>
      <c r="BN139" s="95">
        <v>4</v>
      </c>
      <c r="BO139" s="95">
        <v>2</v>
      </c>
      <c r="BP139" s="95">
        <v>0</v>
      </c>
      <c r="BQ139" s="95">
        <v>0</v>
      </c>
      <c r="BR139" s="95">
        <v>6</v>
      </c>
      <c r="BS139" s="95">
        <v>2</v>
      </c>
      <c r="BT139" s="95">
        <v>0</v>
      </c>
      <c r="BU139" s="95">
        <v>2</v>
      </c>
      <c r="BV139" s="95">
        <v>1</v>
      </c>
      <c r="BW139" s="95">
        <v>20</v>
      </c>
      <c r="BX139" s="95">
        <v>0</v>
      </c>
      <c r="BY139" s="95">
        <v>33</v>
      </c>
      <c r="BZ139" s="95">
        <v>11</v>
      </c>
      <c r="CA139" s="95">
        <v>37</v>
      </c>
      <c r="CB139" s="95">
        <v>13</v>
      </c>
      <c r="CC139" s="95">
        <v>8</v>
      </c>
      <c r="CD139" s="95">
        <v>17</v>
      </c>
      <c r="CE139" s="95">
        <v>0</v>
      </c>
      <c r="CF139" s="95">
        <v>0</v>
      </c>
      <c r="CG139" s="95">
        <v>1</v>
      </c>
      <c r="CH139" s="95">
        <v>0</v>
      </c>
      <c r="CI139" s="95">
        <v>0</v>
      </c>
      <c r="CJ139" s="95">
        <v>0</v>
      </c>
      <c r="CK139" s="95">
        <v>3</v>
      </c>
      <c r="CL139" s="95">
        <v>10</v>
      </c>
      <c r="CM139" s="95">
        <v>0</v>
      </c>
      <c r="CN139" s="95">
        <v>2</v>
      </c>
      <c r="CO139" s="95">
        <v>0</v>
      </c>
      <c r="CP139" s="95">
        <v>0</v>
      </c>
      <c r="CQ139" s="95">
        <v>0</v>
      </c>
      <c r="CR139" s="95">
        <v>6</v>
      </c>
      <c r="CS139" s="95">
        <v>0</v>
      </c>
      <c r="CT139" s="95">
        <v>0</v>
      </c>
      <c r="CU139" s="95">
        <v>2</v>
      </c>
      <c r="CV139" s="95">
        <v>0</v>
      </c>
      <c r="CW139" s="95">
        <v>0</v>
      </c>
      <c r="CX139" s="95">
        <v>0</v>
      </c>
      <c r="CY139" s="95">
        <v>1</v>
      </c>
      <c r="CZ139" s="95">
        <v>0</v>
      </c>
      <c r="DA139" s="95">
        <v>5</v>
      </c>
      <c r="DB139" s="95">
        <v>0</v>
      </c>
      <c r="DC139" s="95">
        <v>0</v>
      </c>
      <c r="DD139" s="95">
        <v>0</v>
      </c>
      <c r="DE139" s="95">
        <v>3</v>
      </c>
      <c r="DF139" s="95">
        <v>1</v>
      </c>
      <c r="DG139" s="95">
        <v>1</v>
      </c>
      <c r="DH139" s="95">
        <v>0</v>
      </c>
      <c r="DI139" s="95">
        <v>0</v>
      </c>
      <c r="DJ139" s="95">
        <v>0</v>
      </c>
      <c r="DK139" s="95">
        <v>2</v>
      </c>
      <c r="DL139" s="95">
        <v>0</v>
      </c>
      <c r="DM139" s="95">
        <v>0</v>
      </c>
      <c r="DN139" s="95">
        <v>0</v>
      </c>
      <c r="DO139" s="95">
        <v>0</v>
      </c>
      <c r="DP139" s="95">
        <v>1</v>
      </c>
      <c r="DQ139" s="95">
        <v>12</v>
      </c>
      <c r="DR139" s="95">
        <v>11</v>
      </c>
      <c r="DS139" s="95">
        <v>14</v>
      </c>
      <c r="DT139" s="95">
        <v>5</v>
      </c>
      <c r="DU139" s="95">
        <v>3</v>
      </c>
      <c r="DV139" s="95">
        <v>0</v>
      </c>
      <c r="DW139" s="95">
        <v>0</v>
      </c>
      <c r="DX139" s="95">
        <v>0</v>
      </c>
      <c r="DY139" s="95">
        <v>1</v>
      </c>
      <c r="DZ139" s="95">
        <v>2</v>
      </c>
      <c r="EA139" s="95">
        <v>5</v>
      </c>
      <c r="EB139" s="95">
        <v>0</v>
      </c>
      <c r="EC139" s="95">
        <v>2</v>
      </c>
      <c r="ED139" s="95">
        <v>4</v>
      </c>
      <c r="EE139" s="95">
        <v>35</v>
      </c>
      <c r="EF139" s="95">
        <v>2</v>
      </c>
      <c r="EG139" s="95">
        <v>53</v>
      </c>
      <c r="EH139" s="95">
        <v>0</v>
      </c>
      <c r="EI139" s="95">
        <v>3</v>
      </c>
      <c r="EJ139" s="95">
        <v>200</v>
      </c>
      <c r="EK139" s="95">
        <v>623</v>
      </c>
      <c r="EL139" s="95">
        <v>250</v>
      </c>
      <c r="EM139" s="95">
        <v>178</v>
      </c>
      <c r="EN139" s="95">
        <v>185</v>
      </c>
      <c r="EO139" s="95">
        <v>53</v>
      </c>
      <c r="EP139" s="95">
        <v>0</v>
      </c>
      <c r="EQ139" s="95">
        <v>113</v>
      </c>
      <c r="ER139" s="95">
        <v>0</v>
      </c>
      <c r="ES139" s="95">
        <v>5</v>
      </c>
      <c r="ET139" s="95">
        <v>45</v>
      </c>
      <c r="EU139" s="95">
        <v>2</v>
      </c>
      <c r="EV139" s="95">
        <v>13</v>
      </c>
      <c r="EW139" s="95">
        <v>10</v>
      </c>
      <c r="EX139" s="95">
        <v>3</v>
      </c>
      <c r="EY139" s="95">
        <v>6</v>
      </c>
      <c r="EZ139" s="95">
        <v>4</v>
      </c>
      <c r="FA139" s="95">
        <v>1</v>
      </c>
      <c r="FB139" s="95">
        <v>5</v>
      </c>
      <c r="FC139" s="95">
        <v>7</v>
      </c>
      <c r="FD139" s="95">
        <v>70</v>
      </c>
      <c r="FE139" s="95">
        <v>26</v>
      </c>
      <c r="FF139" s="95">
        <v>25</v>
      </c>
      <c r="FG139" s="95">
        <v>4</v>
      </c>
      <c r="FH139" s="95">
        <v>12</v>
      </c>
      <c r="FI139" s="95">
        <v>8</v>
      </c>
      <c r="FJ139" s="95">
        <v>356</v>
      </c>
      <c r="FK139" s="95">
        <v>61</v>
      </c>
      <c r="FL139" s="95">
        <v>10</v>
      </c>
      <c r="FM139" s="95">
        <v>68</v>
      </c>
      <c r="FN139" s="95">
        <v>48</v>
      </c>
      <c r="FO139" s="95">
        <v>127</v>
      </c>
      <c r="FP139" s="95">
        <v>9</v>
      </c>
      <c r="FQ139" s="95">
        <v>61</v>
      </c>
      <c r="FR139" s="95">
        <v>89</v>
      </c>
      <c r="FS139" s="95">
        <v>12</v>
      </c>
      <c r="FT139" s="95">
        <v>0</v>
      </c>
      <c r="FU139" s="95">
        <v>0</v>
      </c>
      <c r="FV139" s="95">
        <v>4</v>
      </c>
      <c r="FW139" s="95">
        <v>0</v>
      </c>
      <c r="FX139" s="95">
        <v>15</v>
      </c>
      <c r="FY139" s="95">
        <v>122</v>
      </c>
      <c r="FZ139" s="95">
        <v>372</v>
      </c>
      <c r="GA139" s="95">
        <v>79</v>
      </c>
      <c r="GB139" s="95">
        <v>6</v>
      </c>
      <c r="GC139" s="95">
        <v>304</v>
      </c>
      <c r="GD139" s="95">
        <v>33</v>
      </c>
      <c r="GE139" s="95">
        <v>0</v>
      </c>
      <c r="GF139" s="95">
        <v>33</v>
      </c>
      <c r="GG139" s="96">
        <v>5407</v>
      </c>
      <c r="GH139" s="95">
        <v>0</v>
      </c>
      <c r="GI139" s="95">
        <v>203</v>
      </c>
      <c r="GJ139" s="95">
        <v>0</v>
      </c>
      <c r="GK139" s="95">
        <v>0</v>
      </c>
      <c r="GL139" s="95">
        <v>0</v>
      </c>
      <c r="GM139" s="95">
        <v>0</v>
      </c>
      <c r="GN139" s="95">
        <v>0</v>
      </c>
      <c r="GO139" s="95">
        <v>0</v>
      </c>
      <c r="GP139" s="96">
        <v>203</v>
      </c>
      <c r="GQ139" s="96">
        <v>5610</v>
      </c>
      <c r="GR139" s="95">
        <v>0</v>
      </c>
      <c r="GS139" s="95">
        <v>0</v>
      </c>
      <c r="GT139" s="95">
        <v>0</v>
      </c>
      <c r="GU139" s="95">
        <v>0</v>
      </c>
      <c r="GV139" s="95">
        <v>0</v>
      </c>
      <c r="GW139" s="96">
        <v>203</v>
      </c>
      <c r="GX139" s="96">
        <v>5610</v>
      </c>
      <c r="GY139" s="95">
        <v>0</v>
      </c>
      <c r="GZ139" s="95">
        <v>0</v>
      </c>
      <c r="HA139" s="95">
        <v>0</v>
      </c>
      <c r="HB139" s="95">
        <v>0</v>
      </c>
      <c r="HC139" s="95">
        <v>0</v>
      </c>
      <c r="HD139" s="95">
        <v>-2007</v>
      </c>
      <c r="HE139" s="95">
        <v>-2007</v>
      </c>
      <c r="HF139" s="96">
        <v>-1804</v>
      </c>
      <c r="HG139" s="97">
        <v>3603</v>
      </c>
      <c r="HH139" s="87"/>
      <c r="HI139" s="40"/>
    </row>
    <row r="140" spans="1:217" hidden="1" x14ac:dyDescent="0.2">
      <c r="A140" s="87" t="s">
        <v>1017</v>
      </c>
      <c r="B140" s="92" t="s">
        <v>1144</v>
      </c>
      <c r="C140" s="89" t="s">
        <v>807</v>
      </c>
      <c r="D140" s="95">
        <v>14</v>
      </c>
      <c r="E140" s="95">
        <v>0</v>
      </c>
      <c r="F140" s="95">
        <v>24</v>
      </c>
      <c r="G140" s="95">
        <v>2</v>
      </c>
      <c r="H140" s="95">
        <v>0</v>
      </c>
      <c r="I140" s="95">
        <v>5</v>
      </c>
      <c r="J140" s="95">
        <v>83</v>
      </c>
      <c r="K140" s="95">
        <v>50</v>
      </c>
      <c r="L140" s="95">
        <v>0</v>
      </c>
      <c r="M140" s="95">
        <v>0</v>
      </c>
      <c r="N140" s="95">
        <v>1</v>
      </c>
      <c r="O140" s="95">
        <v>14</v>
      </c>
      <c r="P140" s="95">
        <v>0</v>
      </c>
      <c r="Q140" s="95">
        <v>0</v>
      </c>
      <c r="R140" s="95">
        <v>74</v>
      </c>
      <c r="S140" s="95">
        <v>4</v>
      </c>
      <c r="T140" s="95">
        <v>542</v>
      </c>
      <c r="U140" s="95">
        <v>146</v>
      </c>
      <c r="V140" s="95">
        <v>69</v>
      </c>
      <c r="W140" s="95">
        <v>500</v>
      </c>
      <c r="X140" s="95">
        <v>61</v>
      </c>
      <c r="Y140" s="95">
        <v>718</v>
      </c>
      <c r="Z140" s="95">
        <v>1159</v>
      </c>
      <c r="AA140" s="95">
        <v>756</v>
      </c>
      <c r="AB140" s="95">
        <v>181</v>
      </c>
      <c r="AC140" s="95">
        <v>5</v>
      </c>
      <c r="AD140" s="95">
        <v>0</v>
      </c>
      <c r="AE140" s="95">
        <v>3</v>
      </c>
      <c r="AF140" s="95">
        <v>5</v>
      </c>
      <c r="AG140" s="95">
        <v>0</v>
      </c>
      <c r="AH140" s="95">
        <v>22</v>
      </c>
      <c r="AI140" s="95">
        <v>11</v>
      </c>
      <c r="AJ140" s="95">
        <v>32</v>
      </c>
      <c r="AK140" s="95">
        <v>26</v>
      </c>
      <c r="AL140" s="95">
        <v>18</v>
      </c>
      <c r="AM140" s="95">
        <v>10</v>
      </c>
      <c r="AN140" s="95">
        <v>14</v>
      </c>
      <c r="AO140" s="95">
        <v>18</v>
      </c>
      <c r="AP140" s="95">
        <v>40</v>
      </c>
      <c r="AQ140" s="95">
        <v>418</v>
      </c>
      <c r="AR140" s="95">
        <v>103</v>
      </c>
      <c r="AS140" s="95">
        <v>85</v>
      </c>
      <c r="AT140" s="95">
        <v>68</v>
      </c>
      <c r="AU140" s="95">
        <v>78</v>
      </c>
      <c r="AV140" s="95">
        <v>61</v>
      </c>
      <c r="AW140" s="95">
        <v>55</v>
      </c>
      <c r="AX140" s="95">
        <v>331</v>
      </c>
      <c r="AY140" s="95">
        <v>6</v>
      </c>
      <c r="AZ140" s="95">
        <v>537</v>
      </c>
      <c r="BA140" s="95">
        <v>19</v>
      </c>
      <c r="BB140" s="95">
        <v>236</v>
      </c>
      <c r="BC140" s="95">
        <v>307</v>
      </c>
      <c r="BD140" s="95">
        <v>318</v>
      </c>
      <c r="BE140" s="95">
        <v>909</v>
      </c>
      <c r="BF140" s="95">
        <v>57</v>
      </c>
      <c r="BG140" s="95">
        <v>98</v>
      </c>
      <c r="BH140" s="95">
        <v>75</v>
      </c>
      <c r="BI140" s="95">
        <v>55</v>
      </c>
      <c r="BJ140" s="95">
        <v>351</v>
      </c>
      <c r="BK140" s="95">
        <v>12</v>
      </c>
      <c r="BL140" s="95">
        <v>189</v>
      </c>
      <c r="BM140" s="95">
        <v>455</v>
      </c>
      <c r="BN140" s="95">
        <v>8</v>
      </c>
      <c r="BO140" s="95">
        <v>71</v>
      </c>
      <c r="BP140" s="95">
        <v>2</v>
      </c>
      <c r="BQ140" s="95">
        <v>19</v>
      </c>
      <c r="BR140" s="95">
        <v>161</v>
      </c>
      <c r="BS140" s="95">
        <v>140</v>
      </c>
      <c r="BT140" s="95">
        <v>4</v>
      </c>
      <c r="BU140" s="95">
        <v>42</v>
      </c>
      <c r="BV140" s="95">
        <v>26</v>
      </c>
      <c r="BW140" s="95">
        <v>256</v>
      </c>
      <c r="BX140" s="95">
        <v>0</v>
      </c>
      <c r="BY140" s="95">
        <v>1248</v>
      </c>
      <c r="BZ140" s="95">
        <v>210</v>
      </c>
      <c r="CA140" s="95">
        <v>1344</v>
      </c>
      <c r="CB140" s="95">
        <v>243</v>
      </c>
      <c r="CC140" s="95">
        <v>75</v>
      </c>
      <c r="CD140" s="95">
        <v>146</v>
      </c>
      <c r="CE140" s="95">
        <v>0</v>
      </c>
      <c r="CF140" s="95">
        <v>5</v>
      </c>
      <c r="CG140" s="95">
        <v>119</v>
      </c>
      <c r="CH140" s="95">
        <v>69</v>
      </c>
      <c r="CI140" s="95">
        <v>20</v>
      </c>
      <c r="CJ140" s="95">
        <v>31</v>
      </c>
      <c r="CK140" s="95">
        <v>325</v>
      </c>
      <c r="CL140" s="95">
        <v>215</v>
      </c>
      <c r="CM140" s="95">
        <v>143</v>
      </c>
      <c r="CN140" s="95">
        <v>14</v>
      </c>
      <c r="CO140" s="95">
        <v>4</v>
      </c>
      <c r="CP140" s="95">
        <v>126</v>
      </c>
      <c r="CQ140" s="95">
        <v>4</v>
      </c>
      <c r="CR140" s="95">
        <v>106</v>
      </c>
      <c r="CS140" s="95">
        <v>16</v>
      </c>
      <c r="CT140" s="95">
        <v>39</v>
      </c>
      <c r="CU140" s="95">
        <v>69</v>
      </c>
      <c r="CV140" s="95">
        <v>103</v>
      </c>
      <c r="CW140" s="95">
        <v>9</v>
      </c>
      <c r="CX140" s="95">
        <v>81</v>
      </c>
      <c r="CY140" s="95">
        <v>40</v>
      </c>
      <c r="CZ140" s="95">
        <v>15</v>
      </c>
      <c r="DA140" s="95">
        <v>19</v>
      </c>
      <c r="DB140" s="95">
        <v>14</v>
      </c>
      <c r="DC140" s="95">
        <v>0</v>
      </c>
      <c r="DD140" s="95">
        <v>7</v>
      </c>
      <c r="DE140" s="95">
        <v>470</v>
      </c>
      <c r="DF140" s="95">
        <v>135</v>
      </c>
      <c r="DG140" s="95">
        <v>351</v>
      </c>
      <c r="DH140" s="95">
        <v>54</v>
      </c>
      <c r="DI140" s="95">
        <v>7</v>
      </c>
      <c r="DJ140" s="95">
        <v>33</v>
      </c>
      <c r="DK140" s="95">
        <v>415</v>
      </c>
      <c r="DL140" s="95">
        <v>67</v>
      </c>
      <c r="DM140" s="95">
        <v>18</v>
      </c>
      <c r="DN140" s="95">
        <v>23</v>
      </c>
      <c r="DO140" s="95">
        <v>0</v>
      </c>
      <c r="DP140" s="95">
        <v>16</v>
      </c>
      <c r="DQ140" s="95">
        <v>43</v>
      </c>
      <c r="DR140" s="95">
        <v>78</v>
      </c>
      <c r="DS140" s="95">
        <v>204</v>
      </c>
      <c r="DT140" s="95">
        <v>232</v>
      </c>
      <c r="DU140" s="95">
        <v>27</v>
      </c>
      <c r="DV140" s="95">
        <v>14</v>
      </c>
      <c r="DW140" s="95">
        <v>46</v>
      </c>
      <c r="DX140" s="95">
        <v>127</v>
      </c>
      <c r="DY140" s="95">
        <v>204</v>
      </c>
      <c r="DZ140" s="95">
        <v>510</v>
      </c>
      <c r="EA140" s="95">
        <v>325</v>
      </c>
      <c r="EB140" s="95">
        <v>358</v>
      </c>
      <c r="EC140" s="95">
        <v>233</v>
      </c>
      <c r="ED140" s="95">
        <v>176</v>
      </c>
      <c r="EE140" s="95">
        <v>331</v>
      </c>
      <c r="EF140" s="95">
        <v>520</v>
      </c>
      <c r="EG140" s="95">
        <v>101</v>
      </c>
      <c r="EH140" s="95">
        <v>15643</v>
      </c>
      <c r="EI140" s="95">
        <v>1652</v>
      </c>
      <c r="EJ140" s="95">
        <v>1245</v>
      </c>
      <c r="EK140" s="95">
        <v>8071</v>
      </c>
      <c r="EL140" s="95">
        <v>777</v>
      </c>
      <c r="EM140" s="95">
        <v>769</v>
      </c>
      <c r="EN140" s="95">
        <v>1107</v>
      </c>
      <c r="EO140" s="95">
        <v>139</v>
      </c>
      <c r="EP140" s="95">
        <v>13</v>
      </c>
      <c r="EQ140" s="95">
        <v>1973</v>
      </c>
      <c r="ER140" s="95">
        <v>7</v>
      </c>
      <c r="ES140" s="95">
        <v>304</v>
      </c>
      <c r="ET140" s="95">
        <v>611</v>
      </c>
      <c r="EU140" s="95">
        <v>10</v>
      </c>
      <c r="EV140" s="95">
        <v>112</v>
      </c>
      <c r="EW140" s="95">
        <v>20</v>
      </c>
      <c r="EX140" s="95">
        <v>11</v>
      </c>
      <c r="EY140" s="95">
        <v>39</v>
      </c>
      <c r="EZ140" s="95">
        <v>198</v>
      </c>
      <c r="FA140" s="95">
        <v>31</v>
      </c>
      <c r="FB140" s="95">
        <v>1314</v>
      </c>
      <c r="FC140" s="95">
        <v>32</v>
      </c>
      <c r="FD140" s="95">
        <v>2379</v>
      </c>
      <c r="FE140" s="95">
        <v>22</v>
      </c>
      <c r="FF140" s="95">
        <v>92</v>
      </c>
      <c r="FG140" s="95">
        <v>27</v>
      </c>
      <c r="FH140" s="95">
        <v>62</v>
      </c>
      <c r="FI140" s="95">
        <v>1041</v>
      </c>
      <c r="FJ140" s="95">
        <v>4069</v>
      </c>
      <c r="FK140" s="95">
        <v>8154</v>
      </c>
      <c r="FL140" s="95">
        <v>1067</v>
      </c>
      <c r="FM140" s="95">
        <v>2168</v>
      </c>
      <c r="FN140" s="95">
        <v>3598</v>
      </c>
      <c r="FO140" s="95">
        <v>8143</v>
      </c>
      <c r="FP140" s="95">
        <v>220</v>
      </c>
      <c r="FQ140" s="95">
        <v>2155</v>
      </c>
      <c r="FR140" s="95">
        <v>3103</v>
      </c>
      <c r="FS140" s="95">
        <v>416</v>
      </c>
      <c r="FT140" s="95">
        <v>55</v>
      </c>
      <c r="FU140" s="95">
        <v>28</v>
      </c>
      <c r="FV140" s="95">
        <v>11</v>
      </c>
      <c r="FW140" s="95">
        <v>125</v>
      </c>
      <c r="FX140" s="95">
        <v>258</v>
      </c>
      <c r="FY140" s="95">
        <v>1275</v>
      </c>
      <c r="FZ140" s="95">
        <v>2735</v>
      </c>
      <c r="GA140" s="95">
        <v>11316</v>
      </c>
      <c r="GB140" s="95">
        <v>3300</v>
      </c>
      <c r="GC140" s="95">
        <v>1679</v>
      </c>
      <c r="GD140" s="95">
        <v>1412</v>
      </c>
      <c r="GE140" s="95">
        <v>0</v>
      </c>
      <c r="GF140" s="95">
        <v>326</v>
      </c>
      <c r="GG140" s="96">
        <v>113450</v>
      </c>
      <c r="GH140" s="95">
        <v>142</v>
      </c>
      <c r="GI140" s="95">
        <v>74627</v>
      </c>
      <c r="GJ140" s="95">
        <v>0</v>
      </c>
      <c r="GK140" s="95">
        <v>-6341</v>
      </c>
      <c r="GL140" s="95">
        <v>4792</v>
      </c>
      <c r="GM140" s="95">
        <v>0</v>
      </c>
      <c r="GN140" s="95">
        <v>0</v>
      </c>
      <c r="GO140" s="95">
        <v>0</v>
      </c>
      <c r="GP140" s="96">
        <v>73220</v>
      </c>
      <c r="GQ140" s="96">
        <v>186670</v>
      </c>
      <c r="GR140" s="95">
        <v>1173</v>
      </c>
      <c r="GS140" s="95">
        <v>6</v>
      </c>
      <c r="GT140" s="95">
        <v>1179</v>
      </c>
      <c r="GU140" s="95">
        <v>0</v>
      </c>
      <c r="GV140" s="95">
        <v>1179</v>
      </c>
      <c r="GW140" s="96">
        <v>74399</v>
      </c>
      <c r="GX140" s="96">
        <v>187849</v>
      </c>
      <c r="GY140" s="95">
        <v>-13</v>
      </c>
      <c r="GZ140" s="95">
        <v>-36</v>
      </c>
      <c r="HA140" s="95">
        <v>0</v>
      </c>
      <c r="HB140" s="95">
        <v>0</v>
      </c>
      <c r="HC140" s="95">
        <v>-49</v>
      </c>
      <c r="HD140" s="95">
        <v>0</v>
      </c>
      <c r="HE140" s="95">
        <v>-49</v>
      </c>
      <c r="HF140" s="96">
        <v>74350</v>
      </c>
      <c r="HG140" s="97">
        <v>187800</v>
      </c>
      <c r="HH140" s="87"/>
      <c r="HI140" s="40"/>
    </row>
    <row r="141" spans="1:217" hidden="1" x14ac:dyDescent="0.2">
      <c r="A141" s="87" t="s">
        <v>1018</v>
      </c>
      <c r="B141" s="92" t="s">
        <v>1145</v>
      </c>
      <c r="C141" s="89" t="s">
        <v>804</v>
      </c>
      <c r="D141" s="95">
        <v>0</v>
      </c>
      <c r="E141" s="95">
        <v>0</v>
      </c>
      <c r="F141" s="95">
        <v>0</v>
      </c>
      <c r="G141" s="95">
        <v>0</v>
      </c>
      <c r="H141" s="95">
        <v>0</v>
      </c>
      <c r="I141" s="95">
        <v>0</v>
      </c>
      <c r="J141" s="95">
        <v>41</v>
      </c>
      <c r="K141" s="95">
        <v>47</v>
      </c>
      <c r="L141" s="95">
        <v>0</v>
      </c>
      <c r="M141" s="95">
        <v>0</v>
      </c>
      <c r="N141" s="95">
        <v>0</v>
      </c>
      <c r="O141" s="95">
        <v>0</v>
      </c>
      <c r="P141" s="95">
        <v>0</v>
      </c>
      <c r="Q141" s="95">
        <v>0</v>
      </c>
      <c r="R141" s="95">
        <v>39</v>
      </c>
      <c r="S141" s="95">
        <v>2</v>
      </c>
      <c r="T141" s="95">
        <v>388</v>
      </c>
      <c r="U141" s="95">
        <v>78</v>
      </c>
      <c r="V141" s="95">
        <v>15</v>
      </c>
      <c r="W141" s="95">
        <v>611</v>
      </c>
      <c r="X141" s="95">
        <v>2</v>
      </c>
      <c r="Y141" s="95">
        <v>155</v>
      </c>
      <c r="Z141" s="95">
        <v>45</v>
      </c>
      <c r="AA141" s="95">
        <v>77</v>
      </c>
      <c r="AB141" s="95">
        <v>12</v>
      </c>
      <c r="AC141" s="95">
        <v>21</v>
      </c>
      <c r="AD141" s="95">
        <v>0</v>
      </c>
      <c r="AE141" s="95">
        <v>0</v>
      </c>
      <c r="AF141" s="95">
        <v>1</v>
      </c>
      <c r="AG141" s="95">
        <v>0</v>
      </c>
      <c r="AH141" s="95">
        <v>0</v>
      </c>
      <c r="AI141" s="95">
        <v>0</v>
      </c>
      <c r="AJ141" s="95">
        <v>6</v>
      </c>
      <c r="AK141" s="95">
        <v>4</v>
      </c>
      <c r="AL141" s="95">
        <v>2</v>
      </c>
      <c r="AM141" s="95">
        <v>11</v>
      </c>
      <c r="AN141" s="95">
        <v>2</v>
      </c>
      <c r="AO141" s="95">
        <v>6</v>
      </c>
      <c r="AP141" s="95">
        <v>0</v>
      </c>
      <c r="AQ141" s="95">
        <v>249</v>
      </c>
      <c r="AR141" s="95">
        <v>24</v>
      </c>
      <c r="AS141" s="95">
        <v>47</v>
      </c>
      <c r="AT141" s="95">
        <v>31</v>
      </c>
      <c r="AU141" s="95">
        <v>72</v>
      </c>
      <c r="AV141" s="95">
        <v>88</v>
      </c>
      <c r="AW141" s="95">
        <v>182</v>
      </c>
      <c r="AX141" s="95">
        <v>334</v>
      </c>
      <c r="AY141" s="95">
        <v>11</v>
      </c>
      <c r="AZ141" s="95">
        <v>598</v>
      </c>
      <c r="BA141" s="95">
        <v>0</v>
      </c>
      <c r="BB141" s="95">
        <v>6</v>
      </c>
      <c r="BC141" s="95">
        <v>111</v>
      </c>
      <c r="BD141" s="95">
        <v>306</v>
      </c>
      <c r="BE141" s="95">
        <v>1107</v>
      </c>
      <c r="BF141" s="95">
        <v>207</v>
      </c>
      <c r="BG141" s="95">
        <v>270</v>
      </c>
      <c r="BH141" s="95">
        <v>417</v>
      </c>
      <c r="BI141" s="95">
        <v>18</v>
      </c>
      <c r="BJ141" s="95">
        <v>14</v>
      </c>
      <c r="BK141" s="95">
        <v>0</v>
      </c>
      <c r="BL141" s="95">
        <v>14</v>
      </c>
      <c r="BM141" s="95">
        <v>19</v>
      </c>
      <c r="BN141" s="95">
        <v>7</v>
      </c>
      <c r="BO141" s="95">
        <v>7</v>
      </c>
      <c r="BP141" s="95">
        <v>1</v>
      </c>
      <c r="BQ141" s="95">
        <v>14</v>
      </c>
      <c r="BR141" s="95">
        <v>127</v>
      </c>
      <c r="BS141" s="95">
        <v>298</v>
      </c>
      <c r="BT141" s="95">
        <v>2</v>
      </c>
      <c r="BU141" s="95">
        <v>34</v>
      </c>
      <c r="BV141" s="95">
        <v>127</v>
      </c>
      <c r="BW141" s="95">
        <v>222</v>
      </c>
      <c r="BX141" s="95">
        <v>0</v>
      </c>
      <c r="BY141" s="95">
        <v>12</v>
      </c>
      <c r="BZ141" s="95">
        <v>4</v>
      </c>
      <c r="CA141" s="95">
        <v>16</v>
      </c>
      <c r="CB141" s="95">
        <v>9</v>
      </c>
      <c r="CC141" s="95">
        <v>0</v>
      </c>
      <c r="CD141" s="95">
        <v>0</v>
      </c>
      <c r="CE141" s="95">
        <v>0</v>
      </c>
      <c r="CF141" s="95">
        <v>15</v>
      </c>
      <c r="CG141" s="95">
        <v>0</v>
      </c>
      <c r="CH141" s="95">
        <v>11</v>
      </c>
      <c r="CI141" s="95">
        <v>4</v>
      </c>
      <c r="CJ141" s="95">
        <v>8</v>
      </c>
      <c r="CK141" s="95">
        <v>30</v>
      </c>
      <c r="CL141" s="95">
        <v>108</v>
      </c>
      <c r="CM141" s="95">
        <v>50</v>
      </c>
      <c r="CN141" s="95">
        <v>12</v>
      </c>
      <c r="CO141" s="95">
        <v>3</v>
      </c>
      <c r="CP141" s="95">
        <v>28</v>
      </c>
      <c r="CQ141" s="95">
        <v>0</v>
      </c>
      <c r="CR141" s="95">
        <v>7</v>
      </c>
      <c r="CS141" s="95">
        <v>0</v>
      </c>
      <c r="CT141" s="95">
        <v>1</v>
      </c>
      <c r="CU141" s="95">
        <v>1</v>
      </c>
      <c r="CV141" s="95">
        <v>6</v>
      </c>
      <c r="CW141" s="95">
        <v>0</v>
      </c>
      <c r="CX141" s="95">
        <v>5</v>
      </c>
      <c r="CY141" s="95">
        <v>1</v>
      </c>
      <c r="CZ141" s="95">
        <v>8</v>
      </c>
      <c r="DA141" s="95">
        <v>6</v>
      </c>
      <c r="DB141" s="95">
        <v>3</v>
      </c>
      <c r="DC141" s="95">
        <v>0</v>
      </c>
      <c r="DD141" s="95">
        <v>12</v>
      </c>
      <c r="DE141" s="95">
        <v>127</v>
      </c>
      <c r="DF141" s="95">
        <v>58</v>
      </c>
      <c r="DG141" s="95">
        <v>72</v>
      </c>
      <c r="DH141" s="95">
        <v>0</v>
      </c>
      <c r="DI141" s="95">
        <v>3</v>
      </c>
      <c r="DJ141" s="95">
        <v>5</v>
      </c>
      <c r="DK141" s="95">
        <v>158</v>
      </c>
      <c r="DL141" s="95">
        <v>71</v>
      </c>
      <c r="DM141" s="95">
        <v>16</v>
      </c>
      <c r="DN141" s="95">
        <v>13</v>
      </c>
      <c r="DO141" s="95">
        <v>0</v>
      </c>
      <c r="DP141" s="95">
        <v>4</v>
      </c>
      <c r="DQ141" s="95">
        <v>106</v>
      </c>
      <c r="DR141" s="95">
        <v>10</v>
      </c>
      <c r="DS141" s="95">
        <v>153</v>
      </c>
      <c r="DT141" s="95">
        <v>2178</v>
      </c>
      <c r="DU141" s="95">
        <v>1</v>
      </c>
      <c r="DV141" s="95">
        <v>7</v>
      </c>
      <c r="DW141" s="95">
        <v>1</v>
      </c>
      <c r="DX141" s="95">
        <v>11</v>
      </c>
      <c r="DY141" s="95">
        <v>0</v>
      </c>
      <c r="DZ141" s="95">
        <v>293</v>
      </c>
      <c r="EA141" s="95">
        <v>157</v>
      </c>
      <c r="EB141" s="95">
        <v>2</v>
      </c>
      <c r="EC141" s="95">
        <v>1463</v>
      </c>
      <c r="ED141" s="95">
        <v>1235</v>
      </c>
      <c r="EE141" s="95">
        <v>6105</v>
      </c>
      <c r="EF141" s="95">
        <v>510</v>
      </c>
      <c r="EG141" s="95">
        <v>0</v>
      </c>
      <c r="EH141" s="95">
        <v>342</v>
      </c>
      <c r="EI141" s="95">
        <v>0</v>
      </c>
      <c r="EJ141" s="95">
        <v>1211</v>
      </c>
      <c r="EK141" s="95">
        <v>2808</v>
      </c>
      <c r="EL141" s="95">
        <v>1685</v>
      </c>
      <c r="EM141" s="95">
        <v>2009</v>
      </c>
      <c r="EN141" s="95">
        <v>40</v>
      </c>
      <c r="EO141" s="95">
        <v>0</v>
      </c>
      <c r="EP141" s="95">
        <v>0</v>
      </c>
      <c r="EQ141" s="95">
        <v>6627</v>
      </c>
      <c r="ER141" s="95">
        <v>54</v>
      </c>
      <c r="ES141" s="95">
        <v>249</v>
      </c>
      <c r="ET141" s="95">
        <v>1824</v>
      </c>
      <c r="EU141" s="95">
        <v>73</v>
      </c>
      <c r="EV141" s="95">
        <v>205</v>
      </c>
      <c r="EW141" s="95">
        <v>151</v>
      </c>
      <c r="EX141" s="95">
        <v>41</v>
      </c>
      <c r="EY141" s="95">
        <v>156</v>
      </c>
      <c r="EZ141" s="95">
        <v>182</v>
      </c>
      <c r="FA141" s="95">
        <v>94</v>
      </c>
      <c r="FB141" s="95">
        <v>2428</v>
      </c>
      <c r="FC141" s="95">
        <v>66</v>
      </c>
      <c r="FD141" s="95">
        <v>3934</v>
      </c>
      <c r="FE141" s="95">
        <v>878</v>
      </c>
      <c r="FF141" s="95">
        <v>58</v>
      </c>
      <c r="FG141" s="95">
        <v>52</v>
      </c>
      <c r="FH141" s="95">
        <v>47</v>
      </c>
      <c r="FI141" s="95">
        <v>429</v>
      </c>
      <c r="FJ141" s="95">
        <v>35587</v>
      </c>
      <c r="FK141" s="95">
        <v>6181</v>
      </c>
      <c r="FL141" s="95">
        <v>153</v>
      </c>
      <c r="FM141" s="95">
        <v>726</v>
      </c>
      <c r="FN141" s="95">
        <v>1498</v>
      </c>
      <c r="FO141" s="95">
        <v>6825</v>
      </c>
      <c r="FP141" s="95">
        <v>481</v>
      </c>
      <c r="FQ141" s="95">
        <v>1312</v>
      </c>
      <c r="FR141" s="95">
        <v>1801</v>
      </c>
      <c r="FS141" s="95">
        <v>5</v>
      </c>
      <c r="FT141" s="95">
        <v>26</v>
      </c>
      <c r="FU141" s="95">
        <v>57</v>
      </c>
      <c r="FV141" s="95">
        <v>6</v>
      </c>
      <c r="FW141" s="95">
        <v>117</v>
      </c>
      <c r="FX141" s="95">
        <v>197</v>
      </c>
      <c r="FY141" s="95">
        <v>234</v>
      </c>
      <c r="FZ141" s="95">
        <v>10835</v>
      </c>
      <c r="GA141" s="95">
        <v>19377</v>
      </c>
      <c r="GB141" s="95">
        <v>2224</v>
      </c>
      <c r="GC141" s="95">
        <v>4292</v>
      </c>
      <c r="GD141" s="95">
        <v>3980</v>
      </c>
      <c r="GE141" s="95">
        <v>0</v>
      </c>
      <c r="GF141" s="95">
        <v>2705</v>
      </c>
      <c r="GG141" s="96">
        <v>143910</v>
      </c>
      <c r="GH141" s="95">
        <v>0</v>
      </c>
      <c r="GI141" s="95">
        <v>12909</v>
      </c>
      <c r="GJ141" s="95">
        <v>0</v>
      </c>
      <c r="GK141" s="95">
        <v>29989</v>
      </c>
      <c r="GL141" s="95">
        <v>4779</v>
      </c>
      <c r="GM141" s="95">
        <v>0</v>
      </c>
      <c r="GN141" s="95">
        <v>0</v>
      </c>
      <c r="GO141" s="95">
        <v>0</v>
      </c>
      <c r="GP141" s="96">
        <v>47677</v>
      </c>
      <c r="GQ141" s="96">
        <v>191587</v>
      </c>
      <c r="GR141" s="95">
        <v>295</v>
      </c>
      <c r="GS141" s="95">
        <v>0</v>
      </c>
      <c r="GT141" s="95">
        <v>295</v>
      </c>
      <c r="GU141" s="95">
        <v>0</v>
      </c>
      <c r="GV141" s="95">
        <v>295</v>
      </c>
      <c r="GW141" s="96">
        <v>47972</v>
      </c>
      <c r="GX141" s="96">
        <v>191882</v>
      </c>
      <c r="GY141" s="95">
        <v>-15</v>
      </c>
      <c r="GZ141" s="95">
        <v>0</v>
      </c>
      <c r="HA141" s="95">
        <v>0</v>
      </c>
      <c r="HB141" s="95">
        <v>0</v>
      </c>
      <c r="HC141" s="95">
        <v>-15</v>
      </c>
      <c r="HD141" s="95">
        <v>-13931</v>
      </c>
      <c r="HE141" s="95">
        <v>-13946</v>
      </c>
      <c r="HF141" s="96">
        <v>34026</v>
      </c>
      <c r="HG141" s="97">
        <v>177936</v>
      </c>
      <c r="HH141" s="87"/>
      <c r="HI141" s="40"/>
    </row>
    <row r="142" spans="1:217" hidden="1" x14ac:dyDescent="0.2">
      <c r="A142" s="87" t="s">
        <v>1019</v>
      </c>
      <c r="B142" s="92" t="s">
        <v>815</v>
      </c>
      <c r="C142" s="89" t="s">
        <v>802</v>
      </c>
      <c r="D142" s="95">
        <v>1366</v>
      </c>
      <c r="E142" s="95">
        <v>211</v>
      </c>
      <c r="F142" s="95">
        <v>1674</v>
      </c>
      <c r="G142" s="95">
        <v>123</v>
      </c>
      <c r="H142" s="95">
        <v>4</v>
      </c>
      <c r="I142" s="95">
        <v>322</v>
      </c>
      <c r="J142" s="95">
        <v>1829</v>
      </c>
      <c r="K142" s="95">
        <v>1150</v>
      </c>
      <c r="L142" s="95">
        <v>20</v>
      </c>
      <c r="M142" s="95">
        <v>12</v>
      </c>
      <c r="N142" s="95">
        <v>81</v>
      </c>
      <c r="O142" s="95">
        <v>2299</v>
      </c>
      <c r="P142" s="95">
        <v>13</v>
      </c>
      <c r="Q142" s="95">
        <v>0</v>
      </c>
      <c r="R142" s="95">
        <v>559</v>
      </c>
      <c r="S142" s="95">
        <v>17</v>
      </c>
      <c r="T142" s="95">
        <v>20342</v>
      </c>
      <c r="U142" s="95">
        <v>7232</v>
      </c>
      <c r="V142" s="95">
        <v>6191</v>
      </c>
      <c r="W142" s="95">
        <v>25125</v>
      </c>
      <c r="X142" s="95">
        <v>5837</v>
      </c>
      <c r="Y142" s="95">
        <v>17476</v>
      </c>
      <c r="Z142" s="95">
        <v>37323</v>
      </c>
      <c r="AA142" s="95">
        <v>7214</v>
      </c>
      <c r="AB142" s="95">
        <v>10254</v>
      </c>
      <c r="AC142" s="95">
        <v>5519</v>
      </c>
      <c r="AD142" s="95">
        <v>0</v>
      </c>
      <c r="AE142" s="95">
        <v>175</v>
      </c>
      <c r="AF142" s="95">
        <v>794</v>
      </c>
      <c r="AG142" s="95">
        <v>0</v>
      </c>
      <c r="AH142" s="95">
        <v>94</v>
      </c>
      <c r="AI142" s="95">
        <v>863</v>
      </c>
      <c r="AJ142" s="95">
        <v>1110</v>
      </c>
      <c r="AK142" s="95">
        <v>590</v>
      </c>
      <c r="AL142" s="95">
        <v>1748</v>
      </c>
      <c r="AM142" s="95">
        <v>1137</v>
      </c>
      <c r="AN142" s="95">
        <v>1323</v>
      </c>
      <c r="AO142" s="95">
        <v>2092</v>
      </c>
      <c r="AP142" s="95">
        <v>1165</v>
      </c>
      <c r="AQ142" s="95">
        <v>2836</v>
      </c>
      <c r="AR142" s="95">
        <v>11556</v>
      </c>
      <c r="AS142" s="95">
        <v>6570</v>
      </c>
      <c r="AT142" s="95">
        <v>4577</v>
      </c>
      <c r="AU142" s="95">
        <v>8419</v>
      </c>
      <c r="AV142" s="95">
        <v>483</v>
      </c>
      <c r="AW142" s="95">
        <v>609</v>
      </c>
      <c r="AX142" s="95">
        <v>2722</v>
      </c>
      <c r="AY142" s="95">
        <v>74</v>
      </c>
      <c r="AZ142" s="95">
        <v>3579</v>
      </c>
      <c r="BA142" s="95">
        <v>148</v>
      </c>
      <c r="BB142" s="95">
        <v>5021</v>
      </c>
      <c r="BC142" s="95">
        <v>2991</v>
      </c>
      <c r="BD142" s="95">
        <v>4172</v>
      </c>
      <c r="BE142" s="95">
        <v>11137</v>
      </c>
      <c r="BF142" s="95">
        <v>3220</v>
      </c>
      <c r="BG142" s="95">
        <v>4658</v>
      </c>
      <c r="BH142" s="95">
        <v>11418</v>
      </c>
      <c r="BI142" s="95">
        <v>831</v>
      </c>
      <c r="BJ142" s="95">
        <v>15719</v>
      </c>
      <c r="BK142" s="95">
        <v>314</v>
      </c>
      <c r="BL142" s="95">
        <v>1926</v>
      </c>
      <c r="BM142" s="95">
        <v>24883</v>
      </c>
      <c r="BN142" s="95">
        <v>1168</v>
      </c>
      <c r="BO142" s="95">
        <v>4636</v>
      </c>
      <c r="BP142" s="95">
        <v>1172</v>
      </c>
      <c r="BQ142" s="95">
        <v>2993</v>
      </c>
      <c r="BR142" s="95">
        <v>3456</v>
      </c>
      <c r="BS142" s="95">
        <v>2840</v>
      </c>
      <c r="BT142" s="95">
        <v>220</v>
      </c>
      <c r="BU142" s="95">
        <v>1410</v>
      </c>
      <c r="BV142" s="95">
        <v>1047</v>
      </c>
      <c r="BW142" s="95">
        <v>12038</v>
      </c>
      <c r="BX142" s="95">
        <v>0</v>
      </c>
      <c r="BY142" s="95">
        <v>2217</v>
      </c>
      <c r="BZ142" s="95">
        <v>4742</v>
      </c>
      <c r="CA142" s="95">
        <v>31597</v>
      </c>
      <c r="CB142" s="95">
        <v>3605</v>
      </c>
      <c r="CC142" s="95">
        <v>14866</v>
      </c>
      <c r="CD142" s="95">
        <v>2432</v>
      </c>
      <c r="CE142" s="95">
        <v>0</v>
      </c>
      <c r="CF142" s="95">
        <v>577</v>
      </c>
      <c r="CG142" s="95">
        <v>6561</v>
      </c>
      <c r="CH142" s="95">
        <v>4408</v>
      </c>
      <c r="CI142" s="95">
        <v>1796</v>
      </c>
      <c r="CJ142" s="95">
        <v>5096</v>
      </c>
      <c r="CK142" s="95">
        <v>15974</v>
      </c>
      <c r="CL142" s="95">
        <v>30293</v>
      </c>
      <c r="CM142" s="95">
        <v>7680</v>
      </c>
      <c r="CN142" s="95">
        <v>2901</v>
      </c>
      <c r="CO142" s="95">
        <v>209</v>
      </c>
      <c r="CP142" s="95">
        <v>4643</v>
      </c>
      <c r="CQ142" s="95">
        <v>564</v>
      </c>
      <c r="CR142" s="95">
        <v>11091</v>
      </c>
      <c r="CS142" s="95">
        <v>539</v>
      </c>
      <c r="CT142" s="95">
        <v>1182</v>
      </c>
      <c r="CU142" s="95">
        <v>4097</v>
      </c>
      <c r="CV142" s="95">
        <v>4971</v>
      </c>
      <c r="CW142" s="95">
        <v>958</v>
      </c>
      <c r="CX142" s="95">
        <v>5376</v>
      </c>
      <c r="CY142" s="95">
        <v>6646</v>
      </c>
      <c r="CZ142" s="95">
        <v>2893</v>
      </c>
      <c r="DA142" s="95">
        <v>1473</v>
      </c>
      <c r="DB142" s="95">
        <v>846</v>
      </c>
      <c r="DC142" s="95">
        <v>49</v>
      </c>
      <c r="DD142" s="95">
        <v>91</v>
      </c>
      <c r="DE142" s="95">
        <v>9633</v>
      </c>
      <c r="DF142" s="95">
        <v>3352</v>
      </c>
      <c r="DG142" s="95">
        <v>47425</v>
      </c>
      <c r="DH142" s="95">
        <v>4791</v>
      </c>
      <c r="DI142" s="95">
        <v>938</v>
      </c>
      <c r="DJ142" s="95">
        <v>2952</v>
      </c>
      <c r="DK142" s="95">
        <v>21025</v>
      </c>
      <c r="DL142" s="95">
        <v>16670</v>
      </c>
      <c r="DM142" s="95">
        <v>3120</v>
      </c>
      <c r="DN142" s="95">
        <v>4418</v>
      </c>
      <c r="DO142" s="95">
        <v>0</v>
      </c>
      <c r="DP142" s="95">
        <v>722</v>
      </c>
      <c r="DQ142" s="95">
        <v>1412</v>
      </c>
      <c r="DR142" s="95">
        <v>14835</v>
      </c>
      <c r="DS142" s="95">
        <v>13505</v>
      </c>
      <c r="DT142" s="95">
        <v>7929</v>
      </c>
      <c r="DU142" s="95">
        <v>2352</v>
      </c>
      <c r="DV142" s="95">
        <v>3180</v>
      </c>
      <c r="DW142" s="95">
        <v>4592</v>
      </c>
      <c r="DX142" s="95">
        <v>10869</v>
      </c>
      <c r="DY142" s="95">
        <v>286</v>
      </c>
      <c r="DZ142" s="95">
        <v>36203</v>
      </c>
      <c r="EA142" s="95">
        <v>23150</v>
      </c>
      <c r="EB142" s="95">
        <v>17793</v>
      </c>
      <c r="EC142" s="95">
        <v>12089</v>
      </c>
      <c r="ED142" s="95">
        <v>8047</v>
      </c>
      <c r="EE142" s="95">
        <v>15056</v>
      </c>
      <c r="EF142" s="95">
        <v>7629</v>
      </c>
      <c r="EG142" s="95">
        <v>25</v>
      </c>
      <c r="EH142" s="95">
        <v>3086</v>
      </c>
      <c r="EI142" s="95">
        <v>2060</v>
      </c>
      <c r="EJ142" s="95">
        <v>10938</v>
      </c>
      <c r="EK142" s="95">
        <v>14708</v>
      </c>
      <c r="EL142" s="95">
        <v>2481</v>
      </c>
      <c r="EM142" s="95">
        <v>2107</v>
      </c>
      <c r="EN142" s="95">
        <v>588</v>
      </c>
      <c r="EO142" s="95">
        <v>574</v>
      </c>
      <c r="EP142" s="95">
        <v>644</v>
      </c>
      <c r="EQ142" s="95">
        <v>476</v>
      </c>
      <c r="ER142" s="95">
        <v>5</v>
      </c>
      <c r="ES142" s="95">
        <v>1620</v>
      </c>
      <c r="ET142" s="95">
        <v>5703</v>
      </c>
      <c r="EU142" s="95">
        <v>757</v>
      </c>
      <c r="EV142" s="95">
        <v>1217</v>
      </c>
      <c r="EW142" s="95">
        <v>562</v>
      </c>
      <c r="EX142" s="95">
        <v>371</v>
      </c>
      <c r="EY142" s="95">
        <v>180</v>
      </c>
      <c r="EZ142" s="95">
        <v>651</v>
      </c>
      <c r="FA142" s="95">
        <v>2050</v>
      </c>
      <c r="FB142" s="95">
        <v>1014</v>
      </c>
      <c r="FC142" s="95">
        <v>135</v>
      </c>
      <c r="FD142" s="95">
        <v>1292</v>
      </c>
      <c r="FE142" s="95">
        <v>158</v>
      </c>
      <c r="FF142" s="95">
        <v>2511</v>
      </c>
      <c r="FG142" s="95">
        <v>61</v>
      </c>
      <c r="FH142" s="95">
        <v>2647</v>
      </c>
      <c r="FI142" s="95">
        <v>2628</v>
      </c>
      <c r="FJ142" s="95">
        <v>4520</v>
      </c>
      <c r="FK142" s="95">
        <v>6256</v>
      </c>
      <c r="FL142" s="95">
        <v>802</v>
      </c>
      <c r="FM142" s="95">
        <v>2045</v>
      </c>
      <c r="FN142" s="95">
        <v>11550</v>
      </c>
      <c r="FO142" s="95">
        <v>119987</v>
      </c>
      <c r="FP142" s="95">
        <v>1012</v>
      </c>
      <c r="FQ142" s="95">
        <v>6744</v>
      </c>
      <c r="FR142" s="95">
        <v>7370</v>
      </c>
      <c r="FS142" s="95">
        <v>3756</v>
      </c>
      <c r="FT142" s="95">
        <v>1430</v>
      </c>
      <c r="FU142" s="95">
        <v>100</v>
      </c>
      <c r="FV142" s="95">
        <v>290</v>
      </c>
      <c r="FW142" s="95">
        <v>6768</v>
      </c>
      <c r="FX142" s="95">
        <v>23319</v>
      </c>
      <c r="FY142" s="95">
        <v>6246</v>
      </c>
      <c r="FZ142" s="95">
        <v>8035</v>
      </c>
      <c r="GA142" s="95">
        <v>96264</v>
      </c>
      <c r="GB142" s="95">
        <v>4418</v>
      </c>
      <c r="GC142" s="95">
        <v>5118</v>
      </c>
      <c r="GD142" s="95">
        <v>4285</v>
      </c>
      <c r="GE142" s="95">
        <v>7981</v>
      </c>
      <c r="GF142" s="95">
        <v>1859</v>
      </c>
      <c r="GG142" s="96">
        <v>1187877</v>
      </c>
      <c r="GH142" s="95">
        <v>7994</v>
      </c>
      <c r="GI142" s="95">
        <v>548193</v>
      </c>
      <c r="GJ142" s="95">
        <v>0</v>
      </c>
      <c r="GK142" s="95">
        <v>61</v>
      </c>
      <c r="GL142" s="95">
        <v>0</v>
      </c>
      <c r="GM142" s="95">
        <v>12807</v>
      </c>
      <c r="GN142" s="95">
        <v>297674</v>
      </c>
      <c r="GO142" s="95">
        <v>3125</v>
      </c>
      <c r="GP142" s="96">
        <v>869854</v>
      </c>
      <c r="GQ142" s="96">
        <v>2057731</v>
      </c>
      <c r="GR142" s="95">
        <v>135548</v>
      </c>
      <c r="GS142" s="95">
        <v>548</v>
      </c>
      <c r="GT142" s="95">
        <v>136096</v>
      </c>
      <c r="GU142" s="95">
        <v>503227</v>
      </c>
      <c r="GV142" s="95">
        <v>639323</v>
      </c>
      <c r="GW142" s="96">
        <v>1509177</v>
      </c>
      <c r="GX142" s="96">
        <v>2697054</v>
      </c>
      <c r="GY142" s="95">
        <v>-23224</v>
      </c>
      <c r="GZ142" s="95">
        <v>0</v>
      </c>
      <c r="HA142" s="95">
        <v>0</v>
      </c>
      <c r="HB142" s="95">
        <v>0</v>
      </c>
      <c r="HC142" s="95">
        <v>-23224</v>
      </c>
      <c r="HD142" s="95">
        <v>-1561153</v>
      </c>
      <c r="HE142" s="95">
        <v>-1584377</v>
      </c>
      <c r="HF142" s="96">
        <v>-75200</v>
      </c>
      <c r="HG142" s="97">
        <v>1112677</v>
      </c>
      <c r="HH142" s="87"/>
      <c r="HI142" s="40"/>
    </row>
    <row r="143" spans="1:217" hidden="1" x14ac:dyDescent="0.2">
      <c r="A143" s="87" t="s">
        <v>1020</v>
      </c>
      <c r="B143" s="92" t="s">
        <v>1146</v>
      </c>
      <c r="C143" s="89" t="s">
        <v>800</v>
      </c>
      <c r="D143" s="95">
        <v>1854</v>
      </c>
      <c r="E143" s="95">
        <v>273</v>
      </c>
      <c r="F143" s="95">
        <v>1895</v>
      </c>
      <c r="G143" s="95">
        <v>137</v>
      </c>
      <c r="H143" s="95">
        <v>5</v>
      </c>
      <c r="I143" s="95">
        <v>348</v>
      </c>
      <c r="J143" s="95">
        <v>1735</v>
      </c>
      <c r="K143" s="95">
        <v>255</v>
      </c>
      <c r="L143" s="95">
        <v>11</v>
      </c>
      <c r="M143" s="95">
        <v>11</v>
      </c>
      <c r="N143" s="95">
        <v>32</v>
      </c>
      <c r="O143" s="95">
        <v>623</v>
      </c>
      <c r="P143" s="95">
        <v>3</v>
      </c>
      <c r="Q143" s="95">
        <v>0</v>
      </c>
      <c r="R143" s="95">
        <v>231</v>
      </c>
      <c r="S143" s="95">
        <v>9</v>
      </c>
      <c r="T143" s="95">
        <v>311</v>
      </c>
      <c r="U143" s="95">
        <v>154</v>
      </c>
      <c r="V143" s="95">
        <v>69</v>
      </c>
      <c r="W143" s="95">
        <v>577</v>
      </c>
      <c r="X143" s="95">
        <v>56</v>
      </c>
      <c r="Y143" s="95">
        <v>207</v>
      </c>
      <c r="Z143" s="95">
        <v>9461</v>
      </c>
      <c r="AA143" s="95">
        <v>575</v>
      </c>
      <c r="AB143" s="95">
        <v>187</v>
      </c>
      <c r="AC143" s="95">
        <v>32</v>
      </c>
      <c r="AD143" s="95">
        <v>0</v>
      </c>
      <c r="AE143" s="95">
        <v>8</v>
      </c>
      <c r="AF143" s="95">
        <v>20</v>
      </c>
      <c r="AG143" s="95">
        <v>0</v>
      </c>
      <c r="AH143" s="95">
        <v>8</v>
      </c>
      <c r="AI143" s="95">
        <v>37</v>
      </c>
      <c r="AJ143" s="95">
        <v>380</v>
      </c>
      <c r="AK143" s="95">
        <v>301</v>
      </c>
      <c r="AL143" s="95">
        <v>182</v>
      </c>
      <c r="AM143" s="95">
        <v>30</v>
      </c>
      <c r="AN143" s="95">
        <v>87</v>
      </c>
      <c r="AO143" s="95">
        <v>318</v>
      </c>
      <c r="AP143" s="95">
        <v>6</v>
      </c>
      <c r="AQ143" s="95">
        <v>86</v>
      </c>
      <c r="AR143" s="95">
        <v>94</v>
      </c>
      <c r="AS143" s="95">
        <v>104</v>
      </c>
      <c r="AT143" s="95">
        <v>63</v>
      </c>
      <c r="AU143" s="95">
        <v>165</v>
      </c>
      <c r="AV143" s="95">
        <v>42</v>
      </c>
      <c r="AW143" s="95">
        <v>20</v>
      </c>
      <c r="AX143" s="95">
        <v>160</v>
      </c>
      <c r="AY143" s="95">
        <v>2</v>
      </c>
      <c r="AZ143" s="95">
        <v>136</v>
      </c>
      <c r="BA143" s="95">
        <v>10</v>
      </c>
      <c r="BB143" s="95">
        <v>126</v>
      </c>
      <c r="BC143" s="95">
        <v>45</v>
      </c>
      <c r="BD143" s="95">
        <v>85</v>
      </c>
      <c r="BE143" s="95">
        <v>400</v>
      </c>
      <c r="BF143" s="95">
        <v>156</v>
      </c>
      <c r="BG143" s="95">
        <v>158</v>
      </c>
      <c r="BH143" s="95">
        <v>195</v>
      </c>
      <c r="BI143" s="95">
        <v>18</v>
      </c>
      <c r="BJ143" s="95">
        <v>290</v>
      </c>
      <c r="BK143" s="95">
        <v>3</v>
      </c>
      <c r="BL143" s="95">
        <v>25</v>
      </c>
      <c r="BM143" s="95">
        <v>326</v>
      </c>
      <c r="BN143" s="95">
        <v>32</v>
      </c>
      <c r="BO143" s="95">
        <v>325</v>
      </c>
      <c r="BP143" s="95">
        <v>385</v>
      </c>
      <c r="BQ143" s="95">
        <v>178</v>
      </c>
      <c r="BR143" s="95">
        <v>282</v>
      </c>
      <c r="BS143" s="95">
        <v>251</v>
      </c>
      <c r="BT143" s="95">
        <v>30</v>
      </c>
      <c r="BU143" s="95">
        <v>115</v>
      </c>
      <c r="BV143" s="95">
        <v>77</v>
      </c>
      <c r="BW143" s="95">
        <v>274</v>
      </c>
      <c r="BX143" s="95">
        <v>0</v>
      </c>
      <c r="BY143" s="95">
        <v>937</v>
      </c>
      <c r="BZ143" s="95">
        <v>257</v>
      </c>
      <c r="CA143" s="95">
        <v>812</v>
      </c>
      <c r="CB143" s="95">
        <v>362</v>
      </c>
      <c r="CC143" s="95">
        <v>202</v>
      </c>
      <c r="CD143" s="95">
        <v>89</v>
      </c>
      <c r="CE143" s="95">
        <v>0</v>
      </c>
      <c r="CF143" s="95">
        <v>17</v>
      </c>
      <c r="CG143" s="95">
        <v>202</v>
      </c>
      <c r="CH143" s="95">
        <v>127</v>
      </c>
      <c r="CI143" s="95">
        <v>60</v>
      </c>
      <c r="CJ143" s="95">
        <v>136</v>
      </c>
      <c r="CK143" s="95">
        <v>642</v>
      </c>
      <c r="CL143" s="95">
        <v>1435</v>
      </c>
      <c r="CM143" s="95">
        <v>591</v>
      </c>
      <c r="CN143" s="95">
        <v>428</v>
      </c>
      <c r="CO143" s="95">
        <v>29</v>
      </c>
      <c r="CP143" s="95">
        <v>281</v>
      </c>
      <c r="CQ143" s="95">
        <v>76</v>
      </c>
      <c r="CR143" s="95">
        <v>1511</v>
      </c>
      <c r="CS143" s="95">
        <v>49</v>
      </c>
      <c r="CT143" s="95">
        <v>149</v>
      </c>
      <c r="CU143" s="95">
        <v>2039</v>
      </c>
      <c r="CV143" s="95">
        <v>1767</v>
      </c>
      <c r="CW143" s="95">
        <v>72</v>
      </c>
      <c r="CX143" s="95">
        <v>661</v>
      </c>
      <c r="CY143" s="95">
        <v>476</v>
      </c>
      <c r="CZ143" s="95">
        <v>149</v>
      </c>
      <c r="DA143" s="95">
        <v>370</v>
      </c>
      <c r="DB143" s="95">
        <v>56</v>
      </c>
      <c r="DC143" s="95">
        <v>6</v>
      </c>
      <c r="DD143" s="95">
        <v>9</v>
      </c>
      <c r="DE143" s="95">
        <v>480</v>
      </c>
      <c r="DF143" s="95">
        <v>241</v>
      </c>
      <c r="DG143" s="95">
        <v>2391</v>
      </c>
      <c r="DH143" s="95">
        <v>143</v>
      </c>
      <c r="DI143" s="95">
        <v>31</v>
      </c>
      <c r="DJ143" s="95">
        <v>349</v>
      </c>
      <c r="DK143" s="95">
        <v>681</v>
      </c>
      <c r="DL143" s="95">
        <v>1405</v>
      </c>
      <c r="DM143" s="95">
        <v>471</v>
      </c>
      <c r="DN143" s="95">
        <v>400</v>
      </c>
      <c r="DO143" s="95">
        <v>0</v>
      </c>
      <c r="DP143" s="95">
        <v>76</v>
      </c>
      <c r="DQ143" s="95">
        <v>209</v>
      </c>
      <c r="DR143" s="95">
        <v>324</v>
      </c>
      <c r="DS143" s="95">
        <v>612</v>
      </c>
      <c r="DT143" s="95">
        <v>291</v>
      </c>
      <c r="DU143" s="95">
        <v>179</v>
      </c>
      <c r="DV143" s="95">
        <v>182</v>
      </c>
      <c r="DW143" s="95">
        <v>1980</v>
      </c>
      <c r="DX143" s="95">
        <v>4024</v>
      </c>
      <c r="DY143" s="95">
        <v>142</v>
      </c>
      <c r="DZ143" s="95">
        <v>2769</v>
      </c>
      <c r="EA143" s="95">
        <v>2143</v>
      </c>
      <c r="EB143" s="95">
        <v>1563</v>
      </c>
      <c r="EC143" s="95">
        <v>1955</v>
      </c>
      <c r="ED143" s="95">
        <v>1044</v>
      </c>
      <c r="EE143" s="95">
        <v>419</v>
      </c>
      <c r="EF143" s="95">
        <v>207</v>
      </c>
      <c r="EG143" s="95">
        <v>5</v>
      </c>
      <c r="EH143" s="95">
        <v>581</v>
      </c>
      <c r="EI143" s="95">
        <v>946</v>
      </c>
      <c r="EJ143" s="95">
        <v>6161</v>
      </c>
      <c r="EK143" s="95">
        <v>9020</v>
      </c>
      <c r="EL143" s="95">
        <v>1562</v>
      </c>
      <c r="EM143" s="95">
        <v>1149</v>
      </c>
      <c r="EN143" s="95">
        <v>587</v>
      </c>
      <c r="EO143" s="95">
        <v>1139</v>
      </c>
      <c r="EP143" s="95">
        <v>1049</v>
      </c>
      <c r="EQ143" s="95">
        <v>384</v>
      </c>
      <c r="ER143" s="95">
        <v>3</v>
      </c>
      <c r="ES143" s="95">
        <v>626</v>
      </c>
      <c r="ET143" s="95">
        <v>3559</v>
      </c>
      <c r="EU143" s="95">
        <v>46</v>
      </c>
      <c r="EV143" s="95">
        <v>231</v>
      </c>
      <c r="EW143" s="95">
        <v>225</v>
      </c>
      <c r="EX143" s="95">
        <v>56</v>
      </c>
      <c r="EY143" s="95">
        <v>148</v>
      </c>
      <c r="EZ143" s="95">
        <v>235</v>
      </c>
      <c r="FA143" s="95">
        <v>93</v>
      </c>
      <c r="FB143" s="95">
        <v>517</v>
      </c>
      <c r="FC143" s="95">
        <v>194</v>
      </c>
      <c r="FD143" s="95">
        <v>865</v>
      </c>
      <c r="FE143" s="95">
        <v>163</v>
      </c>
      <c r="FF143" s="95">
        <v>1554</v>
      </c>
      <c r="FG143" s="95">
        <v>45</v>
      </c>
      <c r="FH143" s="95">
        <v>186</v>
      </c>
      <c r="FI143" s="95">
        <v>1685</v>
      </c>
      <c r="FJ143" s="95">
        <v>4557</v>
      </c>
      <c r="FK143" s="95">
        <v>2583</v>
      </c>
      <c r="FL143" s="95">
        <v>661</v>
      </c>
      <c r="FM143" s="95">
        <v>1770</v>
      </c>
      <c r="FN143" s="95">
        <v>8832</v>
      </c>
      <c r="FO143" s="95">
        <v>5797</v>
      </c>
      <c r="FP143" s="95">
        <v>293</v>
      </c>
      <c r="FQ143" s="95">
        <v>3668</v>
      </c>
      <c r="FR143" s="95">
        <v>3347</v>
      </c>
      <c r="FS143" s="95">
        <v>3037</v>
      </c>
      <c r="FT143" s="95">
        <v>1762</v>
      </c>
      <c r="FU143" s="95">
        <v>76</v>
      </c>
      <c r="FV143" s="95">
        <v>116</v>
      </c>
      <c r="FW143" s="95">
        <v>534</v>
      </c>
      <c r="FX143" s="95">
        <v>985</v>
      </c>
      <c r="FY143" s="95">
        <v>6230</v>
      </c>
      <c r="FZ143" s="95">
        <v>4794</v>
      </c>
      <c r="GA143" s="95">
        <v>55148</v>
      </c>
      <c r="GB143" s="95">
        <v>2738</v>
      </c>
      <c r="GC143" s="95">
        <v>3867</v>
      </c>
      <c r="GD143" s="95">
        <v>5084</v>
      </c>
      <c r="GE143" s="95">
        <v>4226</v>
      </c>
      <c r="GF143" s="95">
        <v>272</v>
      </c>
      <c r="GG143" s="96">
        <v>217185</v>
      </c>
      <c r="GH143" s="95">
        <v>46063</v>
      </c>
      <c r="GI143" s="95">
        <v>1540581</v>
      </c>
      <c r="GJ143" s="95">
        <v>0</v>
      </c>
      <c r="GK143" s="95">
        <v>288</v>
      </c>
      <c r="GL143" s="95">
        <v>0</v>
      </c>
      <c r="GM143" s="95">
        <v>2781</v>
      </c>
      <c r="GN143" s="95">
        <v>41652</v>
      </c>
      <c r="GO143" s="95">
        <v>0</v>
      </c>
      <c r="GP143" s="96">
        <v>1631365</v>
      </c>
      <c r="GQ143" s="96">
        <v>1848550</v>
      </c>
      <c r="GR143" s="95">
        <v>2821</v>
      </c>
      <c r="GS143" s="95">
        <v>4341</v>
      </c>
      <c r="GT143" s="95">
        <v>7162</v>
      </c>
      <c r="GU143" s="95">
        <v>549207</v>
      </c>
      <c r="GV143" s="95">
        <v>556369</v>
      </c>
      <c r="GW143" s="96">
        <v>2187734</v>
      </c>
      <c r="GX143" s="96">
        <v>2404919</v>
      </c>
      <c r="GY143" s="95">
        <v>0</v>
      </c>
      <c r="GZ143" s="95">
        <v>0</v>
      </c>
      <c r="HA143" s="95">
        <v>0</v>
      </c>
      <c r="HB143" s="95">
        <v>0</v>
      </c>
      <c r="HC143" s="95">
        <v>0</v>
      </c>
      <c r="HD143" s="95">
        <v>-639931</v>
      </c>
      <c r="HE143" s="95">
        <v>-639931</v>
      </c>
      <c r="HF143" s="96">
        <v>1547803</v>
      </c>
      <c r="HG143" s="97">
        <v>1764988</v>
      </c>
      <c r="HH143" s="87"/>
      <c r="HI143" s="40"/>
    </row>
    <row r="144" spans="1:217" hidden="1" x14ac:dyDescent="0.2">
      <c r="A144" s="87" t="s">
        <v>1021</v>
      </c>
      <c r="B144" s="92" t="s">
        <v>1147</v>
      </c>
      <c r="C144" s="89" t="s">
        <v>799</v>
      </c>
      <c r="D144" s="95">
        <v>160</v>
      </c>
      <c r="E144" s="95">
        <v>16</v>
      </c>
      <c r="F144" s="95">
        <v>116</v>
      </c>
      <c r="G144" s="95">
        <v>9</v>
      </c>
      <c r="H144" s="95">
        <v>0</v>
      </c>
      <c r="I144" s="95">
        <v>27</v>
      </c>
      <c r="J144" s="95">
        <v>215</v>
      </c>
      <c r="K144" s="95">
        <v>197</v>
      </c>
      <c r="L144" s="95">
        <v>32</v>
      </c>
      <c r="M144" s="95">
        <v>5</v>
      </c>
      <c r="N144" s="95">
        <v>7</v>
      </c>
      <c r="O144" s="95">
        <v>372</v>
      </c>
      <c r="P144" s="95">
        <v>0</v>
      </c>
      <c r="Q144" s="95">
        <v>0</v>
      </c>
      <c r="R144" s="95">
        <v>813</v>
      </c>
      <c r="S144" s="95">
        <v>12</v>
      </c>
      <c r="T144" s="95">
        <v>996</v>
      </c>
      <c r="U144" s="95">
        <v>432</v>
      </c>
      <c r="V144" s="95">
        <v>255</v>
      </c>
      <c r="W144" s="95">
        <v>1336</v>
      </c>
      <c r="X144" s="95">
        <v>266</v>
      </c>
      <c r="Y144" s="95">
        <v>1468</v>
      </c>
      <c r="Z144" s="95">
        <v>1374</v>
      </c>
      <c r="AA144" s="95">
        <v>2081</v>
      </c>
      <c r="AB144" s="95">
        <v>492</v>
      </c>
      <c r="AC144" s="95">
        <v>185</v>
      </c>
      <c r="AD144" s="95">
        <v>0</v>
      </c>
      <c r="AE144" s="95">
        <v>25</v>
      </c>
      <c r="AF144" s="95">
        <v>288</v>
      </c>
      <c r="AG144" s="95">
        <v>0</v>
      </c>
      <c r="AH144" s="95">
        <v>63</v>
      </c>
      <c r="AI144" s="95">
        <v>126</v>
      </c>
      <c r="AJ144" s="95">
        <v>238</v>
      </c>
      <c r="AK144" s="95">
        <v>204</v>
      </c>
      <c r="AL144" s="95">
        <v>331</v>
      </c>
      <c r="AM144" s="95">
        <v>103</v>
      </c>
      <c r="AN144" s="95">
        <v>123</v>
      </c>
      <c r="AO144" s="95">
        <v>406</v>
      </c>
      <c r="AP144" s="95">
        <v>114</v>
      </c>
      <c r="AQ144" s="95">
        <v>283</v>
      </c>
      <c r="AR144" s="95">
        <v>775</v>
      </c>
      <c r="AS144" s="95">
        <v>649</v>
      </c>
      <c r="AT144" s="95">
        <v>390</v>
      </c>
      <c r="AU144" s="95">
        <v>1061</v>
      </c>
      <c r="AV144" s="95">
        <v>89</v>
      </c>
      <c r="AW144" s="95">
        <v>114</v>
      </c>
      <c r="AX144" s="95">
        <v>411</v>
      </c>
      <c r="AY144" s="95">
        <v>20</v>
      </c>
      <c r="AZ144" s="95">
        <v>1029</v>
      </c>
      <c r="BA144" s="95">
        <v>45</v>
      </c>
      <c r="BB144" s="95">
        <v>494</v>
      </c>
      <c r="BC144" s="95">
        <v>418</v>
      </c>
      <c r="BD144" s="95">
        <v>320</v>
      </c>
      <c r="BE144" s="95">
        <v>1750</v>
      </c>
      <c r="BF144" s="95">
        <v>175</v>
      </c>
      <c r="BG144" s="95">
        <v>508</v>
      </c>
      <c r="BH144" s="95">
        <v>410</v>
      </c>
      <c r="BI144" s="95">
        <v>685</v>
      </c>
      <c r="BJ144" s="95">
        <v>1166</v>
      </c>
      <c r="BK144" s="95">
        <v>89</v>
      </c>
      <c r="BL144" s="95">
        <v>425</v>
      </c>
      <c r="BM144" s="95">
        <v>1146</v>
      </c>
      <c r="BN144" s="95">
        <v>91</v>
      </c>
      <c r="BO144" s="95">
        <v>404</v>
      </c>
      <c r="BP144" s="95">
        <v>60</v>
      </c>
      <c r="BQ144" s="95">
        <v>158</v>
      </c>
      <c r="BR144" s="95">
        <v>765</v>
      </c>
      <c r="BS144" s="95">
        <v>915</v>
      </c>
      <c r="BT144" s="95">
        <v>88</v>
      </c>
      <c r="BU144" s="95">
        <v>233</v>
      </c>
      <c r="BV144" s="95">
        <v>201</v>
      </c>
      <c r="BW144" s="95">
        <v>2806</v>
      </c>
      <c r="BX144" s="95">
        <v>0</v>
      </c>
      <c r="BY144" s="95">
        <v>2595</v>
      </c>
      <c r="BZ144" s="95">
        <v>922</v>
      </c>
      <c r="CA144" s="95">
        <v>2837</v>
      </c>
      <c r="CB144" s="95">
        <v>723</v>
      </c>
      <c r="CC144" s="95">
        <v>832</v>
      </c>
      <c r="CD144" s="95">
        <v>1151</v>
      </c>
      <c r="CE144" s="95">
        <v>0</v>
      </c>
      <c r="CF144" s="95">
        <v>61</v>
      </c>
      <c r="CG144" s="95">
        <v>730</v>
      </c>
      <c r="CH144" s="95">
        <v>1149</v>
      </c>
      <c r="CI144" s="95">
        <v>566</v>
      </c>
      <c r="CJ144" s="95">
        <v>1852</v>
      </c>
      <c r="CK144" s="95">
        <v>3061</v>
      </c>
      <c r="CL144" s="95">
        <v>6119</v>
      </c>
      <c r="CM144" s="95">
        <v>1019</v>
      </c>
      <c r="CN144" s="95">
        <v>536</v>
      </c>
      <c r="CO144" s="95">
        <v>25</v>
      </c>
      <c r="CP144" s="95">
        <v>593</v>
      </c>
      <c r="CQ144" s="95">
        <v>67</v>
      </c>
      <c r="CR144" s="95">
        <v>1860</v>
      </c>
      <c r="CS144" s="95">
        <v>161</v>
      </c>
      <c r="CT144" s="95">
        <v>182</v>
      </c>
      <c r="CU144" s="95">
        <v>571</v>
      </c>
      <c r="CV144" s="95">
        <v>680</v>
      </c>
      <c r="CW144" s="95">
        <v>145</v>
      </c>
      <c r="CX144" s="95">
        <v>889</v>
      </c>
      <c r="CY144" s="95">
        <v>464</v>
      </c>
      <c r="CZ144" s="95">
        <v>188</v>
      </c>
      <c r="DA144" s="95">
        <v>579</v>
      </c>
      <c r="DB144" s="95">
        <v>251</v>
      </c>
      <c r="DC144" s="95">
        <v>20</v>
      </c>
      <c r="DD144" s="95">
        <v>36</v>
      </c>
      <c r="DE144" s="95">
        <v>1082</v>
      </c>
      <c r="DF144" s="95">
        <v>533</v>
      </c>
      <c r="DG144" s="95">
        <v>3232</v>
      </c>
      <c r="DH144" s="95">
        <v>484</v>
      </c>
      <c r="DI144" s="95">
        <v>157</v>
      </c>
      <c r="DJ144" s="95">
        <v>230</v>
      </c>
      <c r="DK144" s="95">
        <v>2843</v>
      </c>
      <c r="DL144" s="95">
        <v>933</v>
      </c>
      <c r="DM144" s="95">
        <v>160</v>
      </c>
      <c r="DN144" s="95">
        <v>457</v>
      </c>
      <c r="DO144" s="95">
        <v>0</v>
      </c>
      <c r="DP144" s="95">
        <v>119</v>
      </c>
      <c r="DQ144" s="95">
        <v>1049</v>
      </c>
      <c r="DR144" s="95">
        <v>702</v>
      </c>
      <c r="DS144" s="95">
        <v>3965</v>
      </c>
      <c r="DT144" s="95">
        <v>2218</v>
      </c>
      <c r="DU144" s="95">
        <v>779</v>
      </c>
      <c r="DV144" s="95">
        <v>311</v>
      </c>
      <c r="DW144" s="95">
        <v>1244</v>
      </c>
      <c r="DX144" s="95">
        <v>4561</v>
      </c>
      <c r="DY144" s="95">
        <v>97</v>
      </c>
      <c r="DZ144" s="95">
        <v>6141</v>
      </c>
      <c r="EA144" s="95">
        <v>5463</v>
      </c>
      <c r="EB144" s="95">
        <v>1891</v>
      </c>
      <c r="EC144" s="95">
        <v>5311</v>
      </c>
      <c r="ED144" s="95">
        <v>2902</v>
      </c>
      <c r="EE144" s="95">
        <v>13564</v>
      </c>
      <c r="EF144" s="95">
        <v>1652</v>
      </c>
      <c r="EG144" s="95">
        <v>57</v>
      </c>
      <c r="EH144" s="95">
        <v>4711</v>
      </c>
      <c r="EI144" s="95">
        <v>5295</v>
      </c>
      <c r="EJ144" s="95">
        <v>19928</v>
      </c>
      <c r="EK144" s="95">
        <v>24712</v>
      </c>
      <c r="EL144" s="95">
        <v>45705</v>
      </c>
      <c r="EM144" s="95">
        <v>4124</v>
      </c>
      <c r="EN144" s="95">
        <v>51523</v>
      </c>
      <c r="EO144" s="95">
        <v>30674</v>
      </c>
      <c r="EP144" s="95">
        <v>135283</v>
      </c>
      <c r="EQ144" s="95">
        <v>13976</v>
      </c>
      <c r="ER144" s="95">
        <v>84</v>
      </c>
      <c r="ES144" s="95">
        <v>459</v>
      </c>
      <c r="ET144" s="95">
        <v>2990</v>
      </c>
      <c r="EU144" s="95">
        <v>668</v>
      </c>
      <c r="EV144" s="95">
        <v>1233</v>
      </c>
      <c r="EW144" s="95">
        <v>1555</v>
      </c>
      <c r="EX144" s="95">
        <v>343</v>
      </c>
      <c r="EY144" s="95">
        <v>187</v>
      </c>
      <c r="EZ144" s="95">
        <v>519</v>
      </c>
      <c r="FA144" s="95">
        <v>308</v>
      </c>
      <c r="FB144" s="95">
        <v>3083</v>
      </c>
      <c r="FC144" s="95">
        <v>32</v>
      </c>
      <c r="FD144" s="95">
        <v>2907</v>
      </c>
      <c r="FE144" s="95">
        <v>167</v>
      </c>
      <c r="FF144" s="95">
        <v>859</v>
      </c>
      <c r="FG144" s="95">
        <v>57</v>
      </c>
      <c r="FH144" s="95">
        <v>167</v>
      </c>
      <c r="FI144" s="95">
        <v>9779</v>
      </c>
      <c r="FJ144" s="95">
        <v>15046</v>
      </c>
      <c r="FK144" s="95">
        <v>10583</v>
      </c>
      <c r="FL144" s="95">
        <v>1122</v>
      </c>
      <c r="FM144" s="95">
        <v>45</v>
      </c>
      <c r="FN144" s="95">
        <v>1653</v>
      </c>
      <c r="FO144" s="95">
        <v>10628</v>
      </c>
      <c r="FP144" s="95">
        <v>2278</v>
      </c>
      <c r="FQ144" s="95">
        <v>7676</v>
      </c>
      <c r="FR144" s="95">
        <v>1802</v>
      </c>
      <c r="FS144" s="95">
        <v>4691</v>
      </c>
      <c r="FT144" s="95">
        <v>6591</v>
      </c>
      <c r="FU144" s="95">
        <v>364</v>
      </c>
      <c r="FV144" s="95">
        <v>62</v>
      </c>
      <c r="FW144" s="95">
        <v>1024</v>
      </c>
      <c r="FX144" s="95">
        <v>2213</v>
      </c>
      <c r="FY144" s="95">
        <v>3201</v>
      </c>
      <c r="FZ144" s="95">
        <v>4481</v>
      </c>
      <c r="GA144" s="95">
        <v>5307</v>
      </c>
      <c r="GB144" s="95">
        <v>513</v>
      </c>
      <c r="GC144" s="95">
        <v>2010</v>
      </c>
      <c r="GD144" s="95">
        <v>854</v>
      </c>
      <c r="GE144" s="95">
        <v>0</v>
      </c>
      <c r="GF144" s="95">
        <v>538</v>
      </c>
      <c r="GG144" s="96">
        <v>568071</v>
      </c>
      <c r="GH144" s="95">
        <v>0</v>
      </c>
      <c r="GI144" s="95">
        <v>191446</v>
      </c>
      <c r="GJ144" s="95">
        <v>0</v>
      </c>
      <c r="GK144" s="95">
        <v>0</v>
      </c>
      <c r="GL144" s="95">
        <v>0</v>
      </c>
      <c r="GM144" s="95">
        <v>0</v>
      </c>
      <c r="GN144" s="95">
        <v>0</v>
      </c>
      <c r="GO144" s="95">
        <v>0</v>
      </c>
      <c r="GP144" s="96">
        <v>191446</v>
      </c>
      <c r="GQ144" s="96">
        <v>759517</v>
      </c>
      <c r="GR144" s="95">
        <v>57086</v>
      </c>
      <c r="GS144" s="95">
        <v>0</v>
      </c>
      <c r="GT144" s="95">
        <v>57086</v>
      </c>
      <c r="GU144" s="95">
        <v>22344</v>
      </c>
      <c r="GV144" s="95">
        <v>79430</v>
      </c>
      <c r="GW144" s="96">
        <v>270876</v>
      </c>
      <c r="GX144" s="96">
        <v>838947</v>
      </c>
      <c r="GY144" s="95">
        <v>-36204</v>
      </c>
      <c r="GZ144" s="95">
        <v>0</v>
      </c>
      <c r="HA144" s="95">
        <v>0</v>
      </c>
      <c r="HB144" s="95">
        <v>0</v>
      </c>
      <c r="HC144" s="95">
        <v>-36204</v>
      </c>
      <c r="HD144" s="95">
        <v>-132523</v>
      </c>
      <c r="HE144" s="95">
        <v>-168727</v>
      </c>
      <c r="HF144" s="96">
        <v>102149</v>
      </c>
      <c r="HG144" s="97">
        <v>670220</v>
      </c>
      <c r="HH144" s="87"/>
      <c r="HI144" s="40"/>
    </row>
    <row r="145" spans="1:217" hidden="1" x14ac:dyDescent="0.2">
      <c r="A145" s="87" t="s">
        <v>1022</v>
      </c>
      <c r="B145" s="92" t="s">
        <v>1148</v>
      </c>
      <c r="C145" s="89" t="s">
        <v>796</v>
      </c>
      <c r="D145" s="95">
        <v>270</v>
      </c>
      <c r="E145" s="95">
        <v>59</v>
      </c>
      <c r="F145" s="95">
        <v>67</v>
      </c>
      <c r="G145" s="95">
        <v>7</v>
      </c>
      <c r="H145" s="95">
        <v>0</v>
      </c>
      <c r="I145" s="95">
        <v>15</v>
      </c>
      <c r="J145" s="95">
        <v>56</v>
      </c>
      <c r="K145" s="95">
        <v>191</v>
      </c>
      <c r="L145" s="95">
        <v>55</v>
      </c>
      <c r="M145" s="95">
        <v>8</v>
      </c>
      <c r="N145" s="95">
        <v>5</v>
      </c>
      <c r="O145" s="95">
        <v>86</v>
      </c>
      <c r="P145" s="95">
        <v>2</v>
      </c>
      <c r="Q145" s="95">
        <v>0</v>
      </c>
      <c r="R145" s="95">
        <v>269</v>
      </c>
      <c r="S145" s="95">
        <v>18</v>
      </c>
      <c r="T145" s="95">
        <v>333</v>
      </c>
      <c r="U145" s="95">
        <v>135</v>
      </c>
      <c r="V145" s="95">
        <v>92</v>
      </c>
      <c r="W145" s="95">
        <v>299</v>
      </c>
      <c r="X145" s="95">
        <v>41</v>
      </c>
      <c r="Y145" s="95">
        <v>213</v>
      </c>
      <c r="Z145" s="95">
        <v>537</v>
      </c>
      <c r="AA145" s="95">
        <v>713</v>
      </c>
      <c r="AB145" s="95">
        <v>65</v>
      </c>
      <c r="AC145" s="95">
        <v>31</v>
      </c>
      <c r="AD145" s="95">
        <v>0</v>
      </c>
      <c r="AE145" s="95">
        <v>3</v>
      </c>
      <c r="AF145" s="95">
        <v>20</v>
      </c>
      <c r="AG145" s="95">
        <v>0</v>
      </c>
      <c r="AH145" s="95">
        <v>8</v>
      </c>
      <c r="AI145" s="95">
        <v>67</v>
      </c>
      <c r="AJ145" s="95">
        <v>67</v>
      </c>
      <c r="AK145" s="95">
        <v>35</v>
      </c>
      <c r="AL145" s="95">
        <v>31</v>
      </c>
      <c r="AM145" s="95">
        <v>39</v>
      </c>
      <c r="AN145" s="95">
        <v>88</v>
      </c>
      <c r="AO145" s="95">
        <v>109</v>
      </c>
      <c r="AP145" s="95">
        <v>24</v>
      </c>
      <c r="AQ145" s="95">
        <v>105</v>
      </c>
      <c r="AR145" s="95">
        <v>124</v>
      </c>
      <c r="AS145" s="95">
        <v>167</v>
      </c>
      <c r="AT145" s="95">
        <v>47</v>
      </c>
      <c r="AU145" s="95">
        <v>128</v>
      </c>
      <c r="AV145" s="95">
        <v>71</v>
      </c>
      <c r="AW145" s="95">
        <v>26</v>
      </c>
      <c r="AX145" s="95">
        <v>204</v>
      </c>
      <c r="AY145" s="95">
        <v>4</v>
      </c>
      <c r="AZ145" s="95">
        <v>355</v>
      </c>
      <c r="BA145" s="95">
        <v>14</v>
      </c>
      <c r="BB145" s="95">
        <v>109</v>
      </c>
      <c r="BC145" s="95">
        <v>143</v>
      </c>
      <c r="BD145" s="95">
        <v>51</v>
      </c>
      <c r="BE145" s="95">
        <v>78</v>
      </c>
      <c r="BF145" s="95">
        <v>123</v>
      </c>
      <c r="BG145" s="95">
        <v>538</v>
      </c>
      <c r="BH145" s="95">
        <v>218</v>
      </c>
      <c r="BI145" s="95">
        <v>35</v>
      </c>
      <c r="BJ145" s="95">
        <v>563</v>
      </c>
      <c r="BK145" s="95">
        <v>28</v>
      </c>
      <c r="BL145" s="95">
        <v>22</v>
      </c>
      <c r="BM145" s="95">
        <v>425</v>
      </c>
      <c r="BN145" s="95">
        <v>38</v>
      </c>
      <c r="BO145" s="95">
        <v>121</v>
      </c>
      <c r="BP145" s="95">
        <v>24</v>
      </c>
      <c r="BQ145" s="95">
        <v>75</v>
      </c>
      <c r="BR145" s="95">
        <v>168</v>
      </c>
      <c r="BS145" s="95">
        <v>192</v>
      </c>
      <c r="BT145" s="95">
        <v>14</v>
      </c>
      <c r="BU145" s="95">
        <v>37</v>
      </c>
      <c r="BV145" s="95">
        <v>118</v>
      </c>
      <c r="BW145" s="95">
        <v>651</v>
      </c>
      <c r="BX145" s="95">
        <v>0</v>
      </c>
      <c r="BY145" s="95">
        <v>408</v>
      </c>
      <c r="BZ145" s="95">
        <v>108</v>
      </c>
      <c r="CA145" s="95">
        <v>600</v>
      </c>
      <c r="CB145" s="95">
        <v>316</v>
      </c>
      <c r="CC145" s="95">
        <v>466</v>
      </c>
      <c r="CD145" s="95">
        <v>75</v>
      </c>
      <c r="CE145" s="95">
        <v>0</v>
      </c>
      <c r="CF145" s="95">
        <v>20</v>
      </c>
      <c r="CG145" s="95">
        <v>169</v>
      </c>
      <c r="CH145" s="95">
        <v>84</v>
      </c>
      <c r="CI145" s="95">
        <v>50</v>
      </c>
      <c r="CJ145" s="95">
        <v>182</v>
      </c>
      <c r="CK145" s="95">
        <v>730</v>
      </c>
      <c r="CL145" s="95">
        <v>567</v>
      </c>
      <c r="CM145" s="95">
        <v>119</v>
      </c>
      <c r="CN145" s="95">
        <v>73</v>
      </c>
      <c r="CO145" s="95">
        <v>3</v>
      </c>
      <c r="CP145" s="95">
        <v>224</v>
      </c>
      <c r="CQ145" s="95">
        <v>27</v>
      </c>
      <c r="CR145" s="95">
        <v>161</v>
      </c>
      <c r="CS145" s="95">
        <v>40</v>
      </c>
      <c r="CT145" s="95">
        <v>39</v>
      </c>
      <c r="CU145" s="95">
        <v>397</v>
      </c>
      <c r="CV145" s="95">
        <v>343</v>
      </c>
      <c r="CW145" s="95">
        <v>34</v>
      </c>
      <c r="CX145" s="95">
        <v>281</v>
      </c>
      <c r="CY145" s="95">
        <v>102</v>
      </c>
      <c r="CZ145" s="95">
        <v>72</v>
      </c>
      <c r="DA145" s="95">
        <v>108</v>
      </c>
      <c r="DB145" s="95">
        <v>35</v>
      </c>
      <c r="DC145" s="95">
        <v>1</v>
      </c>
      <c r="DD145" s="95">
        <v>2</v>
      </c>
      <c r="DE145" s="95">
        <v>72</v>
      </c>
      <c r="DF145" s="95">
        <v>123</v>
      </c>
      <c r="DG145" s="95">
        <v>1288</v>
      </c>
      <c r="DH145" s="95">
        <v>69</v>
      </c>
      <c r="DI145" s="95">
        <v>81</v>
      </c>
      <c r="DJ145" s="95">
        <v>135</v>
      </c>
      <c r="DK145" s="95">
        <v>620</v>
      </c>
      <c r="DL145" s="95">
        <v>553</v>
      </c>
      <c r="DM145" s="95">
        <v>129</v>
      </c>
      <c r="DN145" s="95">
        <v>256</v>
      </c>
      <c r="DO145" s="95">
        <v>0</v>
      </c>
      <c r="DP145" s="95">
        <v>17</v>
      </c>
      <c r="DQ145" s="95">
        <v>23</v>
      </c>
      <c r="DR145" s="95">
        <v>242</v>
      </c>
      <c r="DS145" s="95">
        <v>1069</v>
      </c>
      <c r="DT145" s="95">
        <v>40</v>
      </c>
      <c r="DU145" s="95">
        <v>412</v>
      </c>
      <c r="DV145" s="95">
        <v>117</v>
      </c>
      <c r="DW145" s="95">
        <v>265</v>
      </c>
      <c r="DX145" s="95">
        <v>558</v>
      </c>
      <c r="DY145" s="95">
        <v>71</v>
      </c>
      <c r="DZ145" s="95">
        <v>886</v>
      </c>
      <c r="EA145" s="95">
        <v>733</v>
      </c>
      <c r="EB145" s="95">
        <v>206</v>
      </c>
      <c r="EC145" s="95">
        <v>703</v>
      </c>
      <c r="ED145" s="95">
        <v>571</v>
      </c>
      <c r="EE145" s="95">
        <v>433</v>
      </c>
      <c r="EF145" s="95">
        <v>140</v>
      </c>
      <c r="EG145" s="95">
        <v>2</v>
      </c>
      <c r="EH145" s="95">
        <v>101</v>
      </c>
      <c r="EI145" s="95">
        <v>156</v>
      </c>
      <c r="EJ145" s="95">
        <v>3131</v>
      </c>
      <c r="EK145" s="95">
        <v>2689</v>
      </c>
      <c r="EL145" s="95">
        <v>1419</v>
      </c>
      <c r="EM145" s="95">
        <v>1608</v>
      </c>
      <c r="EN145" s="95">
        <v>2039</v>
      </c>
      <c r="EO145" s="95">
        <v>2370</v>
      </c>
      <c r="EP145" s="95">
        <v>25914</v>
      </c>
      <c r="EQ145" s="95">
        <v>51</v>
      </c>
      <c r="ER145" s="95">
        <v>5</v>
      </c>
      <c r="ES145" s="95">
        <v>278</v>
      </c>
      <c r="ET145" s="95">
        <v>6803</v>
      </c>
      <c r="EU145" s="95">
        <v>268</v>
      </c>
      <c r="EV145" s="95">
        <v>2744</v>
      </c>
      <c r="EW145" s="95">
        <v>2754</v>
      </c>
      <c r="EX145" s="95">
        <v>557</v>
      </c>
      <c r="EY145" s="95">
        <v>558</v>
      </c>
      <c r="EZ145" s="95">
        <v>38</v>
      </c>
      <c r="FA145" s="95">
        <v>129</v>
      </c>
      <c r="FB145" s="95">
        <v>399</v>
      </c>
      <c r="FC145" s="95">
        <v>16</v>
      </c>
      <c r="FD145" s="95">
        <v>1403</v>
      </c>
      <c r="FE145" s="95">
        <v>57</v>
      </c>
      <c r="FF145" s="95">
        <v>391</v>
      </c>
      <c r="FG145" s="95">
        <v>22</v>
      </c>
      <c r="FH145" s="95">
        <v>104</v>
      </c>
      <c r="FI145" s="95">
        <v>160</v>
      </c>
      <c r="FJ145" s="95">
        <v>494</v>
      </c>
      <c r="FK145" s="95">
        <v>363</v>
      </c>
      <c r="FL145" s="95">
        <v>67</v>
      </c>
      <c r="FM145" s="95">
        <v>61</v>
      </c>
      <c r="FN145" s="95">
        <v>223</v>
      </c>
      <c r="FO145" s="95">
        <v>558</v>
      </c>
      <c r="FP145" s="95">
        <v>18</v>
      </c>
      <c r="FQ145" s="95">
        <v>174</v>
      </c>
      <c r="FR145" s="95">
        <v>684</v>
      </c>
      <c r="FS145" s="95">
        <v>251</v>
      </c>
      <c r="FT145" s="95">
        <v>807</v>
      </c>
      <c r="FU145" s="95">
        <v>648</v>
      </c>
      <c r="FV145" s="95">
        <v>53</v>
      </c>
      <c r="FW145" s="95">
        <v>126</v>
      </c>
      <c r="FX145" s="95">
        <v>83</v>
      </c>
      <c r="FY145" s="95">
        <v>1341</v>
      </c>
      <c r="FZ145" s="95">
        <v>437</v>
      </c>
      <c r="GA145" s="95">
        <v>1737</v>
      </c>
      <c r="GB145" s="95">
        <v>113</v>
      </c>
      <c r="GC145" s="95">
        <v>1679</v>
      </c>
      <c r="GD145" s="95">
        <v>952</v>
      </c>
      <c r="GE145" s="95">
        <v>0</v>
      </c>
      <c r="GF145" s="95">
        <v>92</v>
      </c>
      <c r="GG145" s="96">
        <v>91849</v>
      </c>
      <c r="GH145" s="95">
        <v>13</v>
      </c>
      <c r="GI145" s="95">
        <v>412515</v>
      </c>
      <c r="GJ145" s="95">
        <v>0</v>
      </c>
      <c r="GK145" s="95">
        <v>0</v>
      </c>
      <c r="GL145" s="95">
        <v>0</v>
      </c>
      <c r="GM145" s="95">
        <v>0</v>
      </c>
      <c r="GN145" s="95">
        <v>0</v>
      </c>
      <c r="GO145" s="95">
        <v>0</v>
      </c>
      <c r="GP145" s="96">
        <v>412528</v>
      </c>
      <c r="GQ145" s="96">
        <v>504377</v>
      </c>
      <c r="GR145" s="95">
        <v>9524</v>
      </c>
      <c r="GS145" s="95">
        <v>1</v>
      </c>
      <c r="GT145" s="95">
        <v>9525</v>
      </c>
      <c r="GU145" s="95">
        <v>11711</v>
      </c>
      <c r="GV145" s="95">
        <v>21236</v>
      </c>
      <c r="GW145" s="96">
        <v>433764</v>
      </c>
      <c r="GX145" s="96">
        <v>525613</v>
      </c>
      <c r="GY145" s="95">
        <v>-19965</v>
      </c>
      <c r="GZ145" s="95">
        <v>-24</v>
      </c>
      <c r="HA145" s="95">
        <v>0</v>
      </c>
      <c r="HB145" s="95">
        <v>0</v>
      </c>
      <c r="HC145" s="95">
        <v>-19989</v>
      </c>
      <c r="HD145" s="95">
        <v>-338</v>
      </c>
      <c r="HE145" s="95">
        <v>-20327</v>
      </c>
      <c r="HF145" s="96">
        <v>413437</v>
      </c>
      <c r="HG145" s="97">
        <v>505286</v>
      </c>
      <c r="HH145" s="87"/>
      <c r="HI145" s="40"/>
    </row>
    <row r="146" spans="1:217" hidden="1" x14ac:dyDescent="0.2">
      <c r="A146" s="87" t="s">
        <v>1023</v>
      </c>
      <c r="B146" s="92" t="s">
        <v>1149</v>
      </c>
      <c r="C146" s="89" t="s">
        <v>792</v>
      </c>
      <c r="D146" s="95">
        <v>8</v>
      </c>
      <c r="E146" s="95">
        <v>1</v>
      </c>
      <c r="F146" s="95">
        <v>10</v>
      </c>
      <c r="G146" s="95">
        <v>1</v>
      </c>
      <c r="H146" s="95">
        <v>0</v>
      </c>
      <c r="I146" s="95">
        <v>38</v>
      </c>
      <c r="J146" s="95">
        <v>4</v>
      </c>
      <c r="K146" s="95">
        <v>728</v>
      </c>
      <c r="L146" s="95">
        <v>2</v>
      </c>
      <c r="M146" s="95">
        <v>2</v>
      </c>
      <c r="N146" s="95">
        <v>4</v>
      </c>
      <c r="O146" s="95">
        <v>46</v>
      </c>
      <c r="P146" s="95">
        <v>0</v>
      </c>
      <c r="Q146" s="95">
        <v>0</v>
      </c>
      <c r="R146" s="95">
        <v>138</v>
      </c>
      <c r="S146" s="95">
        <v>3</v>
      </c>
      <c r="T146" s="95">
        <v>1045</v>
      </c>
      <c r="U146" s="95">
        <v>220</v>
      </c>
      <c r="V146" s="95">
        <v>187</v>
      </c>
      <c r="W146" s="95">
        <v>1499</v>
      </c>
      <c r="X146" s="95">
        <v>41</v>
      </c>
      <c r="Y146" s="95">
        <v>505</v>
      </c>
      <c r="Z146" s="95">
        <v>1008</v>
      </c>
      <c r="AA146" s="95">
        <v>980</v>
      </c>
      <c r="AB146" s="95">
        <v>97</v>
      </c>
      <c r="AC146" s="95">
        <v>37</v>
      </c>
      <c r="AD146" s="95">
        <v>0</v>
      </c>
      <c r="AE146" s="95">
        <v>5</v>
      </c>
      <c r="AF146" s="95">
        <v>21</v>
      </c>
      <c r="AG146" s="95">
        <v>0</v>
      </c>
      <c r="AH146" s="95">
        <v>12</v>
      </c>
      <c r="AI146" s="95">
        <v>37</v>
      </c>
      <c r="AJ146" s="95">
        <v>77</v>
      </c>
      <c r="AK146" s="95">
        <v>38</v>
      </c>
      <c r="AL146" s="95">
        <v>106</v>
      </c>
      <c r="AM146" s="95">
        <v>19</v>
      </c>
      <c r="AN146" s="95">
        <v>71</v>
      </c>
      <c r="AO146" s="95">
        <v>182</v>
      </c>
      <c r="AP146" s="95">
        <v>24</v>
      </c>
      <c r="AQ146" s="95">
        <v>78</v>
      </c>
      <c r="AR146" s="95">
        <v>243</v>
      </c>
      <c r="AS146" s="95">
        <v>143</v>
      </c>
      <c r="AT146" s="95">
        <v>135</v>
      </c>
      <c r="AU146" s="95">
        <v>595</v>
      </c>
      <c r="AV146" s="95">
        <v>19</v>
      </c>
      <c r="AW146" s="95">
        <v>37</v>
      </c>
      <c r="AX146" s="95">
        <v>292</v>
      </c>
      <c r="AY146" s="95">
        <v>9</v>
      </c>
      <c r="AZ146" s="95">
        <v>296</v>
      </c>
      <c r="BA146" s="95">
        <v>21</v>
      </c>
      <c r="BB146" s="95">
        <v>194</v>
      </c>
      <c r="BC146" s="95">
        <v>180</v>
      </c>
      <c r="BD146" s="95">
        <v>175</v>
      </c>
      <c r="BE146" s="95">
        <v>1168</v>
      </c>
      <c r="BF146" s="95">
        <v>56</v>
      </c>
      <c r="BG146" s="95">
        <v>313</v>
      </c>
      <c r="BH146" s="95">
        <v>166</v>
      </c>
      <c r="BI146" s="95">
        <v>179</v>
      </c>
      <c r="BJ146" s="95">
        <v>257</v>
      </c>
      <c r="BK146" s="95">
        <v>12</v>
      </c>
      <c r="BL146" s="95">
        <v>65</v>
      </c>
      <c r="BM146" s="95">
        <v>1466</v>
      </c>
      <c r="BN146" s="95">
        <v>35</v>
      </c>
      <c r="BO146" s="95">
        <v>332</v>
      </c>
      <c r="BP146" s="95">
        <v>22</v>
      </c>
      <c r="BQ146" s="95">
        <v>91</v>
      </c>
      <c r="BR146" s="95">
        <v>200</v>
      </c>
      <c r="BS146" s="95">
        <v>408</v>
      </c>
      <c r="BT146" s="95">
        <v>16</v>
      </c>
      <c r="BU146" s="95">
        <v>70</v>
      </c>
      <c r="BV146" s="95">
        <v>60</v>
      </c>
      <c r="BW146" s="95">
        <v>645</v>
      </c>
      <c r="BX146" s="95">
        <v>0</v>
      </c>
      <c r="BY146" s="95">
        <v>1259</v>
      </c>
      <c r="BZ146" s="95">
        <v>320</v>
      </c>
      <c r="CA146" s="95">
        <v>799</v>
      </c>
      <c r="CB146" s="95">
        <v>570</v>
      </c>
      <c r="CC146" s="95">
        <v>315</v>
      </c>
      <c r="CD146" s="95">
        <v>111</v>
      </c>
      <c r="CE146" s="95">
        <v>0</v>
      </c>
      <c r="CF146" s="95">
        <v>14</v>
      </c>
      <c r="CG146" s="95">
        <v>170</v>
      </c>
      <c r="CH146" s="95">
        <v>960</v>
      </c>
      <c r="CI146" s="95">
        <v>102</v>
      </c>
      <c r="CJ146" s="95">
        <v>266</v>
      </c>
      <c r="CK146" s="95">
        <v>1013</v>
      </c>
      <c r="CL146" s="95">
        <v>1256</v>
      </c>
      <c r="CM146" s="95">
        <v>695</v>
      </c>
      <c r="CN146" s="95">
        <v>292</v>
      </c>
      <c r="CO146" s="95">
        <v>8</v>
      </c>
      <c r="CP146" s="95">
        <v>455</v>
      </c>
      <c r="CQ146" s="95">
        <v>32</v>
      </c>
      <c r="CR146" s="95">
        <v>327</v>
      </c>
      <c r="CS146" s="95">
        <v>37</v>
      </c>
      <c r="CT146" s="95">
        <v>147</v>
      </c>
      <c r="CU146" s="95">
        <v>279</v>
      </c>
      <c r="CV146" s="95">
        <v>349</v>
      </c>
      <c r="CW146" s="95">
        <v>57</v>
      </c>
      <c r="CX146" s="95">
        <v>711</v>
      </c>
      <c r="CY146" s="95">
        <v>396</v>
      </c>
      <c r="CZ146" s="95">
        <v>83</v>
      </c>
      <c r="DA146" s="95">
        <v>108</v>
      </c>
      <c r="DB146" s="95">
        <v>24</v>
      </c>
      <c r="DC146" s="95">
        <v>4</v>
      </c>
      <c r="DD146" s="95">
        <v>6</v>
      </c>
      <c r="DE146" s="95">
        <v>274</v>
      </c>
      <c r="DF146" s="95">
        <v>159</v>
      </c>
      <c r="DG146" s="95">
        <v>1354</v>
      </c>
      <c r="DH146" s="95">
        <v>350</v>
      </c>
      <c r="DI146" s="95">
        <v>53</v>
      </c>
      <c r="DJ146" s="95">
        <v>189</v>
      </c>
      <c r="DK146" s="95">
        <v>2504</v>
      </c>
      <c r="DL146" s="95">
        <v>652</v>
      </c>
      <c r="DM146" s="95">
        <v>494</v>
      </c>
      <c r="DN146" s="95">
        <v>188</v>
      </c>
      <c r="DO146" s="95">
        <v>0</v>
      </c>
      <c r="DP146" s="95">
        <v>29</v>
      </c>
      <c r="DQ146" s="95">
        <v>171</v>
      </c>
      <c r="DR146" s="95">
        <v>133</v>
      </c>
      <c r="DS146" s="95">
        <v>678</v>
      </c>
      <c r="DT146" s="95">
        <v>23</v>
      </c>
      <c r="DU146" s="95">
        <v>80</v>
      </c>
      <c r="DV146" s="95">
        <v>243</v>
      </c>
      <c r="DW146" s="95">
        <v>200</v>
      </c>
      <c r="DX146" s="95">
        <v>334</v>
      </c>
      <c r="DY146" s="95">
        <v>13</v>
      </c>
      <c r="DZ146" s="95">
        <v>5612</v>
      </c>
      <c r="EA146" s="95">
        <v>2198</v>
      </c>
      <c r="EB146" s="95">
        <v>752</v>
      </c>
      <c r="EC146" s="95">
        <v>657</v>
      </c>
      <c r="ED146" s="95">
        <v>618</v>
      </c>
      <c r="EE146" s="95">
        <v>3506</v>
      </c>
      <c r="EF146" s="95">
        <v>2647</v>
      </c>
      <c r="EG146" s="95">
        <v>102</v>
      </c>
      <c r="EH146" s="95">
        <v>277</v>
      </c>
      <c r="EI146" s="95">
        <v>379</v>
      </c>
      <c r="EJ146" s="95">
        <v>38778</v>
      </c>
      <c r="EK146" s="95">
        <v>35908</v>
      </c>
      <c r="EL146" s="95">
        <v>11683</v>
      </c>
      <c r="EM146" s="95">
        <v>6515</v>
      </c>
      <c r="EN146" s="95">
        <v>23497</v>
      </c>
      <c r="EO146" s="95">
        <v>51116</v>
      </c>
      <c r="EP146" s="95">
        <v>17022</v>
      </c>
      <c r="EQ146" s="95">
        <v>487</v>
      </c>
      <c r="ER146" s="95">
        <v>10</v>
      </c>
      <c r="ES146" s="95">
        <v>924</v>
      </c>
      <c r="ET146" s="95">
        <v>8902</v>
      </c>
      <c r="EU146" s="95">
        <v>51</v>
      </c>
      <c r="EV146" s="95">
        <v>194</v>
      </c>
      <c r="EW146" s="95">
        <v>18781</v>
      </c>
      <c r="EX146" s="95">
        <v>223</v>
      </c>
      <c r="EY146" s="95">
        <v>3734</v>
      </c>
      <c r="EZ146" s="95">
        <v>8410</v>
      </c>
      <c r="FA146" s="95">
        <v>1526</v>
      </c>
      <c r="FB146" s="95">
        <v>6895</v>
      </c>
      <c r="FC146" s="95">
        <v>663</v>
      </c>
      <c r="FD146" s="95">
        <v>3493</v>
      </c>
      <c r="FE146" s="95">
        <v>297</v>
      </c>
      <c r="FF146" s="95">
        <v>9309</v>
      </c>
      <c r="FG146" s="95">
        <v>923</v>
      </c>
      <c r="FH146" s="95">
        <v>766</v>
      </c>
      <c r="FI146" s="95">
        <v>1313</v>
      </c>
      <c r="FJ146" s="95">
        <v>749</v>
      </c>
      <c r="FK146" s="95">
        <v>1324</v>
      </c>
      <c r="FL146" s="95">
        <v>249</v>
      </c>
      <c r="FM146" s="95">
        <v>423</v>
      </c>
      <c r="FN146" s="95">
        <v>12940</v>
      </c>
      <c r="FO146" s="95">
        <v>40520</v>
      </c>
      <c r="FP146" s="95">
        <v>774</v>
      </c>
      <c r="FQ146" s="95">
        <v>1933</v>
      </c>
      <c r="FR146" s="95">
        <v>4730</v>
      </c>
      <c r="FS146" s="95">
        <v>3193</v>
      </c>
      <c r="FT146" s="95">
        <v>2153</v>
      </c>
      <c r="FU146" s="95">
        <v>670</v>
      </c>
      <c r="FV146" s="95">
        <v>53</v>
      </c>
      <c r="FW146" s="95">
        <v>521</v>
      </c>
      <c r="FX146" s="95">
        <v>618</v>
      </c>
      <c r="FY146" s="95">
        <v>9929</v>
      </c>
      <c r="FZ146" s="95">
        <v>2644</v>
      </c>
      <c r="GA146" s="95">
        <v>12217</v>
      </c>
      <c r="GB146" s="95">
        <v>6387</v>
      </c>
      <c r="GC146" s="95">
        <v>3358</v>
      </c>
      <c r="GD146" s="95">
        <v>6295</v>
      </c>
      <c r="GE146" s="95">
        <v>0</v>
      </c>
      <c r="GF146" s="95">
        <v>5996</v>
      </c>
      <c r="GG146" s="96">
        <v>420304</v>
      </c>
      <c r="GH146" s="95">
        <v>0</v>
      </c>
      <c r="GI146" s="95">
        <v>32828</v>
      </c>
      <c r="GJ146" s="95">
        <v>0</v>
      </c>
      <c r="GK146" s="95">
        <v>0</v>
      </c>
      <c r="GL146" s="95">
        <v>0</v>
      </c>
      <c r="GM146" s="95">
        <v>0</v>
      </c>
      <c r="GN146" s="95">
        <v>125570</v>
      </c>
      <c r="GO146" s="95">
        <v>0</v>
      </c>
      <c r="GP146" s="96">
        <v>158398</v>
      </c>
      <c r="GQ146" s="96">
        <v>578702</v>
      </c>
      <c r="GR146" s="95">
        <v>129</v>
      </c>
      <c r="GS146" s="95">
        <v>0</v>
      </c>
      <c r="GT146" s="95">
        <v>129</v>
      </c>
      <c r="GU146" s="95">
        <v>31793</v>
      </c>
      <c r="GV146" s="95">
        <v>31922</v>
      </c>
      <c r="GW146" s="96">
        <v>190320</v>
      </c>
      <c r="GX146" s="96">
        <v>610624</v>
      </c>
      <c r="GY146" s="95">
        <v>0</v>
      </c>
      <c r="GZ146" s="95">
        <v>0</v>
      </c>
      <c r="HA146" s="95">
        <v>0</v>
      </c>
      <c r="HB146" s="95">
        <v>0</v>
      </c>
      <c r="HC146" s="95">
        <v>0</v>
      </c>
      <c r="HD146" s="95">
        <v>-20342</v>
      </c>
      <c r="HE146" s="95">
        <v>-20342</v>
      </c>
      <c r="HF146" s="96">
        <v>169978</v>
      </c>
      <c r="HG146" s="97">
        <v>590282</v>
      </c>
      <c r="HH146" s="87"/>
      <c r="HI146" s="40"/>
    </row>
    <row r="147" spans="1:217" hidden="1" x14ac:dyDescent="0.2">
      <c r="A147" s="87" t="s">
        <v>1024</v>
      </c>
      <c r="B147" s="92" t="s">
        <v>1150</v>
      </c>
      <c r="C147" s="89" t="s">
        <v>789</v>
      </c>
      <c r="D147" s="95">
        <v>0</v>
      </c>
      <c r="E147" s="95">
        <v>0</v>
      </c>
      <c r="F147" s="95">
        <v>0</v>
      </c>
      <c r="G147" s="95">
        <v>0</v>
      </c>
      <c r="H147" s="95">
        <v>0</v>
      </c>
      <c r="I147" s="95">
        <v>0</v>
      </c>
      <c r="J147" s="95">
        <v>0</v>
      </c>
      <c r="K147" s="95">
        <v>0</v>
      </c>
      <c r="L147" s="95">
        <v>0</v>
      </c>
      <c r="M147" s="95">
        <v>0</v>
      </c>
      <c r="N147" s="95">
        <v>0</v>
      </c>
      <c r="O147" s="95">
        <v>0</v>
      </c>
      <c r="P147" s="95">
        <v>0</v>
      </c>
      <c r="Q147" s="95">
        <v>0</v>
      </c>
      <c r="R147" s="95">
        <v>0</v>
      </c>
      <c r="S147" s="95">
        <v>0</v>
      </c>
      <c r="T147" s="95">
        <v>0</v>
      </c>
      <c r="U147" s="95">
        <v>0</v>
      </c>
      <c r="V147" s="95">
        <v>0</v>
      </c>
      <c r="W147" s="95">
        <v>0</v>
      </c>
      <c r="X147" s="95">
        <v>0</v>
      </c>
      <c r="Y147" s="95">
        <v>0</v>
      </c>
      <c r="Z147" s="95">
        <v>0</v>
      </c>
      <c r="AA147" s="95">
        <v>0</v>
      </c>
      <c r="AB147" s="95">
        <v>0</v>
      </c>
      <c r="AC147" s="95">
        <v>0</v>
      </c>
      <c r="AD147" s="95">
        <v>0</v>
      </c>
      <c r="AE147" s="95">
        <v>0</v>
      </c>
      <c r="AF147" s="95">
        <v>0</v>
      </c>
      <c r="AG147" s="95">
        <v>0</v>
      </c>
      <c r="AH147" s="95">
        <v>0</v>
      </c>
      <c r="AI147" s="95">
        <v>0</v>
      </c>
      <c r="AJ147" s="95">
        <v>0</v>
      </c>
      <c r="AK147" s="95">
        <v>0</v>
      </c>
      <c r="AL147" s="95">
        <v>0</v>
      </c>
      <c r="AM147" s="95">
        <v>0</v>
      </c>
      <c r="AN147" s="95">
        <v>0</v>
      </c>
      <c r="AO147" s="95">
        <v>0</v>
      </c>
      <c r="AP147" s="95">
        <v>0</v>
      </c>
      <c r="AQ147" s="95">
        <v>0</v>
      </c>
      <c r="AR147" s="95">
        <v>0</v>
      </c>
      <c r="AS147" s="95">
        <v>0</v>
      </c>
      <c r="AT147" s="95">
        <v>0</v>
      </c>
      <c r="AU147" s="95">
        <v>0</v>
      </c>
      <c r="AV147" s="95">
        <v>0</v>
      </c>
      <c r="AW147" s="95">
        <v>0</v>
      </c>
      <c r="AX147" s="95">
        <v>0</v>
      </c>
      <c r="AY147" s="95">
        <v>0</v>
      </c>
      <c r="AZ147" s="95">
        <v>0</v>
      </c>
      <c r="BA147" s="95">
        <v>0</v>
      </c>
      <c r="BB147" s="95">
        <v>0</v>
      </c>
      <c r="BC147" s="95">
        <v>0</v>
      </c>
      <c r="BD147" s="95">
        <v>0</v>
      </c>
      <c r="BE147" s="95">
        <v>0</v>
      </c>
      <c r="BF147" s="95">
        <v>0</v>
      </c>
      <c r="BG147" s="95">
        <v>0</v>
      </c>
      <c r="BH147" s="95">
        <v>0</v>
      </c>
      <c r="BI147" s="95">
        <v>0</v>
      </c>
      <c r="BJ147" s="95">
        <v>0</v>
      </c>
      <c r="BK147" s="95">
        <v>0</v>
      </c>
      <c r="BL147" s="95">
        <v>0</v>
      </c>
      <c r="BM147" s="95">
        <v>0</v>
      </c>
      <c r="BN147" s="95">
        <v>0</v>
      </c>
      <c r="BO147" s="95">
        <v>0</v>
      </c>
      <c r="BP147" s="95">
        <v>0</v>
      </c>
      <c r="BQ147" s="95">
        <v>0</v>
      </c>
      <c r="BR147" s="95">
        <v>0</v>
      </c>
      <c r="BS147" s="95">
        <v>0</v>
      </c>
      <c r="BT147" s="95">
        <v>0</v>
      </c>
      <c r="BU147" s="95">
        <v>0</v>
      </c>
      <c r="BV147" s="95">
        <v>0</v>
      </c>
      <c r="BW147" s="95">
        <v>0</v>
      </c>
      <c r="BX147" s="95">
        <v>0</v>
      </c>
      <c r="BY147" s="95">
        <v>0</v>
      </c>
      <c r="BZ147" s="95">
        <v>0</v>
      </c>
      <c r="CA147" s="95">
        <v>0</v>
      </c>
      <c r="CB147" s="95">
        <v>0</v>
      </c>
      <c r="CC147" s="95">
        <v>0</v>
      </c>
      <c r="CD147" s="95">
        <v>0</v>
      </c>
      <c r="CE147" s="95">
        <v>0</v>
      </c>
      <c r="CF147" s="95">
        <v>0</v>
      </c>
      <c r="CG147" s="95">
        <v>0</v>
      </c>
      <c r="CH147" s="95">
        <v>0</v>
      </c>
      <c r="CI147" s="95">
        <v>0</v>
      </c>
      <c r="CJ147" s="95">
        <v>0</v>
      </c>
      <c r="CK147" s="95">
        <v>0</v>
      </c>
      <c r="CL147" s="95">
        <v>0</v>
      </c>
      <c r="CM147" s="95">
        <v>0</v>
      </c>
      <c r="CN147" s="95">
        <v>0</v>
      </c>
      <c r="CO147" s="95">
        <v>0</v>
      </c>
      <c r="CP147" s="95">
        <v>0</v>
      </c>
      <c r="CQ147" s="95">
        <v>0</v>
      </c>
      <c r="CR147" s="95">
        <v>0</v>
      </c>
      <c r="CS147" s="95">
        <v>0</v>
      </c>
      <c r="CT147" s="95">
        <v>0</v>
      </c>
      <c r="CU147" s="95">
        <v>0</v>
      </c>
      <c r="CV147" s="95">
        <v>0</v>
      </c>
      <c r="CW147" s="95">
        <v>0</v>
      </c>
      <c r="CX147" s="95">
        <v>0</v>
      </c>
      <c r="CY147" s="95">
        <v>0</v>
      </c>
      <c r="CZ147" s="95">
        <v>0</v>
      </c>
      <c r="DA147" s="95">
        <v>0</v>
      </c>
      <c r="DB147" s="95">
        <v>0</v>
      </c>
      <c r="DC147" s="95">
        <v>0</v>
      </c>
      <c r="DD147" s="95">
        <v>0</v>
      </c>
      <c r="DE147" s="95">
        <v>0</v>
      </c>
      <c r="DF147" s="95">
        <v>0</v>
      </c>
      <c r="DG147" s="95">
        <v>0</v>
      </c>
      <c r="DH147" s="95">
        <v>0</v>
      </c>
      <c r="DI147" s="95">
        <v>0</v>
      </c>
      <c r="DJ147" s="95">
        <v>0</v>
      </c>
      <c r="DK147" s="95">
        <v>0</v>
      </c>
      <c r="DL147" s="95">
        <v>0</v>
      </c>
      <c r="DM147" s="95">
        <v>0</v>
      </c>
      <c r="DN147" s="95">
        <v>0</v>
      </c>
      <c r="DO147" s="95">
        <v>0</v>
      </c>
      <c r="DP147" s="95">
        <v>0</v>
      </c>
      <c r="DQ147" s="95">
        <v>0</v>
      </c>
      <c r="DR147" s="95">
        <v>0</v>
      </c>
      <c r="DS147" s="95">
        <v>0</v>
      </c>
      <c r="DT147" s="95">
        <v>0</v>
      </c>
      <c r="DU147" s="95">
        <v>0</v>
      </c>
      <c r="DV147" s="95">
        <v>0</v>
      </c>
      <c r="DW147" s="95">
        <v>0</v>
      </c>
      <c r="DX147" s="95">
        <v>0</v>
      </c>
      <c r="DY147" s="95">
        <v>0</v>
      </c>
      <c r="DZ147" s="95">
        <v>0</v>
      </c>
      <c r="EA147" s="95">
        <v>0</v>
      </c>
      <c r="EB147" s="95">
        <v>0</v>
      </c>
      <c r="EC147" s="95">
        <v>0</v>
      </c>
      <c r="ED147" s="95">
        <v>0</v>
      </c>
      <c r="EE147" s="95">
        <v>0</v>
      </c>
      <c r="EF147" s="95">
        <v>0</v>
      </c>
      <c r="EG147" s="95">
        <v>0</v>
      </c>
      <c r="EH147" s="95">
        <v>0</v>
      </c>
      <c r="EI147" s="95">
        <v>0</v>
      </c>
      <c r="EJ147" s="95">
        <v>0</v>
      </c>
      <c r="EK147" s="95">
        <v>0</v>
      </c>
      <c r="EL147" s="95">
        <v>0</v>
      </c>
      <c r="EM147" s="95">
        <v>0</v>
      </c>
      <c r="EN147" s="95">
        <v>0</v>
      </c>
      <c r="EO147" s="95">
        <v>0</v>
      </c>
      <c r="EP147" s="95">
        <v>0</v>
      </c>
      <c r="EQ147" s="95">
        <v>0</v>
      </c>
      <c r="ER147" s="95">
        <v>0</v>
      </c>
      <c r="ES147" s="95">
        <v>0</v>
      </c>
      <c r="ET147" s="95">
        <v>0</v>
      </c>
      <c r="EU147" s="95">
        <v>0</v>
      </c>
      <c r="EV147" s="95">
        <v>0</v>
      </c>
      <c r="EW147" s="95">
        <v>0</v>
      </c>
      <c r="EX147" s="95">
        <v>0</v>
      </c>
      <c r="EY147" s="95">
        <v>0</v>
      </c>
      <c r="EZ147" s="95">
        <v>0</v>
      </c>
      <c r="FA147" s="95">
        <v>0</v>
      </c>
      <c r="FB147" s="95">
        <v>0</v>
      </c>
      <c r="FC147" s="95">
        <v>0</v>
      </c>
      <c r="FD147" s="95">
        <v>0</v>
      </c>
      <c r="FE147" s="95">
        <v>0</v>
      </c>
      <c r="FF147" s="95">
        <v>0</v>
      </c>
      <c r="FG147" s="95">
        <v>0</v>
      </c>
      <c r="FH147" s="95">
        <v>0</v>
      </c>
      <c r="FI147" s="95">
        <v>0</v>
      </c>
      <c r="FJ147" s="95">
        <v>0</v>
      </c>
      <c r="FK147" s="95">
        <v>0</v>
      </c>
      <c r="FL147" s="95">
        <v>0</v>
      </c>
      <c r="FM147" s="95">
        <v>0</v>
      </c>
      <c r="FN147" s="95">
        <v>0</v>
      </c>
      <c r="FO147" s="95">
        <v>0</v>
      </c>
      <c r="FP147" s="95">
        <v>0</v>
      </c>
      <c r="FQ147" s="95">
        <v>0</v>
      </c>
      <c r="FR147" s="95">
        <v>0</v>
      </c>
      <c r="FS147" s="95">
        <v>0</v>
      </c>
      <c r="FT147" s="95">
        <v>0</v>
      </c>
      <c r="FU147" s="95">
        <v>0</v>
      </c>
      <c r="FV147" s="95">
        <v>0</v>
      </c>
      <c r="FW147" s="95">
        <v>0</v>
      </c>
      <c r="FX147" s="95">
        <v>0</v>
      </c>
      <c r="FY147" s="95">
        <v>0</v>
      </c>
      <c r="FZ147" s="95">
        <v>0</v>
      </c>
      <c r="GA147" s="95">
        <v>0</v>
      </c>
      <c r="GB147" s="95">
        <v>0</v>
      </c>
      <c r="GC147" s="95">
        <v>0</v>
      </c>
      <c r="GD147" s="95">
        <v>0</v>
      </c>
      <c r="GE147" s="95">
        <v>0</v>
      </c>
      <c r="GF147" s="95">
        <v>0</v>
      </c>
      <c r="GG147" s="96">
        <v>0</v>
      </c>
      <c r="GH147" s="95">
        <v>0</v>
      </c>
      <c r="GI147" s="95">
        <v>505547</v>
      </c>
      <c r="GJ147" s="95">
        <v>0</v>
      </c>
      <c r="GK147" s="95">
        <v>737</v>
      </c>
      <c r="GL147" s="95">
        <v>0</v>
      </c>
      <c r="GM147" s="95">
        <v>0</v>
      </c>
      <c r="GN147" s="95">
        <v>0</v>
      </c>
      <c r="GO147" s="95">
        <v>0</v>
      </c>
      <c r="GP147" s="96">
        <v>506284</v>
      </c>
      <c r="GQ147" s="96">
        <v>506284</v>
      </c>
      <c r="GR147" s="95">
        <v>1477</v>
      </c>
      <c r="GS147" s="95">
        <v>4</v>
      </c>
      <c r="GT147" s="95">
        <v>1481</v>
      </c>
      <c r="GU147" s="95">
        <v>0</v>
      </c>
      <c r="GV147" s="95">
        <v>1481</v>
      </c>
      <c r="GW147" s="96">
        <v>507765</v>
      </c>
      <c r="GX147" s="96">
        <v>507765</v>
      </c>
      <c r="GY147" s="95">
        <v>0</v>
      </c>
      <c r="GZ147" s="95">
        <v>-92</v>
      </c>
      <c r="HA147" s="95">
        <v>0</v>
      </c>
      <c r="HB147" s="95">
        <v>0</v>
      </c>
      <c r="HC147" s="95">
        <v>-92</v>
      </c>
      <c r="HD147" s="95">
        <v>0</v>
      </c>
      <c r="HE147" s="95">
        <v>-92</v>
      </c>
      <c r="HF147" s="96">
        <v>507673</v>
      </c>
      <c r="HG147" s="97">
        <v>507673</v>
      </c>
      <c r="HH147" s="87"/>
      <c r="HI147" s="40"/>
    </row>
    <row r="148" spans="1:217" hidden="1" x14ac:dyDescent="0.2">
      <c r="A148" s="87" t="s">
        <v>1025</v>
      </c>
      <c r="B148" s="92" t="s">
        <v>1151</v>
      </c>
      <c r="C148" s="89" t="s">
        <v>510</v>
      </c>
      <c r="D148" s="95">
        <v>0</v>
      </c>
      <c r="E148" s="95">
        <v>0</v>
      </c>
      <c r="F148" s="95">
        <v>0</v>
      </c>
      <c r="G148" s="95">
        <v>0</v>
      </c>
      <c r="H148" s="95">
        <v>0</v>
      </c>
      <c r="I148" s="95">
        <v>0</v>
      </c>
      <c r="J148" s="95">
        <v>0</v>
      </c>
      <c r="K148" s="95">
        <v>0</v>
      </c>
      <c r="L148" s="95">
        <v>0</v>
      </c>
      <c r="M148" s="95">
        <v>0</v>
      </c>
      <c r="N148" s="95">
        <v>0</v>
      </c>
      <c r="O148" s="95">
        <v>0</v>
      </c>
      <c r="P148" s="95">
        <v>0</v>
      </c>
      <c r="Q148" s="95">
        <v>0</v>
      </c>
      <c r="R148" s="95">
        <v>0</v>
      </c>
      <c r="S148" s="95">
        <v>0</v>
      </c>
      <c r="T148" s="95">
        <v>0</v>
      </c>
      <c r="U148" s="95">
        <v>0</v>
      </c>
      <c r="V148" s="95">
        <v>0</v>
      </c>
      <c r="W148" s="95">
        <v>0</v>
      </c>
      <c r="X148" s="95">
        <v>0</v>
      </c>
      <c r="Y148" s="95">
        <v>0</v>
      </c>
      <c r="Z148" s="95">
        <v>0</v>
      </c>
      <c r="AA148" s="95">
        <v>0</v>
      </c>
      <c r="AB148" s="95">
        <v>0</v>
      </c>
      <c r="AC148" s="95">
        <v>0</v>
      </c>
      <c r="AD148" s="95">
        <v>0</v>
      </c>
      <c r="AE148" s="95">
        <v>0</v>
      </c>
      <c r="AF148" s="95">
        <v>0</v>
      </c>
      <c r="AG148" s="95">
        <v>0</v>
      </c>
      <c r="AH148" s="95">
        <v>0</v>
      </c>
      <c r="AI148" s="95">
        <v>0</v>
      </c>
      <c r="AJ148" s="95">
        <v>0</v>
      </c>
      <c r="AK148" s="95">
        <v>0</v>
      </c>
      <c r="AL148" s="95">
        <v>0</v>
      </c>
      <c r="AM148" s="95">
        <v>0</v>
      </c>
      <c r="AN148" s="95">
        <v>0</v>
      </c>
      <c r="AO148" s="95">
        <v>0</v>
      </c>
      <c r="AP148" s="95">
        <v>0</v>
      </c>
      <c r="AQ148" s="95">
        <v>0</v>
      </c>
      <c r="AR148" s="95">
        <v>0</v>
      </c>
      <c r="AS148" s="95">
        <v>0</v>
      </c>
      <c r="AT148" s="95">
        <v>0</v>
      </c>
      <c r="AU148" s="95">
        <v>0</v>
      </c>
      <c r="AV148" s="95">
        <v>0</v>
      </c>
      <c r="AW148" s="95">
        <v>0</v>
      </c>
      <c r="AX148" s="95">
        <v>0</v>
      </c>
      <c r="AY148" s="95">
        <v>0</v>
      </c>
      <c r="AZ148" s="95">
        <v>0</v>
      </c>
      <c r="BA148" s="95">
        <v>0</v>
      </c>
      <c r="BB148" s="95">
        <v>0</v>
      </c>
      <c r="BC148" s="95">
        <v>0</v>
      </c>
      <c r="BD148" s="95">
        <v>0</v>
      </c>
      <c r="BE148" s="95">
        <v>0</v>
      </c>
      <c r="BF148" s="95">
        <v>0</v>
      </c>
      <c r="BG148" s="95">
        <v>0</v>
      </c>
      <c r="BH148" s="95">
        <v>0</v>
      </c>
      <c r="BI148" s="95">
        <v>0</v>
      </c>
      <c r="BJ148" s="95">
        <v>0</v>
      </c>
      <c r="BK148" s="95">
        <v>0</v>
      </c>
      <c r="BL148" s="95">
        <v>0</v>
      </c>
      <c r="BM148" s="95">
        <v>0</v>
      </c>
      <c r="BN148" s="95">
        <v>0</v>
      </c>
      <c r="BO148" s="95">
        <v>0</v>
      </c>
      <c r="BP148" s="95">
        <v>0</v>
      </c>
      <c r="BQ148" s="95">
        <v>0</v>
      </c>
      <c r="BR148" s="95">
        <v>0</v>
      </c>
      <c r="BS148" s="95">
        <v>0</v>
      </c>
      <c r="BT148" s="95">
        <v>0</v>
      </c>
      <c r="BU148" s="95">
        <v>0</v>
      </c>
      <c r="BV148" s="95">
        <v>0</v>
      </c>
      <c r="BW148" s="95">
        <v>0</v>
      </c>
      <c r="BX148" s="95">
        <v>0</v>
      </c>
      <c r="BY148" s="95">
        <v>0</v>
      </c>
      <c r="BZ148" s="95">
        <v>0</v>
      </c>
      <c r="CA148" s="95">
        <v>0</v>
      </c>
      <c r="CB148" s="95">
        <v>0</v>
      </c>
      <c r="CC148" s="95">
        <v>0</v>
      </c>
      <c r="CD148" s="95">
        <v>0</v>
      </c>
      <c r="CE148" s="95">
        <v>0</v>
      </c>
      <c r="CF148" s="95">
        <v>0</v>
      </c>
      <c r="CG148" s="95">
        <v>0</v>
      </c>
      <c r="CH148" s="95">
        <v>0</v>
      </c>
      <c r="CI148" s="95">
        <v>0</v>
      </c>
      <c r="CJ148" s="95">
        <v>0</v>
      </c>
      <c r="CK148" s="95">
        <v>0</v>
      </c>
      <c r="CL148" s="95">
        <v>0</v>
      </c>
      <c r="CM148" s="95">
        <v>0</v>
      </c>
      <c r="CN148" s="95">
        <v>0</v>
      </c>
      <c r="CO148" s="95">
        <v>0</v>
      </c>
      <c r="CP148" s="95">
        <v>0</v>
      </c>
      <c r="CQ148" s="95">
        <v>0</v>
      </c>
      <c r="CR148" s="95">
        <v>0</v>
      </c>
      <c r="CS148" s="95">
        <v>0</v>
      </c>
      <c r="CT148" s="95">
        <v>0</v>
      </c>
      <c r="CU148" s="95">
        <v>0</v>
      </c>
      <c r="CV148" s="95">
        <v>0</v>
      </c>
      <c r="CW148" s="95">
        <v>0</v>
      </c>
      <c r="CX148" s="95">
        <v>0</v>
      </c>
      <c r="CY148" s="95">
        <v>0</v>
      </c>
      <c r="CZ148" s="95">
        <v>0</v>
      </c>
      <c r="DA148" s="95">
        <v>0</v>
      </c>
      <c r="DB148" s="95">
        <v>0</v>
      </c>
      <c r="DC148" s="95">
        <v>0</v>
      </c>
      <c r="DD148" s="95">
        <v>0</v>
      </c>
      <c r="DE148" s="95">
        <v>0</v>
      </c>
      <c r="DF148" s="95">
        <v>0</v>
      </c>
      <c r="DG148" s="95">
        <v>0</v>
      </c>
      <c r="DH148" s="95">
        <v>0</v>
      </c>
      <c r="DI148" s="95">
        <v>0</v>
      </c>
      <c r="DJ148" s="95">
        <v>0</v>
      </c>
      <c r="DK148" s="95">
        <v>0</v>
      </c>
      <c r="DL148" s="95">
        <v>0</v>
      </c>
      <c r="DM148" s="95">
        <v>0</v>
      </c>
      <c r="DN148" s="95">
        <v>0</v>
      </c>
      <c r="DO148" s="95">
        <v>0</v>
      </c>
      <c r="DP148" s="95">
        <v>0</v>
      </c>
      <c r="DQ148" s="95">
        <v>0</v>
      </c>
      <c r="DR148" s="95">
        <v>0</v>
      </c>
      <c r="DS148" s="95">
        <v>0</v>
      </c>
      <c r="DT148" s="95">
        <v>0</v>
      </c>
      <c r="DU148" s="95">
        <v>0</v>
      </c>
      <c r="DV148" s="95">
        <v>0</v>
      </c>
      <c r="DW148" s="95">
        <v>0</v>
      </c>
      <c r="DX148" s="95">
        <v>0</v>
      </c>
      <c r="DY148" s="95">
        <v>0</v>
      </c>
      <c r="DZ148" s="95">
        <v>0</v>
      </c>
      <c r="EA148" s="95">
        <v>0</v>
      </c>
      <c r="EB148" s="95">
        <v>0</v>
      </c>
      <c r="EC148" s="95">
        <v>0</v>
      </c>
      <c r="ED148" s="95">
        <v>0</v>
      </c>
      <c r="EE148" s="95">
        <v>0</v>
      </c>
      <c r="EF148" s="95">
        <v>0</v>
      </c>
      <c r="EG148" s="95">
        <v>0</v>
      </c>
      <c r="EH148" s="95">
        <v>0</v>
      </c>
      <c r="EI148" s="95">
        <v>0</v>
      </c>
      <c r="EJ148" s="95">
        <v>0</v>
      </c>
      <c r="EK148" s="95">
        <v>0</v>
      </c>
      <c r="EL148" s="95">
        <v>0</v>
      </c>
      <c r="EM148" s="95">
        <v>0</v>
      </c>
      <c r="EN148" s="95">
        <v>0</v>
      </c>
      <c r="EO148" s="95">
        <v>0</v>
      </c>
      <c r="EP148" s="95">
        <v>0</v>
      </c>
      <c r="EQ148" s="95">
        <v>0</v>
      </c>
      <c r="ER148" s="95">
        <v>0</v>
      </c>
      <c r="ES148" s="95">
        <v>0</v>
      </c>
      <c r="ET148" s="95">
        <v>0</v>
      </c>
      <c r="EU148" s="95">
        <v>0</v>
      </c>
      <c r="EV148" s="95">
        <v>0</v>
      </c>
      <c r="EW148" s="95">
        <v>0</v>
      </c>
      <c r="EX148" s="95">
        <v>0</v>
      </c>
      <c r="EY148" s="95">
        <v>0</v>
      </c>
      <c r="EZ148" s="95">
        <v>0</v>
      </c>
      <c r="FA148" s="95">
        <v>0</v>
      </c>
      <c r="FB148" s="95">
        <v>0</v>
      </c>
      <c r="FC148" s="95">
        <v>0</v>
      </c>
      <c r="FD148" s="95">
        <v>0</v>
      </c>
      <c r="FE148" s="95">
        <v>0</v>
      </c>
      <c r="FF148" s="95">
        <v>0</v>
      </c>
      <c r="FG148" s="95">
        <v>0</v>
      </c>
      <c r="FH148" s="95">
        <v>0</v>
      </c>
      <c r="FI148" s="95">
        <v>0</v>
      </c>
      <c r="FJ148" s="95">
        <v>0</v>
      </c>
      <c r="FK148" s="95">
        <v>0</v>
      </c>
      <c r="FL148" s="95">
        <v>0</v>
      </c>
      <c r="FM148" s="95">
        <v>0</v>
      </c>
      <c r="FN148" s="95">
        <v>0</v>
      </c>
      <c r="FO148" s="95">
        <v>0</v>
      </c>
      <c r="FP148" s="95">
        <v>0</v>
      </c>
      <c r="FQ148" s="95">
        <v>0</v>
      </c>
      <c r="FR148" s="95">
        <v>0</v>
      </c>
      <c r="FS148" s="95">
        <v>0</v>
      </c>
      <c r="FT148" s="95">
        <v>0</v>
      </c>
      <c r="FU148" s="95">
        <v>0</v>
      </c>
      <c r="FV148" s="95">
        <v>0</v>
      </c>
      <c r="FW148" s="95">
        <v>0</v>
      </c>
      <c r="FX148" s="95">
        <v>0</v>
      </c>
      <c r="FY148" s="95">
        <v>0</v>
      </c>
      <c r="FZ148" s="95">
        <v>0</v>
      </c>
      <c r="GA148" s="95">
        <v>0</v>
      </c>
      <c r="GB148" s="95">
        <v>0</v>
      </c>
      <c r="GC148" s="95">
        <v>0</v>
      </c>
      <c r="GD148" s="95">
        <v>0</v>
      </c>
      <c r="GE148" s="95">
        <v>0</v>
      </c>
      <c r="GF148" s="95">
        <v>0</v>
      </c>
      <c r="GG148" s="96">
        <v>0</v>
      </c>
      <c r="GH148" s="95">
        <v>0</v>
      </c>
      <c r="GI148" s="95">
        <v>2144216</v>
      </c>
      <c r="GJ148" s="95">
        <v>0</v>
      </c>
      <c r="GK148" s="95">
        <v>0</v>
      </c>
      <c r="GL148" s="95">
        <v>0</v>
      </c>
      <c r="GM148" s="95">
        <v>0</v>
      </c>
      <c r="GN148" s="95">
        <v>0</v>
      </c>
      <c r="GO148" s="95">
        <v>0</v>
      </c>
      <c r="GP148" s="96">
        <v>2144216</v>
      </c>
      <c r="GQ148" s="96">
        <v>2144216</v>
      </c>
      <c r="GR148" s="95">
        <v>0</v>
      </c>
      <c r="GS148" s="95">
        <v>0</v>
      </c>
      <c r="GT148" s="95">
        <v>0</v>
      </c>
      <c r="GU148" s="95">
        <v>0</v>
      </c>
      <c r="GV148" s="95">
        <v>0</v>
      </c>
      <c r="GW148" s="96">
        <v>2144216</v>
      </c>
      <c r="GX148" s="96">
        <v>2144216</v>
      </c>
      <c r="GY148" s="95">
        <v>0</v>
      </c>
      <c r="GZ148" s="95">
        <v>0</v>
      </c>
      <c r="HA148" s="95">
        <v>0</v>
      </c>
      <c r="HB148" s="95">
        <v>0</v>
      </c>
      <c r="HC148" s="95">
        <v>0</v>
      </c>
      <c r="HD148" s="95">
        <v>0</v>
      </c>
      <c r="HE148" s="95">
        <v>0</v>
      </c>
      <c r="HF148" s="96">
        <v>2144216</v>
      </c>
      <c r="HG148" s="97">
        <v>2144216</v>
      </c>
      <c r="HH148" s="87"/>
      <c r="HI148" s="40"/>
    </row>
    <row r="149" spans="1:217" hidden="1" x14ac:dyDescent="0.2">
      <c r="A149" s="87" t="s">
        <v>1026</v>
      </c>
      <c r="B149" s="92" t="s">
        <v>1152</v>
      </c>
      <c r="C149" s="89" t="s">
        <v>787</v>
      </c>
      <c r="D149" s="95">
        <v>0</v>
      </c>
      <c r="E149" s="95">
        <v>0</v>
      </c>
      <c r="F149" s="95">
        <v>0</v>
      </c>
      <c r="G149" s="95">
        <v>0</v>
      </c>
      <c r="H149" s="95">
        <v>0</v>
      </c>
      <c r="I149" s="95">
        <v>0</v>
      </c>
      <c r="J149" s="95">
        <v>0</v>
      </c>
      <c r="K149" s="95">
        <v>22</v>
      </c>
      <c r="L149" s="95">
        <v>0</v>
      </c>
      <c r="M149" s="95">
        <v>0</v>
      </c>
      <c r="N149" s="95">
        <v>6</v>
      </c>
      <c r="O149" s="95">
        <v>33</v>
      </c>
      <c r="P149" s="95">
        <v>0</v>
      </c>
      <c r="Q149" s="95">
        <v>0</v>
      </c>
      <c r="R149" s="95">
        <v>44</v>
      </c>
      <c r="S149" s="95">
        <v>8</v>
      </c>
      <c r="T149" s="95">
        <v>383</v>
      </c>
      <c r="U149" s="95">
        <v>18</v>
      </c>
      <c r="V149" s="95">
        <v>5</v>
      </c>
      <c r="W149" s="95">
        <v>226</v>
      </c>
      <c r="X149" s="95">
        <v>7</v>
      </c>
      <c r="Y149" s="95">
        <v>53</v>
      </c>
      <c r="Z149" s="95">
        <v>46</v>
      </c>
      <c r="AA149" s="95">
        <v>311</v>
      </c>
      <c r="AB149" s="95">
        <v>13</v>
      </c>
      <c r="AC149" s="95">
        <v>13</v>
      </c>
      <c r="AD149" s="95">
        <v>0</v>
      </c>
      <c r="AE149" s="95">
        <v>3</v>
      </c>
      <c r="AF149" s="95">
        <v>20</v>
      </c>
      <c r="AG149" s="95">
        <v>0</v>
      </c>
      <c r="AH149" s="95">
        <v>4</v>
      </c>
      <c r="AI149" s="95">
        <v>33</v>
      </c>
      <c r="AJ149" s="95">
        <v>40</v>
      </c>
      <c r="AK149" s="95">
        <v>28</v>
      </c>
      <c r="AL149" s="95">
        <v>27</v>
      </c>
      <c r="AM149" s="95">
        <v>6</v>
      </c>
      <c r="AN149" s="95">
        <v>31</v>
      </c>
      <c r="AO149" s="95">
        <v>54</v>
      </c>
      <c r="AP149" s="95">
        <v>6</v>
      </c>
      <c r="AQ149" s="95">
        <v>33</v>
      </c>
      <c r="AR149" s="95">
        <v>85</v>
      </c>
      <c r="AS149" s="95">
        <v>146</v>
      </c>
      <c r="AT149" s="95">
        <v>95</v>
      </c>
      <c r="AU149" s="95">
        <v>265</v>
      </c>
      <c r="AV149" s="95">
        <v>17</v>
      </c>
      <c r="AW149" s="95">
        <v>19</v>
      </c>
      <c r="AX149" s="95">
        <v>104</v>
      </c>
      <c r="AY149" s="95">
        <v>4</v>
      </c>
      <c r="AZ149" s="95">
        <v>139</v>
      </c>
      <c r="BA149" s="95">
        <v>11</v>
      </c>
      <c r="BB149" s="95">
        <v>144</v>
      </c>
      <c r="BC149" s="95">
        <v>169</v>
      </c>
      <c r="BD149" s="95">
        <v>68</v>
      </c>
      <c r="BE149" s="95">
        <v>1235</v>
      </c>
      <c r="BF149" s="95">
        <v>138</v>
      </c>
      <c r="BG149" s="95">
        <v>237</v>
      </c>
      <c r="BH149" s="95">
        <v>267</v>
      </c>
      <c r="BI149" s="95">
        <v>31</v>
      </c>
      <c r="BJ149" s="95">
        <v>447</v>
      </c>
      <c r="BK149" s="95">
        <v>8</v>
      </c>
      <c r="BL149" s="95">
        <v>66</v>
      </c>
      <c r="BM149" s="95">
        <v>1298</v>
      </c>
      <c r="BN149" s="95">
        <v>30</v>
      </c>
      <c r="BO149" s="95">
        <v>133</v>
      </c>
      <c r="BP149" s="95">
        <v>11</v>
      </c>
      <c r="BQ149" s="95">
        <v>69</v>
      </c>
      <c r="BR149" s="95">
        <v>205</v>
      </c>
      <c r="BS149" s="95">
        <v>97</v>
      </c>
      <c r="BT149" s="95">
        <v>18</v>
      </c>
      <c r="BU149" s="95">
        <v>32</v>
      </c>
      <c r="BV149" s="95">
        <v>211</v>
      </c>
      <c r="BW149" s="95">
        <v>353</v>
      </c>
      <c r="BX149" s="95">
        <v>0</v>
      </c>
      <c r="BY149" s="95">
        <v>476</v>
      </c>
      <c r="BZ149" s="95">
        <v>158</v>
      </c>
      <c r="CA149" s="95">
        <v>473</v>
      </c>
      <c r="CB149" s="95">
        <v>233</v>
      </c>
      <c r="CC149" s="95">
        <v>88</v>
      </c>
      <c r="CD149" s="95">
        <v>58</v>
      </c>
      <c r="CE149" s="95">
        <v>0</v>
      </c>
      <c r="CF149" s="95">
        <v>10</v>
      </c>
      <c r="CG149" s="95">
        <v>169</v>
      </c>
      <c r="CH149" s="95">
        <v>576</v>
      </c>
      <c r="CI149" s="95">
        <v>41</v>
      </c>
      <c r="CJ149" s="95">
        <v>150</v>
      </c>
      <c r="CK149" s="95">
        <v>556</v>
      </c>
      <c r="CL149" s="95">
        <v>1452</v>
      </c>
      <c r="CM149" s="95">
        <v>610</v>
      </c>
      <c r="CN149" s="95">
        <v>113</v>
      </c>
      <c r="CO149" s="95">
        <v>8</v>
      </c>
      <c r="CP149" s="95">
        <v>139</v>
      </c>
      <c r="CQ149" s="95">
        <v>23</v>
      </c>
      <c r="CR149" s="95">
        <v>354</v>
      </c>
      <c r="CS149" s="95">
        <v>48</v>
      </c>
      <c r="CT149" s="95">
        <v>67</v>
      </c>
      <c r="CU149" s="95">
        <v>315</v>
      </c>
      <c r="CV149" s="95">
        <v>191</v>
      </c>
      <c r="CW149" s="95">
        <v>36</v>
      </c>
      <c r="CX149" s="95">
        <v>474</v>
      </c>
      <c r="CY149" s="95">
        <v>832</v>
      </c>
      <c r="CZ149" s="95">
        <v>29</v>
      </c>
      <c r="DA149" s="95">
        <v>233</v>
      </c>
      <c r="DB149" s="95">
        <v>29</v>
      </c>
      <c r="DC149" s="95">
        <v>1</v>
      </c>
      <c r="DD149" s="95">
        <v>3</v>
      </c>
      <c r="DE149" s="95">
        <v>861</v>
      </c>
      <c r="DF149" s="95">
        <v>333</v>
      </c>
      <c r="DG149" s="95">
        <v>1041</v>
      </c>
      <c r="DH149" s="95">
        <v>147</v>
      </c>
      <c r="DI149" s="95">
        <v>152</v>
      </c>
      <c r="DJ149" s="95">
        <v>231</v>
      </c>
      <c r="DK149" s="95">
        <v>562</v>
      </c>
      <c r="DL149" s="95">
        <v>4451</v>
      </c>
      <c r="DM149" s="95">
        <v>78</v>
      </c>
      <c r="DN149" s="95">
        <v>204</v>
      </c>
      <c r="DO149" s="95">
        <v>0</v>
      </c>
      <c r="DP149" s="95">
        <v>9</v>
      </c>
      <c r="DQ149" s="95">
        <v>113</v>
      </c>
      <c r="DR149" s="95">
        <v>108</v>
      </c>
      <c r="DS149" s="95">
        <v>431</v>
      </c>
      <c r="DT149" s="95">
        <v>326</v>
      </c>
      <c r="DU149" s="95">
        <v>103</v>
      </c>
      <c r="DV149" s="95">
        <v>123</v>
      </c>
      <c r="DW149" s="95">
        <v>215</v>
      </c>
      <c r="DX149" s="95">
        <v>207</v>
      </c>
      <c r="DY149" s="95">
        <v>21</v>
      </c>
      <c r="DZ149" s="95">
        <v>702</v>
      </c>
      <c r="EA149" s="95">
        <v>657</v>
      </c>
      <c r="EB149" s="95">
        <v>385</v>
      </c>
      <c r="EC149" s="95">
        <v>429</v>
      </c>
      <c r="ED149" s="95">
        <v>178</v>
      </c>
      <c r="EE149" s="95">
        <v>480</v>
      </c>
      <c r="EF149" s="95">
        <v>170</v>
      </c>
      <c r="EG149" s="95">
        <v>2</v>
      </c>
      <c r="EH149" s="95">
        <v>383</v>
      </c>
      <c r="EI149" s="95">
        <v>2296</v>
      </c>
      <c r="EJ149" s="95">
        <v>9108</v>
      </c>
      <c r="EK149" s="95">
        <v>4162</v>
      </c>
      <c r="EL149" s="95">
        <v>4165</v>
      </c>
      <c r="EM149" s="95">
        <v>9618</v>
      </c>
      <c r="EN149" s="95">
        <v>450</v>
      </c>
      <c r="EO149" s="95">
        <v>47</v>
      </c>
      <c r="EP149" s="95">
        <v>0</v>
      </c>
      <c r="EQ149" s="95">
        <v>23</v>
      </c>
      <c r="ER149" s="95">
        <v>1</v>
      </c>
      <c r="ES149" s="95">
        <v>78</v>
      </c>
      <c r="ET149" s="95">
        <v>313</v>
      </c>
      <c r="EU149" s="95">
        <v>25</v>
      </c>
      <c r="EV149" s="95">
        <v>78</v>
      </c>
      <c r="EW149" s="95">
        <v>462</v>
      </c>
      <c r="EX149" s="95">
        <v>19</v>
      </c>
      <c r="EY149" s="95">
        <v>76</v>
      </c>
      <c r="EZ149" s="95">
        <v>207</v>
      </c>
      <c r="FA149" s="95">
        <v>81</v>
      </c>
      <c r="FB149" s="95">
        <v>424</v>
      </c>
      <c r="FC149" s="95">
        <v>43</v>
      </c>
      <c r="FD149" s="95">
        <v>821</v>
      </c>
      <c r="FE149" s="95">
        <v>244</v>
      </c>
      <c r="FF149" s="95">
        <v>200</v>
      </c>
      <c r="FG149" s="95">
        <v>63</v>
      </c>
      <c r="FH149" s="95">
        <v>114</v>
      </c>
      <c r="FI149" s="95">
        <v>3097</v>
      </c>
      <c r="FJ149" s="95">
        <v>5178</v>
      </c>
      <c r="FK149" s="95">
        <v>3507</v>
      </c>
      <c r="FL149" s="95">
        <v>1112</v>
      </c>
      <c r="FM149" s="95">
        <v>2858</v>
      </c>
      <c r="FN149" s="95">
        <v>1713</v>
      </c>
      <c r="FO149" s="95">
        <v>3033</v>
      </c>
      <c r="FP149" s="95">
        <v>189</v>
      </c>
      <c r="FQ149" s="95">
        <v>394</v>
      </c>
      <c r="FR149" s="95">
        <v>308</v>
      </c>
      <c r="FS149" s="95">
        <v>767</v>
      </c>
      <c r="FT149" s="95">
        <v>144</v>
      </c>
      <c r="FU149" s="95">
        <v>23</v>
      </c>
      <c r="FV149" s="95">
        <v>23</v>
      </c>
      <c r="FW149" s="95">
        <v>47</v>
      </c>
      <c r="FX149" s="95">
        <v>346</v>
      </c>
      <c r="FY149" s="95">
        <v>2019</v>
      </c>
      <c r="FZ149" s="95">
        <v>300</v>
      </c>
      <c r="GA149" s="95">
        <v>2602</v>
      </c>
      <c r="GB149" s="95">
        <v>388</v>
      </c>
      <c r="GC149" s="95">
        <v>937</v>
      </c>
      <c r="GD149" s="95">
        <v>825</v>
      </c>
      <c r="GE149" s="95">
        <v>0</v>
      </c>
      <c r="GF149" s="95">
        <v>2898</v>
      </c>
      <c r="GG149" s="96">
        <v>94498</v>
      </c>
      <c r="GH149" s="95">
        <v>755</v>
      </c>
      <c r="GI149" s="95">
        <v>193530</v>
      </c>
      <c r="GJ149" s="95">
        <v>0</v>
      </c>
      <c r="GK149" s="95">
        <v>0</v>
      </c>
      <c r="GL149" s="95">
        <v>0</v>
      </c>
      <c r="GM149" s="95">
        <v>0</v>
      </c>
      <c r="GN149" s="95">
        <v>0</v>
      </c>
      <c r="GO149" s="95">
        <v>0</v>
      </c>
      <c r="GP149" s="96">
        <v>194285</v>
      </c>
      <c r="GQ149" s="96">
        <v>288783</v>
      </c>
      <c r="GR149" s="95">
        <v>753</v>
      </c>
      <c r="GS149" s="95">
        <v>2902</v>
      </c>
      <c r="GT149" s="95">
        <v>3655</v>
      </c>
      <c r="GU149" s="95">
        <v>60898</v>
      </c>
      <c r="GV149" s="95">
        <v>64553</v>
      </c>
      <c r="GW149" s="96">
        <v>258838</v>
      </c>
      <c r="GX149" s="96">
        <v>353336</v>
      </c>
      <c r="GY149" s="95">
        <v>-285</v>
      </c>
      <c r="GZ149" s="95">
        <v>-1596</v>
      </c>
      <c r="HA149" s="95">
        <v>0</v>
      </c>
      <c r="HB149" s="95">
        <v>0</v>
      </c>
      <c r="HC149" s="95">
        <v>-1881</v>
      </c>
      <c r="HD149" s="95">
        <v>-56416</v>
      </c>
      <c r="HE149" s="95">
        <v>-58297</v>
      </c>
      <c r="HF149" s="96">
        <v>200541</v>
      </c>
      <c r="HG149" s="97">
        <v>295039</v>
      </c>
      <c r="HH149" s="87"/>
      <c r="HI149" s="40"/>
    </row>
    <row r="150" spans="1:217" hidden="1" x14ac:dyDescent="0.2">
      <c r="A150" s="87" t="s">
        <v>1027</v>
      </c>
      <c r="B150" s="92" t="s">
        <v>1153</v>
      </c>
      <c r="C150" s="89" t="s">
        <v>785</v>
      </c>
      <c r="D150" s="95">
        <v>9</v>
      </c>
      <c r="E150" s="95">
        <v>1</v>
      </c>
      <c r="F150" s="95">
        <v>5</v>
      </c>
      <c r="G150" s="95">
        <v>0</v>
      </c>
      <c r="H150" s="95">
        <v>0</v>
      </c>
      <c r="I150" s="95">
        <v>0</v>
      </c>
      <c r="J150" s="95">
        <v>7</v>
      </c>
      <c r="K150" s="95">
        <v>1</v>
      </c>
      <c r="L150" s="95">
        <v>0</v>
      </c>
      <c r="M150" s="95">
        <v>0</v>
      </c>
      <c r="N150" s="95">
        <v>0</v>
      </c>
      <c r="O150" s="95">
        <v>5</v>
      </c>
      <c r="P150" s="95">
        <v>0</v>
      </c>
      <c r="Q150" s="95">
        <v>0</v>
      </c>
      <c r="R150" s="95">
        <v>3</v>
      </c>
      <c r="S150" s="95">
        <v>0</v>
      </c>
      <c r="T150" s="95">
        <v>27</v>
      </c>
      <c r="U150" s="95">
        <v>8</v>
      </c>
      <c r="V150" s="95">
        <v>118</v>
      </c>
      <c r="W150" s="95">
        <v>136</v>
      </c>
      <c r="X150" s="95">
        <v>18</v>
      </c>
      <c r="Y150" s="95">
        <v>105</v>
      </c>
      <c r="Z150" s="95">
        <v>85</v>
      </c>
      <c r="AA150" s="95">
        <v>15</v>
      </c>
      <c r="AB150" s="95">
        <v>25</v>
      </c>
      <c r="AC150" s="95">
        <v>11</v>
      </c>
      <c r="AD150" s="95">
        <v>0</v>
      </c>
      <c r="AE150" s="95">
        <v>0</v>
      </c>
      <c r="AF150" s="95">
        <v>1</v>
      </c>
      <c r="AG150" s="95">
        <v>0</v>
      </c>
      <c r="AH150" s="95">
        <v>0</v>
      </c>
      <c r="AI150" s="95">
        <v>1</v>
      </c>
      <c r="AJ150" s="95">
        <v>1</v>
      </c>
      <c r="AK150" s="95">
        <v>1</v>
      </c>
      <c r="AL150" s="95">
        <v>3</v>
      </c>
      <c r="AM150" s="95">
        <v>0</v>
      </c>
      <c r="AN150" s="95">
        <v>2</v>
      </c>
      <c r="AO150" s="95">
        <v>2</v>
      </c>
      <c r="AP150" s="95">
        <v>2</v>
      </c>
      <c r="AQ150" s="95">
        <v>9</v>
      </c>
      <c r="AR150" s="95">
        <v>159</v>
      </c>
      <c r="AS150" s="95">
        <v>38</v>
      </c>
      <c r="AT150" s="95">
        <v>40</v>
      </c>
      <c r="AU150" s="95">
        <v>71</v>
      </c>
      <c r="AV150" s="95">
        <v>4</v>
      </c>
      <c r="AW150" s="95">
        <v>3</v>
      </c>
      <c r="AX150" s="95">
        <v>11</v>
      </c>
      <c r="AY150" s="95">
        <v>3</v>
      </c>
      <c r="AZ150" s="95">
        <v>27</v>
      </c>
      <c r="BA150" s="95">
        <v>1</v>
      </c>
      <c r="BB150" s="95">
        <v>18</v>
      </c>
      <c r="BC150" s="95">
        <v>19</v>
      </c>
      <c r="BD150" s="95">
        <v>27</v>
      </c>
      <c r="BE150" s="95">
        <v>29</v>
      </c>
      <c r="BF150" s="95">
        <v>13</v>
      </c>
      <c r="BG150" s="95">
        <v>16</v>
      </c>
      <c r="BH150" s="95">
        <v>41</v>
      </c>
      <c r="BI150" s="95">
        <v>4</v>
      </c>
      <c r="BJ150" s="95">
        <v>50</v>
      </c>
      <c r="BK150" s="95">
        <v>1</v>
      </c>
      <c r="BL150" s="95">
        <v>7</v>
      </c>
      <c r="BM150" s="95">
        <v>37</v>
      </c>
      <c r="BN150" s="95">
        <v>2</v>
      </c>
      <c r="BO150" s="95">
        <v>10</v>
      </c>
      <c r="BP150" s="95">
        <v>0</v>
      </c>
      <c r="BQ150" s="95">
        <v>2</v>
      </c>
      <c r="BR150" s="95">
        <v>14</v>
      </c>
      <c r="BS150" s="95">
        <v>35</v>
      </c>
      <c r="BT150" s="95">
        <v>1</v>
      </c>
      <c r="BU150" s="95">
        <v>8</v>
      </c>
      <c r="BV150" s="95">
        <v>11</v>
      </c>
      <c r="BW150" s="95">
        <v>76</v>
      </c>
      <c r="BX150" s="95">
        <v>0</v>
      </c>
      <c r="BY150" s="95">
        <v>6</v>
      </c>
      <c r="BZ150" s="95">
        <v>3</v>
      </c>
      <c r="CA150" s="95">
        <v>21</v>
      </c>
      <c r="CB150" s="95">
        <v>15</v>
      </c>
      <c r="CC150" s="95">
        <v>7</v>
      </c>
      <c r="CD150" s="95">
        <v>16</v>
      </c>
      <c r="CE150" s="95">
        <v>0</v>
      </c>
      <c r="CF150" s="95">
        <v>1</v>
      </c>
      <c r="CG150" s="95">
        <v>8</v>
      </c>
      <c r="CH150" s="95">
        <v>4</v>
      </c>
      <c r="CI150" s="95">
        <v>1</v>
      </c>
      <c r="CJ150" s="95">
        <v>5</v>
      </c>
      <c r="CK150" s="95">
        <v>14</v>
      </c>
      <c r="CL150" s="95">
        <v>20</v>
      </c>
      <c r="CM150" s="95">
        <v>8</v>
      </c>
      <c r="CN150" s="95">
        <v>3</v>
      </c>
      <c r="CO150" s="95">
        <v>0</v>
      </c>
      <c r="CP150" s="95">
        <v>5</v>
      </c>
      <c r="CQ150" s="95">
        <v>1</v>
      </c>
      <c r="CR150" s="95">
        <v>12</v>
      </c>
      <c r="CS150" s="95">
        <v>1</v>
      </c>
      <c r="CT150" s="95">
        <v>1</v>
      </c>
      <c r="CU150" s="95">
        <v>5</v>
      </c>
      <c r="CV150" s="95">
        <v>5</v>
      </c>
      <c r="CW150" s="95">
        <v>1</v>
      </c>
      <c r="CX150" s="95">
        <v>4</v>
      </c>
      <c r="CY150" s="95">
        <v>4</v>
      </c>
      <c r="CZ150" s="95">
        <v>2</v>
      </c>
      <c r="DA150" s="95">
        <v>1</v>
      </c>
      <c r="DB150" s="95">
        <v>1</v>
      </c>
      <c r="DC150" s="95">
        <v>0</v>
      </c>
      <c r="DD150" s="95">
        <v>0</v>
      </c>
      <c r="DE150" s="95">
        <v>7</v>
      </c>
      <c r="DF150" s="95">
        <v>4</v>
      </c>
      <c r="DG150" s="95">
        <v>37</v>
      </c>
      <c r="DH150" s="95">
        <v>3</v>
      </c>
      <c r="DI150" s="95">
        <v>0</v>
      </c>
      <c r="DJ150" s="95">
        <v>1</v>
      </c>
      <c r="DK150" s="95">
        <v>41</v>
      </c>
      <c r="DL150" s="95">
        <v>17</v>
      </c>
      <c r="DM150" s="95">
        <v>1</v>
      </c>
      <c r="DN150" s="95">
        <v>3</v>
      </c>
      <c r="DO150" s="95">
        <v>0</v>
      </c>
      <c r="DP150" s="95">
        <v>4</v>
      </c>
      <c r="DQ150" s="95">
        <v>11</v>
      </c>
      <c r="DR150" s="95">
        <v>15</v>
      </c>
      <c r="DS150" s="95">
        <v>15</v>
      </c>
      <c r="DT150" s="95">
        <v>11</v>
      </c>
      <c r="DU150" s="95">
        <v>3</v>
      </c>
      <c r="DV150" s="95">
        <v>4</v>
      </c>
      <c r="DW150" s="95">
        <v>8</v>
      </c>
      <c r="DX150" s="95">
        <v>21</v>
      </c>
      <c r="DY150" s="95">
        <v>91</v>
      </c>
      <c r="DZ150" s="95">
        <v>46</v>
      </c>
      <c r="EA150" s="95">
        <v>36</v>
      </c>
      <c r="EB150" s="95">
        <v>26</v>
      </c>
      <c r="EC150" s="95">
        <v>20</v>
      </c>
      <c r="ED150" s="95">
        <v>14</v>
      </c>
      <c r="EE150" s="95">
        <v>46</v>
      </c>
      <c r="EF150" s="95">
        <v>4</v>
      </c>
      <c r="EG150" s="95">
        <v>0</v>
      </c>
      <c r="EH150" s="95">
        <v>10</v>
      </c>
      <c r="EI150" s="95">
        <v>42</v>
      </c>
      <c r="EJ150" s="95">
        <v>30</v>
      </c>
      <c r="EK150" s="95">
        <v>66</v>
      </c>
      <c r="EL150" s="95">
        <v>10</v>
      </c>
      <c r="EM150" s="95">
        <v>7</v>
      </c>
      <c r="EN150" s="95">
        <v>11</v>
      </c>
      <c r="EO150" s="95">
        <v>2</v>
      </c>
      <c r="EP150" s="95">
        <v>2</v>
      </c>
      <c r="EQ150" s="95">
        <v>66</v>
      </c>
      <c r="ER150" s="95">
        <v>4</v>
      </c>
      <c r="ES150" s="95">
        <v>10</v>
      </c>
      <c r="ET150" s="95">
        <v>880</v>
      </c>
      <c r="EU150" s="95">
        <v>10</v>
      </c>
      <c r="EV150" s="95">
        <v>7</v>
      </c>
      <c r="EW150" s="95">
        <v>2</v>
      </c>
      <c r="EX150" s="95">
        <v>20</v>
      </c>
      <c r="EY150" s="95">
        <v>176</v>
      </c>
      <c r="EZ150" s="95">
        <v>2</v>
      </c>
      <c r="FA150" s="95">
        <v>7</v>
      </c>
      <c r="FB150" s="95">
        <v>7</v>
      </c>
      <c r="FC150" s="95">
        <v>60</v>
      </c>
      <c r="FD150" s="95">
        <v>4</v>
      </c>
      <c r="FE150" s="95">
        <v>2</v>
      </c>
      <c r="FF150" s="95">
        <v>9</v>
      </c>
      <c r="FG150" s="95">
        <v>0</v>
      </c>
      <c r="FH150" s="95">
        <v>24</v>
      </c>
      <c r="FI150" s="95">
        <v>11</v>
      </c>
      <c r="FJ150" s="95">
        <v>15</v>
      </c>
      <c r="FK150" s="95">
        <v>39</v>
      </c>
      <c r="FL150" s="95">
        <v>3</v>
      </c>
      <c r="FM150" s="95">
        <v>6</v>
      </c>
      <c r="FN150" s="95">
        <v>41</v>
      </c>
      <c r="FO150" s="95">
        <v>274</v>
      </c>
      <c r="FP150" s="95">
        <v>5</v>
      </c>
      <c r="FQ150" s="95">
        <v>25</v>
      </c>
      <c r="FR150" s="95">
        <v>22</v>
      </c>
      <c r="FS150" s="95">
        <v>8</v>
      </c>
      <c r="FT150" s="95">
        <v>3</v>
      </c>
      <c r="FU150" s="95">
        <v>1</v>
      </c>
      <c r="FV150" s="95">
        <v>1</v>
      </c>
      <c r="FW150" s="95">
        <v>9</v>
      </c>
      <c r="FX150" s="95">
        <v>10</v>
      </c>
      <c r="FY150" s="95">
        <v>26</v>
      </c>
      <c r="FZ150" s="95">
        <v>19</v>
      </c>
      <c r="GA150" s="95">
        <v>207</v>
      </c>
      <c r="GB150" s="95">
        <v>11</v>
      </c>
      <c r="GC150" s="95">
        <v>10</v>
      </c>
      <c r="GD150" s="95">
        <v>12</v>
      </c>
      <c r="GE150" s="95">
        <v>34</v>
      </c>
      <c r="GF150" s="95">
        <v>6</v>
      </c>
      <c r="GG150" s="96">
        <v>4311</v>
      </c>
      <c r="GH150" s="95">
        <v>36</v>
      </c>
      <c r="GI150" s="95">
        <v>11</v>
      </c>
      <c r="GJ150" s="95">
        <v>0</v>
      </c>
      <c r="GK150" s="95">
        <v>0</v>
      </c>
      <c r="GL150" s="95">
        <v>0</v>
      </c>
      <c r="GM150" s="95">
        <v>2</v>
      </c>
      <c r="GN150" s="95">
        <v>18</v>
      </c>
      <c r="GO150" s="95">
        <v>9</v>
      </c>
      <c r="GP150" s="96">
        <v>76</v>
      </c>
      <c r="GQ150" s="96">
        <v>4387</v>
      </c>
      <c r="GR150" s="95">
        <v>114</v>
      </c>
      <c r="GS150" s="95">
        <v>3</v>
      </c>
      <c r="GT150" s="95">
        <v>117</v>
      </c>
      <c r="GU150" s="95">
        <v>1923</v>
      </c>
      <c r="GV150" s="95">
        <v>2040</v>
      </c>
      <c r="GW150" s="96">
        <v>2116</v>
      </c>
      <c r="GX150" s="96">
        <v>6427</v>
      </c>
      <c r="GY150" s="95">
        <v>0</v>
      </c>
      <c r="GZ150" s="95">
        <v>0</v>
      </c>
      <c r="HA150" s="95">
        <v>0</v>
      </c>
      <c r="HB150" s="95">
        <v>0</v>
      </c>
      <c r="HC150" s="95">
        <v>0</v>
      </c>
      <c r="HD150" s="95">
        <v>-4387</v>
      </c>
      <c r="HE150" s="95">
        <v>-4387</v>
      </c>
      <c r="HF150" s="96">
        <v>-2271</v>
      </c>
      <c r="HG150" s="97">
        <v>2040</v>
      </c>
      <c r="HH150" s="87"/>
      <c r="HI150" s="40"/>
    </row>
    <row r="151" spans="1:217" hidden="1" x14ac:dyDescent="0.2">
      <c r="A151" s="87" t="s">
        <v>1028</v>
      </c>
      <c r="B151" s="92" t="s">
        <v>1154</v>
      </c>
      <c r="C151" s="89" t="s">
        <v>783</v>
      </c>
      <c r="D151" s="95">
        <v>0</v>
      </c>
      <c r="E151" s="95">
        <v>0</v>
      </c>
      <c r="F151" s="95">
        <v>0</v>
      </c>
      <c r="G151" s="95">
        <v>0</v>
      </c>
      <c r="H151" s="95">
        <v>0</v>
      </c>
      <c r="I151" s="95">
        <v>0</v>
      </c>
      <c r="J151" s="95">
        <v>0</v>
      </c>
      <c r="K151" s="95">
        <v>3</v>
      </c>
      <c r="L151" s="95">
        <v>0</v>
      </c>
      <c r="M151" s="95">
        <v>0</v>
      </c>
      <c r="N151" s="95">
        <v>2</v>
      </c>
      <c r="O151" s="95">
        <v>16</v>
      </c>
      <c r="P151" s="95">
        <v>0</v>
      </c>
      <c r="Q151" s="95">
        <v>0</v>
      </c>
      <c r="R151" s="95">
        <v>97</v>
      </c>
      <c r="S151" s="95">
        <v>17</v>
      </c>
      <c r="T151" s="95">
        <v>146</v>
      </c>
      <c r="U151" s="95">
        <v>9</v>
      </c>
      <c r="V151" s="95">
        <v>2</v>
      </c>
      <c r="W151" s="95">
        <v>187</v>
      </c>
      <c r="X151" s="95">
        <v>5</v>
      </c>
      <c r="Y151" s="95">
        <v>33</v>
      </c>
      <c r="Z151" s="95">
        <v>37</v>
      </c>
      <c r="AA151" s="95">
        <v>84</v>
      </c>
      <c r="AB151" s="95">
        <v>10</v>
      </c>
      <c r="AC151" s="95">
        <v>6</v>
      </c>
      <c r="AD151" s="95">
        <v>0</v>
      </c>
      <c r="AE151" s="95">
        <v>1</v>
      </c>
      <c r="AF151" s="95">
        <v>7</v>
      </c>
      <c r="AG151" s="95">
        <v>0</v>
      </c>
      <c r="AH151" s="95">
        <v>1</v>
      </c>
      <c r="AI151" s="95">
        <v>8</v>
      </c>
      <c r="AJ151" s="95">
        <v>11</v>
      </c>
      <c r="AK151" s="95">
        <v>9</v>
      </c>
      <c r="AL151" s="95">
        <v>8</v>
      </c>
      <c r="AM151" s="95">
        <v>6</v>
      </c>
      <c r="AN151" s="95">
        <v>8</v>
      </c>
      <c r="AO151" s="95">
        <v>16</v>
      </c>
      <c r="AP151" s="95">
        <v>3</v>
      </c>
      <c r="AQ151" s="95">
        <v>15</v>
      </c>
      <c r="AR151" s="95">
        <v>31</v>
      </c>
      <c r="AS151" s="95">
        <v>43</v>
      </c>
      <c r="AT151" s="95">
        <v>32</v>
      </c>
      <c r="AU151" s="95">
        <v>64</v>
      </c>
      <c r="AV151" s="95">
        <v>11</v>
      </c>
      <c r="AW151" s="95">
        <v>15</v>
      </c>
      <c r="AX151" s="95">
        <v>69</v>
      </c>
      <c r="AY151" s="95">
        <v>2</v>
      </c>
      <c r="AZ151" s="95">
        <v>64</v>
      </c>
      <c r="BA151" s="95">
        <v>7</v>
      </c>
      <c r="BB151" s="95">
        <v>49</v>
      </c>
      <c r="BC151" s="95">
        <v>59</v>
      </c>
      <c r="BD151" s="95">
        <v>32</v>
      </c>
      <c r="BE151" s="95">
        <v>637</v>
      </c>
      <c r="BF151" s="95">
        <v>17</v>
      </c>
      <c r="BG151" s="95">
        <v>67</v>
      </c>
      <c r="BH151" s="95">
        <v>103</v>
      </c>
      <c r="BI151" s="95">
        <v>17</v>
      </c>
      <c r="BJ151" s="95">
        <v>167</v>
      </c>
      <c r="BK151" s="95">
        <v>4</v>
      </c>
      <c r="BL151" s="95">
        <v>11</v>
      </c>
      <c r="BM151" s="95">
        <v>263</v>
      </c>
      <c r="BN151" s="95">
        <v>13</v>
      </c>
      <c r="BO151" s="95">
        <v>179</v>
      </c>
      <c r="BP151" s="95">
        <v>4</v>
      </c>
      <c r="BQ151" s="95">
        <v>21</v>
      </c>
      <c r="BR151" s="95">
        <v>61</v>
      </c>
      <c r="BS151" s="95">
        <v>50</v>
      </c>
      <c r="BT151" s="95">
        <v>5</v>
      </c>
      <c r="BU151" s="95">
        <v>67</v>
      </c>
      <c r="BV151" s="95">
        <v>53</v>
      </c>
      <c r="BW151" s="95">
        <v>86</v>
      </c>
      <c r="BX151" s="95">
        <v>0</v>
      </c>
      <c r="BY151" s="95">
        <v>150</v>
      </c>
      <c r="BZ151" s="95">
        <v>51</v>
      </c>
      <c r="CA151" s="95">
        <v>177</v>
      </c>
      <c r="CB151" s="95">
        <v>88</v>
      </c>
      <c r="CC151" s="95">
        <v>75</v>
      </c>
      <c r="CD151" s="95">
        <v>28</v>
      </c>
      <c r="CE151" s="95">
        <v>0</v>
      </c>
      <c r="CF151" s="95">
        <v>3</v>
      </c>
      <c r="CG151" s="95">
        <v>45</v>
      </c>
      <c r="CH151" s="95">
        <v>253</v>
      </c>
      <c r="CI151" s="95">
        <v>12</v>
      </c>
      <c r="CJ151" s="95">
        <v>62</v>
      </c>
      <c r="CK151" s="95">
        <v>367</v>
      </c>
      <c r="CL151" s="95">
        <v>1912</v>
      </c>
      <c r="CM151" s="95">
        <v>274</v>
      </c>
      <c r="CN151" s="95">
        <v>231</v>
      </c>
      <c r="CO151" s="95">
        <v>8</v>
      </c>
      <c r="CP151" s="95">
        <v>142</v>
      </c>
      <c r="CQ151" s="95">
        <v>11</v>
      </c>
      <c r="CR151" s="95">
        <v>157</v>
      </c>
      <c r="CS151" s="95">
        <v>25</v>
      </c>
      <c r="CT151" s="95">
        <v>52</v>
      </c>
      <c r="CU151" s="95">
        <v>187</v>
      </c>
      <c r="CV151" s="95">
        <v>136</v>
      </c>
      <c r="CW151" s="95">
        <v>53</v>
      </c>
      <c r="CX151" s="95">
        <v>240</v>
      </c>
      <c r="CY151" s="95">
        <v>306</v>
      </c>
      <c r="CZ151" s="95">
        <v>58</v>
      </c>
      <c r="DA151" s="95">
        <v>89</v>
      </c>
      <c r="DB151" s="95">
        <v>16</v>
      </c>
      <c r="DC151" s="95">
        <v>0</v>
      </c>
      <c r="DD151" s="95">
        <v>2</v>
      </c>
      <c r="DE151" s="95">
        <v>525</v>
      </c>
      <c r="DF151" s="95">
        <v>175</v>
      </c>
      <c r="DG151" s="95">
        <v>913</v>
      </c>
      <c r="DH151" s="95">
        <v>102</v>
      </c>
      <c r="DI151" s="95">
        <v>22</v>
      </c>
      <c r="DJ151" s="95">
        <v>103</v>
      </c>
      <c r="DK151" s="95">
        <v>406</v>
      </c>
      <c r="DL151" s="95">
        <v>559</v>
      </c>
      <c r="DM151" s="95">
        <v>72</v>
      </c>
      <c r="DN151" s="95">
        <v>280</v>
      </c>
      <c r="DO151" s="95">
        <v>0</v>
      </c>
      <c r="DP151" s="95">
        <v>8</v>
      </c>
      <c r="DQ151" s="95">
        <v>14</v>
      </c>
      <c r="DR151" s="95">
        <v>66</v>
      </c>
      <c r="DS151" s="95">
        <v>199</v>
      </c>
      <c r="DT151" s="95">
        <v>185</v>
      </c>
      <c r="DU151" s="95">
        <v>68</v>
      </c>
      <c r="DV151" s="95">
        <v>37</v>
      </c>
      <c r="DW151" s="95">
        <v>51</v>
      </c>
      <c r="DX151" s="95">
        <v>102</v>
      </c>
      <c r="DY151" s="95">
        <v>43</v>
      </c>
      <c r="DZ151" s="95">
        <v>534</v>
      </c>
      <c r="EA151" s="95">
        <v>367</v>
      </c>
      <c r="EB151" s="95">
        <v>273</v>
      </c>
      <c r="EC151" s="95">
        <v>313</v>
      </c>
      <c r="ED151" s="95">
        <v>128</v>
      </c>
      <c r="EE151" s="95">
        <v>257</v>
      </c>
      <c r="EF151" s="95">
        <v>130</v>
      </c>
      <c r="EG151" s="95">
        <v>0</v>
      </c>
      <c r="EH151" s="95">
        <v>108</v>
      </c>
      <c r="EI151" s="95">
        <v>620</v>
      </c>
      <c r="EJ151" s="95">
        <v>3582</v>
      </c>
      <c r="EK151" s="95">
        <v>2229</v>
      </c>
      <c r="EL151" s="95">
        <v>3122</v>
      </c>
      <c r="EM151" s="95">
        <v>3160</v>
      </c>
      <c r="EN151" s="95">
        <v>216</v>
      </c>
      <c r="EO151" s="95">
        <v>21</v>
      </c>
      <c r="EP151" s="95">
        <v>0</v>
      </c>
      <c r="EQ151" s="95">
        <v>31</v>
      </c>
      <c r="ER151" s="95">
        <v>0</v>
      </c>
      <c r="ES151" s="95">
        <v>218</v>
      </c>
      <c r="ET151" s="95">
        <v>568</v>
      </c>
      <c r="EU151" s="95">
        <v>24</v>
      </c>
      <c r="EV151" s="95">
        <v>157</v>
      </c>
      <c r="EW151" s="95">
        <v>136</v>
      </c>
      <c r="EX151" s="95">
        <v>2</v>
      </c>
      <c r="EY151" s="95">
        <v>40</v>
      </c>
      <c r="EZ151" s="95">
        <v>69</v>
      </c>
      <c r="FA151" s="95">
        <v>9</v>
      </c>
      <c r="FB151" s="95">
        <v>432</v>
      </c>
      <c r="FC151" s="95">
        <v>51</v>
      </c>
      <c r="FD151" s="95">
        <v>647</v>
      </c>
      <c r="FE151" s="95">
        <v>164</v>
      </c>
      <c r="FF151" s="95">
        <v>424</v>
      </c>
      <c r="FG151" s="95">
        <v>44</v>
      </c>
      <c r="FH151" s="95">
        <v>145</v>
      </c>
      <c r="FI151" s="95">
        <v>1210</v>
      </c>
      <c r="FJ151" s="95">
        <v>3725</v>
      </c>
      <c r="FK151" s="95">
        <v>1137</v>
      </c>
      <c r="FL151" s="95">
        <v>167</v>
      </c>
      <c r="FM151" s="95">
        <v>1044</v>
      </c>
      <c r="FN151" s="95">
        <v>710</v>
      </c>
      <c r="FO151" s="95">
        <v>795</v>
      </c>
      <c r="FP151" s="95">
        <v>45</v>
      </c>
      <c r="FQ151" s="95">
        <v>59</v>
      </c>
      <c r="FR151" s="95">
        <v>78</v>
      </c>
      <c r="FS151" s="95">
        <v>847</v>
      </c>
      <c r="FT151" s="95">
        <v>254</v>
      </c>
      <c r="FU151" s="95">
        <v>6</v>
      </c>
      <c r="FV151" s="95">
        <v>28</v>
      </c>
      <c r="FW151" s="95">
        <v>14</v>
      </c>
      <c r="FX151" s="95">
        <v>468</v>
      </c>
      <c r="FY151" s="95">
        <v>1145</v>
      </c>
      <c r="FZ151" s="95">
        <v>34</v>
      </c>
      <c r="GA151" s="95">
        <v>436</v>
      </c>
      <c r="GB151" s="95">
        <v>104</v>
      </c>
      <c r="GC151" s="95">
        <v>313</v>
      </c>
      <c r="GD151" s="95">
        <v>594</v>
      </c>
      <c r="GE151" s="95">
        <v>0</v>
      </c>
      <c r="GF151" s="95">
        <v>1554</v>
      </c>
      <c r="GG151" s="96">
        <v>45178</v>
      </c>
      <c r="GH151" s="95">
        <v>2950</v>
      </c>
      <c r="GI151" s="95">
        <v>142005</v>
      </c>
      <c r="GJ151" s="95">
        <v>0</v>
      </c>
      <c r="GK151" s="95">
        <v>0</v>
      </c>
      <c r="GL151" s="95">
        <v>0</v>
      </c>
      <c r="GM151" s="95">
        <v>0</v>
      </c>
      <c r="GN151" s="95">
        <v>0</v>
      </c>
      <c r="GO151" s="95">
        <v>0</v>
      </c>
      <c r="GP151" s="96">
        <v>144955</v>
      </c>
      <c r="GQ151" s="96">
        <v>190133</v>
      </c>
      <c r="GR151" s="95">
        <v>260</v>
      </c>
      <c r="GS151" s="95">
        <v>700</v>
      </c>
      <c r="GT151" s="95">
        <v>960</v>
      </c>
      <c r="GU151" s="95">
        <v>2210</v>
      </c>
      <c r="GV151" s="95">
        <v>3170</v>
      </c>
      <c r="GW151" s="96">
        <v>148125</v>
      </c>
      <c r="GX151" s="96">
        <v>193303</v>
      </c>
      <c r="GY151" s="95">
        <v>-700</v>
      </c>
      <c r="GZ151" s="95">
        <v>-2654</v>
      </c>
      <c r="HA151" s="95">
        <v>0</v>
      </c>
      <c r="HB151" s="95">
        <v>0</v>
      </c>
      <c r="HC151" s="95">
        <v>-3354</v>
      </c>
      <c r="HD151" s="95">
        <v>-42978</v>
      </c>
      <c r="HE151" s="95">
        <v>-46332</v>
      </c>
      <c r="HF151" s="96">
        <v>101793</v>
      </c>
      <c r="HG151" s="97">
        <v>146971</v>
      </c>
      <c r="HH151" s="87"/>
      <c r="HI151" s="40"/>
    </row>
    <row r="152" spans="1:217" hidden="1" x14ac:dyDescent="0.2">
      <c r="A152" s="87" t="s">
        <v>1029</v>
      </c>
      <c r="B152" s="92" t="s">
        <v>1251</v>
      </c>
      <c r="C152" s="89" t="s">
        <v>1252</v>
      </c>
      <c r="D152" s="95">
        <v>378</v>
      </c>
      <c r="E152" s="95">
        <v>42</v>
      </c>
      <c r="F152" s="95">
        <v>405</v>
      </c>
      <c r="G152" s="95">
        <v>29</v>
      </c>
      <c r="H152" s="95">
        <v>1</v>
      </c>
      <c r="I152" s="95">
        <v>71</v>
      </c>
      <c r="J152" s="95">
        <v>2852</v>
      </c>
      <c r="K152" s="95">
        <v>197</v>
      </c>
      <c r="L152" s="95">
        <v>154</v>
      </c>
      <c r="M152" s="95">
        <v>144</v>
      </c>
      <c r="N152" s="95">
        <v>21</v>
      </c>
      <c r="O152" s="95">
        <v>516</v>
      </c>
      <c r="P152" s="95">
        <v>4</v>
      </c>
      <c r="Q152" s="95">
        <v>0</v>
      </c>
      <c r="R152" s="95">
        <v>83</v>
      </c>
      <c r="S152" s="95">
        <v>5</v>
      </c>
      <c r="T152" s="95">
        <v>4122</v>
      </c>
      <c r="U152" s="95">
        <v>1745</v>
      </c>
      <c r="V152" s="95">
        <v>4302</v>
      </c>
      <c r="W152" s="95">
        <v>7010</v>
      </c>
      <c r="X152" s="95">
        <v>918</v>
      </c>
      <c r="Y152" s="95">
        <v>5473</v>
      </c>
      <c r="Z152" s="95">
        <v>5968</v>
      </c>
      <c r="AA152" s="95">
        <v>1977</v>
      </c>
      <c r="AB152" s="95">
        <v>1776</v>
      </c>
      <c r="AC152" s="95">
        <v>1501</v>
      </c>
      <c r="AD152" s="95">
        <v>0</v>
      </c>
      <c r="AE152" s="95">
        <v>18</v>
      </c>
      <c r="AF152" s="95">
        <v>128</v>
      </c>
      <c r="AG152" s="95">
        <v>0</v>
      </c>
      <c r="AH152" s="95">
        <v>16</v>
      </c>
      <c r="AI152" s="95">
        <v>136</v>
      </c>
      <c r="AJ152" s="95">
        <v>204</v>
      </c>
      <c r="AK152" s="95">
        <v>92</v>
      </c>
      <c r="AL152" s="95">
        <v>249</v>
      </c>
      <c r="AM152" s="95">
        <v>323</v>
      </c>
      <c r="AN152" s="95">
        <v>519</v>
      </c>
      <c r="AO152" s="95">
        <v>608</v>
      </c>
      <c r="AP152" s="95">
        <v>483</v>
      </c>
      <c r="AQ152" s="95">
        <v>940</v>
      </c>
      <c r="AR152" s="95">
        <v>2410</v>
      </c>
      <c r="AS152" s="95">
        <v>2191</v>
      </c>
      <c r="AT152" s="95">
        <v>892</v>
      </c>
      <c r="AU152" s="95">
        <v>1630</v>
      </c>
      <c r="AV152" s="95">
        <v>197</v>
      </c>
      <c r="AW152" s="95">
        <v>184</v>
      </c>
      <c r="AX152" s="95">
        <v>765</v>
      </c>
      <c r="AY152" s="95">
        <v>99</v>
      </c>
      <c r="AZ152" s="95">
        <v>1479</v>
      </c>
      <c r="BA152" s="95">
        <v>88</v>
      </c>
      <c r="BB152" s="95">
        <v>1393</v>
      </c>
      <c r="BC152" s="95">
        <v>1077</v>
      </c>
      <c r="BD152" s="95">
        <v>1404</v>
      </c>
      <c r="BE152" s="95">
        <v>2408</v>
      </c>
      <c r="BF152" s="95">
        <v>927</v>
      </c>
      <c r="BG152" s="95">
        <v>1793</v>
      </c>
      <c r="BH152" s="95">
        <v>3101</v>
      </c>
      <c r="BI152" s="95">
        <v>199</v>
      </c>
      <c r="BJ152" s="95">
        <v>3942</v>
      </c>
      <c r="BK152" s="95">
        <v>93</v>
      </c>
      <c r="BL152" s="95">
        <v>851</v>
      </c>
      <c r="BM152" s="95">
        <v>3926</v>
      </c>
      <c r="BN152" s="95">
        <v>147</v>
      </c>
      <c r="BO152" s="95">
        <v>937</v>
      </c>
      <c r="BP152" s="95">
        <v>219</v>
      </c>
      <c r="BQ152" s="95">
        <v>365</v>
      </c>
      <c r="BR152" s="95">
        <v>1459</v>
      </c>
      <c r="BS152" s="95">
        <v>3083</v>
      </c>
      <c r="BT152" s="95">
        <v>101</v>
      </c>
      <c r="BU152" s="95">
        <v>493</v>
      </c>
      <c r="BV152" s="95">
        <v>715</v>
      </c>
      <c r="BW152" s="95">
        <v>7653</v>
      </c>
      <c r="BX152" s="95">
        <v>0</v>
      </c>
      <c r="BY152" s="95">
        <v>1011</v>
      </c>
      <c r="BZ152" s="95">
        <v>1748</v>
      </c>
      <c r="CA152" s="95">
        <v>8803</v>
      </c>
      <c r="CB152" s="95">
        <v>2470</v>
      </c>
      <c r="CC152" s="95">
        <v>3910</v>
      </c>
      <c r="CD152" s="95">
        <v>982</v>
      </c>
      <c r="CE152" s="95">
        <v>0</v>
      </c>
      <c r="CF152" s="95">
        <v>188</v>
      </c>
      <c r="CG152" s="95">
        <v>1500</v>
      </c>
      <c r="CH152" s="95">
        <v>1174</v>
      </c>
      <c r="CI152" s="95">
        <v>428</v>
      </c>
      <c r="CJ152" s="95">
        <v>1360</v>
      </c>
      <c r="CK152" s="95">
        <v>3753</v>
      </c>
      <c r="CL152" s="95">
        <v>5569</v>
      </c>
      <c r="CM152" s="95">
        <v>1626</v>
      </c>
      <c r="CN152" s="95">
        <v>560</v>
      </c>
      <c r="CO152" s="95">
        <v>37</v>
      </c>
      <c r="CP152" s="95">
        <v>960</v>
      </c>
      <c r="CQ152" s="95">
        <v>114</v>
      </c>
      <c r="CR152" s="95">
        <v>2454</v>
      </c>
      <c r="CS152" s="95">
        <v>123</v>
      </c>
      <c r="CT152" s="95">
        <v>241</v>
      </c>
      <c r="CU152" s="95">
        <v>842</v>
      </c>
      <c r="CV152" s="95">
        <v>1078</v>
      </c>
      <c r="CW152" s="95">
        <v>137</v>
      </c>
      <c r="CX152" s="95">
        <v>965</v>
      </c>
      <c r="CY152" s="95">
        <v>912</v>
      </c>
      <c r="CZ152" s="95">
        <v>518</v>
      </c>
      <c r="DA152" s="95">
        <v>355</v>
      </c>
      <c r="DB152" s="95">
        <v>156</v>
      </c>
      <c r="DC152" s="95">
        <v>12</v>
      </c>
      <c r="DD152" s="95">
        <v>16</v>
      </c>
      <c r="DE152" s="95">
        <v>1604</v>
      </c>
      <c r="DF152" s="95">
        <v>725</v>
      </c>
      <c r="DG152" s="95">
        <v>7227</v>
      </c>
      <c r="DH152" s="95">
        <v>735</v>
      </c>
      <c r="DI152" s="95">
        <v>139</v>
      </c>
      <c r="DJ152" s="95">
        <v>501</v>
      </c>
      <c r="DK152" s="95">
        <v>4993</v>
      </c>
      <c r="DL152" s="95">
        <v>2663</v>
      </c>
      <c r="DM152" s="95">
        <v>503</v>
      </c>
      <c r="DN152" s="95">
        <v>956</v>
      </c>
      <c r="DO152" s="95">
        <v>0</v>
      </c>
      <c r="DP152" s="95">
        <v>551</v>
      </c>
      <c r="DQ152" s="95">
        <v>1248</v>
      </c>
      <c r="DR152" s="95">
        <v>2193</v>
      </c>
      <c r="DS152" s="95">
        <v>2957</v>
      </c>
      <c r="DT152" s="95">
        <v>1280</v>
      </c>
      <c r="DU152" s="95">
        <v>369</v>
      </c>
      <c r="DV152" s="95">
        <v>596</v>
      </c>
      <c r="DW152" s="95">
        <v>933</v>
      </c>
      <c r="DX152" s="95">
        <v>2571</v>
      </c>
      <c r="DY152" s="95">
        <v>24321</v>
      </c>
      <c r="DZ152" s="95">
        <v>11522</v>
      </c>
      <c r="EA152" s="95">
        <v>8657</v>
      </c>
      <c r="EB152" s="95">
        <v>5028</v>
      </c>
      <c r="EC152" s="95">
        <v>6103</v>
      </c>
      <c r="ED152" s="95">
        <v>4860</v>
      </c>
      <c r="EE152" s="95">
        <v>10021</v>
      </c>
      <c r="EF152" s="95">
        <v>7663</v>
      </c>
      <c r="EG152" s="95">
        <v>3</v>
      </c>
      <c r="EH152" s="95">
        <v>1555</v>
      </c>
      <c r="EI152" s="95">
        <v>3393</v>
      </c>
      <c r="EJ152" s="95">
        <v>2180</v>
      </c>
      <c r="EK152" s="95">
        <v>4917</v>
      </c>
      <c r="EL152" s="95">
        <v>1630</v>
      </c>
      <c r="EM152" s="95">
        <v>1521</v>
      </c>
      <c r="EN152" s="95">
        <v>278</v>
      </c>
      <c r="EO152" s="95">
        <v>317</v>
      </c>
      <c r="EP152" s="95">
        <v>102</v>
      </c>
      <c r="EQ152" s="95">
        <v>222</v>
      </c>
      <c r="ER152" s="95">
        <v>2</v>
      </c>
      <c r="ES152" s="95">
        <v>412</v>
      </c>
      <c r="ET152" s="95">
        <v>2020</v>
      </c>
      <c r="EU152" s="95">
        <v>94</v>
      </c>
      <c r="EV152" s="95">
        <v>146</v>
      </c>
      <c r="EW152" s="95">
        <v>138</v>
      </c>
      <c r="EX152" s="95">
        <v>221</v>
      </c>
      <c r="EY152" s="95">
        <v>55</v>
      </c>
      <c r="EZ152" s="95">
        <v>179</v>
      </c>
      <c r="FA152" s="95">
        <v>733</v>
      </c>
      <c r="FB152" s="95">
        <v>389</v>
      </c>
      <c r="FC152" s="95">
        <v>3419</v>
      </c>
      <c r="FD152" s="95">
        <v>1127</v>
      </c>
      <c r="FE152" s="95">
        <v>112</v>
      </c>
      <c r="FF152" s="95">
        <v>1171</v>
      </c>
      <c r="FG152" s="95">
        <v>93</v>
      </c>
      <c r="FH152" s="95">
        <v>868</v>
      </c>
      <c r="FI152" s="95">
        <v>899</v>
      </c>
      <c r="FJ152" s="95">
        <v>1845</v>
      </c>
      <c r="FK152" s="95">
        <v>1630</v>
      </c>
      <c r="FL152" s="95">
        <v>279</v>
      </c>
      <c r="FM152" s="95">
        <v>572</v>
      </c>
      <c r="FN152" s="95">
        <v>3970</v>
      </c>
      <c r="FO152" s="95">
        <v>14733</v>
      </c>
      <c r="FP152" s="95">
        <v>213</v>
      </c>
      <c r="FQ152" s="95">
        <v>1631</v>
      </c>
      <c r="FR152" s="95">
        <v>1409</v>
      </c>
      <c r="FS152" s="95">
        <v>1148</v>
      </c>
      <c r="FT152" s="95">
        <v>327</v>
      </c>
      <c r="FU152" s="95">
        <v>25</v>
      </c>
      <c r="FV152" s="95">
        <v>121</v>
      </c>
      <c r="FW152" s="95">
        <v>1017</v>
      </c>
      <c r="FX152" s="95">
        <v>2610</v>
      </c>
      <c r="FY152" s="95">
        <v>2228</v>
      </c>
      <c r="FZ152" s="95">
        <v>1381</v>
      </c>
      <c r="GA152" s="95">
        <v>16807</v>
      </c>
      <c r="GB152" s="95">
        <v>556</v>
      </c>
      <c r="GC152" s="95">
        <v>1095</v>
      </c>
      <c r="GD152" s="95">
        <v>3846</v>
      </c>
      <c r="GE152" s="95">
        <v>6619</v>
      </c>
      <c r="GF152" s="95">
        <v>1551</v>
      </c>
      <c r="GG152" s="96">
        <v>338361</v>
      </c>
      <c r="GH152" s="95">
        <v>9723</v>
      </c>
      <c r="GI152" s="95">
        <v>42135</v>
      </c>
      <c r="GJ152" s="95">
        <v>6</v>
      </c>
      <c r="GK152" s="95">
        <v>130</v>
      </c>
      <c r="GL152" s="95">
        <v>0</v>
      </c>
      <c r="GM152" s="95">
        <v>1320</v>
      </c>
      <c r="GN152" s="95">
        <v>17725</v>
      </c>
      <c r="GO152" s="95">
        <v>1308</v>
      </c>
      <c r="GP152" s="96">
        <v>72347</v>
      </c>
      <c r="GQ152" s="96">
        <v>410708</v>
      </c>
      <c r="GR152" s="95">
        <v>62890</v>
      </c>
      <c r="GS152" s="95">
        <v>379</v>
      </c>
      <c r="GT152" s="95">
        <v>63269</v>
      </c>
      <c r="GU152" s="95">
        <v>390240</v>
      </c>
      <c r="GV152" s="95">
        <v>453509</v>
      </c>
      <c r="GW152" s="96">
        <v>525856</v>
      </c>
      <c r="GX152" s="96">
        <v>864217</v>
      </c>
      <c r="GY152" s="95">
        <v>-10</v>
      </c>
      <c r="GZ152" s="95">
        <v>-97</v>
      </c>
      <c r="HA152" s="95">
        <v>0</v>
      </c>
      <c r="HB152" s="95">
        <v>0</v>
      </c>
      <c r="HC152" s="95">
        <v>-107</v>
      </c>
      <c r="HD152" s="95">
        <v>-109419</v>
      </c>
      <c r="HE152" s="95">
        <v>-109526</v>
      </c>
      <c r="HF152" s="96">
        <v>416330</v>
      </c>
      <c r="HG152" s="97">
        <v>754691</v>
      </c>
      <c r="HH152" s="87"/>
      <c r="HI152" s="40"/>
    </row>
    <row r="153" spans="1:217" hidden="1" x14ac:dyDescent="0.2">
      <c r="A153" s="87" t="s">
        <v>1030</v>
      </c>
      <c r="B153" s="92" t="s">
        <v>1156</v>
      </c>
      <c r="C153" s="89" t="s">
        <v>781</v>
      </c>
      <c r="D153" s="95">
        <v>0</v>
      </c>
      <c r="E153" s="95">
        <v>0</v>
      </c>
      <c r="F153" s="95">
        <v>0</v>
      </c>
      <c r="G153" s="95">
        <v>0</v>
      </c>
      <c r="H153" s="95">
        <v>0</v>
      </c>
      <c r="I153" s="95">
        <v>0</v>
      </c>
      <c r="J153" s="95">
        <v>0</v>
      </c>
      <c r="K153" s="95">
        <v>0</v>
      </c>
      <c r="L153" s="95">
        <v>0</v>
      </c>
      <c r="M153" s="95">
        <v>0</v>
      </c>
      <c r="N153" s="95">
        <v>0</v>
      </c>
      <c r="O153" s="95">
        <v>0</v>
      </c>
      <c r="P153" s="95">
        <v>0</v>
      </c>
      <c r="Q153" s="95">
        <v>0</v>
      </c>
      <c r="R153" s="95">
        <v>0</v>
      </c>
      <c r="S153" s="95">
        <v>0</v>
      </c>
      <c r="T153" s="95">
        <v>0</v>
      </c>
      <c r="U153" s="95">
        <v>0</v>
      </c>
      <c r="V153" s="95">
        <v>0</v>
      </c>
      <c r="W153" s="95">
        <v>0</v>
      </c>
      <c r="X153" s="95">
        <v>0</v>
      </c>
      <c r="Y153" s="95">
        <v>0</v>
      </c>
      <c r="Z153" s="95">
        <v>0</v>
      </c>
      <c r="AA153" s="95">
        <v>0</v>
      </c>
      <c r="AB153" s="95">
        <v>0</v>
      </c>
      <c r="AC153" s="95">
        <v>0</v>
      </c>
      <c r="AD153" s="95">
        <v>0</v>
      </c>
      <c r="AE153" s="95">
        <v>0</v>
      </c>
      <c r="AF153" s="95">
        <v>0</v>
      </c>
      <c r="AG153" s="95">
        <v>0</v>
      </c>
      <c r="AH153" s="95">
        <v>0</v>
      </c>
      <c r="AI153" s="95">
        <v>0</v>
      </c>
      <c r="AJ153" s="95">
        <v>0</v>
      </c>
      <c r="AK153" s="95">
        <v>1</v>
      </c>
      <c r="AL153" s="95">
        <v>0</v>
      </c>
      <c r="AM153" s="95">
        <v>0</v>
      </c>
      <c r="AN153" s="95">
        <v>3</v>
      </c>
      <c r="AO153" s="95">
        <v>0</v>
      </c>
      <c r="AP153" s="95">
        <v>0</v>
      </c>
      <c r="AQ153" s="95">
        <v>0</v>
      </c>
      <c r="AR153" s="95">
        <v>0</v>
      </c>
      <c r="AS153" s="95">
        <v>13</v>
      </c>
      <c r="AT153" s="95">
        <v>0</v>
      </c>
      <c r="AU153" s="95">
        <v>7</v>
      </c>
      <c r="AV153" s="95">
        <v>0</v>
      </c>
      <c r="AW153" s="95">
        <v>0</v>
      </c>
      <c r="AX153" s="95">
        <v>0</v>
      </c>
      <c r="AY153" s="95">
        <v>0</v>
      </c>
      <c r="AZ153" s="95">
        <v>0</v>
      </c>
      <c r="BA153" s="95">
        <v>0</v>
      </c>
      <c r="BB153" s="95">
        <v>0</v>
      </c>
      <c r="BC153" s="95">
        <v>0</v>
      </c>
      <c r="BD153" s="95">
        <v>0</v>
      </c>
      <c r="BE153" s="95">
        <v>0</v>
      </c>
      <c r="BF153" s="95">
        <v>0</v>
      </c>
      <c r="BG153" s="95">
        <v>0</v>
      </c>
      <c r="BH153" s="95">
        <v>0</v>
      </c>
      <c r="BI153" s="95">
        <v>0</v>
      </c>
      <c r="BJ153" s="95">
        <v>0</v>
      </c>
      <c r="BK153" s="95">
        <v>0</v>
      </c>
      <c r="BL153" s="95">
        <v>0</v>
      </c>
      <c r="BM153" s="95">
        <v>1</v>
      </c>
      <c r="BN153" s="95">
        <v>0</v>
      </c>
      <c r="BO153" s="95">
        <v>2</v>
      </c>
      <c r="BP153" s="95">
        <v>0</v>
      </c>
      <c r="BQ153" s="95">
        <v>0</v>
      </c>
      <c r="BR153" s="95">
        <v>0</v>
      </c>
      <c r="BS153" s="95">
        <v>0</v>
      </c>
      <c r="BT153" s="95">
        <v>0</v>
      </c>
      <c r="BU153" s="95">
        <v>0</v>
      </c>
      <c r="BV153" s="95">
        <v>0</v>
      </c>
      <c r="BW153" s="95">
        <v>0</v>
      </c>
      <c r="BX153" s="95">
        <v>0</v>
      </c>
      <c r="BY153" s="95">
        <v>0</v>
      </c>
      <c r="BZ153" s="95">
        <v>0</v>
      </c>
      <c r="CA153" s="95">
        <v>0</v>
      </c>
      <c r="CB153" s="95">
        <v>0</v>
      </c>
      <c r="CC153" s="95">
        <v>0</v>
      </c>
      <c r="CD153" s="95">
        <v>0</v>
      </c>
      <c r="CE153" s="95">
        <v>0</v>
      </c>
      <c r="CF153" s="95">
        <v>0</v>
      </c>
      <c r="CG153" s="95">
        <v>1</v>
      </c>
      <c r="CH153" s="95">
        <v>1</v>
      </c>
      <c r="CI153" s="95">
        <v>0</v>
      </c>
      <c r="CJ153" s="95">
        <v>1</v>
      </c>
      <c r="CK153" s="95">
        <v>0</v>
      </c>
      <c r="CL153" s="95">
        <v>0</v>
      </c>
      <c r="CM153" s="95">
        <v>0</v>
      </c>
      <c r="CN153" s="95">
        <v>0</v>
      </c>
      <c r="CO153" s="95">
        <v>0</v>
      </c>
      <c r="CP153" s="95">
        <v>0</v>
      </c>
      <c r="CQ153" s="95">
        <v>0</v>
      </c>
      <c r="CR153" s="95">
        <v>0</v>
      </c>
      <c r="CS153" s="95">
        <v>0</v>
      </c>
      <c r="CT153" s="95">
        <v>0</v>
      </c>
      <c r="CU153" s="95">
        <v>0</v>
      </c>
      <c r="CV153" s="95">
        <v>0</v>
      </c>
      <c r="CW153" s="95">
        <v>0</v>
      </c>
      <c r="CX153" s="95">
        <v>0</v>
      </c>
      <c r="CY153" s="95">
        <v>0</v>
      </c>
      <c r="CZ153" s="95">
        <v>0</v>
      </c>
      <c r="DA153" s="95">
        <v>0</v>
      </c>
      <c r="DB153" s="95">
        <v>0</v>
      </c>
      <c r="DC153" s="95">
        <v>0</v>
      </c>
      <c r="DD153" s="95">
        <v>0</v>
      </c>
      <c r="DE153" s="95">
        <v>0</v>
      </c>
      <c r="DF153" s="95">
        <v>0</v>
      </c>
      <c r="DG153" s="95">
        <v>0</v>
      </c>
      <c r="DH153" s="95">
        <v>0</v>
      </c>
      <c r="DI153" s="95">
        <v>0</v>
      </c>
      <c r="DJ153" s="95">
        <v>0</v>
      </c>
      <c r="DK153" s="95">
        <v>0</v>
      </c>
      <c r="DL153" s="95">
        <v>0</v>
      </c>
      <c r="DM153" s="95">
        <v>1</v>
      </c>
      <c r="DN153" s="95">
        <v>0</v>
      </c>
      <c r="DO153" s="95">
        <v>0</v>
      </c>
      <c r="DP153" s="95">
        <v>0</v>
      </c>
      <c r="DQ153" s="95">
        <v>0</v>
      </c>
      <c r="DR153" s="95">
        <v>0</v>
      </c>
      <c r="DS153" s="95">
        <v>2</v>
      </c>
      <c r="DT153" s="95">
        <v>0</v>
      </c>
      <c r="DU153" s="95">
        <v>0</v>
      </c>
      <c r="DV153" s="95">
        <v>0</v>
      </c>
      <c r="DW153" s="95">
        <v>0</v>
      </c>
      <c r="DX153" s="95">
        <v>0</v>
      </c>
      <c r="DY153" s="95">
        <v>0</v>
      </c>
      <c r="DZ153" s="95">
        <v>0</v>
      </c>
      <c r="EA153" s="95">
        <v>0</v>
      </c>
      <c r="EB153" s="95">
        <v>0</v>
      </c>
      <c r="EC153" s="95">
        <v>0</v>
      </c>
      <c r="ED153" s="95">
        <v>0</v>
      </c>
      <c r="EE153" s="95">
        <v>2</v>
      </c>
      <c r="EF153" s="95">
        <v>1</v>
      </c>
      <c r="EG153" s="95">
        <v>0</v>
      </c>
      <c r="EH153" s="95">
        <v>0</v>
      </c>
      <c r="EI153" s="95">
        <v>0</v>
      </c>
      <c r="EJ153" s="95">
        <v>0</v>
      </c>
      <c r="EK153" s="95">
        <v>0</v>
      </c>
      <c r="EL153" s="95">
        <v>0</v>
      </c>
      <c r="EM153" s="95">
        <v>0</v>
      </c>
      <c r="EN153" s="95">
        <v>0</v>
      </c>
      <c r="EO153" s="95">
        <v>0</v>
      </c>
      <c r="EP153" s="95">
        <v>0</v>
      </c>
      <c r="EQ153" s="95">
        <v>0</v>
      </c>
      <c r="ER153" s="95">
        <v>0</v>
      </c>
      <c r="ES153" s="95">
        <v>0</v>
      </c>
      <c r="ET153" s="95">
        <v>13</v>
      </c>
      <c r="EU153" s="95">
        <v>40799</v>
      </c>
      <c r="EV153" s="95">
        <v>2</v>
      </c>
      <c r="EW153" s="95">
        <v>0</v>
      </c>
      <c r="EX153" s="95">
        <v>2</v>
      </c>
      <c r="EY153" s="95">
        <v>0</v>
      </c>
      <c r="EZ153" s="95">
        <v>0</v>
      </c>
      <c r="FA153" s="95">
        <v>0</v>
      </c>
      <c r="FB153" s="95">
        <v>0</v>
      </c>
      <c r="FC153" s="95">
        <v>51</v>
      </c>
      <c r="FD153" s="95">
        <v>0</v>
      </c>
      <c r="FE153" s="95">
        <v>0</v>
      </c>
      <c r="FF153" s="95">
        <v>0</v>
      </c>
      <c r="FG153" s="95">
        <v>0</v>
      </c>
      <c r="FH153" s="95">
        <v>0</v>
      </c>
      <c r="FI153" s="95">
        <v>0</v>
      </c>
      <c r="FJ153" s="95">
        <v>0</v>
      </c>
      <c r="FK153" s="95">
        <v>3</v>
      </c>
      <c r="FL153" s="95">
        <v>0</v>
      </c>
      <c r="FM153" s="95">
        <v>1</v>
      </c>
      <c r="FN153" s="95">
        <v>6</v>
      </c>
      <c r="FO153" s="95">
        <v>0</v>
      </c>
      <c r="FP153" s="95">
        <v>0</v>
      </c>
      <c r="FQ153" s="95">
        <v>0</v>
      </c>
      <c r="FR153" s="95">
        <v>0</v>
      </c>
      <c r="FS153" s="95">
        <v>0</v>
      </c>
      <c r="FT153" s="95">
        <v>0</v>
      </c>
      <c r="FU153" s="95">
        <v>0</v>
      </c>
      <c r="FV153" s="95">
        <v>0</v>
      </c>
      <c r="FW153" s="95">
        <v>0</v>
      </c>
      <c r="FX153" s="95">
        <v>0</v>
      </c>
      <c r="FY153" s="95">
        <v>30</v>
      </c>
      <c r="FZ153" s="95">
        <v>0</v>
      </c>
      <c r="GA153" s="95">
        <v>0</v>
      </c>
      <c r="GB153" s="95">
        <v>0</v>
      </c>
      <c r="GC153" s="95">
        <v>0</v>
      </c>
      <c r="GD153" s="95">
        <v>0</v>
      </c>
      <c r="GE153" s="95">
        <v>0</v>
      </c>
      <c r="GF153" s="95">
        <v>63</v>
      </c>
      <c r="GG153" s="96">
        <v>41006</v>
      </c>
      <c r="GH153" s="95">
        <v>0</v>
      </c>
      <c r="GI153" s="95">
        <v>54</v>
      </c>
      <c r="GJ153" s="95">
        <v>0</v>
      </c>
      <c r="GK153" s="95">
        <v>0</v>
      </c>
      <c r="GL153" s="95">
        <v>0</v>
      </c>
      <c r="GM153" s="95">
        <v>0</v>
      </c>
      <c r="GN153" s="95">
        <v>0</v>
      </c>
      <c r="GO153" s="95">
        <v>0</v>
      </c>
      <c r="GP153" s="96">
        <v>54</v>
      </c>
      <c r="GQ153" s="96">
        <v>41060</v>
      </c>
      <c r="GR153" s="95">
        <v>84962</v>
      </c>
      <c r="GS153" s="95">
        <v>0</v>
      </c>
      <c r="GT153" s="95">
        <v>84962</v>
      </c>
      <c r="GU153" s="95">
        <v>0</v>
      </c>
      <c r="GV153" s="95">
        <v>84962</v>
      </c>
      <c r="GW153" s="96">
        <v>85016</v>
      </c>
      <c r="GX153" s="96">
        <v>126022</v>
      </c>
      <c r="GY153" s="95">
        <v>-40799</v>
      </c>
      <c r="GZ153" s="95">
        <v>0</v>
      </c>
      <c r="HA153" s="95">
        <v>0</v>
      </c>
      <c r="HB153" s="95">
        <v>0</v>
      </c>
      <c r="HC153" s="95">
        <v>-40799</v>
      </c>
      <c r="HD153" s="95">
        <v>0</v>
      </c>
      <c r="HE153" s="95">
        <v>-40799</v>
      </c>
      <c r="HF153" s="96">
        <v>44217</v>
      </c>
      <c r="HG153" s="97">
        <v>85223</v>
      </c>
      <c r="HH153" s="87"/>
      <c r="HI153" s="40"/>
    </row>
    <row r="154" spans="1:217" hidden="1" x14ac:dyDescent="0.2">
      <c r="A154" s="87" t="s">
        <v>1031</v>
      </c>
      <c r="B154" s="92" t="s">
        <v>1157</v>
      </c>
      <c r="C154" s="89" t="s">
        <v>779</v>
      </c>
      <c r="D154" s="95">
        <v>27</v>
      </c>
      <c r="E154" s="95">
        <v>3</v>
      </c>
      <c r="F154" s="95">
        <v>33</v>
      </c>
      <c r="G154" s="95">
        <v>3</v>
      </c>
      <c r="H154" s="95">
        <v>0</v>
      </c>
      <c r="I154" s="95">
        <v>6</v>
      </c>
      <c r="J154" s="95">
        <v>195</v>
      </c>
      <c r="K154" s="95">
        <v>11</v>
      </c>
      <c r="L154" s="95">
        <v>0</v>
      </c>
      <c r="M154" s="95">
        <v>1</v>
      </c>
      <c r="N154" s="95">
        <v>1</v>
      </c>
      <c r="O154" s="95">
        <v>75</v>
      </c>
      <c r="P154" s="95">
        <v>0</v>
      </c>
      <c r="Q154" s="95">
        <v>0</v>
      </c>
      <c r="R154" s="95">
        <v>21</v>
      </c>
      <c r="S154" s="95">
        <v>3</v>
      </c>
      <c r="T154" s="95">
        <v>70</v>
      </c>
      <c r="U154" s="95">
        <v>35</v>
      </c>
      <c r="V154" s="95">
        <v>120</v>
      </c>
      <c r="W154" s="95">
        <v>119</v>
      </c>
      <c r="X154" s="95">
        <v>42</v>
      </c>
      <c r="Y154" s="95">
        <v>229</v>
      </c>
      <c r="Z154" s="95">
        <v>220</v>
      </c>
      <c r="AA154" s="95">
        <v>90</v>
      </c>
      <c r="AB154" s="95">
        <v>53</v>
      </c>
      <c r="AC154" s="95">
        <v>76</v>
      </c>
      <c r="AD154" s="95">
        <v>0</v>
      </c>
      <c r="AE154" s="95">
        <v>0</v>
      </c>
      <c r="AF154" s="95">
        <v>4</v>
      </c>
      <c r="AG154" s="95">
        <v>0</v>
      </c>
      <c r="AH154" s="95">
        <v>3</v>
      </c>
      <c r="AI154" s="95">
        <v>8</v>
      </c>
      <c r="AJ154" s="95">
        <v>5</v>
      </c>
      <c r="AK154" s="95">
        <v>3</v>
      </c>
      <c r="AL154" s="95">
        <v>4</v>
      </c>
      <c r="AM154" s="95">
        <v>12</v>
      </c>
      <c r="AN154" s="95">
        <v>16</v>
      </c>
      <c r="AO154" s="95">
        <v>18</v>
      </c>
      <c r="AP154" s="95">
        <v>15</v>
      </c>
      <c r="AQ154" s="95">
        <v>45</v>
      </c>
      <c r="AR154" s="95">
        <v>60</v>
      </c>
      <c r="AS154" s="95">
        <v>41</v>
      </c>
      <c r="AT154" s="95">
        <v>21</v>
      </c>
      <c r="AU154" s="95">
        <v>38</v>
      </c>
      <c r="AV154" s="95">
        <v>30</v>
      </c>
      <c r="AW154" s="95">
        <v>35</v>
      </c>
      <c r="AX154" s="95">
        <v>98</v>
      </c>
      <c r="AY154" s="95">
        <v>18</v>
      </c>
      <c r="AZ154" s="95">
        <v>254</v>
      </c>
      <c r="BA154" s="95">
        <v>15</v>
      </c>
      <c r="BB154" s="95">
        <v>196</v>
      </c>
      <c r="BC154" s="95">
        <v>185</v>
      </c>
      <c r="BD154" s="95">
        <v>164</v>
      </c>
      <c r="BE154" s="95">
        <v>219</v>
      </c>
      <c r="BF154" s="95">
        <v>82</v>
      </c>
      <c r="BG154" s="95">
        <v>83</v>
      </c>
      <c r="BH154" s="95">
        <v>413</v>
      </c>
      <c r="BI154" s="95">
        <v>19</v>
      </c>
      <c r="BJ154" s="95">
        <v>409</v>
      </c>
      <c r="BK154" s="95">
        <v>145</v>
      </c>
      <c r="BL154" s="95">
        <v>176</v>
      </c>
      <c r="BM154" s="95">
        <v>122</v>
      </c>
      <c r="BN154" s="95">
        <v>8</v>
      </c>
      <c r="BO154" s="95">
        <v>40</v>
      </c>
      <c r="BP154" s="95">
        <v>8</v>
      </c>
      <c r="BQ154" s="95">
        <v>20</v>
      </c>
      <c r="BR154" s="95">
        <v>158</v>
      </c>
      <c r="BS154" s="95">
        <v>567</v>
      </c>
      <c r="BT154" s="95">
        <v>8</v>
      </c>
      <c r="BU154" s="95">
        <v>42</v>
      </c>
      <c r="BV154" s="95">
        <v>184</v>
      </c>
      <c r="BW154" s="95">
        <v>1581</v>
      </c>
      <c r="BX154" s="95">
        <v>0</v>
      </c>
      <c r="BY154" s="95">
        <v>112</v>
      </c>
      <c r="BZ154" s="95">
        <v>131</v>
      </c>
      <c r="CA154" s="95">
        <v>617</v>
      </c>
      <c r="CB154" s="95">
        <v>197</v>
      </c>
      <c r="CC154" s="95">
        <v>287</v>
      </c>
      <c r="CD154" s="95">
        <v>45</v>
      </c>
      <c r="CE154" s="95">
        <v>0</v>
      </c>
      <c r="CF154" s="95">
        <v>3</v>
      </c>
      <c r="CG154" s="95">
        <v>26</v>
      </c>
      <c r="CH154" s="95">
        <v>82</v>
      </c>
      <c r="CI154" s="95">
        <v>29</v>
      </c>
      <c r="CJ154" s="95">
        <v>79</v>
      </c>
      <c r="CK154" s="95">
        <v>237</v>
      </c>
      <c r="CL154" s="95">
        <v>272</v>
      </c>
      <c r="CM154" s="95">
        <v>79</v>
      </c>
      <c r="CN154" s="95">
        <v>29</v>
      </c>
      <c r="CO154" s="95">
        <v>2</v>
      </c>
      <c r="CP154" s="95">
        <v>53</v>
      </c>
      <c r="CQ154" s="95">
        <v>7</v>
      </c>
      <c r="CR154" s="95">
        <v>158</v>
      </c>
      <c r="CS154" s="95">
        <v>8</v>
      </c>
      <c r="CT154" s="95">
        <v>14</v>
      </c>
      <c r="CU154" s="95">
        <v>42</v>
      </c>
      <c r="CV154" s="95">
        <v>65</v>
      </c>
      <c r="CW154" s="95">
        <v>7</v>
      </c>
      <c r="CX154" s="95">
        <v>57</v>
      </c>
      <c r="CY154" s="95">
        <v>27</v>
      </c>
      <c r="CZ154" s="95">
        <v>24</v>
      </c>
      <c r="DA154" s="95">
        <v>15</v>
      </c>
      <c r="DB154" s="95">
        <v>6</v>
      </c>
      <c r="DC154" s="95">
        <v>1</v>
      </c>
      <c r="DD154" s="95">
        <v>1</v>
      </c>
      <c r="DE154" s="95">
        <v>59</v>
      </c>
      <c r="DF154" s="95">
        <v>33</v>
      </c>
      <c r="DG154" s="95">
        <v>311</v>
      </c>
      <c r="DH154" s="95">
        <v>30</v>
      </c>
      <c r="DI154" s="95">
        <v>5</v>
      </c>
      <c r="DJ154" s="95">
        <v>13</v>
      </c>
      <c r="DK154" s="95">
        <v>180</v>
      </c>
      <c r="DL154" s="95">
        <v>65</v>
      </c>
      <c r="DM154" s="95">
        <v>17</v>
      </c>
      <c r="DN154" s="95">
        <v>32</v>
      </c>
      <c r="DO154" s="95">
        <v>0</v>
      </c>
      <c r="DP154" s="95">
        <v>34</v>
      </c>
      <c r="DQ154" s="95">
        <v>57</v>
      </c>
      <c r="DR154" s="95">
        <v>104</v>
      </c>
      <c r="DS154" s="95">
        <v>167</v>
      </c>
      <c r="DT154" s="95">
        <v>72</v>
      </c>
      <c r="DU154" s="95">
        <v>22</v>
      </c>
      <c r="DV154" s="95">
        <v>36</v>
      </c>
      <c r="DW154" s="95">
        <v>44</v>
      </c>
      <c r="DX154" s="95">
        <v>95</v>
      </c>
      <c r="DY154" s="95">
        <v>1835</v>
      </c>
      <c r="DZ154" s="95">
        <v>331</v>
      </c>
      <c r="EA154" s="95">
        <v>202</v>
      </c>
      <c r="EB154" s="95">
        <v>125</v>
      </c>
      <c r="EC154" s="95">
        <v>389</v>
      </c>
      <c r="ED154" s="95">
        <v>374</v>
      </c>
      <c r="EE154" s="95">
        <v>2315</v>
      </c>
      <c r="EF154" s="95">
        <v>1159</v>
      </c>
      <c r="EG154" s="95">
        <v>3</v>
      </c>
      <c r="EH154" s="95">
        <v>76</v>
      </c>
      <c r="EI154" s="95">
        <v>99</v>
      </c>
      <c r="EJ154" s="95">
        <v>304</v>
      </c>
      <c r="EK154" s="95">
        <v>405</v>
      </c>
      <c r="EL154" s="95">
        <v>127</v>
      </c>
      <c r="EM154" s="95">
        <v>167</v>
      </c>
      <c r="EN154" s="95">
        <v>57</v>
      </c>
      <c r="EO154" s="95">
        <v>21</v>
      </c>
      <c r="EP154" s="95">
        <v>32</v>
      </c>
      <c r="EQ154" s="95">
        <v>16</v>
      </c>
      <c r="ER154" s="95">
        <v>0</v>
      </c>
      <c r="ES154" s="95">
        <v>305</v>
      </c>
      <c r="ET154" s="95">
        <v>2230</v>
      </c>
      <c r="EU154" s="95">
        <v>136</v>
      </c>
      <c r="EV154" s="95">
        <v>362</v>
      </c>
      <c r="EW154" s="95">
        <v>27</v>
      </c>
      <c r="EX154" s="95">
        <v>96</v>
      </c>
      <c r="EY154" s="95">
        <v>6</v>
      </c>
      <c r="EZ154" s="95">
        <v>8</v>
      </c>
      <c r="FA154" s="95">
        <v>20</v>
      </c>
      <c r="FB154" s="95">
        <v>26</v>
      </c>
      <c r="FC154" s="95">
        <v>26</v>
      </c>
      <c r="FD154" s="95">
        <v>37</v>
      </c>
      <c r="FE154" s="95">
        <v>6</v>
      </c>
      <c r="FF154" s="95">
        <v>90</v>
      </c>
      <c r="FG154" s="95">
        <v>2</v>
      </c>
      <c r="FH154" s="95">
        <v>17</v>
      </c>
      <c r="FI154" s="95">
        <v>117</v>
      </c>
      <c r="FJ154" s="95">
        <v>148</v>
      </c>
      <c r="FK154" s="95">
        <v>178</v>
      </c>
      <c r="FL154" s="95">
        <v>28</v>
      </c>
      <c r="FM154" s="95">
        <v>92</v>
      </c>
      <c r="FN154" s="95">
        <v>154</v>
      </c>
      <c r="FO154" s="95">
        <v>245</v>
      </c>
      <c r="FP154" s="95">
        <v>15</v>
      </c>
      <c r="FQ154" s="95">
        <v>57</v>
      </c>
      <c r="FR154" s="95">
        <v>79</v>
      </c>
      <c r="FS154" s="95">
        <v>59</v>
      </c>
      <c r="FT154" s="95">
        <v>23</v>
      </c>
      <c r="FU154" s="95">
        <v>5</v>
      </c>
      <c r="FV154" s="95">
        <v>6</v>
      </c>
      <c r="FW154" s="95">
        <v>73</v>
      </c>
      <c r="FX154" s="95">
        <v>55</v>
      </c>
      <c r="FY154" s="95">
        <v>139</v>
      </c>
      <c r="FZ154" s="95">
        <v>84</v>
      </c>
      <c r="GA154" s="95">
        <v>402</v>
      </c>
      <c r="GB154" s="95">
        <v>53</v>
      </c>
      <c r="GC154" s="95">
        <v>145</v>
      </c>
      <c r="GD154" s="95">
        <v>128</v>
      </c>
      <c r="GE154" s="95">
        <v>48</v>
      </c>
      <c r="GF154" s="95">
        <v>79</v>
      </c>
      <c r="GG154" s="96">
        <v>24936</v>
      </c>
      <c r="GH154" s="95">
        <v>39</v>
      </c>
      <c r="GI154" s="95">
        <v>3484</v>
      </c>
      <c r="GJ154" s="95">
        <v>0</v>
      </c>
      <c r="GK154" s="95">
        <v>0</v>
      </c>
      <c r="GL154" s="95">
        <v>0</v>
      </c>
      <c r="GM154" s="95">
        <v>16</v>
      </c>
      <c r="GN154" s="95">
        <v>195</v>
      </c>
      <c r="GO154" s="95">
        <v>73</v>
      </c>
      <c r="GP154" s="96">
        <v>3807</v>
      </c>
      <c r="GQ154" s="96">
        <v>28743</v>
      </c>
      <c r="GR154" s="95">
        <v>3435</v>
      </c>
      <c r="GS154" s="95">
        <v>84</v>
      </c>
      <c r="GT154" s="95">
        <v>3519</v>
      </c>
      <c r="GU154" s="95">
        <v>45842</v>
      </c>
      <c r="GV154" s="95">
        <v>49361</v>
      </c>
      <c r="GW154" s="96">
        <v>53168</v>
      </c>
      <c r="GX154" s="96">
        <v>78104</v>
      </c>
      <c r="GY154" s="95">
        <v>-1</v>
      </c>
      <c r="GZ154" s="95">
        <v>-598</v>
      </c>
      <c r="HA154" s="95">
        <v>0</v>
      </c>
      <c r="HB154" s="95">
        <v>0</v>
      </c>
      <c r="HC154" s="95">
        <v>-599</v>
      </c>
      <c r="HD154" s="95">
        <v>-24485</v>
      </c>
      <c r="HE154" s="95">
        <v>-25084</v>
      </c>
      <c r="HF154" s="96">
        <v>28084</v>
      </c>
      <c r="HG154" s="97">
        <v>53020</v>
      </c>
      <c r="HH154" s="87"/>
      <c r="HI154" s="40"/>
    </row>
    <row r="155" spans="1:217" hidden="1" x14ac:dyDescent="0.2">
      <c r="A155" s="87" t="s">
        <v>1032</v>
      </c>
      <c r="B155" s="92" t="s">
        <v>1158</v>
      </c>
      <c r="C155" s="89" t="s">
        <v>776</v>
      </c>
      <c r="D155" s="95">
        <v>79</v>
      </c>
      <c r="E155" s="95">
        <v>12</v>
      </c>
      <c r="F155" s="95">
        <v>59</v>
      </c>
      <c r="G155" s="95">
        <v>4</v>
      </c>
      <c r="H155" s="95">
        <v>0</v>
      </c>
      <c r="I155" s="95">
        <v>5</v>
      </c>
      <c r="J155" s="95">
        <v>146</v>
      </c>
      <c r="K155" s="95">
        <v>6</v>
      </c>
      <c r="L155" s="95">
        <v>0</v>
      </c>
      <c r="M155" s="95">
        <v>0</v>
      </c>
      <c r="N155" s="95">
        <v>2</v>
      </c>
      <c r="O155" s="95">
        <v>20</v>
      </c>
      <c r="P155" s="95">
        <v>0</v>
      </c>
      <c r="Q155" s="95">
        <v>0</v>
      </c>
      <c r="R155" s="95">
        <v>2</v>
      </c>
      <c r="S155" s="95">
        <v>0</v>
      </c>
      <c r="T155" s="95">
        <v>64</v>
      </c>
      <c r="U155" s="95">
        <v>36</v>
      </c>
      <c r="V155" s="95">
        <v>629</v>
      </c>
      <c r="W155" s="95">
        <v>63</v>
      </c>
      <c r="X155" s="95">
        <v>14</v>
      </c>
      <c r="Y155" s="95">
        <v>431</v>
      </c>
      <c r="Z155" s="95">
        <v>146</v>
      </c>
      <c r="AA155" s="95">
        <v>46</v>
      </c>
      <c r="AB155" s="95">
        <v>71</v>
      </c>
      <c r="AC155" s="95">
        <v>166</v>
      </c>
      <c r="AD155" s="95">
        <v>0</v>
      </c>
      <c r="AE155" s="95">
        <v>1</v>
      </c>
      <c r="AF155" s="95">
        <v>1</v>
      </c>
      <c r="AG155" s="95">
        <v>0</v>
      </c>
      <c r="AH155" s="95">
        <v>0</v>
      </c>
      <c r="AI155" s="95">
        <v>1</v>
      </c>
      <c r="AJ155" s="95">
        <v>1</v>
      </c>
      <c r="AK155" s="95">
        <v>1</v>
      </c>
      <c r="AL155" s="95">
        <v>3</v>
      </c>
      <c r="AM155" s="95">
        <v>74</v>
      </c>
      <c r="AN155" s="95">
        <v>15</v>
      </c>
      <c r="AO155" s="95">
        <v>15</v>
      </c>
      <c r="AP155" s="95">
        <v>39</v>
      </c>
      <c r="AQ155" s="95">
        <v>128</v>
      </c>
      <c r="AR155" s="95">
        <v>106</v>
      </c>
      <c r="AS155" s="95">
        <v>97</v>
      </c>
      <c r="AT155" s="95">
        <v>37</v>
      </c>
      <c r="AU155" s="95">
        <v>59</v>
      </c>
      <c r="AV155" s="95">
        <v>14</v>
      </c>
      <c r="AW155" s="95">
        <v>248</v>
      </c>
      <c r="AX155" s="95">
        <v>166</v>
      </c>
      <c r="AY155" s="95">
        <v>2</v>
      </c>
      <c r="AZ155" s="95">
        <v>61</v>
      </c>
      <c r="BA155" s="95">
        <v>4</v>
      </c>
      <c r="BB155" s="95">
        <v>41</v>
      </c>
      <c r="BC155" s="95">
        <v>32</v>
      </c>
      <c r="BD155" s="95">
        <v>118</v>
      </c>
      <c r="BE155" s="95">
        <v>51</v>
      </c>
      <c r="BF155" s="95">
        <v>17</v>
      </c>
      <c r="BG155" s="95">
        <v>38</v>
      </c>
      <c r="BH155" s="95">
        <v>49</v>
      </c>
      <c r="BI155" s="95">
        <v>5</v>
      </c>
      <c r="BJ155" s="95">
        <v>110</v>
      </c>
      <c r="BK155" s="95">
        <v>71</v>
      </c>
      <c r="BL155" s="95">
        <v>1920</v>
      </c>
      <c r="BM155" s="95">
        <v>85</v>
      </c>
      <c r="BN155" s="95">
        <v>12</v>
      </c>
      <c r="BO155" s="95">
        <v>23</v>
      </c>
      <c r="BP155" s="95">
        <v>3</v>
      </c>
      <c r="BQ155" s="95">
        <v>9</v>
      </c>
      <c r="BR155" s="95">
        <v>45</v>
      </c>
      <c r="BS155" s="95">
        <v>273</v>
      </c>
      <c r="BT155" s="95">
        <v>3</v>
      </c>
      <c r="BU155" s="95">
        <v>44</v>
      </c>
      <c r="BV155" s="95">
        <v>36</v>
      </c>
      <c r="BW155" s="95">
        <v>2420</v>
      </c>
      <c r="BX155" s="95">
        <v>0</v>
      </c>
      <c r="BY155" s="95">
        <v>49</v>
      </c>
      <c r="BZ155" s="95">
        <v>293</v>
      </c>
      <c r="CA155" s="95">
        <v>1556</v>
      </c>
      <c r="CB155" s="95">
        <v>370</v>
      </c>
      <c r="CC155" s="95">
        <v>775</v>
      </c>
      <c r="CD155" s="95">
        <v>1386</v>
      </c>
      <c r="CE155" s="95">
        <v>0</v>
      </c>
      <c r="CF155" s="95">
        <v>7</v>
      </c>
      <c r="CG155" s="95">
        <v>68</v>
      </c>
      <c r="CH155" s="95">
        <v>172</v>
      </c>
      <c r="CI155" s="95">
        <v>54</v>
      </c>
      <c r="CJ155" s="95">
        <v>125</v>
      </c>
      <c r="CK155" s="95">
        <v>455</v>
      </c>
      <c r="CL155" s="95">
        <v>642</v>
      </c>
      <c r="CM155" s="95">
        <v>161</v>
      </c>
      <c r="CN155" s="95">
        <v>54</v>
      </c>
      <c r="CO155" s="95">
        <v>3</v>
      </c>
      <c r="CP155" s="95">
        <v>85</v>
      </c>
      <c r="CQ155" s="95">
        <v>11</v>
      </c>
      <c r="CR155" s="95">
        <v>216</v>
      </c>
      <c r="CS155" s="95">
        <v>11</v>
      </c>
      <c r="CT155" s="95">
        <v>26</v>
      </c>
      <c r="CU155" s="95">
        <v>74</v>
      </c>
      <c r="CV155" s="95">
        <v>107</v>
      </c>
      <c r="CW155" s="95">
        <v>10</v>
      </c>
      <c r="CX155" s="95">
        <v>89</v>
      </c>
      <c r="CY155" s="95">
        <v>25</v>
      </c>
      <c r="CZ155" s="95">
        <v>22</v>
      </c>
      <c r="DA155" s="95">
        <v>13</v>
      </c>
      <c r="DB155" s="95">
        <v>6</v>
      </c>
      <c r="DC155" s="95">
        <v>1</v>
      </c>
      <c r="DD155" s="95">
        <v>1</v>
      </c>
      <c r="DE155" s="95">
        <v>51</v>
      </c>
      <c r="DF155" s="95">
        <v>30</v>
      </c>
      <c r="DG155" s="95">
        <v>486</v>
      </c>
      <c r="DH155" s="95">
        <v>43</v>
      </c>
      <c r="DI155" s="95">
        <v>5</v>
      </c>
      <c r="DJ155" s="95">
        <v>18</v>
      </c>
      <c r="DK155" s="95">
        <v>226</v>
      </c>
      <c r="DL155" s="95">
        <v>89</v>
      </c>
      <c r="DM155" s="95">
        <v>16</v>
      </c>
      <c r="DN155" s="95">
        <v>21</v>
      </c>
      <c r="DO155" s="95">
        <v>0</v>
      </c>
      <c r="DP155" s="95">
        <v>95</v>
      </c>
      <c r="DQ155" s="95">
        <v>212</v>
      </c>
      <c r="DR155" s="95">
        <v>272</v>
      </c>
      <c r="DS155" s="95">
        <v>282</v>
      </c>
      <c r="DT155" s="95">
        <v>102</v>
      </c>
      <c r="DU155" s="95">
        <v>15</v>
      </c>
      <c r="DV155" s="95">
        <v>84</v>
      </c>
      <c r="DW155" s="95">
        <v>24</v>
      </c>
      <c r="DX155" s="95">
        <v>63</v>
      </c>
      <c r="DY155" s="95">
        <v>4925</v>
      </c>
      <c r="DZ155" s="95">
        <v>325</v>
      </c>
      <c r="EA155" s="95">
        <v>170</v>
      </c>
      <c r="EB155" s="95">
        <v>94</v>
      </c>
      <c r="EC155" s="95">
        <v>242</v>
      </c>
      <c r="ED155" s="95">
        <v>181</v>
      </c>
      <c r="EE155" s="95">
        <v>2979</v>
      </c>
      <c r="EF155" s="95">
        <v>491</v>
      </c>
      <c r="EG155" s="95">
        <v>1</v>
      </c>
      <c r="EH155" s="95">
        <v>13</v>
      </c>
      <c r="EI155" s="95">
        <v>15</v>
      </c>
      <c r="EJ155" s="95">
        <v>43</v>
      </c>
      <c r="EK155" s="95">
        <v>96</v>
      </c>
      <c r="EL155" s="95">
        <v>14</v>
      </c>
      <c r="EM155" s="95">
        <v>11</v>
      </c>
      <c r="EN155" s="95">
        <v>14</v>
      </c>
      <c r="EO155" s="95">
        <v>3</v>
      </c>
      <c r="EP155" s="95">
        <v>7</v>
      </c>
      <c r="EQ155" s="95">
        <v>6</v>
      </c>
      <c r="ER155" s="95">
        <v>0</v>
      </c>
      <c r="ES155" s="95">
        <v>8</v>
      </c>
      <c r="ET155" s="95">
        <v>38</v>
      </c>
      <c r="EU155" s="95">
        <v>16520</v>
      </c>
      <c r="EV155" s="95">
        <v>885</v>
      </c>
      <c r="EW155" s="95">
        <v>2</v>
      </c>
      <c r="EX155" s="95">
        <v>11</v>
      </c>
      <c r="EY155" s="95">
        <v>1</v>
      </c>
      <c r="EZ155" s="95">
        <v>3</v>
      </c>
      <c r="FA155" s="95">
        <v>25</v>
      </c>
      <c r="FB155" s="95">
        <v>50</v>
      </c>
      <c r="FC155" s="95">
        <v>0</v>
      </c>
      <c r="FD155" s="95">
        <v>5</v>
      </c>
      <c r="FE155" s="95">
        <v>2</v>
      </c>
      <c r="FF155" s="95">
        <v>20</v>
      </c>
      <c r="FG155" s="95">
        <v>0</v>
      </c>
      <c r="FH155" s="95">
        <v>23</v>
      </c>
      <c r="FI155" s="95">
        <v>11</v>
      </c>
      <c r="FJ155" s="95">
        <v>12</v>
      </c>
      <c r="FK155" s="95">
        <v>50</v>
      </c>
      <c r="FL155" s="95">
        <v>4</v>
      </c>
      <c r="FM155" s="95">
        <v>10</v>
      </c>
      <c r="FN155" s="95">
        <v>63</v>
      </c>
      <c r="FO155" s="95">
        <v>200</v>
      </c>
      <c r="FP155" s="95">
        <v>6</v>
      </c>
      <c r="FQ155" s="95">
        <v>33</v>
      </c>
      <c r="FR155" s="95">
        <v>27</v>
      </c>
      <c r="FS155" s="95">
        <v>11</v>
      </c>
      <c r="FT155" s="95">
        <v>5</v>
      </c>
      <c r="FU155" s="95">
        <v>1</v>
      </c>
      <c r="FV155" s="95">
        <v>1</v>
      </c>
      <c r="FW155" s="95">
        <v>118</v>
      </c>
      <c r="FX155" s="95">
        <v>73</v>
      </c>
      <c r="FY155" s="95">
        <v>31</v>
      </c>
      <c r="FZ155" s="95">
        <v>19</v>
      </c>
      <c r="GA155" s="95">
        <v>206</v>
      </c>
      <c r="GB155" s="95">
        <v>10</v>
      </c>
      <c r="GC155" s="95">
        <v>25</v>
      </c>
      <c r="GD155" s="95">
        <v>21</v>
      </c>
      <c r="GE155" s="95">
        <v>93</v>
      </c>
      <c r="GF155" s="95">
        <v>18</v>
      </c>
      <c r="GG155" s="96">
        <v>45751</v>
      </c>
      <c r="GH155" s="95">
        <v>44</v>
      </c>
      <c r="GI155" s="95">
        <v>1866</v>
      </c>
      <c r="GJ155" s="95">
        <v>0</v>
      </c>
      <c r="GK155" s="95">
        <v>0</v>
      </c>
      <c r="GL155" s="95">
        <v>0</v>
      </c>
      <c r="GM155" s="95">
        <v>37</v>
      </c>
      <c r="GN155" s="95">
        <v>640</v>
      </c>
      <c r="GO155" s="95">
        <v>75</v>
      </c>
      <c r="GP155" s="96">
        <v>2662</v>
      </c>
      <c r="GQ155" s="96">
        <v>48413</v>
      </c>
      <c r="GR155" s="95">
        <v>27633</v>
      </c>
      <c r="GS155" s="95">
        <v>6</v>
      </c>
      <c r="GT155" s="95">
        <v>27639</v>
      </c>
      <c r="GU155" s="95">
        <v>48609</v>
      </c>
      <c r="GV155" s="95">
        <v>76248</v>
      </c>
      <c r="GW155" s="96">
        <v>78910</v>
      </c>
      <c r="GX155" s="96">
        <v>124661</v>
      </c>
      <c r="GY155" s="95">
        <v>-16811</v>
      </c>
      <c r="GZ155" s="95">
        <v>0</v>
      </c>
      <c r="HA155" s="95">
        <v>0</v>
      </c>
      <c r="HB155" s="95">
        <v>0</v>
      </c>
      <c r="HC155" s="95">
        <v>-16811</v>
      </c>
      <c r="HD155" s="95">
        <v>-4998</v>
      </c>
      <c r="HE155" s="95">
        <v>-21809</v>
      </c>
      <c r="HF155" s="96">
        <v>57101</v>
      </c>
      <c r="HG155" s="97">
        <v>102852</v>
      </c>
      <c r="HH155" s="87"/>
      <c r="HI155" s="40"/>
    </row>
    <row r="156" spans="1:217" hidden="1" x14ac:dyDescent="0.2">
      <c r="A156" s="87" t="s">
        <v>1033</v>
      </c>
      <c r="B156" s="92" t="s">
        <v>1159</v>
      </c>
      <c r="C156" s="89" t="s">
        <v>775</v>
      </c>
      <c r="D156" s="95">
        <v>0</v>
      </c>
      <c r="E156" s="95">
        <v>0</v>
      </c>
      <c r="F156" s="95">
        <v>0</v>
      </c>
      <c r="G156" s="95">
        <v>0</v>
      </c>
      <c r="H156" s="95">
        <v>0</v>
      </c>
      <c r="I156" s="95">
        <v>0</v>
      </c>
      <c r="J156" s="95">
        <v>0</v>
      </c>
      <c r="K156" s="95">
        <v>58</v>
      </c>
      <c r="L156" s="95">
        <v>0</v>
      </c>
      <c r="M156" s="95">
        <v>0</v>
      </c>
      <c r="N156" s="95">
        <v>1</v>
      </c>
      <c r="O156" s="95">
        <v>12</v>
      </c>
      <c r="P156" s="95">
        <v>0</v>
      </c>
      <c r="Q156" s="95">
        <v>0</v>
      </c>
      <c r="R156" s="95">
        <v>20</v>
      </c>
      <c r="S156" s="95">
        <v>8</v>
      </c>
      <c r="T156" s="95">
        <v>97</v>
      </c>
      <c r="U156" s="95">
        <v>10</v>
      </c>
      <c r="V156" s="95">
        <v>19</v>
      </c>
      <c r="W156" s="95">
        <v>83</v>
      </c>
      <c r="X156" s="95">
        <v>2</v>
      </c>
      <c r="Y156" s="95">
        <v>37</v>
      </c>
      <c r="Z156" s="95">
        <v>26</v>
      </c>
      <c r="AA156" s="95">
        <v>88</v>
      </c>
      <c r="AB156" s="95">
        <v>8</v>
      </c>
      <c r="AC156" s="95">
        <v>9</v>
      </c>
      <c r="AD156" s="95">
        <v>0</v>
      </c>
      <c r="AE156" s="95">
        <v>2</v>
      </c>
      <c r="AF156" s="95">
        <v>25</v>
      </c>
      <c r="AG156" s="95">
        <v>0</v>
      </c>
      <c r="AH156" s="95">
        <v>2</v>
      </c>
      <c r="AI156" s="95">
        <v>16</v>
      </c>
      <c r="AJ156" s="95">
        <v>31</v>
      </c>
      <c r="AK156" s="95">
        <v>15</v>
      </c>
      <c r="AL156" s="95">
        <v>15</v>
      </c>
      <c r="AM156" s="95">
        <v>2</v>
      </c>
      <c r="AN156" s="95">
        <v>16</v>
      </c>
      <c r="AO156" s="95">
        <v>39</v>
      </c>
      <c r="AP156" s="95">
        <v>2</v>
      </c>
      <c r="AQ156" s="95">
        <v>12</v>
      </c>
      <c r="AR156" s="95">
        <v>32</v>
      </c>
      <c r="AS156" s="95">
        <v>55</v>
      </c>
      <c r="AT156" s="95">
        <v>30</v>
      </c>
      <c r="AU156" s="95">
        <v>189</v>
      </c>
      <c r="AV156" s="95">
        <v>7</v>
      </c>
      <c r="AW156" s="95">
        <v>11</v>
      </c>
      <c r="AX156" s="95">
        <v>50</v>
      </c>
      <c r="AY156" s="95">
        <v>2</v>
      </c>
      <c r="AZ156" s="95">
        <v>57</v>
      </c>
      <c r="BA156" s="95">
        <v>5</v>
      </c>
      <c r="BB156" s="95">
        <v>50</v>
      </c>
      <c r="BC156" s="95">
        <v>51</v>
      </c>
      <c r="BD156" s="95">
        <v>37</v>
      </c>
      <c r="BE156" s="95">
        <v>1339</v>
      </c>
      <c r="BF156" s="95">
        <v>49</v>
      </c>
      <c r="BG156" s="95">
        <v>183</v>
      </c>
      <c r="BH156" s="95">
        <v>62</v>
      </c>
      <c r="BI156" s="95">
        <v>16</v>
      </c>
      <c r="BJ156" s="95">
        <v>154</v>
      </c>
      <c r="BK156" s="95">
        <v>4</v>
      </c>
      <c r="BL156" s="95">
        <v>20</v>
      </c>
      <c r="BM156" s="95">
        <v>297</v>
      </c>
      <c r="BN156" s="95">
        <v>25</v>
      </c>
      <c r="BO156" s="95">
        <v>96</v>
      </c>
      <c r="BP156" s="95">
        <v>5</v>
      </c>
      <c r="BQ156" s="95">
        <v>43</v>
      </c>
      <c r="BR156" s="95">
        <v>80</v>
      </c>
      <c r="BS156" s="95">
        <v>66</v>
      </c>
      <c r="BT156" s="95">
        <v>4</v>
      </c>
      <c r="BU156" s="95">
        <v>26</v>
      </c>
      <c r="BV156" s="95">
        <v>18</v>
      </c>
      <c r="BW156" s="95">
        <v>79</v>
      </c>
      <c r="BX156" s="95">
        <v>0</v>
      </c>
      <c r="BY156" s="95">
        <v>174</v>
      </c>
      <c r="BZ156" s="95">
        <v>137</v>
      </c>
      <c r="CA156" s="95">
        <v>205</v>
      </c>
      <c r="CB156" s="95">
        <v>75</v>
      </c>
      <c r="CC156" s="95">
        <v>49</v>
      </c>
      <c r="CD156" s="95">
        <v>20</v>
      </c>
      <c r="CE156" s="95">
        <v>0</v>
      </c>
      <c r="CF156" s="95">
        <v>2</v>
      </c>
      <c r="CG156" s="95">
        <v>40</v>
      </c>
      <c r="CH156" s="95">
        <v>157</v>
      </c>
      <c r="CI156" s="95">
        <v>15</v>
      </c>
      <c r="CJ156" s="95">
        <v>77</v>
      </c>
      <c r="CK156" s="95">
        <v>283</v>
      </c>
      <c r="CL156" s="95">
        <v>632</v>
      </c>
      <c r="CM156" s="95">
        <v>298</v>
      </c>
      <c r="CN156" s="95">
        <v>178</v>
      </c>
      <c r="CO156" s="95">
        <v>2</v>
      </c>
      <c r="CP156" s="95">
        <v>144</v>
      </c>
      <c r="CQ156" s="95">
        <v>9</v>
      </c>
      <c r="CR156" s="95">
        <v>226</v>
      </c>
      <c r="CS156" s="95">
        <v>14</v>
      </c>
      <c r="CT156" s="95">
        <v>36</v>
      </c>
      <c r="CU156" s="95">
        <v>148</v>
      </c>
      <c r="CV156" s="95">
        <v>116</v>
      </c>
      <c r="CW156" s="95">
        <v>44</v>
      </c>
      <c r="CX156" s="95">
        <v>216</v>
      </c>
      <c r="CY156" s="95">
        <v>101</v>
      </c>
      <c r="CZ156" s="95">
        <v>26</v>
      </c>
      <c r="DA156" s="95">
        <v>86</v>
      </c>
      <c r="DB156" s="95">
        <v>21</v>
      </c>
      <c r="DC156" s="95">
        <v>1</v>
      </c>
      <c r="DD156" s="95">
        <v>0</v>
      </c>
      <c r="DE156" s="95">
        <v>103</v>
      </c>
      <c r="DF156" s="95">
        <v>61</v>
      </c>
      <c r="DG156" s="95">
        <v>635</v>
      </c>
      <c r="DH156" s="95">
        <v>116</v>
      </c>
      <c r="DI156" s="95">
        <v>83</v>
      </c>
      <c r="DJ156" s="95">
        <v>83</v>
      </c>
      <c r="DK156" s="95">
        <v>302</v>
      </c>
      <c r="DL156" s="95">
        <v>426</v>
      </c>
      <c r="DM156" s="95">
        <v>72</v>
      </c>
      <c r="DN156" s="95">
        <v>76</v>
      </c>
      <c r="DO156" s="95">
        <v>0</v>
      </c>
      <c r="DP156" s="95">
        <v>11</v>
      </c>
      <c r="DQ156" s="95">
        <v>59</v>
      </c>
      <c r="DR156" s="95">
        <v>106</v>
      </c>
      <c r="DS156" s="95">
        <v>107</v>
      </c>
      <c r="DT156" s="95">
        <v>74</v>
      </c>
      <c r="DU156" s="95">
        <v>35</v>
      </c>
      <c r="DV156" s="95">
        <v>36</v>
      </c>
      <c r="DW156" s="95">
        <v>94</v>
      </c>
      <c r="DX156" s="95">
        <v>133</v>
      </c>
      <c r="DY156" s="95">
        <v>0</v>
      </c>
      <c r="DZ156" s="95">
        <v>67</v>
      </c>
      <c r="EA156" s="95">
        <v>32</v>
      </c>
      <c r="EB156" s="95">
        <v>110</v>
      </c>
      <c r="EC156" s="95">
        <v>53</v>
      </c>
      <c r="ED156" s="95">
        <v>47</v>
      </c>
      <c r="EE156" s="95">
        <v>139</v>
      </c>
      <c r="EF156" s="95">
        <v>50</v>
      </c>
      <c r="EG156" s="95">
        <v>1</v>
      </c>
      <c r="EH156" s="95">
        <v>173</v>
      </c>
      <c r="EI156" s="95">
        <v>689</v>
      </c>
      <c r="EJ156" s="95">
        <v>6524</v>
      </c>
      <c r="EK156" s="95">
        <v>2292</v>
      </c>
      <c r="EL156" s="95">
        <v>551</v>
      </c>
      <c r="EM156" s="95">
        <v>780</v>
      </c>
      <c r="EN156" s="95">
        <v>162</v>
      </c>
      <c r="EO156" s="95">
        <v>50</v>
      </c>
      <c r="EP156" s="95">
        <v>0</v>
      </c>
      <c r="EQ156" s="95">
        <v>12</v>
      </c>
      <c r="ER156" s="95">
        <v>0</v>
      </c>
      <c r="ES156" s="95">
        <v>27</v>
      </c>
      <c r="ET156" s="95">
        <v>384</v>
      </c>
      <c r="EU156" s="95">
        <v>30</v>
      </c>
      <c r="EV156" s="95">
        <v>34</v>
      </c>
      <c r="EW156" s="95">
        <v>42</v>
      </c>
      <c r="EX156" s="95">
        <v>231</v>
      </c>
      <c r="EY156" s="95">
        <v>87</v>
      </c>
      <c r="EZ156" s="95">
        <v>37</v>
      </c>
      <c r="FA156" s="95">
        <v>17</v>
      </c>
      <c r="FB156" s="95">
        <v>114</v>
      </c>
      <c r="FC156" s="95">
        <v>1075</v>
      </c>
      <c r="FD156" s="95">
        <v>504</v>
      </c>
      <c r="FE156" s="95">
        <v>447</v>
      </c>
      <c r="FF156" s="95">
        <v>1173</v>
      </c>
      <c r="FG156" s="95">
        <v>36</v>
      </c>
      <c r="FH156" s="95">
        <v>1026</v>
      </c>
      <c r="FI156" s="95">
        <v>665</v>
      </c>
      <c r="FJ156" s="95">
        <v>331</v>
      </c>
      <c r="FK156" s="95">
        <v>2513</v>
      </c>
      <c r="FL156" s="95">
        <v>450</v>
      </c>
      <c r="FM156" s="95">
        <v>1412</v>
      </c>
      <c r="FN156" s="95">
        <v>1086</v>
      </c>
      <c r="FO156" s="95">
        <v>1516</v>
      </c>
      <c r="FP156" s="95">
        <v>7</v>
      </c>
      <c r="FQ156" s="95">
        <v>51</v>
      </c>
      <c r="FR156" s="95">
        <v>125</v>
      </c>
      <c r="FS156" s="95">
        <v>721</v>
      </c>
      <c r="FT156" s="95">
        <v>365</v>
      </c>
      <c r="FU156" s="95">
        <v>8</v>
      </c>
      <c r="FV156" s="95">
        <v>127</v>
      </c>
      <c r="FW156" s="95">
        <v>12</v>
      </c>
      <c r="FX156" s="95">
        <v>238</v>
      </c>
      <c r="FY156" s="95">
        <v>2569</v>
      </c>
      <c r="FZ156" s="95">
        <v>173</v>
      </c>
      <c r="GA156" s="95">
        <v>468</v>
      </c>
      <c r="GB156" s="95">
        <v>228</v>
      </c>
      <c r="GC156" s="95">
        <v>892</v>
      </c>
      <c r="GD156" s="95">
        <v>478</v>
      </c>
      <c r="GE156" s="95">
        <v>4</v>
      </c>
      <c r="GF156" s="95">
        <v>1088</v>
      </c>
      <c r="GG156" s="96">
        <v>42464</v>
      </c>
      <c r="GH156" s="95">
        <v>501</v>
      </c>
      <c r="GI156" s="95">
        <v>87519</v>
      </c>
      <c r="GJ156" s="95">
        <v>0</v>
      </c>
      <c r="GK156" s="95">
        <v>0</v>
      </c>
      <c r="GL156" s="95">
        <v>0</v>
      </c>
      <c r="GM156" s="95">
        <v>5</v>
      </c>
      <c r="GN156" s="95">
        <v>16</v>
      </c>
      <c r="GO156" s="95">
        <v>3</v>
      </c>
      <c r="GP156" s="96">
        <v>88044</v>
      </c>
      <c r="GQ156" s="96">
        <v>130508</v>
      </c>
      <c r="GR156" s="95">
        <v>138</v>
      </c>
      <c r="GS156" s="95">
        <v>321</v>
      </c>
      <c r="GT156" s="95">
        <v>459</v>
      </c>
      <c r="GU156" s="95">
        <v>51427</v>
      </c>
      <c r="GV156" s="95">
        <v>51886</v>
      </c>
      <c r="GW156" s="96">
        <v>139930</v>
      </c>
      <c r="GX156" s="96">
        <v>182394</v>
      </c>
      <c r="GY156" s="95">
        <v>-775</v>
      </c>
      <c r="GZ156" s="95">
        <v>-2428</v>
      </c>
      <c r="HA156" s="95">
        <v>0</v>
      </c>
      <c r="HB156" s="95">
        <v>0</v>
      </c>
      <c r="HC156" s="95">
        <v>-3203</v>
      </c>
      <c r="HD156" s="95">
        <v>-127305</v>
      </c>
      <c r="HE156" s="95">
        <v>-130508</v>
      </c>
      <c r="HF156" s="96">
        <v>9422</v>
      </c>
      <c r="HG156" s="97">
        <v>51886</v>
      </c>
      <c r="HH156" s="87"/>
      <c r="HI156" s="40"/>
    </row>
    <row r="157" spans="1:217" hidden="1" x14ac:dyDescent="0.2">
      <c r="A157" s="87" t="s">
        <v>1034</v>
      </c>
      <c r="B157" s="92" t="s">
        <v>1160</v>
      </c>
      <c r="C157" s="89" t="s">
        <v>1228</v>
      </c>
      <c r="D157" s="95">
        <v>35</v>
      </c>
      <c r="E157" s="95">
        <v>4</v>
      </c>
      <c r="F157" s="95">
        <v>33</v>
      </c>
      <c r="G157" s="95">
        <v>3</v>
      </c>
      <c r="H157" s="95">
        <v>0</v>
      </c>
      <c r="I157" s="95">
        <v>6</v>
      </c>
      <c r="J157" s="95">
        <v>203</v>
      </c>
      <c r="K157" s="95">
        <v>14</v>
      </c>
      <c r="L157" s="95">
        <v>0</v>
      </c>
      <c r="M157" s="95">
        <v>0</v>
      </c>
      <c r="N157" s="95">
        <v>2</v>
      </c>
      <c r="O157" s="95">
        <v>51</v>
      </c>
      <c r="P157" s="95">
        <v>0</v>
      </c>
      <c r="Q157" s="95">
        <v>0</v>
      </c>
      <c r="R157" s="95">
        <v>9</v>
      </c>
      <c r="S157" s="95">
        <v>1</v>
      </c>
      <c r="T157" s="95">
        <v>297</v>
      </c>
      <c r="U157" s="95">
        <v>199</v>
      </c>
      <c r="V157" s="95">
        <v>410</v>
      </c>
      <c r="W157" s="95">
        <v>533</v>
      </c>
      <c r="X157" s="95">
        <v>91</v>
      </c>
      <c r="Y157" s="95">
        <v>465</v>
      </c>
      <c r="Z157" s="95">
        <v>499</v>
      </c>
      <c r="AA157" s="95">
        <v>143</v>
      </c>
      <c r="AB157" s="95">
        <v>140</v>
      </c>
      <c r="AC157" s="95">
        <v>113</v>
      </c>
      <c r="AD157" s="95">
        <v>0</v>
      </c>
      <c r="AE157" s="95">
        <v>1</v>
      </c>
      <c r="AF157" s="95">
        <v>9</v>
      </c>
      <c r="AG157" s="95">
        <v>0</v>
      </c>
      <c r="AH157" s="95">
        <v>2</v>
      </c>
      <c r="AI157" s="95">
        <v>9</v>
      </c>
      <c r="AJ157" s="95">
        <v>13</v>
      </c>
      <c r="AK157" s="95">
        <v>7</v>
      </c>
      <c r="AL157" s="95">
        <v>17</v>
      </c>
      <c r="AM157" s="95">
        <v>22</v>
      </c>
      <c r="AN157" s="95">
        <v>34</v>
      </c>
      <c r="AO157" s="95">
        <v>41</v>
      </c>
      <c r="AP157" s="95">
        <v>33</v>
      </c>
      <c r="AQ157" s="95">
        <v>71</v>
      </c>
      <c r="AR157" s="95">
        <v>296</v>
      </c>
      <c r="AS157" s="95">
        <v>172</v>
      </c>
      <c r="AT157" s="95">
        <v>92</v>
      </c>
      <c r="AU157" s="95">
        <v>179</v>
      </c>
      <c r="AV157" s="95">
        <v>19</v>
      </c>
      <c r="AW157" s="95">
        <v>19</v>
      </c>
      <c r="AX157" s="95">
        <v>68</v>
      </c>
      <c r="AY157" s="95">
        <v>11</v>
      </c>
      <c r="AZ157" s="95">
        <v>145</v>
      </c>
      <c r="BA157" s="95">
        <v>8</v>
      </c>
      <c r="BB157" s="95">
        <v>129</v>
      </c>
      <c r="BC157" s="95">
        <v>107</v>
      </c>
      <c r="BD157" s="95">
        <v>131</v>
      </c>
      <c r="BE157" s="95">
        <v>194</v>
      </c>
      <c r="BF157" s="95">
        <v>78</v>
      </c>
      <c r="BG157" s="95">
        <v>133</v>
      </c>
      <c r="BH157" s="95">
        <v>284</v>
      </c>
      <c r="BI157" s="95">
        <v>19</v>
      </c>
      <c r="BJ157" s="95">
        <v>344</v>
      </c>
      <c r="BK157" s="95">
        <v>26</v>
      </c>
      <c r="BL157" s="95">
        <v>70</v>
      </c>
      <c r="BM157" s="95">
        <v>279</v>
      </c>
      <c r="BN157" s="95">
        <v>11</v>
      </c>
      <c r="BO157" s="95">
        <v>68</v>
      </c>
      <c r="BP157" s="95">
        <v>13</v>
      </c>
      <c r="BQ157" s="95">
        <v>26</v>
      </c>
      <c r="BR157" s="95">
        <v>120</v>
      </c>
      <c r="BS157" s="95">
        <v>299</v>
      </c>
      <c r="BT157" s="95">
        <v>8</v>
      </c>
      <c r="BU157" s="95">
        <v>43</v>
      </c>
      <c r="BV157" s="95">
        <v>77</v>
      </c>
      <c r="BW157" s="95">
        <v>746</v>
      </c>
      <c r="BX157" s="95">
        <v>0</v>
      </c>
      <c r="BY157" s="95">
        <v>62</v>
      </c>
      <c r="BZ157" s="95">
        <v>124</v>
      </c>
      <c r="CA157" s="95">
        <v>629</v>
      </c>
      <c r="CB157" s="95">
        <v>192</v>
      </c>
      <c r="CC157" s="95">
        <v>278</v>
      </c>
      <c r="CD157" s="95">
        <v>78</v>
      </c>
      <c r="CE157" s="95">
        <v>0</v>
      </c>
      <c r="CF157" s="95">
        <v>13</v>
      </c>
      <c r="CG157" s="95">
        <v>101</v>
      </c>
      <c r="CH157" s="95">
        <v>83</v>
      </c>
      <c r="CI157" s="95">
        <v>30</v>
      </c>
      <c r="CJ157" s="95">
        <v>98</v>
      </c>
      <c r="CK157" s="95">
        <v>262</v>
      </c>
      <c r="CL157" s="95">
        <v>379</v>
      </c>
      <c r="CM157" s="95">
        <v>113</v>
      </c>
      <c r="CN157" s="95">
        <v>41</v>
      </c>
      <c r="CO157" s="95">
        <v>3</v>
      </c>
      <c r="CP157" s="95">
        <v>70</v>
      </c>
      <c r="CQ157" s="95">
        <v>8</v>
      </c>
      <c r="CR157" s="95">
        <v>187</v>
      </c>
      <c r="CS157" s="95">
        <v>8</v>
      </c>
      <c r="CT157" s="95">
        <v>17</v>
      </c>
      <c r="CU157" s="95">
        <v>58</v>
      </c>
      <c r="CV157" s="95">
        <v>79</v>
      </c>
      <c r="CW157" s="95">
        <v>10</v>
      </c>
      <c r="CX157" s="95">
        <v>71</v>
      </c>
      <c r="CY157" s="95">
        <v>67</v>
      </c>
      <c r="CZ157" s="95">
        <v>44</v>
      </c>
      <c r="DA157" s="95">
        <v>22</v>
      </c>
      <c r="DB157" s="95">
        <v>11</v>
      </c>
      <c r="DC157" s="95">
        <v>1</v>
      </c>
      <c r="DD157" s="95">
        <v>1</v>
      </c>
      <c r="DE157" s="95">
        <v>133</v>
      </c>
      <c r="DF157" s="95">
        <v>52</v>
      </c>
      <c r="DG157" s="95">
        <v>512</v>
      </c>
      <c r="DH157" s="95">
        <v>61</v>
      </c>
      <c r="DI157" s="95">
        <v>14</v>
      </c>
      <c r="DJ157" s="95">
        <v>44</v>
      </c>
      <c r="DK157" s="95">
        <v>368</v>
      </c>
      <c r="DL157" s="95">
        <v>233</v>
      </c>
      <c r="DM157" s="95">
        <v>43</v>
      </c>
      <c r="DN157" s="95">
        <v>66</v>
      </c>
      <c r="DO157" s="95">
        <v>0</v>
      </c>
      <c r="DP157" s="95">
        <v>49</v>
      </c>
      <c r="DQ157" s="95">
        <v>113</v>
      </c>
      <c r="DR157" s="95">
        <v>176</v>
      </c>
      <c r="DS157" s="95">
        <v>213</v>
      </c>
      <c r="DT157" s="95">
        <v>101</v>
      </c>
      <c r="DU157" s="95">
        <v>30</v>
      </c>
      <c r="DV157" s="95">
        <v>47</v>
      </c>
      <c r="DW157" s="95">
        <v>61</v>
      </c>
      <c r="DX157" s="95">
        <v>179</v>
      </c>
      <c r="DY157" s="95">
        <v>90</v>
      </c>
      <c r="DZ157" s="95">
        <v>707</v>
      </c>
      <c r="EA157" s="95">
        <v>519</v>
      </c>
      <c r="EB157" s="95">
        <v>304</v>
      </c>
      <c r="EC157" s="95">
        <v>373</v>
      </c>
      <c r="ED157" s="95">
        <v>308</v>
      </c>
      <c r="EE157" s="95">
        <v>961</v>
      </c>
      <c r="EF157" s="95">
        <v>628</v>
      </c>
      <c r="EG157" s="95">
        <v>1</v>
      </c>
      <c r="EH157" s="95">
        <v>50</v>
      </c>
      <c r="EI157" s="95">
        <v>41</v>
      </c>
      <c r="EJ157" s="95">
        <v>153</v>
      </c>
      <c r="EK157" s="95">
        <v>336</v>
      </c>
      <c r="EL157" s="95">
        <v>77</v>
      </c>
      <c r="EM157" s="95">
        <v>52</v>
      </c>
      <c r="EN157" s="95">
        <v>29</v>
      </c>
      <c r="EO157" s="95">
        <v>13</v>
      </c>
      <c r="EP157" s="95">
        <v>11</v>
      </c>
      <c r="EQ157" s="95">
        <v>15</v>
      </c>
      <c r="ER157" s="95">
        <v>48</v>
      </c>
      <c r="ES157" s="95">
        <v>47</v>
      </c>
      <c r="ET157" s="95">
        <v>1015</v>
      </c>
      <c r="EU157" s="95">
        <v>34</v>
      </c>
      <c r="EV157" s="95">
        <v>31</v>
      </c>
      <c r="EW157" s="95">
        <v>9</v>
      </c>
      <c r="EX157" s="95">
        <v>44</v>
      </c>
      <c r="EY157" s="95">
        <v>193</v>
      </c>
      <c r="EZ157" s="95">
        <v>10</v>
      </c>
      <c r="FA157" s="95">
        <v>52</v>
      </c>
      <c r="FB157" s="95">
        <v>25</v>
      </c>
      <c r="FC157" s="95">
        <v>476</v>
      </c>
      <c r="FD157" s="95">
        <v>22</v>
      </c>
      <c r="FE157" s="95">
        <v>5</v>
      </c>
      <c r="FF157" s="95">
        <v>86</v>
      </c>
      <c r="FG157" s="95">
        <v>1</v>
      </c>
      <c r="FH157" s="95">
        <v>72</v>
      </c>
      <c r="FI157" s="95">
        <v>52</v>
      </c>
      <c r="FJ157" s="95">
        <v>98</v>
      </c>
      <c r="FK157" s="95">
        <v>140</v>
      </c>
      <c r="FL157" s="95">
        <v>16</v>
      </c>
      <c r="FM157" s="95">
        <v>38</v>
      </c>
      <c r="FN157" s="95">
        <v>243</v>
      </c>
      <c r="FO157" s="95">
        <v>1229</v>
      </c>
      <c r="FP157" s="95">
        <v>19</v>
      </c>
      <c r="FQ157" s="95">
        <v>116</v>
      </c>
      <c r="FR157" s="95">
        <v>114</v>
      </c>
      <c r="FS157" s="95">
        <v>70</v>
      </c>
      <c r="FT157" s="95">
        <v>21</v>
      </c>
      <c r="FU157" s="95">
        <v>3</v>
      </c>
      <c r="FV157" s="95">
        <v>38</v>
      </c>
      <c r="FW157" s="95">
        <v>90</v>
      </c>
      <c r="FX157" s="95">
        <v>189</v>
      </c>
      <c r="FY157" s="95">
        <v>133</v>
      </c>
      <c r="FZ157" s="95">
        <v>112</v>
      </c>
      <c r="GA157" s="95">
        <v>1342</v>
      </c>
      <c r="GB157" s="95">
        <v>47</v>
      </c>
      <c r="GC157" s="95">
        <v>68</v>
      </c>
      <c r="GD157" s="95">
        <v>70</v>
      </c>
      <c r="GE157" s="95">
        <v>174</v>
      </c>
      <c r="GF157" s="95">
        <v>31</v>
      </c>
      <c r="GG157" s="96">
        <v>24650</v>
      </c>
      <c r="GH157" s="95">
        <v>220</v>
      </c>
      <c r="GI157" s="95">
        <v>1147</v>
      </c>
      <c r="GJ157" s="95">
        <v>0</v>
      </c>
      <c r="GK157" s="95">
        <v>6</v>
      </c>
      <c r="GL157" s="95">
        <v>0</v>
      </c>
      <c r="GM157" s="95">
        <v>92</v>
      </c>
      <c r="GN157" s="95">
        <v>1172</v>
      </c>
      <c r="GO157" s="95">
        <v>101</v>
      </c>
      <c r="GP157" s="96">
        <v>2738</v>
      </c>
      <c r="GQ157" s="96">
        <v>27388</v>
      </c>
      <c r="GR157" s="95">
        <v>3767</v>
      </c>
      <c r="GS157" s="95">
        <v>27</v>
      </c>
      <c r="GT157" s="95">
        <v>3794</v>
      </c>
      <c r="GU157" s="95">
        <v>17333</v>
      </c>
      <c r="GV157" s="95">
        <v>21127</v>
      </c>
      <c r="GW157" s="96">
        <v>23865</v>
      </c>
      <c r="GX157" s="96">
        <v>48515</v>
      </c>
      <c r="GY157" s="95">
        <v>0</v>
      </c>
      <c r="GZ157" s="95">
        <v>0</v>
      </c>
      <c r="HA157" s="95">
        <v>0</v>
      </c>
      <c r="HB157" s="95">
        <v>0</v>
      </c>
      <c r="HC157" s="95">
        <v>0</v>
      </c>
      <c r="HD157" s="95">
        <v>-8103</v>
      </c>
      <c r="HE157" s="95">
        <v>-8103</v>
      </c>
      <c r="HF157" s="96">
        <v>15762</v>
      </c>
      <c r="HG157" s="97">
        <v>40412</v>
      </c>
      <c r="HH157" s="87"/>
      <c r="HI157" s="40"/>
    </row>
    <row r="158" spans="1:217" hidden="1" x14ac:dyDescent="0.2">
      <c r="A158" s="87" t="s">
        <v>1035</v>
      </c>
      <c r="B158" s="92" t="s">
        <v>1161</v>
      </c>
      <c r="C158" s="89" t="s">
        <v>772</v>
      </c>
      <c r="D158" s="95">
        <v>52</v>
      </c>
      <c r="E158" s="95">
        <v>8</v>
      </c>
      <c r="F158" s="95">
        <v>90</v>
      </c>
      <c r="G158" s="95">
        <v>5</v>
      </c>
      <c r="H158" s="95">
        <v>0</v>
      </c>
      <c r="I158" s="95">
        <v>11</v>
      </c>
      <c r="J158" s="95">
        <v>351</v>
      </c>
      <c r="K158" s="95">
        <v>24</v>
      </c>
      <c r="L158" s="95">
        <v>1</v>
      </c>
      <c r="M158" s="95">
        <v>1</v>
      </c>
      <c r="N158" s="95">
        <v>3</v>
      </c>
      <c r="O158" s="95">
        <v>116</v>
      </c>
      <c r="P158" s="95">
        <v>0</v>
      </c>
      <c r="Q158" s="95">
        <v>0</v>
      </c>
      <c r="R158" s="95">
        <v>10</v>
      </c>
      <c r="S158" s="95">
        <v>1</v>
      </c>
      <c r="T158" s="95">
        <v>898</v>
      </c>
      <c r="U158" s="95">
        <v>591</v>
      </c>
      <c r="V158" s="95">
        <v>4010</v>
      </c>
      <c r="W158" s="95">
        <v>753</v>
      </c>
      <c r="X158" s="95">
        <v>118</v>
      </c>
      <c r="Y158" s="95">
        <v>3305</v>
      </c>
      <c r="Z158" s="95">
        <v>1478</v>
      </c>
      <c r="AA158" s="95">
        <v>320</v>
      </c>
      <c r="AB158" s="95">
        <v>323</v>
      </c>
      <c r="AC158" s="95">
        <v>1242</v>
      </c>
      <c r="AD158" s="95">
        <v>0</v>
      </c>
      <c r="AE158" s="95">
        <v>6</v>
      </c>
      <c r="AF158" s="95">
        <v>33</v>
      </c>
      <c r="AG158" s="95">
        <v>0</v>
      </c>
      <c r="AH158" s="95">
        <v>2</v>
      </c>
      <c r="AI158" s="95">
        <v>27</v>
      </c>
      <c r="AJ158" s="95">
        <v>34</v>
      </c>
      <c r="AK158" s="95">
        <v>14</v>
      </c>
      <c r="AL158" s="95">
        <v>63</v>
      </c>
      <c r="AM158" s="95">
        <v>52</v>
      </c>
      <c r="AN158" s="95">
        <v>36</v>
      </c>
      <c r="AO158" s="95">
        <v>60</v>
      </c>
      <c r="AP158" s="95">
        <v>5</v>
      </c>
      <c r="AQ158" s="95">
        <v>315</v>
      </c>
      <c r="AR158" s="95">
        <v>352</v>
      </c>
      <c r="AS158" s="95">
        <v>317</v>
      </c>
      <c r="AT158" s="95">
        <v>138</v>
      </c>
      <c r="AU158" s="95">
        <v>281</v>
      </c>
      <c r="AV158" s="95">
        <v>90</v>
      </c>
      <c r="AW158" s="95">
        <v>151</v>
      </c>
      <c r="AX158" s="95">
        <v>151</v>
      </c>
      <c r="AY158" s="95">
        <v>9</v>
      </c>
      <c r="AZ158" s="95">
        <v>230</v>
      </c>
      <c r="BA158" s="95">
        <v>8</v>
      </c>
      <c r="BB158" s="95">
        <v>169</v>
      </c>
      <c r="BC158" s="95">
        <v>235</v>
      </c>
      <c r="BD158" s="95">
        <v>301</v>
      </c>
      <c r="BE158" s="95">
        <v>352</v>
      </c>
      <c r="BF158" s="95">
        <v>126</v>
      </c>
      <c r="BG158" s="95">
        <v>287</v>
      </c>
      <c r="BH158" s="95">
        <v>485</v>
      </c>
      <c r="BI158" s="95">
        <v>34</v>
      </c>
      <c r="BJ158" s="95">
        <v>518</v>
      </c>
      <c r="BK158" s="95">
        <v>259</v>
      </c>
      <c r="BL158" s="95">
        <v>161</v>
      </c>
      <c r="BM158" s="95">
        <v>845</v>
      </c>
      <c r="BN158" s="95">
        <v>30</v>
      </c>
      <c r="BO158" s="95">
        <v>141</v>
      </c>
      <c r="BP158" s="95">
        <v>23</v>
      </c>
      <c r="BQ158" s="95">
        <v>166</v>
      </c>
      <c r="BR158" s="95">
        <v>398</v>
      </c>
      <c r="BS158" s="95">
        <v>391</v>
      </c>
      <c r="BT158" s="95">
        <v>26</v>
      </c>
      <c r="BU158" s="95">
        <v>100</v>
      </c>
      <c r="BV158" s="95">
        <v>175</v>
      </c>
      <c r="BW158" s="95">
        <v>1223</v>
      </c>
      <c r="BX158" s="95">
        <v>0</v>
      </c>
      <c r="BY158" s="95">
        <v>250</v>
      </c>
      <c r="BZ158" s="95">
        <v>236</v>
      </c>
      <c r="CA158" s="95">
        <v>1381</v>
      </c>
      <c r="CB158" s="95">
        <v>405</v>
      </c>
      <c r="CC158" s="95">
        <v>535</v>
      </c>
      <c r="CD158" s="95">
        <v>527</v>
      </c>
      <c r="CE158" s="95">
        <v>0</v>
      </c>
      <c r="CF158" s="95">
        <v>72</v>
      </c>
      <c r="CG158" s="95">
        <v>600</v>
      </c>
      <c r="CH158" s="95">
        <v>143</v>
      </c>
      <c r="CI158" s="95">
        <v>76</v>
      </c>
      <c r="CJ158" s="95">
        <v>249</v>
      </c>
      <c r="CK158" s="95">
        <v>741</v>
      </c>
      <c r="CL158" s="95">
        <v>839</v>
      </c>
      <c r="CM158" s="95">
        <v>233</v>
      </c>
      <c r="CN158" s="95">
        <v>83</v>
      </c>
      <c r="CO158" s="95">
        <v>7</v>
      </c>
      <c r="CP158" s="95">
        <v>155</v>
      </c>
      <c r="CQ158" s="95">
        <v>19</v>
      </c>
      <c r="CR158" s="95">
        <v>303</v>
      </c>
      <c r="CS158" s="95">
        <v>19</v>
      </c>
      <c r="CT158" s="95">
        <v>32</v>
      </c>
      <c r="CU158" s="95">
        <v>113</v>
      </c>
      <c r="CV158" s="95">
        <v>190</v>
      </c>
      <c r="CW158" s="95">
        <v>22</v>
      </c>
      <c r="CX158" s="95">
        <v>140</v>
      </c>
      <c r="CY158" s="95">
        <v>128</v>
      </c>
      <c r="CZ158" s="95">
        <v>58</v>
      </c>
      <c r="DA158" s="95">
        <v>72</v>
      </c>
      <c r="DB158" s="95">
        <v>51</v>
      </c>
      <c r="DC158" s="95">
        <v>2</v>
      </c>
      <c r="DD158" s="95">
        <v>3</v>
      </c>
      <c r="DE158" s="95">
        <v>273</v>
      </c>
      <c r="DF158" s="95">
        <v>114</v>
      </c>
      <c r="DG158" s="95">
        <v>1366</v>
      </c>
      <c r="DH158" s="95">
        <v>131</v>
      </c>
      <c r="DI158" s="95">
        <v>36</v>
      </c>
      <c r="DJ158" s="95">
        <v>96</v>
      </c>
      <c r="DK158" s="95">
        <v>1235</v>
      </c>
      <c r="DL158" s="95">
        <v>474</v>
      </c>
      <c r="DM158" s="95">
        <v>74</v>
      </c>
      <c r="DN158" s="95">
        <v>133</v>
      </c>
      <c r="DO158" s="95">
        <v>0</v>
      </c>
      <c r="DP158" s="95">
        <v>66</v>
      </c>
      <c r="DQ158" s="95">
        <v>145</v>
      </c>
      <c r="DR158" s="95">
        <v>300</v>
      </c>
      <c r="DS158" s="95">
        <v>393</v>
      </c>
      <c r="DT158" s="95">
        <v>224</v>
      </c>
      <c r="DU158" s="95">
        <v>77</v>
      </c>
      <c r="DV158" s="95">
        <v>75</v>
      </c>
      <c r="DW158" s="95">
        <v>120</v>
      </c>
      <c r="DX158" s="95">
        <v>370</v>
      </c>
      <c r="DY158" s="95">
        <v>1558</v>
      </c>
      <c r="DZ158" s="95">
        <v>851</v>
      </c>
      <c r="EA158" s="95">
        <v>514</v>
      </c>
      <c r="EB158" s="95">
        <v>357</v>
      </c>
      <c r="EC158" s="95">
        <v>454</v>
      </c>
      <c r="ED158" s="95">
        <v>384</v>
      </c>
      <c r="EE158" s="95">
        <v>7835</v>
      </c>
      <c r="EF158" s="95">
        <v>6090</v>
      </c>
      <c r="EG158" s="95">
        <v>1</v>
      </c>
      <c r="EH158" s="95">
        <v>91</v>
      </c>
      <c r="EI158" s="95">
        <v>79</v>
      </c>
      <c r="EJ158" s="95">
        <v>300</v>
      </c>
      <c r="EK158" s="95">
        <v>703</v>
      </c>
      <c r="EL158" s="95">
        <v>156</v>
      </c>
      <c r="EM158" s="95">
        <v>147</v>
      </c>
      <c r="EN158" s="95">
        <v>85</v>
      </c>
      <c r="EO158" s="95">
        <v>23</v>
      </c>
      <c r="EP158" s="95">
        <v>12</v>
      </c>
      <c r="EQ158" s="95">
        <v>40</v>
      </c>
      <c r="ER158" s="95">
        <v>1</v>
      </c>
      <c r="ES158" s="95">
        <v>43</v>
      </c>
      <c r="ET158" s="95">
        <v>214</v>
      </c>
      <c r="EU158" s="95">
        <v>33</v>
      </c>
      <c r="EV158" s="95">
        <v>21</v>
      </c>
      <c r="EW158" s="95">
        <v>12</v>
      </c>
      <c r="EX158" s="95">
        <v>51</v>
      </c>
      <c r="EY158" s="95">
        <v>5</v>
      </c>
      <c r="EZ158" s="95">
        <v>20</v>
      </c>
      <c r="FA158" s="95">
        <v>98</v>
      </c>
      <c r="FB158" s="95">
        <v>72</v>
      </c>
      <c r="FC158" s="95">
        <v>7</v>
      </c>
      <c r="FD158" s="95">
        <v>62</v>
      </c>
      <c r="FE158" s="95">
        <v>50</v>
      </c>
      <c r="FF158" s="95">
        <v>219</v>
      </c>
      <c r="FG158" s="95">
        <v>4</v>
      </c>
      <c r="FH158" s="95">
        <v>126</v>
      </c>
      <c r="FI158" s="95">
        <v>4211</v>
      </c>
      <c r="FJ158" s="95">
        <v>163</v>
      </c>
      <c r="FK158" s="95">
        <v>319</v>
      </c>
      <c r="FL158" s="95">
        <v>32</v>
      </c>
      <c r="FM158" s="95">
        <v>73</v>
      </c>
      <c r="FN158" s="95">
        <v>521</v>
      </c>
      <c r="FO158" s="95">
        <v>1228</v>
      </c>
      <c r="FP158" s="95">
        <v>38</v>
      </c>
      <c r="FQ158" s="95">
        <v>227</v>
      </c>
      <c r="FR158" s="95">
        <v>195</v>
      </c>
      <c r="FS158" s="95">
        <v>133</v>
      </c>
      <c r="FT158" s="95">
        <v>29</v>
      </c>
      <c r="FU158" s="95">
        <v>8</v>
      </c>
      <c r="FV158" s="95">
        <v>18</v>
      </c>
      <c r="FW158" s="95">
        <v>108</v>
      </c>
      <c r="FX158" s="95">
        <v>304</v>
      </c>
      <c r="FY158" s="95">
        <v>185</v>
      </c>
      <c r="FZ158" s="95">
        <v>183</v>
      </c>
      <c r="GA158" s="95">
        <v>2529</v>
      </c>
      <c r="GB158" s="95">
        <v>70</v>
      </c>
      <c r="GC158" s="95">
        <v>107</v>
      </c>
      <c r="GD158" s="95">
        <v>104</v>
      </c>
      <c r="GE158" s="95">
        <v>223</v>
      </c>
      <c r="GF158" s="95">
        <v>45</v>
      </c>
      <c r="GG158" s="96">
        <v>67687</v>
      </c>
      <c r="GH158" s="95">
        <v>342</v>
      </c>
      <c r="GI158" s="95">
        <v>56</v>
      </c>
      <c r="GJ158" s="95">
        <v>0</v>
      </c>
      <c r="GK158" s="95">
        <v>23</v>
      </c>
      <c r="GL158" s="95">
        <v>0</v>
      </c>
      <c r="GM158" s="95">
        <v>82</v>
      </c>
      <c r="GN158" s="95">
        <v>1469</v>
      </c>
      <c r="GO158" s="95">
        <v>215</v>
      </c>
      <c r="GP158" s="96">
        <v>2187</v>
      </c>
      <c r="GQ158" s="96">
        <v>69874</v>
      </c>
      <c r="GR158" s="95">
        <v>7987</v>
      </c>
      <c r="GS158" s="95">
        <v>35</v>
      </c>
      <c r="GT158" s="95">
        <v>8022</v>
      </c>
      <c r="GU158" s="95">
        <v>51758</v>
      </c>
      <c r="GV158" s="95">
        <v>59780</v>
      </c>
      <c r="GW158" s="96">
        <v>61967</v>
      </c>
      <c r="GX158" s="96">
        <v>129654</v>
      </c>
      <c r="GY158" s="95">
        <v>0</v>
      </c>
      <c r="GZ158" s="95">
        <v>0</v>
      </c>
      <c r="HA158" s="95">
        <v>0</v>
      </c>
      <c r="HB158" s="95">
        <v>0</v>
      </c>
      <c r="HC158" s="95">
        <v>0</v>
      </c>
      <c r="HD158" s="95">
        <v>-14590</v>
      </c>
      <c r="HE158" s="95">
        <v>-14590</v>
      </c>
      <c r="HF158" s="96">
        <v>47377</v>
      </c>
      <c r="HG158" s="97">
        <v>115064</v>
      </c>
      <c r="HH158" s="87"/>
      <c r="HI158" s="40"/>
    </row>
    <row r="159" spans="1:217" hidden="1" x14ac:dyDescent="0.2">
      <c r="A159" s="87" t="s">
        <v>1036</v>
      </c>
      <c r="B159" s="92" t="s">
        <v>1162</v>
      </c>
      <c r="C159" s="89" t="s">
        <v>771</v>
      </c>
      <c r="D159" s="95">
        <v>0</v>
      </c>
      <c r="E159" s="95">
        <v>0</v>
      </c>
      <c r="F159" s="95">
        <v>0</v>
      </c>
      <c r="G159" s="95">
        <v>0</v>
      </c>
      <c r="H159" s="95">
        <v>0</v>
      </c>
      <c r="I159" s="95">
        <v>2</v>
      </c>
      <c r="J159" s="95">
        <v>0</v>
      </c>
      <c r="K159" s="95">
        <v>1</v>
      </c>
      <c r="L159" s="95">
        <v>0</v>
      </c>
      <c r="M159" s="95">
        <v>0</v>
      </c>
      <c r="N159" s="95">
        <v>0</v>
      </c>
      <c r="O159" s="95">
        <v>0</v>
      </c>
      <c r="P159" s="95">
        <v>0</v>
      </c>
      <c r="Q159" s="95">
        <v>0</v>
      </c>
      <c r="R159" s="95">
        <v>0</v>
      </c>
      <c r="S159" s="95">
        <v>2</v>
      </c>
      <c r="T159" s="95">
        <v>313</v>
      </c>
      <c r="U159" s="95">
        <v>95</v>
      </c>
      <c r="V159" s="95">
        <v>89</v>
      </c>
      <c r="W159" s="95">
        <v>264</v>
      </c>
      <c r="X159" s="95">
        <v>7</v>
      </c>
      <c r="Y159" s="95">
        <v>99</v>
      </c>
      <c r="Z159" s="95">
        <v>39</v>
      </c>
      <c r="AA159" s="95">
        <v>311</v>
      </c>
      <c r="AB159" s="95">
        <v>65</v>
      </c>
      <c r="AC159" s="95">
        <v>52</v>
      </c>
      <c r="AD159" s="95">
        <v>0</v>
      </c>
      <c r="AE159" s="95">
        <v>0</v>
      </c>
      <c r="AF159" s="95">
        <v>2</v>
      </c>
      <c r="AG159" s="95">
        <v>0</v>
      </c>
      <c r="AH159" s="95">
        <v>1</v>
      </c>
      <c r="AI159" s="95">
        <v>5</v>
      </c>
      <c r="AJ159" s="95">
        <v>4</v>
      </c>
      <c r="AK159" s="95">
        <v>6</v>
      </c>
      <c r="AL159" s="95">
        <v>83</v>
      </c>
      <c r="AM159" s="95">
        <v>2</v>
      </c>
      <c r="AN159" s="95">
        <v>27</v>
      </c>
      <c r="AO159" s="95">
        <v>20</v>
      </c>
      <c r="AP159" s="95">
        <v>49</v>
      </c>
      <c r="AQ159" s="95">
        <v>142</v>
      </c>
      <c r="AR159" s="95">
        <v>307</v>
      </c>
      <c r="AS159" s="95">
        <v>11</v>
      </c>
      <c r="AT159" s="95">
        <v>7</v>
      </c>
      <c r="AU159" s="95">
        <v>207</v>
      </c>
      <c r="AV159" s="95">
        <v>58</v>
      </c>
      <c r="AW159" s="95">
        <v>23</v>
      </c>
      <c r="AX159" s="95">
        <v>158</v>
      </c>
      <c r="AY159" s="95">
        <v>0</v>
      </c>
      <c r="AZ159" s="95">
        <v>58</v>
      </c>
      <c r="BA159" s="95">
        <v>5</v>
      </c>
      <c r="BB159" s="95">
        <v>28</v>
      </c>
      <c r="BC159" s="95">
        <v>64</v>
      </c>
      <c r="BD159" s="95">
        <v>100</v>
      </c>
      <c r="BE159" s="95">
        <v>271</v>
      </c>
      <c r="BF159" s="95">
        <v>83</v>
      </c>
      <c r="BG159" s="95">
        <v>617</v>
      </c>
      <c r="BH159" s="95">
        <v>52</v>
      </c>
      <c r="BI159" s="95">
        <v>105</v>
      </c>
      <c r="BJ159" s="95">
        <v>106</v>
      </c>
      <c r="BK159" s="95">
        <v>0</v>
      </c>
      <c r="BL159" s="95">
        <v>20</v>
      </c>
      <c r="BM159" s="95">
        <v>854</v>
      </c>
      <c r="BN159" s="95">
        <v>3</v>
      </c>
      <c r="BO159" s="95">
        <v>177</v>
      </c>
      <c r="BP159" s="95">
        <v>14</v>
      </c>
      <c r="BQ159" s="95">
        <v>13</v>
      </c>
      <c r="BR159" s="95">
        <v>1002</v>
      </c>
      <c r="BS159" s="95">
        <v>27</v>
      </c>
      <c r="BT159" s="95">
        <v>25</v>
      </c>
      <c r="BU159" s="95">
        <v>67</v>
      </c>
      <c r="BV159" s="95">
        <v>11</v>
      </c>
      <c r="BW159" s="95">
        <v>0</v>
      </c>
      <c r="BX159" s="95">
        <v>0</v>
      </c>
      <c r="BY159" s="95">
        <v>1127</v>
      </c>
      <c r="BZ159" s="95">
        <v>55</v>
      </c>
      <c r="CA159" s="95">
        <v>6335</v>
      </c>
      <c r="CB159" s="95">
        <v>50</v>
      </c>
      <c r="CC159" s="95">
        <v>61</v>
      </c>
      <c r="CD159" s="95">
        <v>65</v>
      </c>
      <c r="CE159" s="95">
        <v>0</v>
      </c>
      <c r="CF159" s="95">
        <v>9</v>
      </c>
      <c r="CG159" s="95">
        <v>52</v>
      </c>
      <c r="CH159" s="95">
        <v>6</v>
      </c>
      <c r="CI159" s="95">
        <v>3</v>
      </c>
      <c r="CJ159" s="95">
        <v>4</v>
      </c>
      <c r="CK159" s="95">
        <v>391</v>
      </c>
      <c r="CL159" s="95">
        <v>1552</v>
      </c>
      <c r="CM159" s="95">
        <v>110</v>
      </c>
      <c r="CN159" s="95">
        <v>35</v>
      </c>
      <c r="CO159" s="95">
        <v>10</v>
      </c>
      <c r="CP159" s="95">
        <v>40</v>
      </c>
      <c r="CQ159" s="95">
        <v>7</v>
      </c>
      <c r="CR159" s="95">
        <v>3</v>
      </c>
      <c r="CS159" s="95">
        <v>40</v>
      </c>
      <c r="CT159" s="95">
        <v>12</v>
      </c>
      <c r="CU159" s="95">
        <v>65</v>
      </c>
      <c r="CV159" s="95">
        <v>64</v>
      </c>
      <c r="CW159" s="95">
        <v>7</v>
      </c>
      <c r="CX159" s="95">
        <v>79</v>
      </c>
      <c r="CY159" s="95">
        <v>162</v>
      </c>
      <c r="CZ159" s="95">
        <v>15</v>
      </c>
      <c r="DA159" s="95">
        <v>0</v>
      </c>
      <c r="DB159" s="95">
        <v>4</v>
      </c>
      <c r="DC159" s="95">
        <v>1</v>
      </c>
      <c r="DD159" s="95">
        <v>1</v>
      </c>
      <c r="DE159" s="95">
        <v>82</v>
      </c>
      <c r="DF159" s="95">
        <v>56</v>
      </c>
      <c r="DG159" s="95">
        <v>6341</v>
      </c>
      <c r="DH159" s="95">
        <v>17</v>
      </c>
      <c r="DI159" s="95">
        <v>55</v>
      </c>
      <c r="DJ159" s="95">
        <v>37</v>
      </c>
      <c r="DK159" s="95">
        <v>739</v>
      </c>
      <c r="DL159" s="95">
        <v>83</v>
      </c>
      <c r="DM159" s="95">
        <v>100</v>
      </c>
      <c r="DN159" s="95">
        <v>176</v>
      </c>
      <c r="DO159" s="95">
        <v>0</v>
      </c>
      <c r="DP159" s="95">
        <v>21</v>
      </c>
      <c r="DQ159" s="95">
        <v>683</v>
      </c>
      <c r="DR159" s="95">
        <v>451</v>
      </c>
      <c r="DS159" s="95">
        <v>77</v>
      </c>
      <c r="DT159" s="95">
        <v>29</v>
      </c>
      <c r="DU159" s="95">
        <v>22</v>
      </c>
      <c r="DV159" s="95">
        <v>44</v>
      </c>
      <c r="DW159" s="95">
        <v>8</v>
      </c>
      <c r="DX159" s="95">
        <v>223</v>
      </c>
      <c r="DY159" s="95">
        <v>25</v>
      </c>
      <c r="DZ159" s="95">
        <v>0</v>
      </c>
      <c r="EA159" s="95">
        <v>0</v>
      </c>
      <c r="EB159" s="95">
        <v>0</v>
      </c>
      <c r="EC159" s="95">
        <v>7</v>
      </c>
      <c r="ED159" s="95">
        <v>0</v>
      </c>
      <c r="EE159" s="95">
        <v>0</v>
      </c>
      <c r="EF159" s="95">
        <v>0</v>
      </c>
      <c r="EG159" s="95">
        <v>0</v>
      </c>
      <c r="EH159" s="95">
        <v>0</v>
      </c>
      <c r="EI159" s="95">
        <v>0</v>
      </c>
      <c r="EJ159" s="95">
        <v>9402</v>
      </c>
      <c r="EK159" s="95">
        <v>1056</v>
      </c>
      <c r="EL159" s="95">
        <v>0</v>
      </c>
      <c r="EM159" s="95">
        <v>0</v>
      </c>
      <c r="EN159" s="95">
        <v>0</v>
      </c>
      <c r="EO159" s="95">
        <v>0</v>
      </c>
      <c r="EP159" s="95">
        <v>0</v>
      </c>
      <c r="EQ159" s="95">
        <v>0</v>
      </c>
      <c r="ER159" s="95">
        <v>0</v>
      </c>
      <c r="ES159" s="95">
        <v>0</v>
      </c>
      <c r="ET159" s="95">
        <v>2125</v>
      </c>
      <c r="EU159" s="95">
        <v>24</v>
      </c>
      <c r="EV159" s="95">
        <v>238</v>
      </c>
      <c r="EW159" s="95">
        <v>492</v>
      </c>
      <c r="EX159" s="95">
        <v>76</v>
      </c>
      <c r="EY159" s="95">
        <v>820</v>
      </c>
      <c r="EZ159" s="95">
        <v>1187</v>
      </c>
      <c r="FA159" s="95">
        <v>0</v>
      </c>
      <c r="FB159" s="95">
        <v>3</v>
      </c>
      <c r="FC159" s="95">
        <v>0</v>
      </c>
      <c r="FD159" s="95">
        <v>0</v>
      </c>
      <c r="FE159" s="95">
        <v>0</v>
      </c>
      <c r="FF159" s="95">
        <v>0</v>
      </c>
      <c r="FG159" s="95">
        <v>0</v>
      </c>
      <c r="FH159" s="95">
        <v>173</v>
      </c>
      <c r="FI159" s="95">
        <v>79</v>
      </c>
      <c r="FJ159" s="95">
        <v>0</v>
      </c>
      <c r="FK159" s="95">
        <v>0</v>
      </c>
      <c r="FL159" s="95">
        <v>0</v>
      </c>
      <c r="FM159" s="95">
        <v>0</v>
      </c>
      <c r="FN159" s="95">
        <v>20</v>
      </c>
      <c r="FO159" s="95">
        <v>0</v>
      </c>
      <c r="FP159" s="95">
        <v>0</v>
      </c>
      <c r="FQ159" s="95">
        <v>0</v>
      </c>
      <c r="FR159" s="95">
        <v>0</v>
      </c>
      <c r="FS159" s="95">
        <v>0</v>
      </c>
      <c r="FT159" s="95">
        <v>0</v>
      </c>
      <c r="FU159" s="95">
        <v>0</v>
      </c>
      <c r="FV159" s="95">
        <v>0</v>
      </c>
      <c r="FW159" s="95">
        <v>0</v>
      </c>
      <c r="FX159" s="95">
        <v>1</v>
      </c>
      <c r="FY159" s="95">
        <v>0</v>
      </c>
      <c r="FZ159" s="95">
        <v>0</v>
      </c>
      <c r="GA159" s="95">
        <v>0</v>
      </c>
      <c r="GB159" s="95">
        <v>0</v>
      </c>
      <c r="GC159" s="95">
        <v>0</v>
      </c>
      <c r="GD159" s="95">
        <v>0</v>
      </c>
      <c r="GE159" s="95">
        <v>0</v>
      </c>
      <c r="GF159" s="95">
        <v>613</v>
      </c>
      <c r="GG159" s="96">
        <v>42103</v>
      </c>
      <c r="GH159" s="95">
        <v>33</v>
      </c>
      <c r="GI159" s="95">
        <v>3620</v>
      </c>
      <c r="GJ159" s="95">
        <v>0</v>
      </c>
      <c r="GK159" s="95">
        <v>0</v>
      </c>
      <c r="GL159" s="95">
        <v>0</v>
      </c>
      <c r="GM159" s="95">
        <v>0</v>
      </c>
      <c r="GN159" s="95">
        <v>0</v>
      </c>
      <c r="GO159" s="95">
        <v>0</v>
      </c>
      <c r="GP159" s="96">
        <v>3653</v>
      </c>
      <c r="GQ159" s="96">
        <v>45756</v>
      </c>
      <c r="GR159" s="95">
        <v>32</v>
      </c>
      <c r="GS159" s="95">
        <v>0</v>
      </c>
      <c r="GT159" s="95">
        <v>32</v>
      </c>
      <c r="GU159" s="95">
        <v>0</v>
      </c>
      <c r="GV159" s="95">
        <v>32</v>
      </c>
      <c r="GW159" s="96">
        <v>3685</v>
      </c>
      <c r="GX159" s="96">
        <v>45788</v>
      </c>
      <c r="GY159" s="95">
        <v>0</v>
      </c>
      <c r="GZ159" s="95">
        <v>0</v>
      </c>
      <c r="HA159" s="95">
        <v>0</v>
      </c>
      <c r="HB159" s="95">
        <v>0</v>
      </c>
      <c r="HC159" s="95">
        <v>0</v>
      </c>
      <c r="HD159" s="95">
        <v>0</v>
      </c>
      <c r="HE159" s="95">
        <v>0</v>
      </c>
      <c r="HF159" s="96">
        <v>3685</v>
      </c>
      <c r="HG159" s="97">
        <v>45788</v>
      </c>
      <c r="HH159" s="87"/>
      <c r="HI159" s="40"/>
    </row>
    <row r="160" spans="1:217" hidden="1" x14ac:dyDescent="0.2">
      <c r="A160" s="87" t="s">
        <v>1037</v>
      </c>
      <c r="B160" s="92" t="s">
        <v>1163</v>
      </c>
      <c r="C160" s="89" t="s">
        <v>1229</v>
      </c>
      <c r="D160" s="95">
        <v>74</v>
      </c>
      <c r="E160" s="95">
        <v>11</v>
      </c>
      <c r="F160" s="95">
        <v>90</v>
      </c>
      <c r="G160" s="95">
        <v>9</v>
      </c>
      <c r="H160" s="95">
        <v>0</v>
      </c>
      <c r="I160" s="95">
        <v>10</v>
      </c>
      <c r="J160" s="95">
        <v>33</v>
      </c>
      <c r="K160" s="95">
        <v>51</v>
      </c>
      <c r="L160" s="95">
        <v>2</v>
      </c>
      <c r="M160" s="95">
        <v>7</v>
      </c>
      <c r="N160" s="95">
        <v>1</v>
      </c>
      <c r="O160" s="95">
        <v>186</v>
      </c>
      <c r="P160" s="95">
        <v>0</v>
      </c>
      <c r="Q160" s="95">
        <v>0</v>
      </c>
      <c r="R160" s="95">
        <v>289</v>
      </c>
      <c r="S160" s="95">
        <v>11</v>
      </c>
      <c r="T160" s="95">
        <v>253</v>
      </c>
      <c r="U160" s="95">
        <v>49</v>
      </c>
      <c r="V160" s="95">
        <v>72</v>
      </c>
      <c r="W160" s="95">
        <v>362</v>
      </c>
      <c r="X160" s="95">
        <v>29</v>
      </c>
      <c r="Y160" s="95">
        <v>108</v>
      </c>
      <c r="Z160" s="95">
        <v>353</v>
      </c>
      <c r="AA160" s="95">
        <v>202</v>
      </c>
      <c r="AB160" s="95">
        <v>96</v>
      </c>
      <c r="AC160" s="95">
        <v>23</v>
      </c>
      <c r="AD160" s="95">
        <v>0</v>
      </c>
      <c r="AE160" s="95">
        <v>5</v>
      </c>
      <c r="AF160" s="95">
        <v>7</v>
      </c>
      <c r="AG160" s="95">
        <v>0</v>
      </c>
      <c r="AH160" s="95">
        <v>4</v>
      </c>
      <c r="AI160" s="95">
        <v>27</v>
      </c>
      <c r="AJ160" s="95">
        <v>13</v>
      </c>
      <c r="AK160" s="95">
        <v>18</v>
      </c>
      <c r="AL160" s="95">
        <v>25</v>
      </c>
      <c r="AM160" s="95">
        <v>30</v>
      </c>
      <c r="AN160" s="95">
        <v>50</v>
      </c>
      <c r="AO160" s="95">
        <v>31</v>
      </c>
      <c r="AP160" s="95">
        <v>5</v>
      </c>
      <c r="AQ160" s="95">
        <v>22</v>
      </c>
      <c r="AR160" s="95">
        <v>49</v>
      </c>
      <c r="AS160" s="95">
        <v>34</v>
      </c>
      <c r="AT160" s="95">
        <v>23</v>
      </c>
      <c r="AU160" s="95">
        <v>152</v>
      </c>
      <c r="AV160" s="95">
        <v>8</v>
      </c>
      <c r="AW160" s="95">
        <v>10</v>
      </c>
      <c r="AX160" s="95">
        <v>56</v>
      </c>
      <c r="AY160" s="95">
        <v>2</v>
      </c>
      <c r="AZ160" s="95">
        <v>116</v>
      </c>
      <c r="BA160" s="95">
        <v>4</v>
      </c>
      <c r="BB160" s="95">
        <v>41</v>
      </c>
      <c r="BC160" s="95">
        <v>18</v>
      </c>
      <c r="BD160" s="95">
        <v>36</v>
      </c>
      <c r="BE160" s="95">
        <v>93</v>
      </c>
      <c r="BF160" s="95">
        <v>34</v>
      </c>
      <c r="BG160" s="95">
        <v>81</v>
      </c>
      <c r="BH160" s="95">
        <v>21</v>
      </c>
      <c r="BI160" s="95">
        <v>3</v>
      </c>
      <c r="BJ160" s="95">
        <v>14</v>
      </c>
      <c r="BK160" s="95">
        <v>2</v>
      </c>
      <c r="BL160" s="95">
        <v>3</v>
      </c>
      <c r="BM160" s="95">
        <v>77</v>
      </c>
      <c r="BN160" s="95">
        <v>4</v>
      </c>
      <c r="BO160" s="95">
        <v>21</v>
      </c>
      <c r="BP160" s="95">
        <v>29</v>
      </c>
      <c r="BQ160" s="95">
        <v>54</v>
      </c>
      <c r="BR160" s="95">
        <v>77</v>
      </c>
      <c r="BS160" s="95">
        <v>264</v>
      </c>
      <c r="BT160" s="95">
        <v>2</v>
      </c>
      <c r="BU160" s="95">
        <v>32</v>
      </c>
      <c r="BV160" s="95">
        <v>17</v>
      </c>
      <c r="BW160" s="95">
        <v>266</v>
      </c>
      <c r="BX160" s="95">
        <v>0</v>
      </c>
      <c r="BY160" s="95">
        <v>452</v>
      </c>
      <c r="BZ160" s="95">
        <v>95</v>
      </c>
      <c r="CA160" s="95">
        <v>420</v>
      </c>
      <c r="CB160" s="95">
        <v>83</v>
      </c>
      <c r="CC160" s="95">
        <v>105</v>
      </c>
      <c r="CD160" s="95">
        <v>40</v>
      </c>
      <c r="CE160" s="95">
        <v>0</v>
      </c>
      <c r="CF160" s="95">
        <v>4</v>
      </c>
      <c r="CG160" s="95">
        <v>74</v>
      </c>
      <c r="CH160" s="95">
        <v>120</v>
      </c>
      <c r="CI160" s="95">
        <v>41</v>
      </c>
      <c r="CJ160" s="95">
        <v>150</v>
      </c>
      <c r="CK160" s="95">
        <v>432</v>
      </c>
      <c r="CL160" s="95">
        <v>461</v>
      </c>
      <c r="CM160" s="95">
        <v>118</v>
      </c>
      <c r="CN160" s="95">
        <v>66</v>
      </c>
      <c r="CO160" s="95">
        <v>4</v>
      </c>
      <c r="CP160" s="95">
        <v>95</v>
      </c>
      <c r="CQ160" s="95">
        <v>12</v>
      </c>
      <c r="CR160" s="95">
        <v>154</v>
      </c>
      <c r="CS160" s="95">
        <v>11</v>
      </c>
      <c r="CT160" s="95">
        <v>23</v>
      </c>
      <c r="CU160" s="95">
        <v>112</v>
      </c>
      <c r="CV160" s="95">
        <v>103</v>
      </c>
      <c r="CW160" s="95">
        <v>14</v>
      </c>
      <c r="CX160" s="95">
        <v>104</v>
      </c>
      <c r="CY160" s="95">
        <v>158</v>
      </c>
      <c r="CZ160" s="95">
        <v>46</v>
      </c>
      <c r="DA160" s="95">
        <v>35</v>
      </c>
      <c r="DB160" s="95">
        <v>14</v>
      </c>
      <c r="DC160" s="95">
        <v>2</v>
      </c>
      <c r="DD160" s="95">
        <v>5</v>
      </c>
      <c r="DE160" s="95">
        <v>71</v>
      </c>
      <c r="DF160" s="95">
        <v>9</v>
      </c>
      <c r="DG160" s="95">
        <v>286</v>
      </c>
      <c r="DH160" s="95">
        <v>35</v>
      </c>
      <c r="DI160" s="95">
        <v>13</v>
      </c>
      <c r="DJ160" s="95">
        <v>19</v>
      </c>
      <c r="DK160" s="95">
        <v>203</v>
      </c>
      <c r="DL160" s="95">
        <v>0</v>
      </c>
      <c r="DM160" s="95">
        <v>19</v>
      </c>
      <c r="DN160" s="95">
        <v>66</v>
      </c>
      <c r="DO160" s="95">
        <v>0</v>
      </c>
      <c r="DP160" s="95">
        <v>4</v>
      </c>
      <c r="DQ160" s="95">
        <v>43</v>
      </c>
      <c r="DR160" s="95">
        <v>37</v>
      </c>
      <c r="DS160" s="95">
        <v>81</v>
      </c>
      <c r="DT160" s="95">
        <v>7</v>
      </c>
      <c r="DU160" s="95">
        <v>8</v>
      </c>
      <c r="DV160" s="95">
        <v>6</v>
      </c>
      <c r="DW160" s="95">
        <v>327</v>
      </c>
      <c r="DX160" s="95">
        <v>676</v>
      </c>
      <c r="DY160" s="95">
        <v>65</v>
      </c>
      <c r="DZ160" s="95">
        <v>1561</v>
      </c>
      <c r="EA160" s="95">
        <v>1203</v>
      </c>
      <c r="EB160" s="95">
        <v>571</v>
      </c>
      <c r="EC160" s="95">
        <v>995</v>
      </c>
      <c r="ED160" s="95">
        <v>340</v>
      </c>
      <c r="EE160" s="95">
        <v>372</v>
      </c>
      <c r="EF160" s="95">
        <v>182</v>
      </c>
      <c r="EG160" s="95">
        <v>3</v>
      </c>
      <c r="EH160" s="95">
        <v>179</v>
      </c>
      <c r="EI160" s="95">
        <v>377</v>
      </c>
      <c r="EJ160" s="95">
        <v>4716</v>
      </c>
      <c r="EK160" s="95">
        <v>5292</v>
      </c>
      <c r="EL160" s="95">
        <v>939</v>
      </c>
      <c r="EM160" s="95">
        <v>351</v>
      </c>
      <c r="EN160" s="95">
        <v>429</v>
      </c>
      <c r="EO160" s="95">
        <v>205</v>
      </c>
      <c r="EP160" s="95">
        <v>222</v>
      </c>
      <c r="EQ160" s="95">
        <v>13512</v>
      </c>
      <c r="ER160" s="95">
        <v>0</v>
      </c>
      <c r="ES160" s="95">
        <v>5882</v>
      </c>
      <c r="ET160" s="95">
        <v>20458</v>
      </c>
      <c r="EU160" s="95">
        <v>3370</v>
      </c>
      <c r="EV160" s="95">
        <v>6191</v>
      </c>
      <c r="EW160" s="95">
        <v>223</v>
      </c>
      <c r="EX160" s="95">
        <v>13695</v>
      </c>
      <c r="EY160" s="95">
        <v>862</v>
      </c>
      <c r="EZ160" s="95">
        <v>31</v>
      </c>
      <c r="FA160" s="95">
        <v>40</v>
      </c>
      <c r="FB160" s="95">
        <v>4076</v>
      </c>
      <c r="FC160" s="95">
        <v>38</v>
      </c>
      <c r="FD160" s="95">
        <v>411</v>
      </c>
      <c r="FE160" s="95">
        <v>43</v>
      </c>
      <c r="FF160" s="95">
        <v>483</v>
      </c>
      <c r="FG160" s="95">
        <v>5</v>
      </c>
      <c r="FH160" s="95">
        <v>95</v>
      </c>
      <c r="FI160" s="95">
        <v>591</v>
      </c>
      <c r="FJ160" s="95">
        <v>1439</v>
      </c>
      <c r="FK160" s="95">
        <v>1068</v>
      </c>
      <c r="FL160" s="95">
        <v>178</v>
      </c>
      <c r="FM160" s="95">
        <v>186</v>
      </c>
      <c r="FN160" s="95">
        <v>363</v>
      </c>
      <c r="FO160" s="95">
        <v>1056</v>
      </c>
      <c r="FP160" s="95">
        <v>38</v>
      </c>
      <c r="FQ160" s="95">
        <v>288</v>
      </c>
      <c r="FR160" s="95">
        <v>396</v>
      </c>
      <c r="FS160" s="95">
        <v>282</v>
      </c>
      <c r="FT160" s="95">
        <v>270</v>
      </c>
      <c r="FU160" s="95">
        <v>861</v>
      </c>
      <c r="FV160" s="95">
        <v>64</v>
      </c>
      <c r="FW160" s="95">
        <v>83</v>
      </c>
      <c r="FX160" s="95">
        <v>139</v>
      </c>
      <c r="FY160" s="95">
        <v>966</v>
      </c>
      <c r="FZ160" s="95">
        <v>16789</v>
      </c>
      <c r="GA160" s="95">
        <v>4310</v>
      </c>
      <c r="GB160" s="95">
        <v>273</v>
      </c>
      <c r="GC160" s="95">
        <v>3365</v>
      </c>
      <c r="GD160" s="95">
        <v>978</v>
      </c>
      <c r="GE160" s="95">
        <v>0</v>
      </c>
      <c r="GF160" s="95">
        <v>3374</v>
      </c>
      <c r="GG160" s="96">
        <v>134438</v>
      </c>
      <c r="GH160" s="95">
        <v>71</v>
      </c>
      <c r="GI160" s="95">
        <v>66592</v>
      </c>
      <c r="GJ160" s="95">
        <v>0</v>
      </c>
      <c r="GK160" s="95">
        <v>3360</v>
      </c>
      <c r="GL160" s="95">
        <v>240</v>
      </c>
      <c r="GM160" s="95">
        <v>0</v>
      </c>
      <c r="GN160" s="95">
        <v>0</v>
      </c>
      <c r="GO160" s="95">
        <v>0</v>
      </c>
      <c r="GP160" s="96">
        <v>70263</v>
      </c>
      <c r="GQ160" s="96">
        <v>204701</v>
      </c>
      <c r="GR160" s="95">
        <v>23507</v>
      </c>
      <c r="GS160" s="95">
        <v>217</v>
      </c>
      <c r="GT160" s="95">
        <v>23724</v>
      </c>
      <c r="GU160" s="95">
        <v>262180</v>
      </c>
      <c r="GV160" s="95">
        <v>285904</v>
      </c>
      <c r="GW160" s="96">
        <v>356167</v>
      </c>
      <c r="GX160" s="96">
        <v>490605</v>
      </c>
      <c r="GY160" s="95">
        <v>-11759</v>
      </c>
      <c r="GZ160" s="95">
        <v>-3303</v>
      </c>
      <c r="HA160" s="95">
        <v>0</v>
      </c>
      <c r="HB160" s="95">
        <v>0</v>
      </c>
      <c r="HC160" s="95">
        <v>-15062</v>
      </c>
      <c r="HD160" s="95">
        <v>-179066</v>
      </c>
      <c r="HE160" s="95">
        <v>-194128</v>
      </c>
      <c r="HF160" s="96">
        <v>162039</v>
      </c>
      <c r="HG160" s="97">
        <v>296477</v>
      </c>
      <c r="HH160" s="87"/>
      <c r="HI160" s="40"/>
    </row>
    <row r="161" spans="1:217" hidden="1" x14ac:dyDescent="0.2">
      <c r="A161" s="87" t="s">
        <v>1038</v>
      </c>
      <c r="B161" s="92" t="s">
        <v>1164</v>
      </c>
      <c r="C161" s="89" t="s">
        <v>1230</v>
      </c>
      <c r="D161" s="95">
        <v>3</v>
      </c>
      <c r="E161" s="95">
        <v>0</v>
      </c>
      <c r="F161" s="95">
        <v>4</v>
      </c>
      <c r="G161" s="95">
        <v>0</v>
      </c>
      <c r="H161" s="95">
        <v>0</v>
      </c>
      <c r="I161" s="95">
        <v>3</v>
      </c>
      <c r="J161" s="95">
        <v>11</v>
      </c>
      <c r="K161" s="95">
        <v>17</v>
      </c>
      <c r="L161" s="95">
        <v>1</v>
      </c>
      <c r="M161" s="95">
        <v>0</v>
      </c>
      <c r="N161" s="95">
        <v>0</v>
      </c>
      <c r="O161" s="95">
        <v>10</v>
      </c>
      <c r="P161" s="95">
        <v>0</v>
      </c>
      <c r="Q161" s="95">
        <v>0</v>
      </c>
      <c r="R161" s="95">
        <v>6</v>
      </c>
      <c r="S161" s="95">
        <v>2</v>
      </c>
      <c r="T161" s="95">
        <v>22</v>
      </c>
      <c r="U161" s="95">
        <v>20</v>
      </c>
      <c r="V161" s="95">
        <v>3</v>
      </c>
      <c r="W161" s="95">
        <v>61</v>
      </c>
      <c r="X161" s="95">
        <v>4</v>
      </c>
      <c r="Y161" s="95">
        <v>20</v>
      </c>
      <c r="Z161" s="95">
        <v>30</v>
      </c>
      <c r="AA161" s="95">
        <v>38</v>
      </c>
      <c r="AB161" s="95">
        <v>10</v>
      </c>
      <c r="AC161" s="95">
        <v>2</v>
      </c>
      <c r="AD161" s="95">
        <v>0</v>
      </c>
      <c r="AE161" s="95">
        <v>0</v>
      </c>
      <c r="AF161" s="95">
        <v>2</v>
      </c>
      <c r="AG161" s="95">
        <v>0</v>
      </c>
      <c r="AH161" s="95">
        <v>1</v>
      </c>
      <c r="AI161" s="95">
        <v>4</v>
      </c>
      <c r="AJ161" s="95">
        <v>3</v>
      </c>
      <c r="AK161" s="95">
        <v>2</v>
      </c>
      <c r="AL161" s="95">
        <v>3</v>
      </c>
      <c r="AM161" s="95">
        <v>1</v>
      </c>
      <c r="AN161" s="95">
        <v>3</v>
      </c>
      <c r="AO161" s="95">
        <v>4</v>
      </c>
      <c r="AP161" s="95">
        <v>1</v>
      </c>
      <c r="AQ161" s="95">
        <v>5</v>
      </c>
      <c r="AR161" s="95">
        <v>10</v>
      </c>
      <c r="AS161" s="95">
        <v>18</v>
      </c>
      <c r="AT161" s="95">
        <v>12</v>
      </c>
      <c r="AU161" s="95">
        <v>29</v>
      </c>
      <c r="AV161" s="95">
        <v>2</v>
      </c>
      <c r="AW161" s="95">
        <v>2</v>
      </c>
      <c r="AX161" s="95">
        <v>8</v>
      </c>
      <c r="AY161" s="95">
        <v>0</v>
      </c>
      <c r="AZ161" s="95">
        <v>10</v>
      </c>
      <c r="BA161" s="95">
        <v>1</v>
      </c>
      <c r="BB161" s="95">
        <v>14</v>
      </c>
      <c r="BC161" s="95">
        <v>10</v>
      </c>
      <c r="BD161" s="95">
        <v>5</v>
      </c>
      <c r="BE161" s="95">
        <v>267</v>
      </c>
      <c r="BF161" s="95">
        <v>5</v>
      </c>
      <c r="BG161" s="95">
        <v>13</v>
      </c>
      <c r="BH161" s="95">
        <v>41</v>
      </c>
      <c r="BI161" s="95">
        <v>3</v>
      </c>
      <c r="BJ161" s="95">
        <v>29</v>
      </c>
      <c r="BK161" s="95">
        <v>1</v>
      </c>
      <c r="BL161" s="95">
        <v>5</v>
      </c>
      <c r="BM161" s="95">
        <v>76</v>
      </c>
      <c r="BN161" s="95">
        <v>2</v>
      </c>
      <c r="BO161" s="95">
        <v>11</v>
      </c>
      <c r="BP161" s="95">
        <v>1</v>
      </c>
      <c r="BQ161" s="95">
        <v>6</v>
      </c>
      <c r="BR161" s="95">
        <v>14</v>
      </c>
      <c r="BS161" s="95">
        <v>15</v>
      </c>
      <c r="BT161" s="95">
        <v>1</v>
      </c>
      <c r="BU161" s="95">
        <v>5</v>
      </c>
      <c r="BV161" s="95">
        <v>6</v>
      </c>
      <c r="BW161" s="95">
        <v>38</v>
      </c>
      <c r="BX161" s="95">
        <v>0</v>
      </c>
      <c r="BY161" s="95">
        <v>60</v>
      </c>
      <c r="BZ161" s="95">
        <v>13</v>
      </c>
      <c r="CA161" s="95">
        <v>65</v>
      </c>
      <c r="CB161" s="95">
        <v>16</v>
      </c>
      <c r="CC161" s="95">
        <v>21</v>
      </c>
      <c r="CD161" s="95">
        <v>5</v>
      </c>
      <c r="CE161" s="95">
        <v>0</v>
      </c>
      <c r="CF161" s="95">
        <v>1</v>
      </c>
      <c r="CG161" s="95">
        <v>10</v>
      </c>
      <c r="CH161" s="95">
        <v>17</v>
      </c>
      <c r="CI161" s="95">
        <v>5</v>
      </c>
      <c r="CJ161" s="95">
        <v>25</v>
      </c>
      <c r="CK161" s="95">
        <v>54</v>
      </c>
      <c r="CL161" s="95">
        <v>53</v>
      </c>
      <c r="CM161" s="95">
        <v>46</v>
      </c>
      <c r="CN161" s="95">
        <v>16</v>
      </c>
      <c r="CO161" s="95">
        <v>1</v>
      </c>
      <c r="CP161" s="95">
        <v>18</v>
      </c>
      <c r="CQ161" s="95">
        <v>1</v>
      </c>
      <c r="CR161" s="95">
        <v>20</v>
      </c>
      <c r="CS161" s="95">
        <v>2</v>
      </c>
      <c r="CT161" s="95">
        <v>5</v>
      </c>
      <c r="CU161" s="95">
        <v>22</v>
      </c>
      <c r="CV161" s="95">
        <v>25</v>
      </c>
      <c r="CW161" s="95">
        <v>3</v>
      </c>
      <c r="CX161" s="95">
        <v>25</v>
      </c>
      <c r="CY161" s="95">
        <v>48</v>
      </c>
      <c r="CZ161" s="95">
        <v>8</v>
      </c>
      <c r="DA161" s="95">
        <v>13</v>
      </c>
      <c r="DB161" s="95">
        <v>4</v>
      </c>
      <c r="DC161" s="95">
        <v>0</v>
      </c>
      <c r="DD161" s="95">
        <v>2</v>
      </c>
      <c r="DE161" s="95">
        <v>9</v>
      </c>
      <c r="DF161" s="95">
        <v>7</v>
      </c>
      <c r="DG161" s="95">
        <v>105</v>
      </c>
      <c r="DH161" s="95">
        <v>8</v>
      </c>
      <c r="DI161" s="95">
        <v>18</v>
      </c>
      <c r="DJ161" s="95">
        <v>12</v>
      </c>
      <c r="DK161" s="95">
        <v>42</v>
      </c>
      <c r="DL161" s="95">
        <v>49</v>
      </c>
      <c r="DM161" s="95">
        <v>12</v>
      </c>
      <c r="DN161" s="95">
        <v>5</v>
      </c>
      <c r="DO161" s="95">
        <v>0</v>
      </c>
      <c r="DP161" s="95">
        <v>2</v>
      </c>
      <c r="DQ161" s="95">
        <v>3</v>
      </c>
      <c r="DR161" s="95">
        <v>19</v>
      </c>
      <c r="DS161" s="95">
        <v>25</v>
      </c>
      <c r="DT161" s="95">
        <v>48</v>
      </c>
      <c r="DU161" s="95">
        <v>7</v>
      </c>
      <c r="DV161" s="95">
        <v>5</v>
      </c>
      <c r="DW161" s="95">
        <v>14</v>
      </c>
      <c r="DX161" s="95">
        <v>29</v>
      </c>
      <c r="DY161" s="95">
        <v>51</v>
      </c>
      <c r="DZ161" s="95">
        <v>143</v>
      </c>
      <c r="EA161" s="95">
        <v>111</v>
      </c>
      <c r="EB161" s="95">
        <v>220</v>
      </c>
      <c r="EC161" s="95">
        <v>167</v>
      </c>
      <c r="ED161" s="95">
        <v>103</v>
      </c>
      <c r="EE161" s="95">
        <v>598</v>
      </c>
      <c r="EF161" s="95">
        <v>746</v>
      </c>
      <c r="EG161" s="95">
        <v>1</v>
      </c>
      <c r="EH161" s="95">
        <v>180</v>
      </c>
      <c r="EI161" s="95">
        <v>146</v>
      </c>
      <c r="EJ161" s="95">
        <v>1237</v>
      </c>
      <c r="EK161" s="95">
        <v>2613</v>
      </c>
      <c r="EL161" s="95">
        <v>5974</v>
      </c>
      <c r="EM161" s="95">
        <v>2120</v>
      </c>
      <c r="EN161" s="95">
        <v>254</v>
      </c>
      <c r="EO161" s="95">
        <v>386</v>
      </c>
      <c r="EP161" s="95">
        <v>0</v>
      </c>
      <c r="EQ161" s="95">
        <v>158</v>
      </c>
      <c r="ER161" s="95">
        <v>5</v>
      </c>
      <c r="ES161" s="95">
        <v>50</v>
      </c>
      <c r="ET161" s="95">
        <v>66</v>
      </c>
      <c r="EU161" s="95">
        <v>8</v>
      </c>
      <c r="EV161" s="95">
        <v>233</v>
      </c>
      <c r="EW161" s="95">
        <v>140</v>
      </c>
      <c r="EX161" s="95">
        <v>29</v>
      </c>
      <c r="EY161" s="95">
        <v>62</v>
      </c>
      <c r="EZ161" s="95">
        <v>113</v>
      </c>
      <c r="FA161" s="95">
        <v>4</v>
      </c>
      <c r="FB161" s="95">
        <v>266</v>
      </c>
      <c r="FC161" s="95">
        <v>809</v>
      </c>
      <c r="FD161" s="95">
        <v>2861</v>
      </c>
      <c r="FE161" s="95">
        <v>182</v>
      </c>
      <c r="FF161" s="95">
        <v>248</v>
      </c>
      <c r="FG161" s="95">
        <v>36</v>
      </c>
      <c r="FH161" s="95">
        <v>130</v>
      </c>
      <c r="FI161" s="95">
        <v>1870</v>
      </c>
      <c r="FJ161" s="95">
        <v>3150</v>
      </c>
      <c r="FK161" s="95">
        <v>467</v>
      </c>
      <c r="FL161" s="95">
        <v>412</v>
      </c>
      <c r="FM161" s="95">
        <v>313</v>
      </c>
      <c r="FN161" s="95">
        <v>3821</v>
      </c>
      <c r="FO161" s="95">
        <v>659</v>
      </c>
      <c r="FP161" s="95">
        <v>211</v>
      </c>
      <c r="FQ161" s="95">
        <v>1238</v>
      </c>
      <c r="FR161" s="95">
        <v>530</v>
      </c>
      <c r="FS161" s="95">
        <v>1014</v>
      </c>
      <c r="FT161" s="95">
        <v>71</v>
      </c>
      <c r="FU161" s="95">
        <v>27</v>
      </c>
      <c r="FV161" s="95">
        <v>9</v>
      </c>
      <c r="FW161" s="95">
        <v>134</v>
      </c>
      <c r="FX161" s="95">
        <v>177</v>
      </c>
      <c r="FY161" s="95">
        <v>1050</v>
      </c>
      <c r="FZ161" s="95">
        <v>276</v>
      </c>
      <c r="GA161" s="95">
        <v>1271</v>
      </c>
      <c r="GB161" s="95">
        <v>220</v>
      </c>
      <c r="GC161" s="95">
        <v>291</v>
      </c>
      <c r="GD161" s="95">
        <v>741</v>
      </c>
      <c r="GE161" s="95">
        <v>0</v>
      </c>
      <c r="GF161" s="95">
        <v>115</v>
      </c>
      <c r="GG161" s="96">
        <v>40496</v>
      </c>
      <c r="GH161" s="95">
        <v>435</v>
      </c>
      <c r="GI161" s="95">
        <v>7783</v>
      </c>
      <c r="GJ161" s="95">
        <v>0</v>
      </c>
      <c r="GK161" s="95">
        <v>0</v>
      </c>
      <c r="GL161" s="95">
        <v>0</v>
      </c>
      <c r="GM161" s="95">
        <v>0</v>
      </c>
      <c r="GN161" s="95">
        <v>0</v>
      </c>
      <c r="GO161" s="95">
        <v>0</v>
      </c>
      <c r="GP161" s="96">
        <v>8218</v>
      </c>
      <c r="GQ161" s="96">
        <v>48714</v>
      </c>
      <c r="GR161" s="95">
        <v>1473</v>
      </c>
      <c r="GS161" s="95">
        <v>14</v>
      </c>
      <c r="GT161" s="95">
        <v>1487</v>
      </c>
      <c r="GU161" s="95">
        <v>1509</v>
      </c>
      <c r="GV161" s="95">
        <v>2996</v>
      </c>
      <c r="GW161" s="96">
        <v>11214</v>
      </c>
      <c r="GX161" s="96">
        <v>51710</v>
      </c>
      <c r="GY161" s="95">
        <v>-1915</v>
      </c>
      <c r="GZ161" s="95">
        <v>-13</v>
      </c>
      <c r="HA161" s="95">
        <v>0</v>
      </c>
      <c r="HB161" s="95">
        <v>0</v>
      </c>
      <c r="HC161" s="95">
        <v>-1928</v>
      </c>
      <c r="HD161" s="95">
        <v>-3606</v>
      </c>
      <c r="HE161" s="95">
        <v>-5534</v>
      </c>
      <c r="HF161" s="96">
        <v>5680</v>
      </c>
      <c r="HG161" s="97">
        <v>46176</v>
      </c>
      <c r="HH161" s="87"/>
      <c r="HI161" s="40"/>
    </row>
    <row r="162" spans="1:217" hidden="1" x14ac:dyDescent="0.2">
      <c r="A162" s="87" t="s">
        <v>1039</v>
      </c>
      <c r="B162" s="92" t="s">
        <v>1165</v>
      </c>
      <c r="C162" s="89" t="s">
        <v>2167</v>
      </c>
      <c r="D162" s="95">
        <v>3</v>
      </c>
      <c r="E162" s="95">
        <v>0</v>
      </c>
      <c r="F162" s="95">
        <v>4</v>
      </c>
      <c r="G162" s="95">
        <v>0</v>
      </c>
      <c r="H162" s="95">
        <v>0</v>
      </c>
      <c r="I162" s="95">
        <v>11</v>
      </c>
      <c r="J162" s="95">
        <v>15</v>
      </c>
      <c r="K162" s="95">
        <v>80</v>
      </c>
      <c r="L162" s="95">
        <v>3</v>
      </c>
      <c r="M162" s="95">
        <v>2</v>
      </c>
      <c r="N162" s="95">
        <v>0</v>
      </c>
      <c r="O162" s="95">
        <v>116</v>
      </c>
      <c r="P162" s="95">
        <v>0</v>
      </c>
      <c r="Q162" s="95">
        <v>0</v>
      </c>
      <c r="R162" s="95">
        <v>21</v>
      </c>
      <c r="S162" s="95">
        <v>5</v>
      </c>
      <c r="T162" s="95">
        <v>126</v>
      </c>
      <c r="U162" s="95">
        <v>83</v>
      </c>
      <c r="V162" s="95">
        <v>27</v>
      </c>
      <c r="W162" s="95">
        <v>240</v>
      </c>
      <c r="X162" s="95">
        <v>44</v>
      </c>
      <c r="Y162" s="95">
        <v>149</v>
      </c>
      <c r="Z162" s="95">
        <v>237</v>
      </c>
      <c r="AA162" s="95">
        <v>113</v>
      </c>
      <c r="AB162" s="95">
        <v>38</v>
      </c>
      <c r="AC162" s="95">
        <v>13</v>
      </c>
      <c r="AD162" s="95">
        <v>0</v>
      </c>
      <c r="AE162" s="95">
        <v>2</v>
      </c>
      <c r="AF162" s="95">
        <v>13</v>
      </c>
      <c r="AG162" s="95">
        <v>0</v>
      </c>
      <c r="AH162" s="95">
        <v>4</v>
      </c>
      <c r="AI162" s="95">
        <v>22</v>
      </c>
      <c r="AJ162" s="95">
        <v>17</v>
      </c>
      <c r="AK162" s="95">
        <v>8</v>
      </c>
      <c r="AL162" s="95">
        <v>15</v>
      </c>
      <c r="AM162" s="95">
        <v>9</v>
      </c>
      <c r="AN162" s="95">
        <v>17</v>
      </c>
      <c r="AO162" s="95">
        <v>30</v>
      </c>
      <c r="AP162" s="95">
        <v>4</v>
      </c>
      <c r="AQ162" s="95">
        <v>19</v>
      </c>
      <c r="AR162" s="95">
        <v>49</v>
      </c>
      <c r="AS162" s="95">
        <v>85</v>
      </c>
      <c r="AT162" s="95">
        <v>50</v>
      </c>
      <c r="AU162" s="95">
        <v>183</v>
      </c>
      <c r="AV162" s="95">
        <v>6</v>
      </c>
      <c r="AW162" s="95">
        <v>7</v>
      </c>
      <c r="AX162" s="95">
        <v>33</v>
      </c>
      <c r="AY162" s="95">
        <v>0</v>
      </c>
      <c r="AZ162" s="95">
        <v>32</v>
      </c>
      <c r="BA162" s="95">
        <v>3</v>
      </c>
      <c r="BB162" s="95">
        <v>45</v>
      </c>
      <c r="BC162" s="95">
        <v>35</v>
      </c>
      <c r="BD162" s="95">
        <v>19</v>
      </c>
      <c r="BE162" s="95">
        <v>3952</v>
      </c>
      <c r="BF162" s="95">
        <v>12</v>
      </c>
      <c r="BG162" s="95">
        <v>256</v>
      </c>
      <c r="BH162" s="95">
        <v>123</v>
      </c>
      <c r="BI162" s="95">
        <v>27</v>
      </c>
      <c r="BJ162" s="95">
        <v>154</v>
      </c>
      <c r="BK162" s="95">
        <v>3</v>
      </c>
      <c r="BL162" s="95">
        <v>24</v>
      </c>
      <c r="BM162" s="95">
        <v>272</v>
      </c>
      <c r="BN162" s="95">
        <v>19</v>
      </c>
      <c r="BO162" s="95">
        <v>74</v>
      </c>
      <c r="BP162" s="95">
        <v>8</v>
      </c>
      <c r="BQ162" s="95">
        <v>33</v>
      </c>
      <c r="BR162" s="95">
        <v>62</v>
      </c>
      <c r="BS162" s="95">
        <v>60</v>
      </c>
      <c r="BT162" s="95">
        <v>7</v>
      </c>
      <c r="BU162" s="95">
        <v>21</v>
      </c>
      <c r="BV162" s="95">
        <v>27</v>
      </c>
      <c r="BW162" s="95">
        <v>169</v>
      </c>
      <c r="BX162" s="95">
        <v>0</v>
      </c>
      <c r="BY162" s="95">
        <v>149</v>
      </c>
      <c r="BZ162" s="95">
        <v>63</v>
      </c>
      <c r="CA162" s="95">
        <v>220</v>
      </c>
      <c r="CB162" s="95">
        <v>72</v>
      </c>
      <c r="CC162" s="95">
        <v>100</v>
      </c>
      <c r="CD162" s="95">
        <v>16</v>
      </c>
      <c r="CE162" s="95">
        <v>0</v>
      </c>
      <c r="CF162" s="95">
        <v>4</v>
      </c>
      <c r="CG162" s="95">
        <v>64</v>
      </c>
      <c r="CH162" s="95">
        <v>79</v>
      </c>
      <c r="CI162" s="95">
        <v>16</v>
      </c>
      <c r="CJ162" s="95">
        <v>150</v>
      </c>
      <c r="CK162" s="95">
        <v>283</v>
      </c>
      <c r="CL162" s="95">
        <v>327</v>
      </c>
      <c r="CM162" s="95">
        <v>275</v>
      </c>
      <c r="CN162" s="95">
        <v>101</v>
      </c>
      <c r="CO162" s="95">
        <v>7</v>
      </c>
      <c r="CP162" s="95">
        <v>151</v>
      </c>
      <c r="CQ162" s="95">
        <v>5</v>
      </c>
      <c r="CR162" s="95">
        <v>95</v>
      </c>
      <c r="CS162" s="95">
        <v>12</v>
      </c>
      <c r="CT162" s="95">
        <v>104</v>
      </c>
      <c r="CU162" s="95">
        <v>134</v>
      </c>
      <c r="CV162" s="95">
        <v>144</v>
      </c>
      <c r="CW162" s="95">
        <v>19</v>
      </c>
      <c r="CX162" s="95">
        <v>143</v>
      </c>
      <c r="CY162" s="95">
        <v>155</v>
      </c>
      <c r="CZ162" s="95">
        <v>38</v>
      </c>
      <c r="DA162" s="95">
        <v>63</v>
      </c>
      <c r="DB162" s="95">
        <v>23</v>
      </c>
      <c r="DC162" s="95">
        <v>0</v>
      </c>
      <c r="DD162" s="95">
        <v>4</v>
      </c>
      <c r="DE162" s="95">
        <v>62</v>
      </c>
      <c r="DF162" s="95">
        <v>53</v>
      </c>
      <c r="DG162" s="95">
        <v>628</v>
      </c>
      <c r="DH162" s="95">
        <v>56</v>
      </c>
      <c r="DI162" s="95">
        <v>108</v>
      </c>
      <c r="DJ162" s="95">
        <v>78</v>
      </c>
      <c r="DK162" s="95">
        <v>254</v>
      </c>
      <c r="DL162" s="95">
        <v>301</v>
      </c>
      <c r="DM162" s="95">
        <v>90</v>
      </c>
      <c r="DN162" s="95">
        <v>37</v>
      </c>
      <c r="DO162" s="95">
        <v>0</v>
      </c>
      <c r="DP162" s="95">
        <v>10</v>
      </c>
      <c r="DQ162" s="95">
        <v>16</v>
      </c>
      <c r="DR162" s="95">
        <v>130</v>
      </c>
      <c r="DS162" s="95">
        <v>173</v>
      </c>
      <c r="DT162" s="95">
        <v>34</v>
      </c>
      <c r="DU162" s="95">
        <v>50</v>
      </c>
      <c r="DV162" s="95">
        <v>34</v>
      </c>
      <c r="DW162" s="95">
        <v>89</v>
      </c>
      <c r="DX162" s="95">
        <v>180</v>
      </c>
      <c r="DY162" s="95">
        <v>15</v>
      </c>
      <c r="DZ162" s="95">
        <v>320</v>
      </c>
      <c r="EA162" s="95">
        <v>218</v>
      </c>
      <c r="EB162" s="95">
        <v>3781</v>
      </c>
      <c r="EC162" s="95">
        <v>1486</v>
      </c>
      <c r="ED162" s="95">
        <v>901</v>
      </c>
      <c r="EE162" s="95">
        <v>235</v>
      </c>
      <c r="EF162" s="95">
        <v>235</v>
      </c>
      <c r="EG162" s="95">
        <v>2</v>
      </c>
      <c r="EH162" s="95">
        <v>312</v>
      </c>
      <c r="EI162" s="95">
        <v>605</v>
      </c>
      <c r="EJ162" s="95">
        <v>14757</v>
      </c>
      <c r="EK162" s="95">
        <v>20141</v>
      </c>
      <c r="EL162" s="95">
        <v>10086</v>
      </c>
      <c r="EM162" s="95">
        <v>3899</v>
      </c>
      <c r="EN162" s="95">
        <v>2754</v>
      </c>
      <c r="EO162" s="95">
        <v>2282</v>
      </c>
      <c r="EP162" s="95">
        <v>0</v>
      </c>
      <c r="EQ162" s="95">
        <v>779</v>
      </c>
      <c r="ER162" s="95">
        <v>13</v>
      </c>
      <c r="ES162" s="95">
        <v>422</v>
      </c>
      <c r="ET162" s="95">
        <v>1713</v>
      </c>
      <c r="EU162" s="95">
        <v>134</v>
      </c>
      <c r="EV162" s="95">
        <v>1214</v>
      </c>
      <c r="EW162" s="95">
        <v>1372</v>
      </c>
      <c r="EX162" s="95">
        <v>111</v>
      </c>
      <c r="EY162" s="95">
        <v>125</v>
      </c>
      <c r="EZ162" s="95">
        <v>152</v>
      </c>
      <c r="FA162" s="95">
        <v>40</v>
      </c>
      <c r="FB162" s="95">
        <v>533</v>
      </c>
      <c r="FC162" s="95">
        <v>145</v>
      </c>
      <c r="FD162" s="95">
        <v>82940</v>
      </c>
      <c r="FE162" s="95">
        <v>1658</v>
      </c>
      <c r="FF162" s="95">
        <v>995</v>
      </c>
      <c r="FG162" s="95">
        <v>639</v>
      </c>
      <c r="FH162" s="95">
        <v>682</v>
      </c>
      <c r="FI162" s="95">
        <v>3558</v>
      </c>
      <c r="FJ162" s="95">
        <v>5317</v>
      </c>
      <c r="FK162" s="95">
        <v>276</v>
      </c>
      <c r="FL162" s="95">
        <v>261</v>
      </c>
      <c r="FM162" s="95">
        <v>550</v>
      </c>
      <c r="FN162" s="95">
        <v>10521</v>
      </c>
      <c r="FO162" s="95">
        <v>3523</v>
      </c>
      <c r="FP162" s="95">
        <v>278</v>
      </c>
      <c r="FQ162" s="95">
        <v>2486</v>
      </c>
      <c r="FR162" s="95">
        <v>883</v>
      </c>
      <c r="FS162" s="95">
        <v>2294</v>
      </c>
      <c r="FT162" s="95">
        <v>137</v>
      </c>
      <c r="FU162" s="95">
        <v>78</v>
      </c>
      <c r="FV162" s="95">
        <v>294</v>
      </c>
      <c r="FW162" s="95">
        <v>300</v>
      </c>
      <c r="FX162" s="95">
        <v>842</v>
      </c>
      <c r="FY162" s="95">
        <v>3886</v>
      </c>
      <c r="FZ162" s="95">
        <v>1315</v>
      </c>
      <c r="GA162" s="95">
        <v>7662</v>
      </c>
      <c r="GB162" s="95">
        <v>1218</v>
      </c>
      <c r="GC162" s="95">
        <v>875</v>
      </c>
      <c r="GD162" s="95">
        <v>1049</v>
      </c>
      <c r="GE162" s="95">
        <v>0</v>
      </c>
      <c r="GF162" s="95">
        <v>9307</v>
      </c>
      <c r="GG162" s="96">
        <v>225345</v>
      </c>
      <c r="GH162" s="95">
        <v>3507</v>
      </c>
      <c r="GI162" s="95">
        <v>227461</v>
      </c>
      <c r="GJ162" s="95">
        <v>0</v>
      </c>
      <c r="GK162" s="95">
        <v>0</v>
      </c>
      <c r="GL162" s="95">
        <v>0</v>
      </c>
      <c r="GM162" s="95">
        <v>0</v>
      </c>
      <c r="GN162" s="95">
        <v>0</v>
      </c>
      <c r="GO162" s="95">
        <v>0</v>
      </c>
      <c r="GP162" s="96">
        <v>230968</v>
      </c>
      <c r="GQ162" s="96">
        <v>456313</v>
      </c>
      <c r="GR162" s="95">
        <v>1149</v>
      </c>
      <c r="GS162" s="95">
        <v>21</v>
      </c>
      <c r="GT162" s="95">
        <v>1170</v>
      </c>
      <c r="GU162" s="95">
        <v>82922</v>
      </c>
      <c r="GV162" s="95">
        <v>84092</v>
      </c>
      <c r="GW162" s="96">
        <v>315060</v>
      </c>
      <c r="GX162" s="96">
        <v>540405</v>
      </c>
      <c r="GY162" s="95">
        <v>-8681</v>
      </c>
      <c r="GZ162" s="95">
        <v>-144</v>
      </c>
      <c r="HA162" s="95">
        <v>0</v>
      </c>
      <c r="HB162" s="95">
        <v>0</v>
      </c>
      <c r="HC162" s="95">
        <v>-8825</v>
      </c>
      <c r="HD162" s="95">
        <v>-125120</v>
      </c>
      <c r="HE162" s="95">
        <v>-133945</v>
      </c>
      <c r="HF162" s="96">
        <v>181115</v>
      </c>
      <c r="HG162" s="97">
        <v>406460</v>
      </c>
      <c r="HH162" s="87"/>
      <c r="HI162" s="40"/>
    </row>
    <row r="163" spans="1:217" hidden="1" x14ac:dyDescent="0.2">
      <c r="A163" s="87" t="s">
        <v>1040</v>
      </c>
      <c r="B163" s="92" t="s">
        <v>1166</v>
      </c>
      <c r="C163" s="89" t="s">
        <v>766</v>
      </c>
      <c r="D163" s="95">
        <v>2</v>
      </c>
      <c r="E163" s="95">
        <v>0</v>
      </c>
      <c r="F163" s="95">
        <v>5</v>
      </c>
      <c r="G163" s="95">
        <v>1</v>
      </c>
      <c r="H163" s="95">
        <v>0</v>
      </c>
      <c r="I163" s="95">
        <v>0</v>
      </c>
      <c r="J163" s="95">
        <v>2</v>
      </c>
      <c r="K163" s="95">
        <v>4</v>
      </c>
      <c r="L163" s="95">
        <v>0</v>
      </c>
      <c r="M163" s="95">
        <v>0</v>
      </c>
      <c r="N163" s="95">
        <v>0</v>
      </c>
      <c r="O163" s="95">
        <v>0</v>
      </c>
      <c r="P163" s="95">
        <v>0</v>
      </c>
      <c r="Q163" s="95">
        <v>0</v>
      </c>
      <c r="R163" s="95">
        <v>0</v>
      </c>
      <c r="S163" s="95">
        <v>0</v>
      </c>
      <c r="T163" s="95">
        <v>6</v>
      </c>
      <c r="U163" s="95">
        <v>1</v>
      </c>
      <c r="V163" s="95">
        <v>0</v>
      </c>
      <c r="W163" s="95">
        <v>11</v>
      </c>
      <c r="X163" s="95">
        <v>1</v>
      </c>
      <c r="Y163" s="95">
        <v>1</v>
      </c>
      <c r="Z163" s="95">
        <v>7</v>
      </c>
      <c r="AA163" s="95">
        <v>3</v>
      </c>
      <c r="AB163" s="95">
        <v>1</v>
      </c>
      <c r="AC163" s="95">
        <v>0</v>
      </c>
      <c r="AD163" s="95">
        <v>0</v>
      </c>
      <c r="AE163" s="95">
        <v>0</v>
      </c>
      <c r="AF163" s="95">
        <v>0</v>
      </c>
      <c r="AG163" s="95">
        <v>0</v>
      </c>
      <c r="AH163" s="95">
        <v>0</v>
      </c>
      <c r="AI163" s="95">
        <v>0</v>
      </c>
      <c r="AJ163" s="95">
        <v>0</v>
      </c>
      <c r="AK163" s="95">
        <v>0</v>
      </c>
      <c r="AL163" s="95">
        <v>0</v>
      </c>
      <c r="AM163" s="95">
        <v>0</v>
      </c>
      <c r="AN163" s="95">
        <v>0</v>
      </c>
      <c r="AO163" s="95">
        <v>0</v>
      </c>
      <c r="AP163" s="95">
        <v>0</v>
      </c>
      <c r="AQ163" s="95">
        <v>0</v>
      </c>
      <c r="AR163" s="95">
        <v>1</v>
      </c>
      <c r="AS163" s="95">
        <v>2</v>
      </c>
      <c r="AT163" s="95">
        <v>1</v>
      </c>
      <c r="AU163" s="95">
        <v>4</v>
      </c>
      <c r="AV163" s="95">
        <v>0</v>
      </c>
      <c r="AW163" s="95">
        <v>1</v>
      </c>
      <c r="AX163" s="95">
        <v>0</v>
      </c>
      <c r="AY163" s="95">
        <v>0</v>
      </c>
      <c r="AZ163" s="95">
        <v>0</v>
      </c>
      <c r="BA163" s="95">
        <v>0</v>
      </c>
      <c r="BB163" s="95">
        <v>0</v>
      </c>
      <c r="BC163" s="95">
        <v>0</v>
      </c>
      <c r="BD163" s="95">
        <v>1</v>
      </c>
      <c r="BE163" s="95">
        <v>1</v>
      </c>
      <c r="BF163" s="95">
        <v>0</v>
      </c>
      <c r="BG163" s="95">
        <v>1</v>
      </c>
      <c r="BH163" s="95">
        <v>0</v>
      </c>
      <c r="BI163" s="95">
        <v>0</v>
      </c>
      <c r="BJ163" s="95">
        <v>0</v>
      </c>
      <c r="BK163" s="95">
        <v>1</v>
      </c>
      <c r="BL163" s="95">
        <v>0</v>
      </c>
      <c r="BM163" s="95">
        <v>0</v>
      </c>
      <c r="BN163" s="95">
        <v>0</v>
      </c>
      <c r="BO163" s="95">
        <v>2</v>
      </c>
      <c r="BP163" s="95">
        <v>0</v>
      </c>
      <c r="BQ163" s="95">
        <v>0</v>
      </c>
      <c r="BR163" s="95">
        <v>0</v>
      </c>
      <c r="BS163" s="95">
        <v>2</v>
      </c>
      <c r="BT163" s="95">
        <v>0</v>
      </c>
      <c r="BU163" s="95">
        <v>1</v>
      </c>
      <c r="BV163" s="95">
        <v>0</v>
      </c>
      <c r="BW163" s="95">
        <v>12</v>
      </c>
      <c r="BX163" s="95">
        <v>0</v>
      </c>
      <c r="BY163" s="95">
        <v>0</v>
      </c>
      <c r="BZ163" s="95">
        <v>4</v>
      </c>
      <c r="CA163" s="95">
        <v>5</v>
      </c>
      <c r="CB163" s="95">
        <v>1</v>
      </c>
      <c r="CC163" s="95">
        <v>4</v>
      </c>
      <c r="CD163" s="95">
        <v>2</v>
      </c>
      <c r="CE163" s="95">
        <v>0</v>
      </c>
      <c r="CF163" s="95">
        <v>0</v>
      </c>
      <c r="CG163" s="95">
        <v>2</v>
      </c>
      <c r="CH163" s="95">
        <v>2</v>
      </c>
      <c r="CI163" s="95">
        <v>1</v>
      </c>
      <c r="CJ163" s="95">
        <v>0</v>
      </c>
      <c r="CK163" s="95">
        <v>0</v>
      </c>
      <c r="CL163" s="95">
        <v>8</v>
      </c>
      <c r="CM163" s="95">
        <v>3</v>
      </c>
      <c r="CN163" s="95">
        <v>2</v>
      </c>
      <c r="CO163" s="95">
        <v>0</v>
      </c>
      <c r="CP163" s="95">
        <v>2</v>
      </c>
      <c r="CQ163" s="95">
        <v>0</v>
      </c>
      <c r="CR163" s="95">
        <v>5</v>
      </c>
      <c r="CS163" s="95">
        <v>0</v>
      </c>
      <c r="CT163" s="95">
        <v>0</v>
      </c>
      <c r="CU163" s="95">
        <v>1</v>
      </c>
      <c r="CV163" s="95">
        <v>3</v>
      </c>
      <c r="CW163" s="95">
        <v>1</v>
      </c>
      <c r="CX163" s="95">
        <v>1</v>
      </c>
      <c r="CY163" s="95">
        <v>1</v>
      </c>
      <c r="CZ163" s="95">
        <v>1</v>
      </c>
      <c r="DA163" s="95">
        <v>0</v>
      </c>
      <c r="DB163" s="95">
        <v>0</v>
      </c>
      <c r="DC163" s="95">
        <v>0</v>
      </c>
      <c r="DD163" s="95">
        <v>0</v>
      </c>
      <c r="DE163" s="95">
        <v>6</v>
      </c>
      <c r="DF163" s="95">
        <v>0</v>
      </c>
      <c r="DG163" s="95">
        <v>23</v>
      </c>
      <c r="DH163" s="95">
        <v>3</v>
      </c>
      <c r="DI163" s="95">
        <v>0</v>
      </c>
      <c r="DJ163" s="95">
        <v>0</v>
      </c>
      <c r="DK163" s="95">
        <v>8</v>
      </c>
      <c r="DL163" s="95">
        <v>0</v>
      </c>
      <c r="DM163" s="95">
        <v>0</v>
      </c>
      <c r="DN163" s="95">
        <v>8</v>
      </c>
      <c r="DO163" s="95">
        <v>0</v>
      </c>
      <c r="DP163" s="95">
        <v>1</v>
      </c>
      <c r="DQ163" s="95">
        <v>2</v>
      </c>
      <c r="DR163" s="95">
        <v>0</v>
      </c>
      <c r="DS163" s="95">
        <v>6</v>
      </c>
      <c r="DT163" s="95">
        <v>1</v>
      </c>
      <c r="DU163" s="95">
        <v>1</v>
      </c>
      <c r="DV163" s="95">
        <v>1</v>
      </c>
      <c r="DW163" s="95">
        <v>1</v>
      </c>
      <c r="DX163" s="95">
        <v>1</v>
      </c>
      <c r="DY163" s="95">
        <v>3</v>
      </c>
      <c r="DZ163" s="95">
        <v>47</v>
      </c>
      <c r="EA163" s="95">
        <v>46</v>
      </c>
      <c r="EB163" s="95">
        <v>22</v>
      </c>
      <c r="EC163" s="95">
        <v>20</v>
      </c>
      <c r="ED163" s="95">
        <v>20</v>
      </c>
      <c r="EE163" s="95">
        <v>2</v>
      </c>
      <c r="EF163" s="95">
        <v>1</v>
      </c>
      <c r="EG163" s="95">
        <v>0</v>
      </c>
      <c r="EH163" s="95">
        <v>2</v>
      </c>
      <c r="EI163" s="95">
        <v>37</v>
      </c>
      <c r="EJ163" s="95">
        <v>113</v>
      </c>
      <c r="EK163" s="95">
        <v>771</v>
      </c>
      <c r="EL163" s="95">
        <v>39</v>
      </c>
      <c r="EM163" s="95">
        <v>12</v>
      </c>
      <c r="EN163" s="95">
        <v>55</v>
      </c>
      <c r="EO163" s="95">
        <v>44</v>
      </c>
      <c r="EP163" s="95">
        <v>0</v>
      </c>
      <c r="EQ163" s="95">
        <v>16</v>
      </c>
      <c r="ER163" s="95">
        <v>0</v>
      </c>
      <c r="ES163" s="95">
        <v>12</v>
      </c>
      <c r="ET163" s="95">
        <v>9</v>
      </c>
      <c r="EU163" s="95">
        <v>4</v>
      </c>
      <c r="EV163" s="95">
        <v>2</v>
      </c>
      <c r="EW163" s="95">
        <v>5</v>
      </c>
      <c r="EX163" s="95">
        <v>1</v>
      </c>
      <c r="EY163" s="95">
        <v>1</v>
      </c>
      <c r="EZ163" s="95">
        <v>2</v>
      </c>
      <c r="FA163" s="95">
        <v>0</v>
      </c>
      <c r="FB163" s="95">
        <v>122</v>
      </c>
      <c r="FC163" s="95">
        <v>4</v>
      </c>
      <c r="FD163" s="95">
        <v>6</v>
      </c>
      <c r="FE163" s="95">
        <v>1029</v>
      </c>
      <c r="FF163" s="95">
        <v>5</v>
      </c>
      <c r="FG163" s="95">
        <v>35</v>
      </c>
      <c r="FH163" s="95">
        <v>38</v>
      </c>
      <c r="FI163" s="95">
        <v>3</v>
      </c>
      <c r="FJ163" s="95">
        <v>6</v>
      </c>
      <c r="FK163" s="95">
        <v>88</v>
      </c>
      <c r="FL163" s="95">
        <v>9</v>
      </c>
      <c r="FM163" s="95">
        <v>21</v>
      </c>
      <c r="FN163" s="95">
        <v>0</v>
      </c>
      <c r="FO163" s="95">
        <v>194</v>
      </c>
      <c r="FP163" s="95">
        <v>7</v>
      </c>
      <c r="FQ163" s="95">
        <v>70</v>
      </c>
      <c r="FR163" s="95">
        <v>82</v>
      </c>
      <c r="FS163" s="95">
        <v>59</v>
      </c>
      <c r="FT163" s="95">
        <v>31</v>
      </c>
      <c r="FU163" s="95">
        <v>1</v>
      </c>
      <c r="FV163" s="95">
        <v>14306</v>
      </c>
      <c r="FW163" s="95">
        <v>11</v>
      </c>
      <c r="FX163" s="95">
        <v>65</v>
      </c>
      <c r="FY163" s="95">
        <v>53</v>
      </c>
      <c r="FZ163" s="95">
        <v>138</v>
      </c>
      <c r="GA163" s="95">
        <v>410</v>
      </c>
      <c r="GB163" s="95">
        <v>161</v>
      </c>
      <c r="GC163" s="95">
        <v>73</v>
      </c>
      <c r="GD163" s="95">
        <v>30</v>
      </c>
      <c r="GE163" s="95">
        <v>0</v>
      </c>
      <c r="GF163" s="95">
        <v>33</v>
      </c>
      <c r="GG163" s="96">
        <v>18562</v>
      </c>
      <c r="GH163" s="95">
        <v>145</v>
      </c>
      <c r="GI163" s="95">
        <v>28941</v>
      </c>
      <c r="GJ163" s="95">
        <v>0</v>
      </c>
      <c r="GK163" s="95">
        <v>0</v>
      </c>
      <c r="GL163" s="95">
        <v>0</v>
      </c>
      <c r="GM163" s="95">
        <v>0</v>
      </c>
      <c r="GN163" s="95">
        <v>0</v>
      </c>
      <c r="GO163" s="95">
        <v>0</v>
      </c>
      <c r="GP163" s="96">
        <v>29086</v>
      </c>
      <c r="GQ163" s="96">
        <v>47648</v>
      </c>
      <c r="GR163" s="95">
        <v>0</v>
      </c>
      <c r="GS163" s="95">
        <v>0</v>
      </c>
      <c r="GT163" s="95">
        <v>0</v>
      </c>
      <c r="GU163" s="95">
        <v>0</v>
      </c>
      <c r="GV163" s="95">
        <v>0</v>
      </c>
      <c r="GW163" s="96">
        <v>29086</v>
      </c>
      <c r="GX163" s="96">
        <v>47648</v>
      </c>
      <c r="GY163" s="95">
        <v>0</v>
      </c>
      <c r="GZ163" s="95">
        <v>0</v>
      </c>
      <c r="HA163" s="95">
        <v>0</v>
      </c>
      <c r="HB163" s="95">
        <v>0</v>
      </c>
      <c r="HC163" s="95">
        <v>0</v>
      </c>
      <c r="HD163" s="95">
        <v>0</v>
      </c>
      <c r="HE163" s="95">
        <v>0</v>
      </c>
      <c r="HF163" s="96">
        <v>29086</v>
      </c>
      <c r="HG163" s="97">
        <v>47648</v>
      </c>
      <c r="HH163" s="87"/>
      <c r="HI163" s="40"/>
    </row>
    <row r="164" spans="1:217" hidden="1" x14ac:dyDescent="0.2">
      <c r="A164" s="87" t="s">
        <v>1041</v>
      </c>
      <c r="B164" s="92" t="s">
        <v>1167</v>
      </c>
      <c r="C164" s="89" t="s">
        <v>1231</v>
      </c>
      <c r="D164" s="95">
        <v>31</v>
      </c>
      <c r="E164" s="95">
        <v>3</v>
      </c>
      <c r="F164" s="95">
        <v>128</v>
      </c>
      <c r="G164" s="95">
        <v>15</v>
      </c>
      <c r="H164" s="95">
        <v>0</v>
      </c>
      <c r="I164" s="95">
        <v>6</v>
      </c>
      <c r="J164" s="95">
        <v>151</v>
      </c>
      <c r="K164" s="95">
        <v>78</v>
      </c>
      <c r="L164" s="95">
        <v>0</v>
      </c>
      <c r="M164" s="95">
        <v>0</v>
      </c>
      <c r="N164" s="95">
        <v>0</v>
      </c>
      <c r="O164" s="95">
        <v>67</v>
      </c>
      <c r="P164" s="95">
        <v>0</v>
      </c>
      <c r="Q164" s="95">
        <v>0</v>
      </c>
      <c r="R164" s="95">
        <v>7</v>
      </c>
      <c r="S164" s="95">
        <v>6</v>
      </c>
      <c r="T164" s="95">
        <v>670</v>
      </c>
      <c r="U164" s="95">
        <v>331</v>
      </c>
      <c r="V164" s="95">
        <v>145</v>
      </c>
      <c r="W164" s="95">
        <v>889</v>
      </c>
      <c r="X164" s="95">
        <v>71</v>
      </c>
      <c r="Y164" s="95">
        <v>341</v>
      </c>
      <c r="Z164" s="95">
        <v>1086</v>
      </c>
      <c r="AA164" s="95">
        <v>819</v>
      </c>
      <c r="AB164" s="95">
        <v>326</v>
      </c>
      <c r="AC164" s="95">
        <v>148</v>
      </c>
      <c r="AD164" s="95">
        <v>0</v>
      </c>
      <c r="AE164" s="95">
        <v>1</v>
      </c>
      <c r="AF164" s="95">
        <v>15</v>
      </c>
      <c r="AG164" s="95">
        <v>0</v>
      </c>
      <c r="AH164" s="95">
        <v>4</v>
      </c>
      <c r="AI164" s="95">
        <v>36</v>
      </c>
      <c r="AJ164" s="95">
        <v>21</v>
      </c>
      <c r="AK164" s="95">
        <v>22</v>
      </c>
      <c r="AL164" s="95">
        <v>87</v>
      </c>
      <c r="AM164" s="95">
        <v>15</v>
      </c>
      <c r="AN164" s="95">
        <v>73</v>
      </c>
      <c r="AO164" s="95">
        <v>140</v>
      </c>
      <c r="AP164" s="95">
        <v>23</v>
      </c>
      <c r="AQ164" s="95">
        <v>172</v>
      </c>
      <c r="AR164" s="95">
        <v>394</v>
      </c>
      <c r="AS164" s="95">
        <v>283</v>
      </c>
      <c r="AT164" s="95">
        <v>93</v>
      </c>
      <c r="AU164" s="95">
        <v>451</v>
      </c>
      <c r="AV164" s="95">
        <v>109</v>
      </c>
      <c r="AW164" s="95">
        <v>82</v>
      </c>
      <c r="AX164" s="95">
        <v>269</v>
      </c>
      <c r="AY164" s="95">
        <v>9</v>
      </c>
      <c r="AZ164" s="95">
        <v>537</v>
      </c>
      <c r="BA164" s="95">
        <v>6</v>
      </c>
      <c r="BB164" s="95">
        <v>531</v>
      </c>
      <c r="BC164" s="95">
        <v>402</v>
      </c>
      <c r="BD164" s="95">
        <v>183</v>
      </c>
      <c r="BE164" s="95">
        <v>4126</v>
      </c>
      <c r="BF164" s="95">
        <v>264</v>
      </c>
      <c r="BG164" s="95">
        <v>727</v>
      </c>
      <c r="BH164" s="95">
        <v>580</v>
      </c>
      <c r="BI164" s="95">
        <v>91</v>
      </c>
      <c r="BJ164" s="95">
        <v>1260</v>
      </c>
      <c r="BK164" s="95">
        <v>13</v>
      </c>
      <c r="BL164" s="95">
        <v>34</v>
      </c>
      <c r="BM164" s="95">
        <v>1616</v>
      </c>
      <c r="BN164" s="95">
        <v>120</v>
      </c>
      <c r="BO164" s="95">
        <v>625</v>
      </c>
      <c r="BP164" s="95">
        <v>29</v>
      </c>
      <c r="BQ164" s="95">
        <v>44</v>
      </c>
      <c r="BR164" s="95">
        <v>423</v>
      </c>
      <c r="BS164" s="95">
        <v>290</v>
      </c>
      <c r="BT164" s="95">
        <v>47</v>
      </c>
      <c r="BU164" s="95">
        <v>166</v>
      </c>
      <c r="BV164" s="95">
        <v>197</v>
      </c>
      <c r="BW164" s="95">
        <v>1296</v>
      </c>
      <c r="BX164" s="95">
        <v>0</v>
      </c>
      <c r="BY164" s="95">
        <v>666</v>
      </c>
      <c r="BZ164" s="95">
        <v>400</v>
      </c>
      <c r="CA164" s="95">
        <v>1628</v>
      </c>
      <c r="CB164" s="95">
        <v>510</v>
      </c>
      <c r="CC164" s="95">
        <v>758</v>
      </c>
      <c r="CD164" s="95">
        <v>239</v>
      </c>
      <c r="CE164" s="95">
        <v>0</v>
      </c>
      <c r="CF164" s="95">
        <v>28</v>
      </c>
      <c r="CG164" s="95">
        <v>388</v>
      </c>
      <c r="CH164" s="95">
        <v>352</v>
      </c>
      <c r="CI164" s="95">
        <v>127</v>
      </c>
      <c r="CJ164" s="95">
        <v>51</v>
      </c>
      <c r="CK164" s="95">
        <v>1242</v>
      </c>
      <c r="CL164" s="95">
        <v>3023</v>
      </c>
      <c r="CM164" s="95">
        <v>1168</v>
      </c>
      <c r="CN164" s="95">
        <v>513</v>
      </c>
      <c r="CO164" s="95">
        <v>31</v>
      </c>
      <c r="CP164" s="95">
        <v>255</v>
      </c>
      <c r="CQ164" s="95">
        <v>77</v>
      </c>
      <c r="CR164" s="95">
        <v>3888</v>
      </c>
      <c r="CS164" s="95">
        <v>13</v>
      </c>
      <c r="CT164" s="95">
        <v>473</v>
      </c>
      <c r="CU164" s="95">
        <v>1122</v>
      </c>
      <c r="CV164" s="95">
        <v>1062</v>
      </c>
      <c r="CW164" s="95">
        <v>307</v>
      </c>
      <c r="CX164" s="95">
        <v>698</v>
      </c>
      <c r="CY164" s="95">
        <v>21</v>
      </c>
      <c r="CZ164" s="95">
        <v>305</v>
      </c>
      <c r="DA164" s="95">
        <v>211</v>
      </c>
      <c r="DB164" s="95">
        <v>79</v>
      </c>
      <c r="DC164" s="95">
        <v>4</v>
      </c>
      <c r="DD164" s="95">
        <v>25</v>
      </c>
      <c r="DE164" s="95">
        <v>612</v>
      </c>
      <c r="DF164" s="95">
        <v>710</v>
      </c>
      <c r="DG164" s="95">
        <v>13664</v>
      </c>
      <c r="DH164" s="95">
        <v>31</v>
      </c>
      <c r="DI164" s="95">
        <v>155</v>
      </c>
      <c r="DJ164" s="95">
        <v>1711</v>
      </c>
      <c r="DK164" s="95">
        <v>2210</v>
      </c>
      <c r="DL164" s="95">
        <v>2025</v>
      </c>
      <c r="DM164" s="95">
        <v>438</v>
      </c>
      <c r="DN164" s="95">
        <v>3772</v>
      </c>
      <c r="DO164" s="95">
        <v>0</v>
      </c>
      <c r="DP164" s="95">
        <v>43</v>
      </c>
      <c r="DQ164" s="95">
        <v>327</v>
      </c>
      <c r="DR164" s="95">
        <v>561</v>
      </c>
      <c r="DS164" s="95">
        <v>746</v>
      </c>
      <c r="DT164" s="95">
        <v>189</v>
      </c>
      <c r="DU164" s="95">
        <v>249</v>
      </c>
      <c r="DV164" s="95">
        <v>255</v>
      </c>
      <c r="DW164" s="95">
        <v>227</v>
      </c>
      <c r="DX164" s="95">
        <v>750</v>
      </c>
      <c r="DY164" s="95">
        <v>4</v>
      </c>
      <c r="DZ164" s="95">
        <v>683</v>
      </c>
      <c r="EA164" s="95">
        <v>1140</v>
      </c>
      <c r="EB164" s="95">
        <v>516</v>
      </c>
      <c r="EC164" s="95">
        <v>968</v>
      </c>
      <c r="ED164" s="95">
        <v>1010</v>
      </c>
      <c r="EE164" s="95">
        <v>7710</v>
      </c>
      <c r="EF164" s="95">
        <v>2574</v>
      </c>
      <c r="EG164" s="95">
        <v>21</v>
      </c>
      <c r="EH164" s="95">
        <v>7085</v>
      </c>
      <c r="EI164" s="95">
        <v>692</v>
      </c>
      <c r="EJ164" s="95">
        <v>15406</v>
      </c>
      <c r="EK164" s="95">
        <v>36908</v>
      </c>
      <c r="EL164" s="95">
        <v>23234</v>
      </c>
      <c r="EM164" s="95">
        <v>22466</v>
      </c>
      <c r="EN164" s="95">
        <v>2159</v>
      </c>
      <c r="EO164" s="95">
        <v>1325</v>
      </c>
      <c r="EP164" s="95">
        <v>0</v>
      </c>
      <c r="EQ164" s="95">
        <v>202</v>
      </c>
      <c r="ER164" s="95">
        <v>5</v>
      </c>
      <c r="ES164" s="95">
        <v>272</v>
      </c>
      <c r="ET164" s="95">
        <v>3137</v>
      </c>
      <c r="EU164" s="95">
        <v>94</v>
      </c>
      <c r="EV164" s="95">
        <v>76</v>
      </c>
      <c r="EW164" s="95">
        <v>850</v>
      </c>
      <c r="EX164" s="95">
        <v>304</v>
      </c>
      <c r="EY164" s="95">
        <v>169</v>
      </c>
      <c r="EZ164" s="95">
        <v>1080</v>
      </c>
      <c r="FA164" s="95">
        <v>4</v>
      </c>
      <c r="FB164" s="95">
        <v>5208</v>
      </c>
      <c r="FC164" s="95">
        <v>148</v>
      </c>
      <c r="FD164" s="95">
        <v>7924</v>
      </c>
      <c r="FE164" s="95">
        <v>231</v>
      </c>
      <c r="FF164" s="95">
        <v>6960</v>
      </c>
      <c r="FG164" s="95">
        <v>1315</v>
      </c>
      <c r="FH164" s="95">
        <v>1604</v>
      </c>
      <c r="FI164" s="95">
        <v>7393</v>
      </c>
      <c r="FJ164" s="95">
        <v>11405</v>
      </c>
      <c r="FK164" s="95">
        <v>2903</v>
      </c>
      <c r="FL164" s="95">
        <v>38</v>
      </c>
      <c r="FM164" s="95">
        <v>2369</v>
      </c>
      <c r="FN164" s="95">
        <v>20518</v>
      </c>
      <c r="FO164" s="95">
        <v>12236</v>
      </c>
      <c r="FP164" s="95">
        <v>987</v>
      </c>
      <c r="FQ164" s="95">
        <v>2838</v>
      </c>
      <c r="FR164" s="95">
        <v>408</v>
      </c>
      <c r="FS164" s="95">
        <v>5299</v>
      </c>
      <c r="FT164" s="95">
        <v>2310</v>
      </c>
      <c r="FU164" s="95">
        <v>85</v>
      </c>
      <c r="FV164" s="95">
        <v>366</v>
      </c>
      <c r="FW164" s="95">
        <v>96</v>
      </c>
      <c r="FX164" s="95">
        <v>1196</v>
      </c>
      <c r="FY164" s="95">
        <v>15699</v>
      </c>
      <c r="FZ164" s="95">
        <v>3107</v>
      </c>
      <c r="GA164" s="95">
        <v>2256</v>
      </c>
      <c r="GB164" s="95">
        <v>59</v>
      </c>
      <c r="GC164" s="95">
        <v>5008</v>
      </c>
      <c r="GD164" s="95">
        <v>1947</v>
      </c>
      <c r="GE164" s="95">
        <v>0</v>
      </c>
      <c r="GF164" s="95">
        <v>767</v>
      </c>
      <c r="GG164" s="96">
        <v>322337</v>
      </c>
      <c r="GH164" s="95">
        <v>90</v>
      </c>
      <c r="GI164" s="95">
        <v>44301</v>
      </c>
      <c r="GJ164" s="95">
        <v>0</v>
      </c>
      <c r="GK164" s="95">
        <v>0</v>
      </c>
      <c r="GL164" s="95">
        <v>0</v>
      </c>
      <c r="GM164" s="95">
        <v>27497</v>
      </c>
      <c r="GN164" s="95">
        <v>232991</v>
      </c>
      <c r="GO164" s="95">
        <v>190</v>
      </c>
      <c r="GP164" s="96">
        <v>305069</v>
      </c>
      <c r="GQ164" s="96">
        <v>627406</v>
      </c>
      <c r="GR164" s="95">
        <v>4108</v>
      </c>
      <c r="GS164" s="95">
        <v>0</v>
      </c>
      <c r="GT164" s="95">
        <v>4108</v>
      </c>
      <c r="GU164" s="95">
        <v>92576</v>
      </c>
      <c r="GV164" s="95">
        <v>96684</v>
      </c>
      <c r="GW164" s="96">
        <v>401753</v>
      </c>
      <c r="GX164" s="96">
        <v>724090</v>
      </c>
      <c r="GY164" s="95">
        <v>-87750</v>
      </c>
      <c r="GZ164" s="95">
        <v>0</v>
      </c>
      <c r="HA164" s="95">
        <v>0</v>
      </c>
      <c r="HB164" s="95">
        <v>0</v>
      </c>
      <c r="HC164" s="95">
        <v>-87750</v>
      </c>
      <c r="HD164" s="95">
        <v>-372628</v>
      </c>
      <c r="HE164" s="95">
        <v>-460378</v>
      </c>
      <c r="HF164" s="96">
        <v>-58625</v>
      </c>
      <c r="HG164" s="97">
        <v>263712</v>
      </c>
      <c r="HH164" s="87"/>
      <c r="HI164" s="40"/>
    </row>
    <row r="165" spans="1:217" hidden="1" x14ac:dyDescent="0.2">
      <c r="A165" s="87" t="s">
        <v>1042</v>
      </c>
      <c r="B165" s="92" t="s">
        <v>1168</v>
      </c>
      <c r="C165" s="89" t="s">
        <v>1232</v>
      </c>
      <c r="D165" s="95">
        <v>1</v>
      </c>
      <c r="E165" s="95">
        <v>0</v>
      </c>
      <c r="F165" s="95">
        <v>1</v>
      </c>
      <c r="G165" s="95">
        <v>0</v>
      </c>
      <c r="H165" s="95">
        <v>0</v>
      </c>
      <c r="I165" s="95">
        <v>2</v>
      </c>
      <c r="J165" s="95">
        <v>5</v>
      </c>
      <c r="K165" s="95">
        <v>19</v>
      </c>
      <c r="L165" s="95">
        <v>0</v>
      </c>
      <c r="M165" s="95">
        <v>0</v>
      </c>
      <c r="N165" s="95">
        <v>0</v>
      </c>
      <c r="O165" s="95">
        <v>4</v>
      </c>
      <c r="P165" s="95">
        <v>0</v>
      </c>
      <c r="Q165" s="95">
        <v>0</v>
      </c>
      <c r="R165" s="95">
        <v>6</v>
      </c>
      <c r="S165" s="95">
        <v>0</v>
      </c>
      <c r="T165" s="95">
        <v>219</v>
      </c>
      <c r="U165" s="95">
        <v>9</v>
      </c>
      <c r="V165" s="95">
        <v>19</v>
      </c>
      <c r="W165" s="95">
        <v>236</v>
      </c>
      <c r="X165" s="95">
        <v>14</v>
      </c>
      <c r="Y165" s="95">
        <v>39</v>
      </c>
      <c r="Z165" s="95">
        <v>67</v>
      </c>
      <c r="AA165" s="95">
        <v>58</v>
      </c>
      <c r="AB165" s="95">
        <v>22</v>
      </c>
      <c r="AC165" s="95">
        <v>10</v>
      </c>
      <c r="AD165" s="95">
        <v>0</v>
      </c>
      <c r="AE165" s="95">
        <v>0</v>
      </c>
      <c r="AF165" s="95">
        <v>2</v>
      </c>
      <c r="AG165" s="95">
        <v>0</v>
      </c>
      <c r="AH165" s="95">
        <v>0</v>
      </c>
      <c r="AI165" s="95">
        <v>0</v>
      </c>
      <c r="AJ165" s="95">
        <v>2</v>
      </c>
      <c r="AK165" s="95">
        <v>3</v>
      </c>
      <c r="AL165" s="95">
        <v>3</v>
      </c>
      <c r="AM165" s="95">
        <v>3</v>
      </c>
      <c r="AN165" s="95">
        <v>0</v>
      </c>
      <c r="AO165" s="95">
        <v>1</v>
      </c>
      <c r="AP165" s="95">
        <v>19</v>
      </c>
      <c r="AQ165" s="95">
        <v>84</v>
      </c>
      <c r="AR165" s="95">
        <v>124</v>
      </c>
      <c r="AS165" s="95">
        <v>38</v>
      </c>
      <c r="AT165" s="95">
        <v>40</v>
      </c>
      <c r="AU165" s="95">
        <v>12</v>
      </c>
      <c r="AV165" s="95">
        <v>11</v>
      </c>
      <c r="AW165" s="95">
        <v>24</v>
      </c>
      <c r="AX165" s="95">
        <v>19</v>
      </c>
      <c r="AY165" s="95">
        <v>3</v>
      </c>
      <c r="AZ165" s="95">
        <v>16</v>
      </c>
      <c r="BA165" s="95">
        <v>2</v>
      </c>
      <c r="BB165" s="95">
        <v>34</v>
      </c>
      <c r="BC165" s="95">
        <v>23</v>
      </c>
      <c r="BD165" s="95">
        <v>35</v>
      </c>
      <c r="BE165" s="95">
        <v>743</v>
      </c>
      <c r="BF165" s="95">
        <v>55</v>
      </c>
      <c r="BG165" s="95">
        <v>44</v>
      </c>
      <c r="BH165" s="95">
        <v>48</v>
      </c>
      <c r="BI165" s="95">
        <v>27</v>
      </c>
      <c r="BJ165" s="95">
        <v>151</v>
      </c>
      <c r="BK165" s="95">
        <v>3</v>
      </c>
      <c r="BL165" s="95">
        <v>1</v>
      </c>
      <c r="BM165" s="95">
        <v>165</v>
      </c>
      <c r="BN165" s="95">
        <v>7</v>
      </c>
      <c r="BO165" s="95">
        <v>6</v>
      </c>
      <c r="BP165" s="95">
        <v>3</v>
      </c>
      <c r="BQ165" s="95">
        <v>2</v>
      </c>
      <c r="BR165" s="95">
        <v>10</v>
      </c>
      <c r="BS165" s="95">
        <v>25</v>
      </c>
      <c r="BT165" s="95">
        <v>0</v>
      </c>
      <c r="BU165" s="95">
        <v>13</v>
      </c>
      <c r="BV165" s="95">
        <v>11</v>
      </c>
      <c r="BW165" s="95">
        <v>177</v>
      </c>
      <c r="BX165" s="95">
        <v>0</v>
      </c>
      <c r="BY165" s="95">
        <v>557</v>
      </c>
      <c r="BZ165" s="95">
        <v>55</v>
      </c>
      <c r="CA165" s="95">
        <v>111</v>
      </c>
      <c r="CB165" s="95">
        <v>86</v>
      </c>
      <c r="CC165" s="95">
        <v>53</v>
      </c>
      <c r="CD165" s="95">
        <v>20</v>
      </c>
      <c r="CE165" s="95">
        <v>0</v>
      </c>
      <c r="CF165" s="95">
        <v>9</v>
      </c>
      <c r="CG165" s="95">
        <v>33</v>
      </c>
      <c r="CH165" s="95">
        <v>11</v>
      </c>
      <c r="CI165" s="95">
        <v>7</v>
      </c>
      <c r="CJ165" s="95">
        <v>64</v>
      </c>
      <c r="CK165" s="95">
        <v>539</v>
      </c>
      <c r="CL165" s="95">
        <v>13</v>
      </c>
      <c r="CM165" s="95">
        <v>149</v>
      </c>
      <c r="CN165" s="95">
        <v>88</v>
      </c>
      <c r="CO165" s="95">
        <v>1</v>
      </c>
      <c r="CP165" s="95">
        <v>10</v>
      </c>
      <c r="CQ165" s="95">
        <v>5</v>
      </c>
      <c r="CR165" s="95">
        <v>65</v>
      </c>
      <c r="CS165" s="95">
        <v>0</v>
      </c>
      <c r="CT165" s="95">
        <v>10</v>
      </c>
      <c r="CU165" s="95">
        <v>12</v>
      </c>
      <c r="CV165" s="95">
        <v>19</v>
      </c>
      <c r="CW165" s="95">
        <v>3</v>
      </c>
      <c r="CX165" s="95">
        <v>22</v>
      </c>
      <c r="CY165" s="95">
        <v>5</v>
      </c>
      <c r="CZ165" s="95">
        <v>67</v>
      </c>
      <c r="DA165" s="95">
        <v>38</v>
      </c>
      <c r="DB165" s="95">
        <v>25</v>
      </c>
      <c r="DC165" s="95">
        <v>1</v>
      </c>
      <c r="DD165" s="95">
        <v>1</v>
      </c>
      <c r="DE165" s="95">
        <v>253</v>
      </c>
      <c r="DF165" s="95">
        <v>113</v>
      </c>
      <c r="DG165" s="95">
        <v>232</v>
      </c>
      <c r="DH165" s="95">
        <v>3</v>
      </c>
      <c r="DI165" s="95">
        <v>110</v>
      </c>
      <c r="DJ165" s="95">
        <v>122</v>
      </c>
      <c r="DK165" s="95">
        <v>49</v>
      </c>
      <c r="DL165" s="95">
        <v>1604</v>
      </c>
      <c r="DM165" s="95">
        <v>22</v>
      </c>
      <c r="DN165" s="95">
        <v>14</v>
      </c>
      <c r="DO165" s="95">
        <v>0</v>
      </c>
      <c r="DP165" s="95">
        <v>13</v>
      </c>
      <c r="DQ165" s="95">
        <v>4</v>
      </c>
      <c r="DR165" s="95">
        <v>45</v>
      </c>
      <c r="DS165" s="95">
        <v>210</v>
      </c>
      <c r="DT165" s="95">
        <v>86</v>
      </c>
      <c r="DU165" s="95">
        <v>6</v>
      </c>
      <c r="DV165" s="95">
        <v>8</v>
      </c>
      <c r="DW165" s="95">
        <v>2</v>
      </c>
      <c r="DX165" s="95">
        <v>34</v>
      </c>
      <c r="DY165" s="95">
        <v>3</v>
      </c>
      <c r="DZ165" s="95">
        <v>78</v>
      </c>
      <c r="EA165" s="95">
        <v>41</v>
      </c>
      <c r="EB165" s="95">
        <v>88</v>
      </c>
      <c r="EC165" s="95">
        <v>7</v>
      </c>
      <c r="ED165" s="95">
        <v>4</v>
      </c>
      <c r="EE165" s="95">
        <v>12</v>
      </c>
      <c r="EF165" s="95">
        <v>12</v>
      </c>
      <c r="EG165" s="95">
        <v>0</v>
      </c>
      <c r="EH165" s="95">
        <v>53</v>
      </c>
      <c r="EI165" s="95">
        <v>51</v>
      </c>
      <c r="EJ165" s="95">
        <v>2890</v>
      </c>
      <c r="EK165" s="95">
        <v>13139</v>
      </c>
      <c r="EL165" s="95">
        <v>2530</v>
      </c>
      <c r="EM165" s="95">
        <v>1186</v>
      </c>
      <c r="EN165" s="95">
        <v>102</v>
      </c>
      <c r="EO165" s="95">
        <v>592</v>
      </c>
      <c r="EP165" s="95">
        <v>0</v>
      </c>
      <c r="EQ165" s="95">
        <v>320</v>
      </c>
      <c r="ER165" s="95">
        <v>0</v>
      </c>
      <c r="ES165" s="95">
        <v>126</v>
      </c>
      <c r="ET165" s="95">
        <v>808</v>
      </c>
      <c r="EU165" s="95">
        <v>14</v>
      </c>
      <c r="EV165" s="95">
        <v>29</v>
      </c>
      <c r="EW165" s="95">
        <v>114</v>
      </c>
      <c r="EX165" s="95">
        <v>15</v>
      </c>
      <c r="EY165" s="95">
        <v>55</v>
      </c>
      <c r="EZ165" s="95">
        <v>91</v>
      </c>
      <c r="FA165" s="95">
        <v>20</v>
      </c>
      <c r="FB165" s="95">
        <v>227</v>
      </c>
      <c r="FC165" s="95">
        <v>73</v>
      </c>
      <c r="FD165" s="95">
        <v>5563</v>
      </c>
      <c r="FE165" s="95">
        <v>355</v>
      </c>
      <c r="FF165" s="95">
        <v>2967</v>
      </c>
      <c r="FG165" s="95">
        <v>2220</v>
      </c>
      <c r="FH165" s="95">
        <v>391</v>
      </c>
      <c r="FI165" s="95">
        <v>371</v>
      </c>
      <c r="FJ165" s="95">
        <v>270</v>
      </c>
      <c r="FK165" s="95">
        <v>63</v>
      </c>
      <c r="FL165" s="95">
        <v>39</v>
      </c>
      <c r="FM165" s="95">
        <v>92</v>
      </c>
      <c r="FN165" s="95">
        <v>829</v>
      </c>
      <c r="FO165" s="95">
        <v>88</v>
      </c>
      <c r="FP165" s="95">
        <v>30</v>
      </c>
      <c r="FQ165" s="95">
        <v>219</v>
      </c>
      <c r="FR165" s="95">
        <v>19</v>
      </c>
      <c r="FS165" s="95">
        <v>98</v>
      </c>
      <c r="FT165" s="95">
        <v>119</v>
      </c>
      <c r="FU165" s="95">
        <v>31</v>
      </c>
      <c r="FV165" s="95">
        <v>2089</v>
      </c>
      <c r="FW165" s="95">
        <v>118</v>
      </c>
      <c r="FX165" s="95">
        <v>1323</v>
      </c>
      <c r="FY165" s="95">
        <v>9734</v>
      </c>
      <c r="FZ165" s="95">
        <v>99</v>
      </c>
      <c r="GA165" s="95">
        <v>272</v>
      </c>
      <c r="GB165" s="95">
        <v>96</v>
      </c>
      <c r="GC165" s="95">
        <v>688</v>
      </c>
      <c r="GD165" s="95">
        <v>239</v>
      </c>
      <c r="GE165" s="95">
        <v>0</v>
      </c>
      <c r="GF165" s="95">
        <v>2831</v>
      </c>
      <c r="GG165" s="96">
        <v>61662</v>
      </c>
      <c r="GH165" s="95">
        <v>817</v>
      </c>
      <c r="GI165" s="95">
        <v>29686</v>
      </c>
      <c r="GJ165" s="95">
        <v>0</v>
      </c>
      <c r="GK165" s="95">
        <v>0</v>
      </c>
      <c r="GL165" s="95">
        <v>0</v>
      </c>
      <c r="GM165" s="95">
        <v>0</v>
      </c>
      <c r="GN165" s="95">
        <v>0</v>
      </c>
      <c r="GO165" s="95">
        <v>0</v>
      </c>
      <c r="GP165" s="96">
        <v>30503</v>
      </c>
      <c r="GQ165" s="96">
        <v>92165</v>
      </c>
      <c r="GR165" s="95">
        <v>36</v>
      </c>
      <c r="GS165" s="95">
        <v>0</v>
      </c>
      <c r="GT165" s="95">
        <v>36</v>
      </c>
      <c r="GU165" s="95">
        <v>0</v>
      </c>
      <c r="GV165" s="95">
        <v>36</v>
      </c>
      <c r="GW165" s="96">
        <v>30539</v>
      </c>
      <c r="GX165" s="96">
        <v>92201</v>
      </c>
      <c r="GY165" s="95">
        <v>-217</v>
      </c>
      <c r="GZ165" s="95">
        <v>-1</v>
      </c>
      <c r="HA165" s="95">
        <v>0</v>
      </c>
      <c r="HB165" s="95">
        <v>0</v>
      </c>
      <c r="HC165" s="95">
        <v>-218</v>
      </c>
      <c r="HD165" s="95">
        <v>-72823</v>
      </c>
      <c r="HE165" s="95">
        <v>-73041</v>
      </c>
      <c r="HF165" s="96">
        <v>-42502</v>
      </c>
      <c r="HG165" s="97">
        <v>19160</v>
      </c>
      <c r="HH165" s="87"/>
      <c r="HI165" s="40"/>
    </row>
    <row r="166" spans="1:217" hidden="1" x14ac:dyDescent="0.2">
      <c r="A166" s="87" t="s">
        <v>1043</v>
      </c>
      <c r="B166" s="92" t="s">
        <v>1169</v>
      </c>
      <c r="C166" s="89" t="s">
        <v>1233</v>
      </c>
      <c r="D166" s="95">
        <v>22</v>
      </c>
      <c r="E166" s="95">
        <v>1</v>
      </c>
      <c r="F166" s="95">
        <v>16</v>
      </c>
      <c r="G166" s="95">
        <v>0</v>
      </c>
      <c r="H166" s="95">
        <v>0</v>
      </c>
      <c r="I166" s="95">
        <v>3</v>
      </c>
      <c r="J166" s="95">
        <v>21</v>
      </c>
      <c r="K166" s="95">
        <v>81</v>
      </c>
      <c r="L166" s="95">
        <v>8</v>
      </c>
      <c r="M166" s="95">
        <v>3</v>
      </c>
      <c r="N166" s="95">
        <v>0</v>
      </c>
      <c r="O166" s="95">
        <v>46</v>
      </c>
      <c r="P166" s="95">
        <v>0</v>
      </c>
      <c r="Q166" s="95">
        <v>0</v>
      </c>
      <c r="R166" s="95">
        <v>27</v>
      </c>
      <c r="S166" s="95">
        <v>1</v>
      </c>
      <c r="T166" s="95">
        <v>287</v>
      </c>
      <c r="U166" s="95">
        <v>204</v>
      </c>
      <c r="V166" s="95">
        <v>50</v>
      </c>
      <c r="W166" s="95">
        <v>843</v>
      </c>
      <c r="X166" s="95">
        <v>85</v>
      </c>
      <c r="Y166" s="95">
        <v>158</v>
      </c>
      <c r="Z166" s="95">
        <v>368</v>
      </c>
      <c r="AA166" s="95">
        <v>562</v>
      </c>
      <c r="AB166" s="95">
        <v>163</v>
      </c>
      <c r="AC166" s="95">
        <v>48</v>
      </c>
      <c r="AD166" s="95">
        <v>0</v>
      </c>
      <c r="AE166" s="95">
        <v>8</v>
      </c>
      <c r="AF166" s="95">
        <v>24</v>
      </c>
      <c r="AG166" s="95">
        <v>0</v>
      </c>
      <c r="AH166" s="95">
        <v>3</v>
      </c>
      <c r="AI166" s="95">
        <v>12</v>
      </c>
      <c r="AJ166" s="95">
        <v>62</v>
      </c>
      <c r="AK166" s="95">
        <v>33</v>
      </c>
      <c r="AL166" s="95">
        <v>62</v>
      </c>
      <c r="AM166" s="95">
        <v>24</v>
      </c>
      <c r="AN166" s="95">
        <v>35</v>
      </c>
      <c r="AO166" s="95">
        <v>80</v>
      </c>
      <c r="AP166" s="95">
        <v>2</v>
      </c>
      <c r="AQ166" s="95">
        <v>25</v>
      </c>
      <c r="AR166" s="95">
        <v>66</v>
      </c>
      <c r="AS166" s="95">
        <v>118</v>
      </c>
      <c r="AT166" s="95">
        <v>64</v>
      </c>
      <c r="AU166" s="95">
        <v>249</v>
      </c>
      <c r="AV166" s="95">
        <v>85</v>
      </c>
      <c r="AW166" s="95">
        <v>16</v>
      </c>
      <c r="AX166" s="95">
        <v>131</v>
      </c>
      <c r="AY166" s="95">
        <v>0</v>
      </c>
      <c r="AZ166" s="95">
        <v>97</v>
      </c>
      <c r="BA166" s="95">
        <v>6</v>
      </c>
      <c r="BB166" s="95">
        <v>17</v>
      </c>
      <c r="BC166" s="95">
        <v>25</v>
      </c>
      <c r="BD166" s="95">
        <v>62</v>
      </c>
      <c r="BE166" s="95">
        <v>775</v>
      </c>
      <c r="BF166" s="95">
        <v>15</v>
      </c>
      <c r="BG166" s="95">
        <v>140</v>
      </c>
      <c r="BH166" s="95">
        <v>184</v>
      </c>
      <c r="BI166" s="95">
        <v>26</v>
      </c>
      <c r="BJ166" s="95">
        <v>247</v>
      </c>
      <c r="BK166" s="95">
        <v>4</v>
      </c>
      <c r="BL166" s="95">
        <v>25</v>
      </c>
      <c r="BM166" s="95">
        <v>316</v>
      </c>
      <c r="BN166" s="95">
        <v>21</v>
      </c>
      <c r="BO166" s="95">
        <v>331</v>
      </c>
      <c r="BP166" s="95">
        <v>38</v>
      </c>
      <c r="BQ166" s="95">
        <v>77</v>
      </c>
      <c r="BR166" s="95">
        <v>53</v>
      </c>
      <c r="BS166" s="95">
        <v>54</v>
      </c>
      <c r="BT166" s="95">
        <v>13</v>
      </c>
      <c r="BU166" s="95">
        <v>25</v>
      </c>
      <c r="BV166" s="95">
        <v>36</v>
      </c>
      <c r="BW166" s="95">
        <v>309</v>
      </c>
      <c r="BX166" s="95">
        <v>0</v>
      </c>
      <c r="BY166" s="95">
        <v>168</v>
      </c>
      <c r="BZ166" s="95">
        <v>42</v>
      </c>
      <c r="CA166" s="95">
        <v>157</v>
      </c>
      <c r="CB166" s="95">
        <v>73</v>
      </c>
      <c r="CC166" s="95">
        <v>167</v>
      </c>
      <c r="CD166" s="95">
        <v>72</v>
      </c>
      <c r="CE166" s="95">
        <v>0</v>
      </c>
      <c r="CF166" s="95">
        <v>11</v>
      </c>
      <c r="CG166" s="95">
        <v>123</v>
      </c>
      <c r="CH166" s="95">
        <v>102</v>
      </c>
      <c r="CI166" s="95">
        <v>42</v>
      </c>
      <c r="CJ166" s="95">
        <v>35</v>
      </c>
      <c r="CK166" s="95">
        <v>622</v>
      </c>
      <c r="CL166" s="95">
        <v>534</v>
      </c>
      <c r="CM166" s="95">
        <v>269</v>
      </c>
      <c r="CN166" s="95">
        <v>112</v>
      </c>
      <c r="CO166" s="95">
        <v>5</v>
      </c>
      <c r="CP166" s="95">
        <v>89</v>
      </c>
      <c r="CQ166" s="95">
        <v>16</v>
      </c>
      <c r="CR166" s="95">
        <v>275</v>
      </c>
      <c r="CS166" s="95">
        <v>39</v>
      </c>
      <c r="CT166" s="95">
        <v>54</v>
      </c>
      <c r="CU166" s="95">
        <v>187</v>
      </c>
      <c r="CV166" s="95">
        <v>184</v>
      </c>
      <c r="CW166" s="95">
        <v>29</v>
      </c>
      <c r="CX166" s="95">
        <v>184</v>
      </c>
      <c r="CY166" s="95">
        <v>169</v>
      </c>
      <c r="CZ166" s="95">
        <v>59</v>
      </c>
      <c r="DA166" s="95">
        <v>97</v>
      </c>
      <c r="DB166" s="95">
        <v>33</v>
      </c>
      <c r="DC166" s="95">
        <v>2</v>
      </c>
      <c r="DD166" s="95">
        <v>1</v>
      </c>
      <c r="DE166" s="95">
        <v>236</v>
      </c>
      <c r="DF166" s="95">
        <v>212</v>
      </c>
      <c r="DG166" s="95">
        <v>1289</v>
      </c>
      <c r="DH166" s="95">
        <v>104</v>
      </c>
      <c r="DI166" s="95">
        <v>30</v>
      </c>
      <c r="DJ166" s="95">
        <v>129</v>
      </c>
      <c r="DK166" s="95">
        <v>505</v>
      </c>
      <c r="DL166" s="95">
        <v>452</v>
      </c>
      <c r="DM166" s="95">
        <v>187</v>
      </c>
      <c r="DN166" s="95">
        <v>168</v>
      </c>
      <c r="DO166" s="95">
        <v>0</v>
      </c>
      <c r="DP166" s="95">
        <v>18</v>
      </c>
      <c r="DQ166" s="95">
        <v>14</v>
      </c>
      <c r="DR166" s="95">
        <v>140</v>
      </c>
      <c r="DS166" s="95">
        <v>296</v>
      </c>
      <c r="DT166" s="95">
        <v>301</v>
      </c>
      <c r="DU166" s="95">
        <v>103</v>
      </c>
      <c r="DV166" s="95">
        <v>57</v>
      </c>
      <c r="DW166" s="95">
        <v>101</v>
      </c>
      <c r="DX166" s="95">
        <v>356</v>
      </c>
      <c r="DY166" s="95">
        <v>85</v>
      </c>
      <c r="DZ166" s="95">
        <v>1062</v>
      </c>
      <c r="EA166" s="95">
        <v>955</v>
      </c>
      <c r="EB166" s="95">
        <v>459</v>
      </c>
      <c r="EC166" s="95">
        <v>626</v>
      </c>
      <c r="ED166" s="95">
        <v>378</v>
      </c>
      <c r="EE166" s="95">
        <v>192</v>
      </c>
      <c r="EF166" s="95">
        <v>77</v>
      </c>
      <c r="EG166" s="95">
        <v>1</v>
      </c>
      <c r="EH166" s="95">
        <v>329</v>
      </c>
      <c r="EI166" s="95">
        <v>339</v>
      </c>
      <c r="EJ166" s="95">
        <v>2574</v>
      </c>
      <c r="EK166" s="95">
        <v>5113</v>
      </c>
      <c r="EL166" s="95">
        <v>2244</v>
      </c>
      <c r="EM166" s="95">
        <v>2181</v>
      </c>
      <c r="EN166" s="95">
        <v>736</v>
      </c>
      <c r="EO166" s="95">
        <v>378</v>
      </c>
      <c r="EP166" s="95">
        <v>0</v>
      </c>
      <c r="EQ166" s="95">
        <v>581</v>
      </c>
      <c r="ER166" s="95">
        <v>3</v>
      </c>
      <c r="ES166" s="95">
        <v>505</v>
      </c>
      <c r="ET166" s="95">
        <v>1974</v>
      </c>
      <c r="EU166" s="95">
        <v>17</v>
      </c>
      <c r="EV166" s="95">
        <v>76</v>
      </c>
      <c r="EW166" s="95">
        <v>162</v>
      </c>
      <c r="EX166" s="95">
        <v>90</v>
      </c>
      <c r="EY166" s="95">
        <v>149</v>
      </c>
      <c r="EZ166" s="95">
        <v>348</v>
      </c>
      <c r="FA166" s="95">
        <v>114</v>
      </c>
      <c r="FB166" s="95">
        <v>466</v>
      </c>
      <c r="FC166" s="95">
        <v>358</v>
      </c>
      <c r="FD166" s="95">
        <v>4489</v>
      </c>
      <c r="FE166" s="95">
        <v>8472</v>
      </c>
      <c r="FF166" s="95">
        <v>2651</v>
      </c>
      <c r="FG166" s="95">
        <v>132</v>
      </c>
      <c r="FH166" s="95">
        <v>2328</v>
      </c>
      <c r="FI166" s="95">
        <v>1102</v>
      </c>
      <c r="FJ166" s="95">
        <v>6942</v>
      </c>
      <c r="FK166" s="95">
        <v>1598</v>
      </c>
      <c r="FL166" s="95">
        <v>1195</v>
      </c>
      <c r="FM166" s="95">
        <v>1310</v>
      </c>
      <c r="FN166" s="95">
        <v>9008</v>
      </c>
      <c r="FO166" s="95">
        <v>5080</v>
      </c>
      <c r="FP166" s="95">
        <v>125</v>
      </c>
      <c r="FQ166" s="95">
        <v>3351</v>
      </c>
      <c r="FR166" s="95">
        <v>965</v>
      </c>
      <c r="FS166" s="95">
        <v>4182</v>
      </c>
      <c r="FT166" s="95">
        <v>438</v>
      </c>
      <c r="FU166" s="95">
        <v>19</v>
      </c>
      <c r="FV166" s="95">
        <v>8837</v>
      </c>
      <c r="FW166" s="95">
        <v>105</v>
      </c>
      <c r="FX166" s="95">
        <v>48</v>
      </c>
      <c r="FY166" s="95">
        <v>6146</v>
      </c>
      <c r="FZ166" s="95">
        <v>1021</v>
      </c>
      <c r="GA166" s="95">
        <v>2629</v>
      </c>
      <c r="GB166" s="95">
        <v>1384</v>
      </c>
      <c r="GC166" s="95">
        <v>5773</v>
      </c>
      <c r="GD166" s="95">
        <v>984</v>
      </c>
      <c r="GE166" s="95">
        <v>0</v>
      </c>
      <c r="GF166" s="95">
        <v>1216</v>
      </c>
      <c r="GG166" s="96">
        <v>119744</v>
      </c>
      <c r="GH166" s="95">
        <v>1925</v>
      </c>
      <c r="GI166" s="95">
        <v>47836</v>
      </c>
      <c r="GJ166" s="95">
        <v>0</v>
      </c>
      <c r="GK166" s="95">
        <v>307</v>
      </c>
      <c r="GL166" s="95">
        <v>0</v>
      </c>
      <c r="GM166" s="95">
        <v>0</v>
      </c>
      <c r="GN166" s="95">
        <v>1134</v>
      </c>
      <c r="GO166" s="95">
        <v>-1223</v>
      </c>
      <c r="GP166" s="96">
        <v>49979</v>
      </c>
      <c r="GQ166" s="96">
        <v>169723</v>
      </c>
      <c r="GR166" s="95">
        <v>797</v>
      </c>
      <c r="GS166" s="95">
        <v>667</v>
      </c>
      <c r="GT166" s="95">
        <v>1464</v>
      </c>
      <c r="GU166" s="95">
        <v>21736</v>
      </c>
      <c r="GV166" s="95">
        <v>23200</v>
      </c>
      <c r="GW166" s="96">
        <v>73179</v>
      </c>
      <c r="GX166" s="96">
        <v>192923</v>
      </c>
      <c r="GY166" s="95">
        <v>-11936</v>
      </c>
      <c r="GZ166" s="95">
        <v>-262</v>
      </c>
      <c r="HA166" s="95">
        <v>0</v>
      </c>
      <c r="HB166" s="95">
        <v>-172</v>
      </c>
      <c r="HC166" s="95">
        <v>-12370</v>
      </c>
      <c r="HD166" s="95">
        <v>-119043</v>
      </c>
      <c r="HE166" s="95">
        <v>-131413</v>
      </c>
      <c r="HF166" s="96">
        <v>-58234</v>
      </c>
      <c r="HG166" s="97">
        <v>61510</v>
      </c>
      <c r="HH166" s="87"/>
      <c r="HI166" s="40"/>
    </row>
    <row r="167" spans="1:217" hidden="1" x14ac:dyDescent="0.2">
      <c r="A167" s="87" t="s">
        <v>1044</v>
      </c>
      <c r="B167" s="92" t="s">
        <v>803</v>
      </c>
      <c r="C167" s="89" t="s">
        <v>761</v>
      </c>
      <c r="D167" s="95">
        <v>0</v>
      </c>
      <c r="E167" s="95">
        <v>0</v>
      </c>
      <c r="F167" s="95">
        <v>0</v>
      </c>
      <c r="G167" s="95">
        <v>0</v>
      </c>
      <c r="H167" s="95">
        <v>0</v>
      </c>
      <c r="I167" s="95">
        <v>0</v>
      </c>
      <c r="J167" s="95">
        <v>0</v>
      </c>
      <c r="K167" s="95">
        <v>0</v>
      </c>
      <c r="L167" s="95">
        <v>0</v>
      </c>
      <c r="M167" s="95">
        <v>0</v>
      </c>
      <c r="N167" s="95">
        <v>0</v>
      </c>
      <c r="O167" s="95">
        <v>0</v>
      </c>
      <c r="P167" s="95">
        <v>0</v>
      </c>
      <c r="Q167" s="95">
        <v>0</v>
      </c>
      <c r="R167" s="95">
        <v>0</v>
      </c>
      <c r="S167" s="95">
        <v>0</v>
      </c>
      <c r="T167" s="95">
        <v>0</v>
      </c>
      <c r="U167" s="95">
        <v>0</v>
      </c>
      <c r="V167" s="95">
        <v>0</v>
      </c>
      <c r="W167" s="95">
        <v>0</v>
      </c>
      <c r="X167" s="95">
        <v>0</v>
      </c>
      <c r="Y167" s="95">
        <v>0</v>
      </c>
      <c r="Z167" s="95">
        <v>0</v>
      </c>
      <c r="AA167" s="95">
        <v>0</v>
      </c>
      <c r="AB167" s="95">
        <v>0</v>
      </c>
      <c r="AC167" s="95">
        <v>0</v>
      </c>
      <c r="AD167" s="95">
        <v>0</v>
      </c>
      <c r="AE167" s="95">
        <v>0</v>
      </c>
      <c r="AF167" s="95">
        <v>0</v>
      </c>
      <c r="AG167" s="95">
        <v>0</v>
      </c>
      <c r="AH167" s="95">
        <v>0</v>
      </c>
      <c r="AI167" s="95">
        <v>0</v>
      </c>
      <c r="AJ167" s="95">
        <v>0</v>
      </c>
      <c r="AK167" s="95">
        <v>0</v>
      </c>
      <c r="AL167" s="95">
        <v>0</v>
      </c>
      <c r="AM167" s="95">
        <v>0</v>
      </c>
      <c r="AN167" s="95">
        <v>0</v>
      </c>
      <c r="AO167" s="95">
        <v>0</v>
      </c>
      <c r="AP167" s="95">
        <v>0</v>
      </c>
      <c r="AQ167" s="95">
        <v>0</v>
      </c>
      <c r="AR167" s="95">
        <v>0</v>
      </c>
      <c r="AS167" s="95">
        <v>0</v>
      </c>
      <c r="AT167" s="95">
        <v>0</v>
      </c>
      <c r="AU167" s="95">
        <v>0</v>
      </c>
      <c r="AV167" s="95">
        <v>0</v>
      </c>
      <c r="AW167" s="95">
        <v>0</v>
      </c>
      <c r="AX167" s="95">
        <v>0</v>
      </c>
      <c r="AY167" s="95">
        <v>0</v>
      </c>
      <c r="AZ167" s="95">
        <v>0</v>
      </c>
      <c r="BA167" s="95">
        <v>0</v>
      </c>
      <c r="BB167" s="95">
        <v>0</v>
      </c>
      <c r="BC167" s="95">
        <v>0</v>
      </c>
      <c r="BD167" s="95">
        <v>0</v>
      </c>
      <c r="BE167" s="95">
        <v>0</v>
      </c>
      <c r="BF167" s="95">
        <v>0</v>
      </c>
      <c r="BG167" s="95">
        <v>0</v>
      </c>
      <c r="BH167" s="95">
        <v>0</v>
      </c>
      <c r="BI167" s="95">
        <v>0</v>
      </c>
      <c r="BJ167" s="95">
        <v>0</v>
      </c>
      <c r="BK167" s="95">
        <v>0</v>
      </c>
      <c r="BL167" s="95">
        <v>0</v>
      </c>
      <c r="BM167" s="95">
        <v>0</v>
      </c>
      <c r="BN167" s="95">
        <v>0</v>
      </c>
      <c r="BO167" s="95">
        <v>0</v>
      </c>
      <c r="BP167" s="95">
        <v>0</v>
      </c>
      <c r="BQ167" s="95">
        <v>0</v>
      </c>
      <c r="BR167" s="95">
        <v>0</v>
      </c>
      <c r="BS167" s="95">
        <v>0</v>
      </c>
      <c r="BT167" s="95">
        <v>0</v>
      </c>
      <c r="BU167" s="95">
        <v>0</v>
      </c>
      <c r="BV167" s="95">
        <v>0</v>
      </c>
      <c r="BW167" s="95">
        <v>0</v>
      </c>
      <c r="BX167" s="95">
        <v>0</v>
      </c>
      <c r="BY167" s="95">
        <v>0</v>
      </c>
      <c r="BZ167" s="95">
        <v>0</v>
      </c>
      <c r="CA167" s="95">
        <v>0</v>
      </c>
      <c r="CB167" s="95">
        <v>0</v>
      </c>
      <c r="CC167" s="95">
        <v>0</v>
      </c>
      <c r="CD167" s="95">
        <v>0</v>
      </c>
      <c r="CE167" s="95">
        <v>0</v>
      </c>
      <c r="CF167" s="95">
        <v>0</v>
      </c>
      <c r="CG167" s="95">
        <v>0</v>
      </c>
      <c r="CH167" s="95">
        <v>0</v>
      </c>
      <c r="CI167" s="95">
        <v>0</v>
      </c>
      <c r="CJ167" s="95">
        <v>0</v>
      </c>
      <c r="CK167" s="95">
        <v>0</v>
      </c>
      <c r="CL167" s="95">
        <v>0</v>
      </c>
      <c r="CM167" s="95">
        <v>0</v>
      </c>
      <c r="CN167" s="95">
        <v>0</v>
      </c>
      <c r="CO167" s="95">
        <v>0</v>
      </c>
      <c r="CP167" s="95">
        <v>0</v>
      </c>
      <c r="CQ167" s="95">
        <v>0</v>
      </c>
      <c r="CR167" s="95">
        <v>0</v>
      </c>
      <c r="CS167" s="95">
        <v>0</v>
      </c>
      <c r="CT167" s="95">
        <v>0</v>
      </c>
      <c r="CU167" s="95">
        <v>0</v>
      </c>
      <c r="CV167" s="95">
        <v>0</v>
      </c>
      <c r="CW167" s="95">
        <v>0</v>
      </c>
      <c r="CX167" s="95">
        <v>0</v>
      </c>
      <c r="CY167" s="95">
        <v>0</v>
      </c>
      <c r="CZ167" s="95">
        <v>0</v>
      </c>
      <c r="DA167" s="95">
        <v>0</v>
      </c>
      <c r="DB167" s="95">
        <v>0</v>
      </c>
      <c r="DC167" s="95">
        <v>0</v>
      </c>
      <c r="DD167" s="95">
        <v>0</v>
      </c>
      <c r="DE167" s="95">
        <v>0</v>
      </c>
      <c r="DF167" s="95">
        <v>0</v>
      </c>
      <c r="DG167" s="95">
        <v>0</v>
      </c>
      <c r="DH167" s="95">
        <v>0</v>
      </c>
      <c r="DI167" s="95">
        <v>0</v>
      </c>
      <c r="DJ167" s="95">
        <v>0</v>
      </c>
      <c r="DK167" s="95">
        <v>0</v>
      </c>
      <c r="DL167" s="95">
        <v>0</v>
      </c>
      <c r="DM167" s="95">
        <v>0</v>
      </c>
      <c r="DN167" s="95">
        <v>0</v>
      </c>
      <c r="DO167" s="95">
        <v>0</v>
      </c>
      <c r="DP167" s="95">
        <v>0</v>
      </c>
      <c r="DQ167" s="95">
        <v>0</v>
      </c>
      <c r="DR167" s="95">
        <v>0</v>
      </c>
      <c r="DS167" s="95">
        <v>0</v>
      </c>
      <c r="DT167" s="95">
        <v>0</v>
      </c>
      <c r="DU167" s="95">
        <v>0</v>
      </c>
      <c r="DV167" s="95">
        <v>0</v>
      </c>
      <c r="DW167" s="95">
        <v>0</v>
      </c>
      <c r="DX167" s="95">
        <v>0</v>
      </c>
      <c r="DY167" s="95">
        <v>0</v>
      </c>
      <c r="DZ167" s="95">
        <v>0</v>
      </c>
      <c r="EA167" s="95">
        <v>0</v>
      </c>
      <c r="EB167" s="95">
        <v>0</v>
      </c>
      <c r="EC167" s="95">
        <v>0</v>
      </c>
      <c r="ED167" s="95">
        <v>0</v>
      </c>
      <c r="EE167" s="95">
        <v>0</v>
      </c>
      <c r="EF167" s="95">
        <v>0</v>
      </c>
      <c r="EG167" s="95">
        <v>0</v>
      </c>
      <c r="EH167" s="95">
        <v>0</v>
      </c>
      <c r="EI167" s="95">
        <v>0</v>
      </c>
      <c r="EJ167" s="95">
        <v>0</v>
      </c>
      <c r="EK167" s="95">
        <v>0</v>
      </c>
      <c r="EL167" s="95">
        <v>0</v>
      </c>
      <c r="EM167" s="95">
        <v>0</v>
      </c>
      <c r="EN167" s="95">
        <v>0</v>
      </c>
      <c r="EO167" s="95">
        <v>0</v>
      </c>
      <c r="EP167" s="95">
        <v>0</v>
      </c>
      <c r="EQ167" s="95">
        <v>0</v>
      </c>
      <c r="ER167" s="95">
        <v>0</v>
      </c>
      <c r="ES167" s="95">
        <v>0</v>
      </c>
      <c r="ET167" s="95">
        <v>0</v>
      </c>
      <c r="EU167" s="95">
        <v>0</v>
      </c>
      <c r="EV167" s="95">
        <v>0</v>
      </c>
      <c r="EW167" s="95">
        <v>0</v>
      </c>
      <c r="EX167" s="95">
        <v>0</v>
      </c>
      <c r="EY167" s="95">
        <v>0</v>
      </c>
      <c r="EZ167" s="95">
        <v>0</v>
      </c>
      <c r="FA167" s="95">
        <v>0</v>
      </c>
      <c r="FB167" s="95">
        <v>0</v>
      </c>
      <c r="FC167" s="95">
        <v>0</v>
      </c>
      <c r="FD167" s="95">
        <v>0</v>
      </c>
      <c r="FE167" s="95">
        <v>0</v>
      </c>
      <c r="FF167" s="95">
        <v>0</v>
      </c>
      <c r="FG167" s="95">
        <v>0</v>
      </c>
      <c r="FH167" s="95">
        <v>0</v>
      </c>
      <c r="FI167" s="95">
        <v>0</v>
      </c>
      <c r="FJ167" s="95">
        <v>0</v>
      </c>
      <c r="FK167" s="95">
        <v>0</v>
      </c>
      <c r="FL167" s="95">
        <v>0</v>
      </c>
      <c r="FM167" s="95">
        <v>0</v>
      </c>
      <c r="FN167" s="95">
        <v>0</v>
      </c>
      <c r="FO167" s="95">
        <v>0</v>
      </c>
      <c r="FP167" s="95">
        <v>0</v>
      </c>
      <c r="FQ167" s="95">
        <v>0</v>
      </c>
      <c r="FR167" s="95">
        <v>0</v>
      </c>
      <c r="FS167" s="95">
        <v>0</v>
      </c>
      <c r="FT167" s="95">
        <v>0</v>
      </c>
      <c r="FU167" s="95">
        <v>0</v>
      </c>
      <c r="FV167" s="95">
        <v>0</v>
      </c>
      <c r="FW167" s="95">
        <v>0</v>
      </c>
      <c r="FX167" s="95">
        <v>0</v>
      </c>
      <c r="FY167" s="95">
        <v>0</v>
      </c>
      <c r="FZ167" s="95">
        <v>0</v>
      </c>
      <c r="GA167" s="95">
        <v>0</v>
      </c>
      <c r="GB167" s="95">
        <v>0</v>
      </c>
      <c r="GC167" s="95">
        <v>0</v>
      </c>
      <c r="GD167" s="95">
        <v>0</v>
      </c>
      <c r="GE167" s="95">
        <v>0</v>
      </c>
      <c r="GF167" s="95">
        <v>20048</v>
      </c>
      <c r="GG167" s="96">
        <v>20048</v>
      </c>
      <c r="GH167" s="95">
        <v>0</v>
      </c>
      <c r="GI167" s="95">
        <v>553</v>
      </c>
      <c r="GJ167" s="95">
        <v>0</v>
      </c>
      <c r="GK167" s="95">
        <v>199883</v>
      </c>
      <c r="GL167" s="95">
        <v>120098</v>
      </c>
      <c r="GM167" s="95">
        <v>0</v>
      </c>
      <c r="GN167" s="95">
        <v>0</v>
      </c>
      <c r="GO167" s="95">
        <v>0</v>
      </c>
      <c r="GP167" s="96">
        <v>320534</v>
      </c>
      <c r="GQ167" s="96">
        <v>340582</v>
      </c>
      <c r="GR167" s="95">
        <v>0</v>
      </c>
      <c r="GS167" s="95">
        <v>0</v>
      </c>
      <c r="GT167" s="95">
        <v>0</v>
      </c>
      <c r="GU167" s="95">
        <v>0</v>
      </c>
      <c r="GV167" s="95">
        <v>0</v>
      </c>
      <c r="GW167" s="96">
        <v>320534</v>
      </c>
      <c r="GX167" s="96">
        <v>340582</v>
      </c>
      <c r="GY167" s="95">
        <v>0</v>
      </c>
      <c r="GZ167" s="95">
        <v>0</v>
      </c>
      <c r="HA167" s="95">
        <v>0</v>
      </c>
      <c r="HB167" s="95">
        <v>0</v>
      </c>
      <c r="HC167" s="95">
        <v>0</v>
      </c>
      <c r="HD167" s="95">
        <v>0</v>
      </c>
      <c r="HE167" s="95">
        <v>0</v>
      </c>
      <c r="HF167" s="96">
        <v>320534</v>
      </c>
      <c r="HG167" s="97">
        <v>340582</v>
      </c>
      <c r="HH167" s="87"/>
      <c r="HI167" s="40"/>
    </row>
    <row r="168" spans="1:217" hidden="1" x14ac:dyDescent="0.2">
      <c r="A168" s="87" t="s">
        <v>1045</v>
      </c>
      <c r="B168" s="92" t="s">
        <v>801</v>
      </c>
      <c r="C168" s="89" t="s">
        <v>758</v>
      </c>
      <c r="D168" s="95">
        <v>0</v>
      </c>
      <c r="E168" s="95">
        <v>0</v>
      </c>
      <c r="F168" s="95">
        <v>0</v>
      </c>
      <c r="G168" s="95">
        <v>0</v>
      </c>
      <c r="H168" s="95">
        <v>0</v>
      </c>
      <c r="I168" s="95">
        <v>0</v>
      </c>
      <c r="J168" s="95">
        <v>0</v>
      </c>
      <c r="K168" s="95">
        <v>0</v>
      </c>
      <c r="L168" s="95">
        <v>0</v>
      </c>
      <c r="M168" s="95">
        <v>0</v>
      </c>
      <c r="N168" s="95">
        <v>0</v>
      </c>
      <c r="O168" s="95">
        <v>0</v>
      </c>
      <c r="P168" s="95">
        <v>0</v>
      </c>
      <c r="Q168" s="95">
        <v>0</v>
      </c>
      <c r="R168" s="95">
        <v>0</v>
      </c>
      <c r="S168" s="95">
        <v>0</v>
      </c>
      <c r="T168" s="95">
        <v>0</v>
      </c>
      <c r="U168" s="95">
        <v>0</v>
      </c>
      <c r="V168" s="95">
        <v>0</v>
      </c>
      <c r="W168" s="95">
        <v>0</v>
      </c>
      <c r="X168" s="95">
        <v>0</v>
      </c>
      <c r="Y168" s="95">
        <v>0</v>
      </c>
      <c r="Z168" s="95">
        <v>0</v>
      </c>
      <c r="AA168" s="95">
        <v>0</v>
      </c>
      <c r="AB168" s="95">
        <v>0</v>
      </c>
      <c r="AC168" s="95">
        <v>0</v>
      </c>
      <c r="AD168" s="95">
        <v>0</v>
      </c>
      <c r="AE168" s="95">
        <v>0</v>
      </c>
      <c r="AF168" s="95">
        <v>0</v>
      </c>
      <c r="AG168" s="95">
        <v>0</v>
      </c>
      <c r="AH168" s="95">
        <v>0</v>
      </c>
      <c r="AI168" s="95">
        <v>0</v>
      </c>
      <c r="AJ168" s="95">
        <v>0</v>
      </c>
      <c r="AK168" s="95">
        <v>0</v>
      </c>
      <c r="AL168" s="95">
        <v>0</v>
      </c>
      <c r="AM168" s="95">
        <v>0</v>
      </c>
      <c r="AN168" s="95">
        <v>0</v>
      </c>
      <c r="AO168" s="95">
        <v>0</v>
      </c>
      <c r="AP168" s="95">
        <v>0</v>
      </c>
      <c r="AQ168" s="95">
        <v>0</v>
      </c>
      <c r="AR168" s="95">
        <v>0</v>
      </c>
      <c r="AS168" s="95">
        <v>0</v>
      </c>
      <c r="AT168" s="95">
        <v>0</v>
      </c>
      <c r="AU168" s="95">
        <v>0</v>
      </c>
      <c r="AV168" s="95">
        <v>0</v>
      </c>
      <c r="AW168" s="95">
        <v>0</v>
      </c>
      <c r="AX168" s="95">
        <v>0</v>
      </c>
      <c r="AY168" s="95">
        <v>0</v>
      </c>
      <c r="AZ168" s="95">
        <v>0</v>
      </c>
      <c r="BA168" s="95">
        <v>0</v>
      </c>
      <c r="BB168" s="95">
        <v>0</v>
      </c>
      <c r="BC168" s="95">
        <v>0</v>
      </c>
      <c r="BD168" s="95">
        <v>0</v>
      </c>
      <c r="BE168" s="95">
        <v>0</v>
      </c>
      <c r="BF168" s="95">
        <v>0</v>
      </c>
      <c r="BG168" s="95">
        <v>0</v>
      </c>
      <c r="BH168" s="95">
        <v>0</v>
      </c>
      <c r="BI168" s="95">
        <v>0</v>
      </c>
      <c r="BJ168" s="95">
        <v>0</v>
      </c>
      <c r="BK168" s="95">
        <v>0</v>
      </c>
      <c r="BL168" s="95">
        <v>0</v>
      </c>
      <c r="BM168" s="95">
        <v>0</v>
      </c>
      <c r="BN168" s="95">
        <v>0</v>
      </c>
      <c r="BO168" s="95">
        <v>0</v>
      </c>
      <c r="BP168" s="95">
        <v>0</v>
      </c>
      <c r="BQ168" s="95">
        <v>0</v>
      </c>
      <c r="BR168" s="95">
        <v>0</v>
      </c>
      <c r="BS168" s="95">
        <v>0</v>
      </c>
      <c r="BT168" s="95">
        <v>0</v>
      </c>
      <c r="BU168" s="95">
        <v>0</v>
      </c>
      <c r="BV168" s="95">
        <v>0</v>
      </c>
      <c r="BW168" s="95">
        <v>0</v>
      </c>
      <c r="BX168" s="95">
        <v>0</v>
      </c>
      <c r="BY168" s="95">
        <v>0</v>
      </c>
      <c r="BZ168" s="95">
        <v>0</v>
      </c>
      <c r="CA168" s="95">
        <v>0</v>
      </c>
      <c r="CB168" s="95">
        <v>0</v>
      </c>
      <c r="CC168" s="95">
        <v>0</v>
      </c>
      <c r="CD168" s="95">
        <v>0</v>
      </c>
      <c r="CE168" s="95">
        <v>0</v>
      </c>
      <c r="CF168" s="95">
        <v>0</v>
      </c>
      <c r="CG168" s="95">
        <v>0</v>
      </c>
      <c r="CH168" s="95">
        <v>0</v>
      </c>
      <c r="CI168" s="95">
        <v>0</v>
      </c>
      <c r="CJ168" s="95">
        <v>0</v>
      </c>
      <c r="CK168" s="95">
        <v>0</v>
      </c>
      <c r="CL168" s="95">
        <v>0</v>
      </c>
      <c r="CM168" s="95">
        <v>0</v>
      </c>
      <c r="CN168" s="95">
        <v>0</v>
      </c>
      <c r="CO168" s="95">
        <v>0</v>
      </c>
      <c r="CP168" s="95">
        <v>0</v>
      </c>
      <c r="CQ168" s="95">
        <v>0</v>
      </c>
      <c r="CR168" s="95">
        <v>0</v>
      </c>
      <c r="CS168" s="95">
        <v>0</v>
      </c>
      <c r="CT168" s="95">
        <v>0</v>
      </c>
      <c r="CU168" s="95">
        <v>0</v>
      </c>
      <c r="CV168" s="95">
        <v>0</v>
      </c>
      <c r="CW168" s="95">
        <v>0</v>
      </c>
      <c r="CX168" s="95">
        <v>0</v>
      </c>
      <c r="CY168" s="95">
        <v>0</v>
      </c>
      <c r="CZ168" s="95">
        <v>0</v>
      </c>
      <c r="DA168" s="95">
        <v>0</v>
      </c>
      <c r="DB168" s="95">
        <v>0</v>
      </c>
      <c r="DC168" s="95">
        <v>0</v>
      </c>
      <c r="DD168" s="95">
        <v>0</v>
      </c>
      <c r="DE168" s="95">
        <v>0</v>
      </c>
      <c r="DF168" s="95">
        <v>0</v>
      </c>
      <c r="DG168" s="95">
        <v>0</v>
      </c>
      <c r="DH168" s="95">
        <v>0</v>
      </c>
      <c r="DI168" s="95">
        <v>0</v>
      </c>
      <c r="DJ168" s="95">
        <v>0</v>
      </c>
      <c r="DK168" s="95">
        <v>0</v>
      </c>
      <c r="DL168" s="95">
        <v>0</v>
      </c>
      <c r="DM168" s="95">
        <v>0</v>
      </c>
      <c r="DN168" s="95">
        <v>0</v>
      </c>
      <c r="DO168" s="95">
        <v>0</v>
      </c>
      <c r="DP168" s="95">
        <v>0</v>
      </c>
      <c r="DQ168" s="95">
        <v>0</v>
      </c>
      <c r="DR168" s="95">
        <v>0</v>
      </c>
      <c r="DS168" s="95">
        <v>0</v>
      </c>
      <c r="DT168" s="95">
        <v>0</v>
      </c>
      <c r="DU168" s="95">
        <v>0</v>
      </c>
      <c r="DV168" s="95">
        <v>0</v>
      </c>
      <c r="DW168" s="95">
        <v>0</v>
      </c>
      <c r="DX168" s="95">
        <v>0</v>
      </c>
      <c r="DY168" s="95">
        <v>0</v>
      </c>
      <c r="DZ168" s="95">
        <v>0</v>
      </c>
      <c r="EA168" s="95">
        <v>0</v>
      </c>
      <c r="EB168" s="95">
        <v>0</v>
      </c>
      <c r="EC168" s="95">
        <v>0</v>
      </c>
      <c r="ED168" s="95">
        <v>0</v>
      </c>
      <c r="EE168" s="95">
        <v>0</v>
      </c>
      <c r="EF168" s="95">
        <v>0</v>
      </c>
      <c r="EG168" s="95">
        <v>0</v>
      </c>
      <c r="EH168" s="95">
        <v>0</v>
      </c>
      <c r="EI168" s="95">
        <v>0</v>
      </c>
      <c r="EJ168" s="95">
        <v>0</v>
      </c>
      <c r="EK168" s="95">
        <v>0</v>
      </c>
      <c r="EL168" s="95">
        <v>0</v>
      </c>
      <c r="EM168" s="95">
        <v>0</v>
      </c>
      <c r="EN168" s="95">
        <v>0</v>
      </c>
      <c r="EO168" s="95">
        <v>0</v>
      </c>
      <c r="EP168" s="95">
        <v>0</v>
      </c>
      <c r="EQ168" s="95">
        <v>0</v>
      </c>
      <c r="ER168" s="95">
        <v>0</v>
      </c>
      <c r="ES168" s="95">
        <v>0</v>
      </c>
      <c r="ET168" s="95">
        <v>0</v>
      </c>
      <c r="EU168" s="95">
        <v>0</v>
      </c>
      <c r="EV168" s="95">
        <v>0</v>
      </c>
      <c r="EW168" s="95">
        <v>0</v>
      </c>
      <c r="EX168" s="95">
        <v>0</v>
      </c>
      <c r="EY168" s="95">
        <v>0</v>
      </c>
      <c r="EZ168" s="95">
        <v>0</v>
      </c>
      <c r="FA168" s="95">
        <v>0</v>
      </c>
      <c r="FB168" s="95">
        <v>0</v>
      </c>
      <c r="FC168" s="95">
        <v>0</v>
      </c>
      <c r="FD168" s="95">
        <v>0</v>
      </c>
      <c r="FE168" s="95">
        <v>0</v>
      </c>
      <c r="FF168" s="95">
        <v>0</v>
      </c>
      <c r="FG168" s="95">
        <v>0</v>
      </c>
      <c r="FH168" s="95">
        <v>0</v>
      </c>
      <c r="FI168" s="95">
        <v>0</v>
      </c>
      <c r="FJ168" s="95">
        <v>0</v>
      </c>
      <c r="FK168" s="95">
        <v>0</v>
      </c>
      <c r="FL168" s="95">
        <v>0</v>
      </c>
      <c r="FM168" s="95">
        <v>0</v>
      </c>
      <c r="FN168" s="95">
        <v>0</v>
      </c>
      <c r="FO168" s="95">
        <v>0</v>
      </c>
      <c r="FP168" s="95">
        <v>0</v>
      </c>
      <c r="FQ168" s="95">
        <v>0</v>
      </c>
      <c r="FR168" s="95">
        <v>0</v>
      </c>
      <c r="FS168" s="95">
        <v>0</v>
      </c>
      <c r="FT168" s="95">
        <v>0</v>
      </c>
      <c r="FU168" s="95">
        <v>0</v>
      </c>
      <c r="FV168" s="95">
        <v>0</v>
      </c>
      <c r="FW168" s="95">
        <v>0</v>
      </c>
      <c r="FX168" s="95">
        <v>0</v>
      </c>
      <c r="FY168" s="95">
        <v>0</v>
      </c>
      <c r="FZ168" s="95">
        <v>0</v>
      </c>
      <c r="GA168" s="95">
        <v>0</v>
      </c>
      <c r="GB168" s="95">
        <v>0</v>
      </c>
      <c r="GC168" s="95">
        <v>0</v>
      </c>
      <c r="GD168" s="95">
        <v>0</v>
      </c>
      <c r="GE168" s="95">
        <v>0</v>
      </c>
      <c r="GF168" s="95">
        <v>26419</v>
      </c>
      <c r="GG168" s="96">
        <v>26419</v>
      </c>
      <c r="GH168" s="95">
        <v>0</v>
      </c>
      <c r="GI168" s="95">
        <v>31017</v>
      </c>
      <c r="GJ168" s="95">
        <v>0</v>
      </c>
      <c r="GK168" s="95">
        <v>516657</v>
      </c>
      <c r="GL168" s="95">
        <v>303842</v>
      </c>
      <c r="GM168" s="95">
        <v>0</v>
      </c>
      <c r="GN168" s="95">
        <v>0</v>
      </c>
      <c r="GO168" s="95">
        <v>0</v>
      </c>
      <c r="GP168" s="96">
        <v>851516</v>
      </c>
      <c r="GQ168" s="96">
        <v>877935</v>
      </c>
      <c r="GR168" s="95">
        <v>0</v>
      </c>
      <c r="GS168" s="95">
        <v>0</v>
      </c>
      <c r="GT168" s="95">
        <v>0</v>
      </c>
      <c r="GU168" s="95">
        <v>0</v>
      </c>
      <c r="GV168" s="95">
        <v>0</v>
      </c>
      <c r="GW168" s="96">
        <v>851516</v>
      </c>
      <c r="GX168" s="96">
        <v>877935</v>
      </c>
      <c r="GY168" s="95">
        <v>0</v>
      </c>
      <c r="GZ168" s="95">
        <v>0</v>
      </c>
      <c r="HA168" s="95">
        <v>0</v>
      </c>
      <c r="HB168" s="95">
        <v>0</v>
      </c>
      <c r="HC168" s="95">
        <v>0</v>
      </c>
      <c r="HD168" s="95">
        <v>0</v>
      </c>
      <c r="HE168" s="95">
        <v>0</v>
      </c>
      <c r="HF168" s="96">
        <v>851516</v>
      </c>
      <c r="HG168" s="97">
        <v>877935</v>
      </c>
      <c r="HH168" s="87"/>
      <c r="HI168" s="40"/>
    </row>
    <row r="169" spans="1:217" hidden="1" x14ac:dyDescent="0.2">
      <c r="A169" s="87" t="s">
        <v>1046</v>
      </c>
      <c r="B169" s="92" t="s">
        <v>1170</v>
      </c>
      <c r="C169" s="89" t="s">
        <v>757</v>
      </c>
      <c r="D169" s="95">
        <v>0</v>
      </c>
      <c r="E169" s="95">
        <v>0</v>
      </c>
      <c r="F169" s="95">
        <v>0</v>
      </c>
      <c r="G169" s="95">
        <v>0</v>
      </c>
      <c r="H169" s="95">
        <v>0</v>
      </c>
      <c r="I169" s="95">
        <v>0</v>
      </c>
      <c r="J169" s="95">
        <v>0</v>
      </c>
      <c r="K169" s="95">
        <v>0</v>
      </c>
      <c r="L169" s="95">
        <v>0</v>
      </c>
      <c r="M169" s="95">
        <v>0</v>
      </c>
      <c r="N169" s="95">
        <v>0</v>
      </c>
      <c r="O169" s="95">
        <v>0</v>
      </c>
      <c r="P169" s="95">
        <v>0</v>
      </c>
      <c r="Q169" s="95">
        <v>0</v>
      </c>
      <c r="R169" s="95">
        <v>0</v>
      </c>
      <c r="S169" s="95">
        <v>0</v>
      </c>
      <c r="T169" s="95">
        <v>0</v>
      </c>
      <c r="U169" s="95">
        <v>0</v>
      </c>
      <c r="V169" s="95">
        <v>0</v>
      </c>
      <c r="W169" s="95">
        <v>0</v>
      </c>
      <c r="X169" s="95">
        <v>0</v>
      </c>
      <c r="Y169" s="95">
        <v>0</v>
      </c>
      <c r="Z169" s="95">
        <v>0</v>
      </c>
      <c r="AA169" s="95">
        <v>0</v>
      </c>
      <c r="AB169" s="95">
        <v>0</v>
      </c>
      <c r="AC169" s="95">
        <v>0</v>
      </c>
      <c r="AD169" s="95">
        <v>0</v>
      </c>
      <c r="AE169" s="95">
        <v>0</v>
      </c>
      <c r="AF169" s="95">
        <v>0</v>
      </c>
      <c r="AG169" s="95">
        <v>0</v>
      </c>
      <c r="AH169" s="95">
        <v>0</v>
      </c>
      <c r="AI169" s="95">
        <v>0</v>
      </c>
      <c r="AJ169" s="95">
        <v>0</v>
      </c>
      <c r="AK169" s="95">
        <v>0</v>
      </c>
      <c r="AL169" s="95">
        <v>0</v>
      </c>
      <c r="AM169" s="95">
        <v>0</v>
      </c>
      <c r="AN169" s="95">
        <v>0</v>
      </c>
      <c r="AO169" s="95">
        <v>0</v>
      </c>
      <c r="AP169" s="95">
        <v>0</v>
      </c>
      <c r="AQ169" s="95">
        <v>0</v>
      </c>
      <c r="AR169" s="95">
        <v>0</v>
      </c>
      <c r="AS169" s="95">
        <v>0</v>
      </c>
      <c r="AT169" s="95">
        <v>0</v>
      </c>
      <c r="AU169" s="95">
        <v>0</v>
      </c>
      <c r="AV169" s="95">
        <v>0</v>
      </c>
      <c r="AW169" s="95">
        <v>0</v>
      </c>
      <c r="AX169" s="95">
        <v>0</v>
      </c>
      <c r="AY169" s="95">
        <v>0</v>
      </c>
      <c r="AZ169" s="95">
        <v>0</v>
      </c>
      <c r="BA169" s="95">
        <v>0</v>
      </c>
      <c r="BB169" s="95">
        <v>0</v>
      </c>
      <c r="BC169" s="95">
        <v>0</v>
      </c>
      <c r="BD169" s="95">
        <v>0</v>
      </c>
      <c r="BE169" s="95">
        <v>0</v>
      </c>
      <c r="BF169" s="95">
        <v>0</v>
      </c>
      <c r="BG169" s="95">
        <v>0</v>
      </c>
      <c r="BH169" s="95">
        <v>0</v>
      </c>
      <c r="BI169" s="95">
        <v>0</v>
      </c>
      <c r="BJ169" s="95">
        <v>0</v>
      </c>
      <c r="BK169" s="95">
        <v>0</v>
      </c>
      <c r="BL169" s="95">
        <v>0</v>
      </c>
      <c r="BM169" s="95">
        <v>0</v>
      </c>
      <c r="BN169" s="95">
        <v>0</v>
      </c>
      <c r="BO169" s="95">
        <v>0</v>
      </c>
      <c r="BP169" s="95">
        <v>0</v>
      </c>
      <c r="BQ169" s="95">
        <v>0</v>
      </c>
      <c r="BR169" s="95">
        <v>0</v>
      </c>
      <c r="BS169" s="95">
        <v>0</v>
      </c>
      <c r="BT169" s="95">
        <v>0</v>
      </c>
      <c r="BU169" s="95">
        <v>0</v>
      </c>
      <c r="BV169" s="95">
        <v>0</v>
      </c>
      <c r="BW169" s="95">
        <v>0</v>
      </c>
      <c r="BX169" s="95">
        <v>0</v>
      </c>
      <c r="BY169" s="95">
        <v>0</v>
      </c>
      <c r="BZ169" s="95">
        <v>0</v>
      </c>
      <c r="CA169" s="95">
        <v>0</v>
      </c>
      <c r="CB169" s="95">
        <v>0</v>
      </c>
      <c r="CC169" s="95">
        <v>0</v>
      </c>
      <c r="CD169" s="95">
        <v>0</v>
      </c>
      <c r="CE169" s="95">
        <v>0</v>
      </c>
      <c r="CF169" s="95">
        <v>0</v>
      </c>
      <c r="CG169" s="95">
        <v>0</v>
      </c>
      <c r="CH169" s="95">
        <v>0</v>
      </c>
      <c r="CI169" s="95">
        <v>0</v>
      </c>
      <c r="CJ169" s="95">
        <v>0</v>
      </c>
      <c r="CK169" s="95">
        <v>0</v>
      </c>
      <c r="CL169" s="95">
        <v>0</v>
      </c>
      <c r="CM169" s="95">
        <v>0</v>
      </c>
      <c r="CN169" s="95">
        <v>0</v>
      </c>
      <c r="CO169" s="95">
        <v>0</v>
      </c>
      <c r="CP169" s="95">
        <v>0</v>
      </c>
      <c r="CQ169" s="95">
        <v>0</v>
      </c>
      <c r="CR169" s="95">
        <v>0</v>
      </c>
      <c r="CS169" s="95">
        <v>0</v>
      </c>
      <c r="CT169" s="95">
        <v>0</v>
      </c>
      <c r="CU169" s="95">
        <v>0</v>
      </c>
      <c r="CV169" s="95">
        <v>0</v>
      </c>
      <c r="CW169" s="95">
        <v>0</v>
      </c>
      <c r="CX169" s="95">
        <v>0</v>
      </c>
      <c r="CY169" s="95">
        <v>0</v>
      </c>
      <c r="CZ169" s="95">
        <v>0</v>
      </c>
      <c r="DA169" s="95">
        <v>0</v>
      </c>
      <c r="DB169" s="95">
        <v>0</v>
      </c>
      <c r="DC169" s="95">
        <v>0</v>
      </c>
      <c r="DD169" s="95">
        <v>0</v>
      </c>
      <c r="DE169" s="95">
        <v>0</v>
      </c>
      <c r="DF169" s="95">
        <v>0</v>
      </c>
      <c r="DG169" s="95">
        <v>0</v>
      </c>
      <c r="DH169" s="95">
        <v>0</v>
      </c>
      <c r="DI169" s="95">
        <v>0</v>
      </c>
      <c r="DJ169" s="95">
        <v>0</v>
      </c>
      <c r="DK169" s="95">
        <v>0</v>
      </c>
      <c r="DL169" s="95">
        <v>0</v>
      </c>
      <c r="DM169" s="95">
        <v>0</v>
      </c>
      <c r="DN169" s="95">
        <v>0</v>
      </c>
      <c r="DO169" s="95">
        <v>0</v>
      </c>
      <c r="DP169" s="95">
        <v>0</v>
      </c>
      <c r="DQ169" s="95">
        <v>0</v>
      </c>
      <c r="DR169" s="95">
        <v>0</v>
      </c>
      <c r="DS169" s="95">
        <v>0</v>
      </c>
      <c r="DT169" s="95">
        <v>0</v>
      </c>
      <c r="DU169" s="95">
        <v>0</v>
      </c>
      <c r="DV169" s="95">
        <v>0</v>
      </c>
      <c r="DW169" s="95">
        <v>0</v>
      </c>
      <c r="DX169" s="95">
        <v>0</v>
      </c>
      <c r="DY169" s="95">
        <v>0</v>
      </c>
      <c r="DZ169" s="95">
        <v>0</v>
      </c>
      <c r="EA169" s="95">
        <v>0</v>
      </c>
      <c r="EB169" s="95">
        <v>0</v>
      </c>
      <c r="EC169" s="95">
        <v>0</v>
      </c>
      <c r="ED169" s="95">
        <v>0</v>
      </c>
      <c r="EE169" s="95">
        <v>0</v>
      </c>
      <c r="EF169" s="95">
        <v>0</v>
      </c>
      <c r="EG169" s="95">
        <v>0</v>
      </c>
      <c r="EH169" s="95">
        <v>0</v>
      </c>
      <c r="EI169" s="95">
        <v>0</v>
      </c>
      <c r="EJ169" s="95">
        <v>0</v>
      </c>
      <c r="EK169" s="95">
        <v>0</v>
      </c>
      <c r="EL169" s="95">
        <v>0</v>
      </c>
      <c r="EM169" s="95">
        <v>0</v>
      </c>
      <c r="EN169" s="95">
        <v>0</v>
      </c>
      <c r="EO169" s="95">
        <v>0</v>
      </c>
      <c r="EP169" s="95">
        <v>0</v>
      </c>
      <c r="EQ169" s="95">
        <v>0</v>
      </c>
      <c r="ER169" s="95">
        <v>0</v>
      </c>
      <c r="ES169" s="95">
        <v>0</v>
      </c>
      <c r="ET169" s="95">
        <v>0</v>
      </c>
      <c r="EU169" s="95">
        <v>0</v>
      </c>
      <c r="EV169" s="95">
        <v>0</v>
      </c>
      <c r="EW169" s="95">
        <v>0</v>
      </c>
      <c r="EX169" s="95">
        <v>0</v>
      </c>
      <c r="EY169" s="95">
        <v>0</v>
      </c>
      <c r="EZ169" s="95">
        <v>0</v>
      </c>
      <c r="FA169" s="95">
        <v>0</v>
      </c>
      <c r="FB169" s="95">
        <v>0</v>
      </c>
      <c r="FC169" s="95">
        <v>0</v>
      </c>
      <c r="FD169" s="95">
        <v>0</v>
      </c>
      <c r="FE169" s="95">
        <v>0</v>
      </c>
      <c r="FF169" s="95">
        <v>0</v>
      </c>
      <c r="FG169" s="95">
        <v>0</v>
      </c>
      <c r="FH169" s="95">
        <v>0</v>
      </c>
      <c r="FI169" s="95">
        <v>0</v>
      </c>
      <c r="FJ169" s="95">
        <v>0</v>
      </c>
      <c r="FK169" s="95">
        <v>0</v>
      </c>
      <c r="FL169" s="95">
        <v>0</v>
      </c>
      <c r="FM169" s="95">
        <v>0</v>
      </c>
      <c r="FN169" s="95">
        <v>0</v>
      </c>
      <c r="FO169" s="95">
        <v>0</v>
      </c>
      <c r="FP169" s="95">
        <v>0</v>
      </c>
      <c r="FQ169" s="95">
        <v>0</v>
      </c>
      <c r="FR169" s="95">
        <v>0</v>
      </c>
      <c r="FS169" s="95">
        <v>0</v>
      </c>
      <c r="FT169" s="95">
        <v>0</v>
      </c>
      <c r="FU169" s="95">
        <v>0</v>
      </c>
      <c r="FV169" s="95">
        <v>0</v>
      </c>
      <c r="FW169" s="95">
        <v>0</v>
      </c>
      <c r="FX169" s="95">
        <v>0</v>
      </c>
      <c r="FY169" s="95">
        <v>0</v>
      </c>
      <c r="FZ169" s="95">
        <v>0</v>
      </c>
      <c r="GA169" s="95">
        <v>0</v>
      </c>
      <c r="GB169" s="95">
        <v>0</v>
      </c>
      <c r="GC169" s="95">
        <v>0</v>
      </c>
      <c r="GD169" s="95">
        <v>0</v>
      </c>
      <c r="GE169" s="95">
        <v>0</v>
      </c>
      <c r="GF169" s="95">
        <v>0</v>
      </c>
      <c r="GG169" s="96">
        <v>0</v>
      </c>
      <c r="GH169" s="95">
        <v>0</v>
      </c>
      <c r="GI169" s="95">
        <v>215754</v>
      </c>
      <c r="GJ169" s="95">
        <v>105247</v>
      </c>
      <c r="GK169" s="95">
        <v>561810</v>
      </c>
      <c r="GL169" s="95">
        <v>103907</v>
      </c>
      <c r="GM169" s="95">
        <v>0</v>
      </c>
      <c r="GN169" s="95">
        <v>0</v>
      </c>
      <c r="GO169" s="95">
        <v>0</v>
      </c>
      <c r="GP169" s="96">
        <v>986718</v>
      </c>
      <c r="GQ169" s="96">
        <v>986718</v>
      </c>
      <c r="GR169" s="95">
        <v>0</v>
      </c>
      <c r="GS169" s="95">
        <v>0</v>
      </c>
      <c r="GT169" s="95">
        <v>0</v>
      </c>
      <c r="GU169" s="95">
        <v>39812</v>
      </c>
      <c r="GV169" s="95">
        <v>39812</v>
      </c>
      <c r="GW169" s="96">
        <v>1026530</v>
      </c>
      <c r="GX169" s="96">
        <v>1026530</v>
      </c>
      <c r="GY169" s="95">
        <v>0</v>
      </c>
      <c r="GZ169" s="95">
        <v>0</v>
      </c>
      <c r="HA169" s="95">
        <v>0</v>
      </c>
      <c r="HB169" s="95">
        <v>0</v>
      </c>
      <c r="HC169" s="95">
        <v>0</v>
      </c>
      <c r="HD169" s="95">
        <v>-43093</v>
      </c>
      <c r="HE169" s="95">
        <v>-43093</v>
      </c>
      <c r="HF169" s="96">
        <v>983437</v>
      </c>
      <c r="HG169" s="97">
        <v>983437</v>
      </c>
      <c r="HH169" s="87"/>
      <c r="HI169" s="40"/>
    </row>
    <row r="170" spans="1:217" hidden="1" x14ac:dyDescent="0.2">
      <c r="A170" s="87" t="s">
        <v>1047</v>
      </c>
      <c r="B170" s="92" t="s">
        <v>1171</v>
      </c>
      <c r="C170" s="89" t="s">
        <v>755</v>
      </c>
      <c r="D170" s="95">
        <v>1</v>
      </c>
      <c r="E170" s="95">
        <v>0</v>
      </c>
      <c r="F170" s="95">
        <v>1</v>
      </c>
      <c r="G170" s="95">
        <v>0</v>
      </c>
      <c r="H170" s="95">
        <v>0</v>
      </c>
      <c r="I170" s="95">
        <v>0</v>
      </c>
      <c r="J170" s="95">
        <v>0</v>
      </c>
      <c r="K170" s="95">
        <v>16</v>
      </c>
      <c r="L170" s="95">
        <v>0</v>
      </c>
      <c r="M170" s="95">
        <v>1</v>
      </c>
      <c r="N170" s="95">
        <v>0</v>
      </c>
      <c r="O170" s="95">
        <v>0</v>
      </c>
      <c r="P170" s="95">
        <v>0</v>
      </c>
      <c r="Q170" s="95">
        <v>0</v>
      </c>
      <c r="R170" s="95">
        <v>4</v>
      </c>
      <c r="S170" s="95">
        <v>2</v>
      </c>
      <c r="T170" s="95">
        <v>41</v>
      </c>
      <c r="U170" s="95">
        <v>39</v>
      </c>
      <c r="V170" s="95">
        <v>12</v>
      </c>
      <c r="W170" s="95">
        <v>62</v>
      </c>
      <c r="X170" s="95">
        <v>77</v>
      </c>
      <c r="Y170" s="95">
        <v>44</v>
      </c>
      <c r="Z170" s="95">
        <v>279</v>
      </c>
      <c r="AA170" s="95">
        <v>0</v>
      </c>
      <c r="AB170" s="95">
        <v>11</v>
      </c>
      <c r="AC170" s="95">
        <v>13</v>
      </c>
      <c r="AD170" s="95">
        <v>0</v>
      </c>
      <c r="AE170" s="95">
        <v>0</v>
      </c>
      <c r="AF170" s="95">
        <v>0</v>
      </c>
      <c r="AG170" s="95">
        <v>0</v>
      </c>
      <c r="AH170" s="95">
        <v>0</v>
      </c>
      <c r="AI170" s="95">
        <v>0</v>
      </c>
      <c r="AJ170" s="95">
        <v>2</v>
      </c>
      <c r="AK170" s="95">
        <v>0</v>
      </c>
      <c r="AL170" s="95">
        <v>0</v>
      </c>
      <c r="AM170" s="95">
        <v>2</v>
      </c>
      <c r="AN170" s="95">
        <v>2</v>
      </c>
      <c r="AO170" s="95">
        <v>9</v>
      </c>
      <c r="AP170" s="95">
        <v>2</v>
      </c>
      <c r="AQ170" s="95">
        <v>9</v>
      </c>
      <c r="AR170" s="95">
        <v>0</v>
      </c>
      <c r="AS170" s="95">
        <v>0</v>
      </c>
      <c r="AT170" s="95">
        <v>11</v>
      </c>
      <c r="AU170" s="95">
        <v>2</v>
      </c>
      <c r="AV170" s="95">
        <v>1</v>
      </c>
      <c r="AW170" s="95">
        <v>7</v>
      </c>
      <c r="AX170" s="95">
        <v>13</v>
      </c>
      <c r="AY170" s="95">
        <v>2</v>
      </c>
      <c r="AZ170" s="95">
        <v>51</v>
      </c>
      <c r="BA170" s="95">
        <v>2</v>
      </c>
      <c r="BB170" s="95">
        <v>8</v>
      </c>
      <c r="BC170" s="95">
        <v>36</v>
      </c>
      <c r="BD170" s="95">
        <v>23</v>
      </c>
      <c r="BE170" s="95">
        <v>84</v>
      </c>
      <c r="BF170" s="95">
        <v>16</v>
      </c>
      <c r="BG170" s="95">
        <v>51</v>
      </c>
      <c r="BH170" s="95">
        <v>82</v>
      </c>
      <c r="BI170" s="95">
        <v>22</v>
      </c>
      <c r="BJ170" s="95">
        <v>86</v>
      </c>
      <c r="BK170" s="95">
        <v>0</v>
      </c>
      <c r="BL170" s="95">
        <v>0</v>
      </c>
      <c r="BM170" s="95">
        <v>62</v>
      </c>
      <c r="BN170" s="95">
        <v>0</v>
      </c>
      <c r="BO170" s="95">
        <v>9</v>
      </c>
      <c r="BP170" s="95">
        <v>0</v>
      </c>
      <c r="BQ170" s="95">
        <v>0</v>
      </c>
      <c r="BR170" s="95">
        <v>26</v>
      </c>
      <c r="BS170" s="95">
        <v>37</v>
      </c>
      <c r="BT170" s="95">
        <v>8</v>
      </c>
      <c r="BU170" s="95">
        <v>22</v>
      </c>
      <c r="BV170" s="95">
        <v>3</v>
      </c>
      <c r="BW170" s="95">
        <v>15</v>
      </c>
      <c r="BX170" s="95">
        <v>0</v>
      </c>
      <c r="BY170" s="95">
        <v>17</v>
      </c>
      <c r="BZ170" s="95">
        <v>0</v>
      </c>
      <c r="CA170" s="95">
        <v>94</v>
      </c>
      <c r="CB170" s="95">
        <v>40</v>
      </c>
      <c r="CC170" s="95">
        <v>0</v>
      </c>
      <c r="CD170" s="95">
        <v>0</v>
      </c>
      <c r="CE170" s="95">
        <v>0</v>
      </c>
      <c r="CF170" s="95">
        <v>0</v>
      </c>
      <c r="CG170" s="95">
        <v>6</v>
      </c>
      <c r="CH170" s="95">
        <v>116</v>
      </c>
      <c r="CI170" s="95">
        <v>0</v>
      </c>
      <c r="CJ170" s="95">
        <v>11</v>
      </c>
      <c r="CK170" s="95">
        <v>97</v>
      </c>
      <c r="CL170" s="95">
        <v>97</v>
      </c>
      <c r="CM170" s="95">
        <v>82</v>
      </c>
      <c r="CN170" s="95">
        <v>89</v>
      </c>
      <c r="CO170" s="95">
        <v>5</v>
      </c>
      <c r="CP170" s="95">
        <v>77</v>
      </c>
      <c r="CQ170" s="95">
        <v>10</v>
      </c>
      <c r="CR170" s="95">
        <v>237</v>
      </c>
      <c r="CS170" s="95">
        <v>1</v>
      </c>
      <c r="CT170" s="95">
        <v>20</v>
      </c>
      <c r="CU170" s="95">
        <v>87</v>
      </c>
      <c r="CV170" s="95">
        <v>44</v>
      </c>
      <c r="CW170" s="95">
        <v>7</v>
      </c>
      <c r="CX170" s="95">
        <v>48</v>
      </c>
      <c r="CY170" s="95">
        <v>19</v>
      </c>
      <c r="CZ170" s="95">
        <v>17</v>
      </c>
      <c r="DA170" s="95">
        <v>16</v>
      </c>
      <c r="DB170" s="95">
        <v>7</v>
      </c>
      <c r="DC170" s="95">
        <v>0</v>
      </c>
      <c r="DD170" s="95">
        <v>1</v>
      </c>
      <c r="DE170" s="95">
        <v>79</v>
      </c>
      <c r="DF170" s="95">
        <v>159</v>
      </c>
      <c r="DG170" s="95">
        <v>758</v>
      </c>
      <c r="DH170" s="95">
        <v>168</v>
      </c>
      <c r="DI170" s="95">
        <v>20</v>
      </c>
      <c r="DJ170" s="95">
        <v>70</v>
      </c>
      <c r="DK170" s="95">
        <v>432</v>
      </c>
      <c r="DL170" s="95">
        <v>1178</v>
      </c>
      <c r="DM170" s="95">
        <v>39</v>
      </c>
      <c r="DN170" s="95">
        <v>17</v>
      </c>
      <c r="DO170" s="95">
        <v>0</v>
      </c>
      <c r="DP170" s="95">
        <v>9</v>
      </c>
      <c r="DQ170" s="95">
        <v>12</v>
      </c>
      <c r="DR170" s="95">
        <v>48</v>
      </c>
      <c r="DS170" s="95">
        <v>263</v>
      </c>
      <c r="DT170" s="95">
        <v>12</v>
      </c>
      <c r="DU170" s="95">
        <v>7</v>
      </c>
      <c r="DV170" s="95">
        <v>10</v>
      </c>
      <c r="DW170" s="95">
        <v>1</v>
      </c>
      <c r="DX170" s="95">
        <v>15</v>
      </c>
      <c r="DY170" s="95">
        <v>3</v>
      </c>
      <c r="DZ170" s="95">
        <v>122</v>
      </c>
      <c r="EA170" s="95">
        <v>109</v>
      </c>
      <c r="EB170" s="95">
        <v>9</v>
      </c>
      <c r="EC170" s="95">
        <v>44</v>
      </c>
      <c r="ED170" s="95">
        <v>38</v>
      </c>
      <c r="EE170" s="95">
        <v>445</v>
      </c>
      <c r="EF170" s="95">
        <v>135</v>
      </c>
      <c r="EG170" s="95">
        <v>0</v>
      </c>
      <c r="EH170" s="95">
        <v>18</v>
      </c>
      <c r="EI170" s="95">
        <v>28</v>
      </c>
      <c r="EJ170" s="95">
        <v>203</v>
      </c>
      <c r="EK170" s="95">
        <v>471</v>
      </c>
      <c r="EL170" s="95">
        <v>92</v>
      </c>
      <c r="EM170" s="95">
        <v>166</v>
      </c>
      <c r="EN170" s="95">
        <v>3</v>
      </c>
      <c r="EO170" s="95">
        <v>0</v>
      </c>
      <c r="EP170" s="95">
        <v>0</v>
      </c>
      <c r="EQ170" s="95">
        <v>2114</v>
      </c>
      <c r="ER170" s="95">
        <v>8</v>
      </c>
      <c r="ES170" s="95">
        <v>55</v>
      </c>
      <c r="ET170" s="95">
        <v>174</v>
      </c>
      <c r="EU170" s="95">
        <v>0</v>
      </c>
      <c r="EV170" s="95">
        <v>0</v>
      </c>
      <c r="EW170" s="95">
        <v>28</v>
      </c>
      <c r="EX170" s="95">
        <v>3</v>
      </c>
      <c r="EY170" s="95">
        <v>23</v>
      </c>
      <c r="EZ170" s="95">
        <v>37</v>
      </c>
      <c r="FA170" s="95">
        <v>9</v>
      </c>
      <c r="FB170" s="95">
        <v>100</v>
      </c>
      <c r="FC170" s="95">
        <v>11</v>
      </c>
      <c r="FD170" s="95">
        <v>1954</v>
      </c>
      <c r="FE170" s="95">
        <v>40</v>
      </c>
      <c r="FF170" s="95">
        <v>1070</v>
      </c>
      <c r="FG170" s="95">
        <v>132</v>
      </c>
      <c r="FH170" s="95">
        <v>46</v>
      </c>
      <c r="FI170" s="95">
        <v>130</v>
      </c>
      <c r="FJ170" s="95">
        <v>4</v>
      </c>
      <c r="FK170" s="95">
        <v>4</v>
      </c>
      <c r="FL170" s="95">
        <v>0</v>
      </c>
      <c r="FM170" s="95">
        <v>0</v>
      </c>
      <c r="FN170" s="95">
        <v>1</v>
      </c>
      <c r="FO170" s="95">
        <v>226</v>
      </c>
      <c r="FP170" s="95">
        <v>0</v>
      </c>
      <c r="FQ170" s="95">
        <v>29</v>
      </c>
      <c r="FR170" s="95">
        <v>9</v>
      </c>
      <c r="FS170" s="95">
        <v>0</v>
      </c>
      <c r="FT170" s="95">
        <v>78</v>
      </c>
      <c r="FU170" s="95">
        <v>12</v>
      </c>
      <c r="FV170" s="95">
        <v>50</v>
      </c>
      <c r="FW170" s="95">
        <v>0</v>
      </c>
      <c r="FX170" s="95">
        <v>1</v>
      </c>
      <c r="FY170" s="95">
        <v>656</v>
      </c>
      <c r="FZ170" s="95">
        <v>53</v>
      </c>
      <c r="GA170" s="95">
        <v>517</v>
      </c>
      <c r="GB170" s="95">
        <v>233</v>
      </c>
      <c r="GC170" s="95">
        <v>97</v>
      </c>
      <c r="GD170" s="95">
        <v>153</v>
      </c>
      <c r="GE170" s="95">
        <v>0</v>
      </c>
      <c r="GF170" s="95">
        <v>31</v>
      </c>
      <c r="GG170" s="96">
        <v>15824</v>
      </c>
      <c r="GH170" s="95">
        <v>0</v>
      </c>
      <c r="GI170" s="95">
        <v>26999</v>
      </c>
      <c r="GJ170" s="95">
        <v>13450</v>
      </c>
      <c r="GK170" s="95">
        <v>24935</v>
      </c>
      <c r="GL170" s="95">
        <v>7773</v>
      </c>
      <c r="GM170" s="95">
        <v>0</v>
      </c>
      <c r="GN170" s="95">
        <v>0</v>
      </c>
      <c r="GO170" s="95">
        <v>0</v>
      </c>
      <c r="GP170" s="96">
        <v>73157</v>
      </c>
      <c r="GQ170" s="96">
        <v>88981</v>
      </c>
      <c r="GR170" s="95">
        <v>1591</v>
      </c>
      <c r="GS170" s="95">
        <v>52</v>
      </c>
      <c r="GT170" s="95">
        <v>1643</v>
      </c>
      <c r="GU170" s="95">
        <v>4991</v>
      </c>
      <c r="GV170" s="95">
        <v>6634</v>
      </c>
      <c r="GW170" s="96">
        <v>79791</v>
      </c>
      <c r="GX170" s="96">
        <v>95615</v>
      </c>
      <c r="GY170" s="95">
        <v>-7895</v>
      </c>
      <c r="GZ170" s="95">
        <v>0</v>
      </c>
      <c r="HA170" s="95">
        <v>0</v>
      </c>
      <c r="HB170" s="95">
        <v>0</v>
      </c>
      <c r="HC170" s="95">
        <v>-7895</v>
      </c>
      <c r="HD170" s="95">
        <v>-11200</v>
      </c>
      <c r="HE170" s="95">
        <v>-19095</v>
      </c>
      <c r="HF170" s="96">
        <v>60696</v>
      </c>
      <c r="HG170" s="97">
        <v>76520</v>
      </c>
      <c r="HH170" s="87"/>
      <c r="HI170" s="40"/>
    </row>
    <row r="171" spans="1:217" hidden="1" x14ac:dyDescent="0.2">
      <c r="A171" s="87" t="s">
        <v>1048</v>
      </c>
      <c r="B171" s="92" t="s">
        <v>1172</v>
      </c>
      <c r="C171" s="89" t="s">
        <v>753</v>
      </c>
      <c r="D171" s="95">
        <v>0</v>
      </c>
      <c r="E171" s="95">
        <v>0</v>
      </c>
      <c r="F171" s="95">
        <v>0</v>
      </c>
      <c r="G171" s="95">
        <v>0</v>
      </c>
      <c r="H171" s="95">
        <v>0</v>
      </c>
      <c r="I171" s="95">
        <v>0</v>
      </c>
      <c r="J171" s="95">
        <v>0</v>
      </c>
      <c r="K171" s="95">
        <v>0</v>
      </c>
      <c r="L171" s="95">
        <v>0</v>
      </c>
      <c r="M171" s="95">
        <v>0</v>
      </c>
      <c r="N171" s="95">
        <v>0</v>
      </c>
      <c r="O171" s="95">
        <v>0</v>
      </c>
      <c r="P171" s="95">
        <v>0</v>
      </c>
      <c r="Q171" s="95">
        <v>0</v>
      </c>
      <c r="R171" s="95">
        <v>0</v>
      </c>
      <c r="S171" s="95">
        <v>0</v>
      </c>
      <c r="T171" s="95">
        <v>0</v>
      </c>
      <c r="U171" s="95">
        <v>0</v>
      </c>
      <c r="V171" s="95">
        <v>0</v>
      </c>
      <c r="W171" s="95">
        <v>0</v>
      </c>
      <c r="X171" s="95">
        <v>0</v>
      </c>
      <c r="Y171" s="95">
        <v>0</v>
      </c>
      <c r="Z171" s="95">
        <v>0</v>
      </c>
      <c r="AA171" s="95">
        <v>0</v>
      </c>
      <c r="AB171" s="95">
        <v>0</v>
      </c>
      <c r="AC171" s="95">
        <v>0</v>
      </c>
      <c r="AD171" s="95">
        <v>0</v>
      </c>
      <c r="AE171" s="95">
        <v>0</v>
      </c>
      <c r="AF171" s="95">
        <v>0</v>
      </c>
      <c r="AG171" s="95">
        <v>0</v>
      </c>
      <c r="AH171" s="95">
        <v>0</v>
      </c>
      <c r="AI171" s="95">
        <v>0</v>
      </c>
      <c r="AJ171" s="95">
        <v>0</v>
      </c>
      <c r="AK171" s="95">
        <v>0</v>
      </c>
      <c r="AL171" s="95">
        <v>0</v>
      </c>
      <c r="AM171" s="95">
        <v>0</v>
      </c>
      <c r="AN171" s="95">
        <v>0</v>
      </c>
      <c r="AO171" s="95">
        <v>0</v>
      </c>
      <c r="AP171" s="95">
        <v>0</v>
      </c>
      <c r="AQ171" s="95">
        <v>0</v>
      </c>
      <c r="AR171" s="95">
        <v>0</v>
      </c>
      <c r="AS171" s="95">
        <v>0</v>
      </c>
      <c r="AT171" s="95">
        <v>0</v>
      </c>
      <c r="AU171" s="95">
        <v>0</v>
      </c>
      <c r="AV171" s="95">
        <v>0</v>
      </c>
      <c r="AW171" s="95">
        <v>0</v>
      </c>
      <c r="AX171" s="95">
        <v>0</v>
      </c>
      <c r="AY171" s="95">
        <v>0</v>
      </c>
      <c r="AZ171" s="95">
        <v>0</v>
      </c>
      <c r="BA171" s="95">
        <v>0</v>
      </c>
      <c r="BB171" s="95">
        <v>0</v>
      </c>
      <c r="BC171" s="95">
        <v>0</v>
      </c>
      <c r="BD171" s="95">
        <v>0</v>
      </c>
      <c r="BE171" s="95">
        <v>0</v>
      </c>
      <c r="BF171" s="95">
        <v>0</v>
      </c>
      <c r="BG171" s="95">
        <v>0</v>
      </c>
      <c r="BH171" s="95">
        <v>0</v>
      </c>
      <c r="BI171" s="95">
        <v>0</v>
      </c>
      <c r="BJ171" s="95">
        <v>0</v>
      </c>
      <c r="BK171" s="95">
        <v>0</v>
      </c>
      <c r="BL171" s="95">
        <v>0</v>
      </c>
      <c r="BM171" s="95">
        <v>0</v>
      </c>
      <c r="BN171" s="95">
        <v>0</v>
      </c>
      <c r="BO171" s="95">
        <v>0</v>
      </c>
      <c r="BP171" s="95">
        <v>0</v>
      </c>
      <c r="BQ171" s="95">
        <v>0</v>
      </c>
      <c r="BR171" s="95">
        <v>0</v>
      </c>
      <c r="BS171" s="95">
        <v>0</v>
      </c>
      <c r="BT171" s="95">
        <v>0</v>
      </c>
      <c r="BU171" s="95">
        <v>0</v>
      </c>
      <c r="BV171" s="95">
        <v>0</v>
      </c>
      <c r="BW171" s="95">
        <v>0</v>
      </c>
      <c r="BX171" s="95">
        <v>0</v>
      </c>
      <c r="BY171" s="95">
        <v>0</v>
      </c>
      <c r="BZ171" s="95">
        <v>0</v>
      </c>
      <c r="CA171" s="95">
        <v>0</v>
      </c>
      <c r="CB171" s="95">
        <v>0</v>
      </c>
      <c r="CC171" s="95">
        <v>0</v>
      </c>
      <c r="CD171" s="95">
        <v>0</v>
      </c>
      <c r="CE171" s="95">
        <v>0</v>
      </c>
      <c r="CF171" s="95">
        <v>0</v>
      </c>
      <c r="CG171" s="95">
        <v>0</v>
      </c>
      <c r="CH171" s="95">
        <v>0</v>
      </c>
      <c r="CI171" s="95">
        <v>0</v>
      </c>
      <c r="CJ171" s="95">
        <v>0</v>
      </c>
      <c r="CK171" s="95">
        <v>0</v>
      </c>
      <c r="CL171" s="95">
        <v>0</v>
      </c>
      <c r="CM171" s="95">
        <v>0</v>
      </c>
      <c r="CN171" s="95">
        <v>0</v>
      </c>
      <c r="CO171" s="95">
        <v>0</v>
      </c>
      <c r="CP171" s="95">
        <v>0</v>
      </c>
      <c r="CQ171" s="95">
        <v>0</v>
      </c>
      <c r="CR171" s="95">
        <v>0</v>
      </c>
      <c r="CS171" s="95">
        <v>0</v>
      </c>
      <c r="CT171" s="95">
        <v>0</v>
      </c>
      <c r="CU171" s="95">
        <v>0</v>
      </c>
      <c r="CV171" s="95">
        <v>0</v>
      </c>
      <c r="CW171" s="95">
        <v>0</v>
      </c>
      <c r="CX171" s="95">
        <v>0</v>
      </c>
      <c r="CY171" s="95">
        <v>0</v>
      </c>
      <c r="CZ171" s="95">
        <v>0</v>
      </c>
      <c r="DA171" s="95">
        <v>0</v>
      </c>
      <c r="DB171" s="95">
        <v>0</v>
      </c>
      <c r="DC171" s="95">
        <v>0</v>
      </c>
      <c r="DD171" s="95">
        <v>0</v>
      </c>
      <c r="DE171" s="95">
        <v>0</v>
      </c>
      <c r="DF171" s="95">
        <v>0</v>
      </c>
      <c r="DG171" s="95">
        <v>0</v>
      </c>
      <c r="DH171" s="95">
        <v>0</v>
      </c>
      <c r="DI171" s="95">
        <v>0</v>
      </c>
      <c r="DJ171" s="95">
        <v>0</v>
      </c>
      <c r="DK171" s="95">
        <v>0</v>
      </c>
      <c r="DL171" s="95">
        <v>0</v>
      </c>
      <c r="DM171" s="95">
        <v>0</v>
      </c>
      <c r="DN171" s="95">
        <v>0</v>
      </c>
      <c r="DO171" s="95">
        <v>0</v>
      </c>
      <c r="DP171" s="95">
        <v>0</v>
      </c>
      <c r="DQ171" s="95">
        <v>0</v>
      </c>
      <c r="DR171" s="95">
        <v>0</v>
      </c>
      <c r="DS171" s="95">
        <v>0</v>
      </c>
      <c r="DT171" s="95">
        <v>0</v>
      </c>
      <c r="DU171" s="95">
        <v>0</v>
      </c>
      <c r="DV171" s="95">
        <v>0</v>
      </c>
      <c r="DW171" s="95">
        <v>0</v>
      </c>
      <c r="DX171" s="95">
        <v>0</v>
      </c>
      <c r="DY171" s="95">
        <v>0</v>
      </c>
      <c r="DZ171" s="95">
        <v>0</v>
      </c>
      <c r="EA171" s="95">
        <v>0</v>
      </c>
      <c r="EB171" s="95">
        <v>0</v>
      </c>
      <c r="EC171" s="95">
        <v>0</v>
      </c>
      <c r="ED171" s="95">
        <v>0</v>
      </c>
      <c r="EE171" s="95">
        <v>0</v>
      </c>
      <c r="EF171" s="95">
        <v>0</v>
      </c>
      <c r="EG171" s="95">
        <v>0</v>
      </c>
      <c r="EH171" s="95">
        <v>0</v>
      </c>
      <c r="EI171" s="95">
        <v>0</v>
      </c>
      <c r="EJ171" s="95">
        <v>0</v>
      </c>
      <c r="EK171" s="95">
        <v>0</v>
      </c>
      <c r="EL171" s="95">
        <v>0</v>
      </c>
      <c r="EM171" s="95">
        <v>0</v>
      </c>
      <c r="EN171" s="95">
        <v>0</v>
      </c>
      <c r="EO171" s="95">
        <v>0</v>
      </c>
      <c r="EP171" s="95">
        <v>0</v>
      </c>
      <c r="EQ171" s="95">
        <v>0</v>
      </c>
      <c r="ER171" s="95">
        <v>0</v>
      </c>
      <c r="ES171" s="95">
        <v>0</v>
      </c>
      <c r="ET171" s="95">
        <v>0</v>
      </c>
      <c r="EU171" s="95">
        <v>0</v>
      </c>
      <c r="EV171" s="95">
        <v>0</v>
      </c>
      <c r="EW171" s="95">
        <v>0</v>
      </c>
      <c r="EX171" s="95">
        <v>0</v>
      </c>
      <c r="EY171" s="95">
        <v>0</v>
      </c>
      <c r="EZ171" s="95">
        <v>0</v>
      </c>
      <c r="FA171" s="95">
        <v>0</v>
      </c>
      <c r="FB171" s="95">
        <v>0</v>
      </c>
      <c r="FC171" s="95">
        <v>0</v>
      </c>
      <c r="FD171" s="95">
        <v>0</v>
      </c>
      <c r="FE171" s="95">
        <v>0</v>
      </c>
      <c r="FF171" s="95">
        <v>0</v>
      </c>
      <c r="FG171" s="95">
        <v>0</v>
      </c>
      <c r="FH171" s="95">
        <v>0</v>
      </c>
      <c r="FI171" s="95">
        <v>0</v>
      </c>
      <c r="FJ171" s="95">
        <v>0</v>
      </c>
      <c r="FK171" s="95">
        <v>0</v>
      </c>
      <c r="FL171" s="95">
        <v>0</v>
      </c>
      <c r="FM171" s="95">
        <v>0</v>
      </c>
      <c r="FN171" s="95">
        <v>0</v>
      </c>
      <c r="FO171" s="95">
        <v>0</v>
      </c>
      <c r="FP171" s="95">
        <v>0</v>
      </c>
      <c r="FQ171" s="95">
        <v>0</v>
      </c>
      <c r="FR171" s="95">
        <v>0</v>
      </c>
      <c r="FS171" s="95">
        <v>0</v>
      </c>
      <c r="FT171" s="95">
        <v>0</v>
      </c>
      <c r="FU171" s="95">
        <v>0</v>
      </c>
      <c r="FV171" s="95">
        <v>0</v>
      </c>
      <c r="FW171" s="95">
        <v>0</v>
      </c>
      <c r="FX171" s="95">
        <v>0</v>
      </c>
      <c r="FY171" s="95">
        <v>0</v>
      </c>
      <c r="FZ171" s="95">
        <v>0</v>
      </c>
      <c r="GA171" s="95">
        <v>0</v>
      </c>
      <c r="GB171" s="95">
        <v>0</v>
      </c>
      <c r="GC171" s="95">
        <v>0</v>
      </c>
      <c r="GD171" s="95">
        <v>0</v>
      </c>
      <c r="GE171" s="95">
        <v>0</v>
      </c>
      <c r="GF171" s="95">
        <v>0</v>
      </c>
      <c r="GG171" s="96">
        <v>0</v>
      </c>
      <c r="GH171" s="95">
        <v>0</v>
      </c>
      <c r="GI171" s="95">
        <v>0</v>
      </c>
      <c r="GJ171" s="95">
        <v>20893</v>
      </c>
      <c r="GK171" s="95">
        <v>2194</v>
      </c>
      <c r="GL171" s="95">
        <v>50420</v>
      </c>
      <c r="GM171" s="95">
        <v>66390</v>
      </c>
      <c r="GN171" s="95">
        <v>40930</v>
      </c>
      <c r="GO171" s="95">
        <v>0</v>
      </c>
      <c r="GP171" s="96">
        <v>180827</v>
      </c>
      <c r="GQ171" s="96">
        <v>180827</v>
      </c>
      <c r="GR171" s="95">
        <v>4166</v>
      </c>
      <c r="GS171" s="95">
        <v>0</v>
      </c>
      <c r="GT171" s="95">
        <v>4166</v>
      </c>
      <c r="GU171" s="95">
        <v>24585</v>
      </c>
      <c r="GV171" s="95">
        <v>28751</v>
      </c>
      <c r="GW171" s="96">
        <v>209578</v>
      </c>
      <c r="GX171" s="96">
        <v>209578</v>
      </c>
      <c r="GY171" s="95">
        <v>-4994</v>
      </c>
      <c r="GZ171" s="95">
        <v>0</v>
      </c>
      <c r="HA171" s="95">
        <v>0</v>
      </c>
      <c r="HB171" s="95">
        <v>0</v>
      </c>
      <c r="HC171" s="95">
        <v>-4994</v>
      </c>
      <c r="HD171" s="95">
        <v>-32931</v>
      </c>
      <c r="HE171" s="95">
        <v>-37925</v>
      </c>
      <c r="HF171" s="96">
        <v>171653</v>
      </c>
      <c r="HG171" s="97">
        <v>171653</v>
      </c>
      <c r="HH171" s="87"/>
      <c r="HI171" s="40"/>
    </row>
    <row r="172" spans="1:217" hidden="1" x14ac:dyDescent="0.2">
      <c r="A172" s="87" t="s">
        <v>1049</v>
      </c>
      <c r="B172" s="92" t="s">
        <v>1173</v>
      </c>
      <c r="C172" s="89" t="s">
        <v>750</v>
      </c>
      <c r="D172" s="95">
        <v>0</v>
      </c>
      <c r="E172" s="95">
        <v>0</v>
      </c>
      <c r="F172" s="95">
        <v>0</v>
      </c>
      <c r="G172" s="95">
        <v>0</v>
      </c>
      <c r="H172" s="95">
        <v>0</v>
      </c>
      <c r="I172" s="95">
        <v>0</v>
      </c>
      <c r="J172" s="95">
        <v>0</v>
      </c>
      <c r="K172" s="95">
        <v>0</v>
      </c>
      <c r="L172" s="95">
        <v>0</v>
      </c>
      <c r="M172" s="95">
        <v>0</v>
      </c>
      <c r="N172" s="95">
        <v>0</v>
      </c>
      <c r="O172" s="95">
        <v>0</v>
      </c>
      <c r="P172" s="95">
        <v>0</v>
      </c>
      <c r="Q172" s="95">
        <v>0</v>
      </c>
      <c r="R172" s="95">
        <v>0</v>
      </c>
      <c r="S172" s="95">
        <v>0</v>
      </c>
      <c r="T172" s="95">
        <v>0</v>
      </c>
      <c r="U172" s="95">
        <v>0</v>
      </c>
      <c r="V172" s="95">
        <v>0</v>
      </c>
      <c r="W172" s="95">
        <v>0</v>
      </c>
      <c r="X172" s="95">
        <v>0</v>
      </c>
      <c r="Y172" s="95">
        <v>0</v>
      </c>
      <c r="Z172" s="95">
        <v>0</v>
      </c>
      <c r="AA172" s="95">
        <v>0</v>
      </c>
      <c r="AB172" s="95">
        <v>0</v>
      </c>
      <c r="AC172" s="95">
        <v>0</v>
      </c>
      <c r="AD172" s="95">
        <v>0</v>
      </c>
      <c r="AE172" s="95">
        <v>0</v>
      </c>
      <c r="AF172" s="95">
        <v>0</v>
      </c>
      <c r="AG172" s="95">
        <v>0</v>
      </c>
      <c r="AH172" s="95">
        <v>0</v>
      </c>
      <c r="AI172" s="95">
        <v>0</v>
      </c>
      <c r="AJ172" s="95">
        <v>0</v>
      </c>
      <c r="AK172" s="95">
        <v>0</v>
      </c>
      <c r="AL172" s="95">
        <v>0</v>
      </c>
      <c r="AM172" s="95">
        <v>0</v>
      </c>
      <c r="AN172" s="95">
        <v>0</v>
      </c>
      <c r="AO172" s="95">
        <v>0</v>
      </c>
      <c r="AP172" s="95">
        <v>0</v>
      </c>
      <c r="AQ172" s="95">
        <v>0</v>
      </c>
      <c r="AR172" s="95">
        <v>0</v>
      </c>
      <c r="AS172" s="95">
        <v>0</v>
      </c>
      <c r="AT172" s="95">
        <v>0</v>
      </c>
      <c r="AU172" s="95">
        <v>0</v>
      </c>
      <c r="AV172" s="95">
        <v>0</v>
      </c>
      <c r="AW172" s="95">
        <v>0</v>
      </c>
      <c r="AX172" s="95">
        <v>0</v>
      </c>
      <c r="AY172" s="95">
        <v>0</v>
      </c>
      <c r="AZ172" s="95">
        <v>0</v>
      </c>
      <c r="BA172" s="95">
        <v>0</v>
      </c>
      <c r="BB172" s="95">
        <v>0</v>
      </c>
      <c r="BC172" s="95">
        <v>0</v>
      </c>
      <c r="BD172" s="95">
        <v>0</v>
      </c>
      <c r="BE172" s="95">
        <v>0</v>
      </c>
      <c r="BF172" s="95">
        <v>0</v>
      </c>
      <c r="BG172" s="95">
        <v>0</v>
      </c>
      <c r="BH172" s="95">
        <v>0</v>
      </c>
      <c r="BI172" s="95">
        <v>0</v>
      </c>
      <c r="BJ172" s="95">
        <v>0</v>
      </c>
      <c r="BK172" s="95">
        <v>0</v>
      </c>
      <c r="BL172" s="95">
        <v>0</v>
      </c>
      <c r="BM172" s="95">
        <v>0</v>
      </c>
      <c r="BN172" s="95">
        <v>0</v>
      </c>
      <c r="BO172" s="95">
        <v>0</v>
      </c>
      <c r="BP172" s="95">
        <v>0</v>
      </c>
      <c r="BQ172" s="95">
        <v>0</v>
      </c>
      <c r="BR172" s="95">
        <v>0</v>
      </c>
      <c r="BS172" s="95">
        <v>0</v>
      </c>
      <c r="BT172" s="95">
        <v>0</v>
      </c>
      <c r="BU172" s="95">
        <v>0</v>
      </c>
      <c r="BV172" s="95">
        <v>0</v>
      </c>
      <c r="BW172" s="95">
        <v>0</v>
      </c>
      <c r="BX172" s="95">
        <v>0</v>
      </c>
      <c r="BY172" s="95">
        <v>0</v>
      </c>
      <c r="BZ172" s="95">
        <v>0</v>
      </c>
      <c r="CA172" s="95">
        <v>0</v>
      </c>
      <c r="CB172" s="95">
        <v>0</v>
      </c>
      <c r="CC172" s="95">
        <v>0</v>
      </c>
      <c r="CD172" s="95">
        <v>0</v>
      </c>
      <c r="CE172" s="95">
        <v>0</v>
      </c>
      <c r="CF172" s="95">
        <v>0</v>
      </c>
      <c r="CG172" s="95">
        <v>0</v>
      </c>
      <c r="CH172" s="95">
        <v>0</v>
      </c>
      <c r="CI172" s="95">
        <v>0</v>
      </c>
      <c r="CJ172" s="95">
        <v>0</v>
      </c>
      <c r="CK172" s="95">
        <v>0</v>
      </c>
      <c r="CL172" s="95">
        <v>0</v>
      </c>
      <c r="CM172" s="95">
        <v>0</v>
      </c>
      <c r="CN172" s="95">
        <v>0</v>
      </c>
      <c r="CO172" s="95">
        <v>0</v>
      </c>
      <c r="CP172" s="95">
        <v>0</v>
      </c>
      <c r="CQ172" s="95">
        <v>0</v>
      </c>
      <c r="CR172" s="95">
        <v>0</v>
      </c>
      <c r="CS172" s="95">
        <v>0</v>
      </c>
      <c r="CT172" s="95">
        <v>0</v>
      </c>
      <c r="CU172" s="95">
        <v>0</v>
      </c>
      <c r="CV172" s="95">
        <v>0</v>
      </c>
      <c r="CW172" s="95">
        <v>0</v>
      </c>
      <c r="CX172" s="95">
        <v>0</v>
      </c>
      <c r="CY172" s="95">
        <v>0</v>
      </c>
      <c r="CZ172" s="95">
        <v>0</v>
      </c>
      <c r="DA172" s="95">
        <v>0</v>
      </c>
      <c r="DB172" s="95">
        <v>0</v>
      </c>
      <c r="DC172" s="95">
        <v>0</v>
      </c>
      <c r="DD172" s="95">
        <v>0</v>
      </c>
      <c r="DE172" s="95">
        <v>0</v>
      </c>
      <c r="DF172" s="95">
        <v>0</v>
      </c>
      <c r="DG172" s="95">
        <v>0</v>
      </c>
      <c r="DH172" s="95">
        <v>0</v>
      </c>
      <c r="DI172" s="95">
        <v>0</v>
      </c>
      <c r="DJ172" s="95">
        <v>0</v>
      </c>
      <c r="DK172" s="95">
        <v>0</v>
      </c>
      <c r="DL172" s="95">
        <v>0</v>
      </c>
      <c r="DM172" s="95">
        <v>0</v>
      </c>
      <c r="DN172" s="95">
        <v>0</v>
      </c>
      <c r="DO172" s="95">
        <v>0</v>
      </c>
      <c r="DP172" s="95">
        <v>0</v>
      </c>
      <c r="DQ172" s="95">
        <v>0</v>
      </c>
      <c r="DR172" s="95">
        <v>0</v>
      </c>
      <c r="DS172" s="95">
        <v>0</v>
      </c>
      <c r="DT172" s="95">
        <v>0</v>
      </c>
      <c r="DU172" s="95">
        <v>0</v>
      </c>
      <c r="DV172" s="95">
        <v>0</v>
      </c>
      <c r="DW172" s="95">
        <v>0</v>
      </c>
      <c r="DX172" s="95">
        <v>0</v>
      </c>
      <c r="DY172" s="95">
        <v>0</v>
      </c>
      <c r="DZ172" s="95">
        <v>0</v>
      </c>
      <c r="EA172" s="95">
        <v>0</v>
      </c>
      <c r="EB172" s="95">
        <v>0</v>
      </c>
      <c r="EC172" s="95">
        <v>0</v>
      </c>
      <c r="ED172" s="95">
        <v>0</v>
      </c>
      <c r="EE172" s="95">
        <v>0</v>
      </c>
      <c r="EF172" s="95">
        <v>0</v>
      </c>
      <c r="EG172" s="95">
        <v>0</v>
      </c>
      <c r="EH172" s="95">
        <v>0</v>
      </c>
      <c r="EI172" s="95">
        <v>0</v>
      </c>
      <c r="EJ172" s="95">
        <v>0</v>
      </c>
      <c r="EK172" s="95">
        <v>0</v>
      </c>
      <c r="EL172" s="95">
        <v>0</v>
      </c>
      <c r="EM172" s="95">
        <v>0</v>
      </c>
      <c r="EN172" s="95">
        <v>0</v>
      </c>
      <c r="EO172" s="95">
        <v>0</v>
      </c>
      <c r="EP172" s="95">
        <v>0</v>
      </c>
      <c r="EQ172" s="95">
        <v>0</v>
      </c>
      <c r="ER172" s="95">
        <v>0</v>
      </c>
      <c r="ES172" s="95">
        <v>0</v>
      </c>
      <c r="ET172" s="95">
        <v>0</v>
      </c>
      <c r="EU172" s="95">
        <v>0</v>
      </c>
      <c r="EV172" s="95">
        <v>0</v>
      </c>
      <c r="EW172" s="95">
        <v>0</v>
      </c>
      <c r="EX172" s="95">
        <v>0</v>
      </c>
      <c r="EY172" s="95">
        <v>0</v>
      </c>
      <c r="EZ172" s="95">
        <v>0</v>
      </c>
      <c r="FA172" s="95">
        <v>0</v>
      </c>
      <c r="FB172" s="95">
        <v>0</v>
      </c>
      <c r="FC172" s="95">
        <v>0</v>
      </c>
      <c r="FD172" s="95">
        <v>0</v>
      </c>
      <c r="FE172" s="95">
        <v>0</v>
      </c>
      <c r="FF172" s="95">
        <v>0</v>
      </c>
      <c r="FG172" s="95">
        <v>0</v>
      </c>
      <c r="FH172" s="95">
        <v>0</v>
      </c>
      <c r="FI172" s="95">
        <v>0</v>
      </c>
      <c r="FJ172" s="95">
        <v>0</v>
      </c>
      <c r="FK172" s="95">
        <v>0</v>
      </c>
      <c r="FL172" s="95">
        <v>0</v>
      </c>
      <c r="FM172" s="95">
        <v>0</v>
      </c>
      <c r="FN172" s="95">
        <v>0</v>
      </c>
      <c r="FO172" s="95">
        <v>0</v>
      </c>
      <c r="FP172" s="95">
        <v>0</v>
      </c>
      <c r="FQ172" s="95">
        <v>0</v>
      </c>
      <c r="FR172" s="95">
        <v>0</v>
      </c>
      <c r="FS172" s="95">
        <v>0</v>
      </c>
      <c r="FT172" s="95">
        <v>0</v>
      </c>
      <c r="FU172" s="95">
        <v>0</v>
      </c>
      <c r="FV172" s="95">
        <v>0</v>
      </c>
      <c r="FW172" s="95">
        <v>0</v>
      </c>
      <c r="FX172" s="95">
        <v>0</v>
      </c>
      <c r="FY172" s="95">
        <v>0</v>
      </c>
      <c r="FZ172" s="95">
        <v>0</v>
      </c>
      <c r="GA172" s="95">
        <v>0</v>
      </c>
      <c r="GB172" s="95">
        <v>0</v>
      </c>
      <c r="GC172" s="95">
        <v>0</v>
      </c>
      <c r="GD172" s="95">
        <v>0</v>
      </c>
      <c r="GE172" s="95">
        <v>0</v>
      </c>
      <c r="GF172" s="95">
        <v>0</v>
      </c>
      <c r="GG172" s="96">
        <v>0</v>
      </c>
      <c r="GH172" s="95">
        <v>0</v>
      </c>
      <c r="GI172" s="95">
        <v>0</v>
      </c>
      <c r="GJ172" s="95">
        <v>0</v>
      </c>
      <c r="GK172" s="95">
        <v>0</v>
      </c>
      <c r="GL172" s="95">
        <v>0</v>
      </c>
      <c r="GM172" s="95">
        <v>8851</v>
      </c>
      <c r="GN172" s="95">
        <v>647149</v>
      </c>
      <c r="GO172" s="95">
        <v>0</v>
      </c>
      <c r="GP172" s="96">
        <v>656000</v>
      </c>
      <c r="GQ172" s="96">
        <v>656000</v>
      </c>
      <c r="GR172" s="95">
        <v>31537</v>
      </c>
      <c r="GS172" s="95">
        <v>0</v>
      </c>
      <c r="GT172" s="95">
        <v>31537</v>
      </c>
      <c r="GU172" s="95">
        <v>0</v>
      </c>
      <c r="GV172" s="95">
        <v>31537</v>
      </c>
      <c r="GW172" s="96">
        <v>687537</v>
      </c>
      <c r="GX172" s="96">
        <v>687537</v>
      </c>
      <c r="GY172" s="95">
        <v>-60755</v>
      </c>
      <c r="GZ172" s="95">
        <v>0</v>
      </c>
      <c r="HA172" s="95">
        <v>0</v>
      </c>
      <c r="HB172" s="95">
        <v>0</v>
      </c>
      <c r="HC172" s="95">
        <v>-60755</v>
      </c>
      <c r="HD172" s="95">
        <v>-91347</v>
      </c>
      <c r="HE172" s="95">
        <v>-152102</v>
      </c>
      <c r="HF172" s="96">
        <v>535435</v>
      </c>
      <c r="HG172" s="97">
        <v>535435</v>
      </c>
      <c r="HH172" s="87"/>
      <c r="HI172" s="40"/>
    </row>
    <row r="173" spans="1:217" hidden="1" x14ac:dyDescent="0.2">
      <c r="A173" s="87" t="s">
        <v>1050</v>
      </c>
      <c r="B173" s="92" t="s">
        <v>793</v>
      </c>
      <c r="C173" s="89" t="s">
        <v>749</v>
      </c>
      <c r="D173" s="95">
        <v>0</v>
      </c>
      <c r="E173" s="95">
        <v>0</v>
      </c>
      <c r="F173" s="95">
        <v>0</v>
      </c>
      <c r="G173" s="95">
        <v>0</v>
      </c>
      <c r="H173" s="95">
        <v>0</v>
      </c>
      <c r="I173" s="95">
        <v>0</v>
      </c>
      <c r="J173" s="95">
        <v>0</v>
      </c>
      <c r="K173" s="95">
        <v>0</v>
      </c>
      <c r="L173" s="95">
        <v>0</v>
      </c>
      <c r="M173" s="95">
        <v>0</v>
      </c>
      <c r="N173" s="95">
        <v>0</v>
      </c>
      <c r="O173" s="95">
        <v>0</v>
      </c>
      <c r="P173" s="95">
        <v>0</v>
      </c>
      <c r="Q173" s="95">
        <v>0</v>
      </c>
      <c r="R173" s="95">
        <v>0</v>
      </c>
      <c r="S173" s="95">
        <v>0</v>
      </c>
      <c r="T173" s="95">
        <v>0</v>
      </c>
      <c r="U173" s="95">
        <v>0</v>
      </c>
      <c r="V173" s="95">
        <v>0</v>
      </c>
      <c r="W173" s="95">
        <v>0</v>
      </c>
      <c r="X173" s="95">
        <v>0</v>
      </c>
      <c r="Y173" s="95">
        <v>0</v>
      </c>
      <c r="Z173" s="95">
        <v>0</v>
      </c>
      <c r="AA173" s="95">
        <v>0</v>
      </c>
      <c r="AB173" s="95">
        <v>0</v>
      </c>
      <c r="AC173" s="95">
        <v>0</v>
      </c>
      <c r="AD173" s="95">
        <v>0</v>
      </c>
      <c r="AE173" s="95">
        <v>0</v>
      </c>
      <c r="AF173" s="95">
        <v>0</v>
      </c>
      <c r="AG173" s="95">
        <v>0</v>
      </c>
      <c r="AH173" s="95">
        <v>0</v>
      </c>
      <c r="AI173" s="95">
        <v>0</v>
      </c>
      <c r="AJ173" s="95">
        <v>0</v>
      </c>
      <c r="AK173" s="95">
        <v>0</v>
      </c>
      <c r="AL173" s="95">
        <v>0</v>
      </c>
      <c r="AM173" s="95">
        <v>0</v>
      </c>
      <c r="AN173" s="95">
        <v>0</v>
      </c>
      <c r="AO173" s="95">
        <v>0</v>
      </c>
      <c r="AP173" s="95">
        <v>0</v>
      </c>
      <c r="AQ173" s="95">
        <v>0</v>
      </c>
      <c r="AR173" s="95">
        <v>0</v>
      </c>
      <c r="AS173" s="95">
        <v>0</v>
      </c>
      <c r="AT173" s="95">
        <v>0</v>
      </c>
      <c r="AU173" s="95">
        <v>0</v>
      </c>
      <c r="AV173" s="95">
        <v>0</v>
      </c>
      <c r="AW173" s="95">
        <v>0</v>
      </c>
      <c r="AX173" s="95">
        <v>0</v>
      </c>
      <c r="AY173" s="95">
        <v>0</v>
      </c>
      <c r="AZ173" s="95">
        <v>0</v>
      </c>
      <c r="BA173" s="95">
        <v>0</v>
      </c>
      <c r="BB173" s="95">
        <v>0</v>
      </c>
      <c r="BC173" s="95">
        <v>0</v>
      </c>
      <c r="BD173" s="95">
        <v>0</v>
      </c>
      <c r="BE173" s="95">
        <v>0</v>
      </c>
      <c r="BF173" s="95">
        <v>0</v>
      </c>
      <c r="BG173" s="95">
        <v>0</v>
      </c>
      <c r="BH173" s="95">
        <v>0</v>
      </c>
      <c r="BI173" s="95">
        <v>0</v>
      </c>
      <c r="BJ173" s="95">
        <v>0</v>
      </c>
      <c r="BK173" s="95">
        <v>0</v>
      </c>
      <c r="BL173" s="95">
        <v>0</v>
      </c>
      <c r="BM173" s="95">
        <v>0</v>
      </c>
      <c r="BN173" s="95">
        <v>0</v>
      </c>
      <c r="BO173" s="95">
        <v>0</v>
      </c>
      <c r="BP173" s="95">
        <v>0</v>
      </c>
      <c r="BQ173" s="95">
        <v>0</v>
      </c>
      <c r="BR173" s="95">
        <v>0</v>
      </c>
      <c r="BS173" s="95">
        <v>0</v>
      </c>
      <c r="BT173" s="95">
        <v>0</v>
      </c>
      <c r="BU173" s="95">
        <v>0</v>
      </c>
      <c r="BV173" s="95">
        <v>0</v>
      </c>
      <c r="BW173" s="95">
        <v>0</v>
      </c>
      <c r="BX173" s="95">
        <v>0</v>
      </c>
      <c r="BY173" s="95">
        <v>0</v>
      </c>
      <c r="BZ173" s="95">
        <v>0</v>
      </c>
      <c r="CA173" s="95">
        <v>0</v>
      </c>
      <c r="CB173" s="95">
        <v>0</v>
      </c>
      <c r="CC173" s="95">
        <v>0</v>
      </c>
      <c r="CD173" s="95">
        <v>0</v>
      </c>
      <c r="CE173" s="95">
        <v>0</v>
      </c>
      <c r="CF173" s="95">
        <v>0</v>
      </c>
      <c r="CG173" s="95">
        <v>0</v>
      </c>
      <c r="CH173" s="95">
        <v>0</v>
      </c>
      <c r="CI173" s="95">
        <v>0</v>
      </c>
      <c r="CJ173" s="95">
        <v>0</v>
      </c>
      <c r="CK173" s="95">
        <v>0</v>
      </c>
      <c r="CL173" s="95">
        <v>0</v>
      </c>
      <c r="CM173" s="95">
        <v>0</v>
      </c>
      <c r="CN173" s="95">
        <v>0</v>
      </c>
      <c r="CO173" s="95">
        <v>0</v>
      </c>
      <c r="CP173" s="95">
        <v>0</v>
      </c>
      <c r="CQ173" s="95">
        <v>0</v>
      </c>
      <c r="CR173" s="95">
        <v>0</v>
      </c>
      <c r="CS173" s="95">
        <v>0</v>
      </c>
      <c r="CT173" s="95">
        <v>0</v>
      </c>
      <c r="CU173" s="95">
        <v>0</v>
      </c>
      <c r="CV173" s="95">
        <v>0</v>
      </c>
      <c r="CW173" s="95">
        <v>0</v>
      </c>
      <c r="CX173" s="95">
        <v>0</v>
      </c>
      <c r="CY173" s="95">
        <v>0</v>
      </c>
      <c r="CZ173" s="95">
        <v>0</v>
      </c>
      <c r="DA173" s="95">
        <v>0</v>
      </c>
      <c r="DB173" s="95">
        <v>0</v>
      </c>
      <c r="DC173" s="95">
        <v>0</v>
      </c>
      <c r="DD173" s="95">
        <v>0</v>
      </c>
      <c r="DE173" s="95">
        <v>0</v>
      </c>
      <c r="DF173" s="95">
        <v>0</v>
      </c>
      <c r="DG173" s="95">
        <v>0</v>
      </c>
      <c r="DH173" s="95">
        <v>0</v>
      </c>
      <c r="DI173" s="95">
        <v>0</v>
      </c>
      <c r="DJ173" s="95">
        <v>0</v>
      </c>
      <c r="DK173" s="95">
        <v>0</v>
      </c>
      <c r="DL173" s="95">
        <v>0</v>
      </c>
      <c r="DM173" s="95">
        <v>0</v>
      </c>
      <c r="DN173" s="95">
        <v>0</v>
      </c>
      <c r="DO173" s="95">
        <v>0</v>
      </c>
      <c r="DP173" s="95">
        <v>0</v>
      </c>
      <c r="DQ173" s="95">
        <v>0</v>
      </c>
      <c r="DR173" s="95">
        <v>0</v>
      </c>
      <c r="DS173" s="95">
        <v>0</v>
      </c>
      <c r="DT173" s="95">
        <v>0</v>
      </c>
      <c r="DU173" s="95">
        <v>0</v>
      </c>
      <c r="DV173" s="95">
        <v>0</v>
      </c>
      <c r="DW173" s="95">
        <v>0</v>
      </c>
      <c r="DX173" s="95">
        <v>0</v>
      </c>
      <c r="DY173" s="95">
        <v>0</v>
      </c>
      <c r="DZ173" s="95">
        <v>0</v>
      </c>
      <c r="EA173" s="95">
        <v>0</v>
      </c>
      <c r="EB173" s="95">
        <v>0</v>
      </c>
      <c r="EC173" s="95">
        <v>0</v>
      </c>
      <c r="ED173" s="95">
        <v>0</v>
      </c>
      <c r="EE173" s="95">
        <v>0</v>
      </c>
      <c r="EF173" s="95">
        <v>0</v>
      </c>
      <c r="EG173" s="95">
        <v>0</v>
      </c>
      <c r="EH173" s="95">
        <v>0</v>
      </c>
      <c r="EI173" s="95">
        <v>0</v>
      </c>
      <c r="EJ173" s="95">
        <v>0</v>
      </c>
      <c r="EK173" s="95">
        <v>0</v>
      </c>
      <c r="EL173" s="95">
        <v>0</v>
      </c>
      <c r="EM173" s="95">
        <v>0</v>
      </c>
      <c r="EN173" s="95">
        <v>0</v>
      </c>
      <c r="EO173" s="95">
        <v>0</v>
      </c>
      <c r="EP173" s="95">
        <v>0</v>
      </c>
      <c r="EQ173" s="95">
        <v>0</v>
      </c>
      <c r="ER173" s="95">
        <v>0</v>
      </c>
      <c r="ES173" s="95">
        <v>0</v>
      </c>
      <c r="ET173" s="95">
        <v>0</v>
      </c>
      <c r="EU173" s="95">
        <v>0</v>
      </c>
      <c r="EV173" s="95">
        <v>0</v>
      </c>
      <c r="EW173" s="95">
        <v>0</v>
      </c>
      <c r="EX173" s="95">
        <v>0</v>
      </c>
      <c r="EY173" s="95">
        <v>0</v>
      </c>
      <c r="EZ173" s="95">
        <v>0</v>
      </c>
      <c r="FA173" s="95">
        <v>0</v>
      </c>
      <c r="FB173" s="95">
        <v>0</v>
      </c>
      <c r="FC173" s="95">
        <v>0</v>
      </c>
      <c r="FD173" s="95">
        <v>0</v>
      </c>
      <c r="FE173" s="95">
        <v>0</v>
      </c>
      <c r="FF173" s="95">
        <v>0</v>
      </c>
      <c r="FG173" s="95">
        <v>0</v>
      </c>
      <c r="FH173" s="95">
        <v>0</v>
      </c>
      <c r="FI173" s="95">
        <v>0</v>
      </c>
      <c r="FJ173" s="95">
        <v>0</v>
      </c>
      <c r="FK173" s="95">
        <v>0</v>
      </c>
      <c r="FL173" s="95">
        <v>0</v>
      </c>
      <c r="FM173" s="95">
        <v>0</v>
      </c>
      <c r="FN173" s="95">
        <v>0</v>
      </c>
      <c r="FO173" s="95">
        <v>14681</v>
      </c>
      <c r="FP173" s="95">
        <v>0</v>
      </c>
      <c r="FQ173" s="95">
        <v>0</v>
      </c>
      <c r="FR173" s="95">
        <v>238</v>
      </c>
      <c r="FS173" s="95">
        <v>0</v>
      </c>
      <c r="FT173" s="95">
        <v>0</v>
      </c>
      <c r="FU173" s="95">
        <v>0</v>
      </c>
      <c r="FV173" s="95">
        <v>0</v>
      </c>
      <c r="FW173" s="95">
        <v>0</v>
      </c>
      <c r="FX173" s="95">
        <v>0</v>
      </c>
      <c r="FY173" s="95">
        <v>0</v>
      </c>
      <c r="FZ173" s="95">
        <v>0</v>
      </c>
      <c r="GA173" s="95">
        <v>0</v>
      </c>
      <c r="GB173" s="95">
        <v>0</v>
      </c>
      <c r="GC173" s="95">
        <v>0</v>
      </c>
      <c r="GD173" s="95">
        <v>0</v>
      </c>
      <c r="GE173" s="95">
        <v>0</v>
      </c>
      <c r="GF173" s="95">
        <v>0</v>
      </c>
      <c r="GG173" s="96">
        <v>14919</v>
      </c>
      <c r="GH173" s="95">
        <v>7642</v>
      </c>
      <c r="GI173" s="95">
        <v>308420</v>
      </c>
      <c r="GJ173" s="95">
        <v>0</v>
      </c>
      <c r="GK173" s="95">
        <v>1688829</v>
      </c>
      <c r="GL173" s="95">
        <v>0</v>
      </c>
      <c r="GM173" s="95">
        <v>0</v>
      </c>
      <c r="GN173" s="95">
        <v>0</v>
      </c>
      <c r="GO173" s="95">
        <v>0</v>
      </c>
      <c r="GP173" s="96">
        <v>2004891</v>
      </c>
      <c r="GQ173" s="96">
        <v>2019810</v>
      </c>
      <c r="GR173" s="95">
        <v>0</v>
      </c>
      <c r="GS173" s="95">
        <v>5</v>
      </c>
      <c r="GT173" s="95">
        <v>5</v>
      </c>
      <c r="GU173" s="95">
        <v>0</v>
      </c>
      <c r="GV173" s="95">
        <v>5</v>
      </c>
      <c r="GW173" s="96">
        <v>2004896</v>
      </c>
      <c r="GX173" s="96">
        <v>2019815</v>
      </c>
      <c r="GY173" s="95">
        <v>0</v>
      </c>
      <c r="GZ173" s="95">
        <v>-162</v>
      </c>
      <c r="HA173" s="95">
        <v>0</v>
      </c>
      <c r="HB173" s="95">
        <v>0</v>
      </c>
      <c r="HC173" s="95">
        <v>-162</v>
      </c>
      <c r="HD173" s="95">
        <v>0</v>
      </c>
      <c r="HE173" s="95">
        <v>-162</v>
      </c>
      <c r="HF173" s="96">
        <v>2004734</v>
      </c>
      <c r="HG173" s="97">
        <v>2019653</v>
      </c>
      <c r="HH173" s="87"/>
      <c r="HI173" s="40"/>
    </row>
    <row r="174" spans="1:217" hidden="1" x14ac:dyDescent="0.2">
      <c r="A174" s="87" t="s">
        <v>1051</v>
      </c>
      <c r="B174" s="92" t="s">
        <v>790</v>
      </c>
      <c r="C174" s="89" t="s">
        <v>1234</v>
      </c>
      <c r="D174" s="95">
        <v>0</v>
      </c>
      <c r="E174" s="95">
        <v>0</v>
      </c>
      <c r="F174" s="95">
        <v>0</v>
      </c>
      <c r="G174" s="95">
        <v>0</v>
      </c>
      <c r="H174" s="95">
        <v>0</v>
      </c>
      <c r="I174" s="95">
        <v>0</v>
      </c>
      <c r="J174" s="95">
        <v>0</v>
      </c>
      <c r="K174" s="95">
        <v>202</v>
      </c>
      <c r="L174" s="95">
        <v>0</v>
      </c>
      <c r="M174" s="95">
        <v>0</v>
      </c>
      <c r="N174" s="95">
        <v>0</v>
      </c>
      <c r="O174" s="95">
        <v>0</v>
      </c>
      <c r="P174" s="95">
        <v>0</v>
      </c>
      <c r="Q174" s="95">
        <v>0</v>
      </c>
      <c r="R174" s="95">
        <v>0</v>
      </c>
      <c r="S174" s="95">
        <v>0</v>
      </c>
      <c r="T174" s="95">
        <v>0</v>
      </c>
      <c r="U174" s="95">
        <v>0</v>
      </c>
      <c r="V174" s="95">
        <v>0</v>
      </c>
      <c r="W174" s="95">
        <v>0</v>
      </c>
      <c r="X174" s="95">
        <v>0</v>
      </c>
      <c r="Y174" s="95">
        <v>0</v>
      </c>
      <c r="Z174" s="95">
        <v>0</v>
      </c>
      <c r="AA174" s="95">
        <v>0</v>
      </c>
      <c r="AB174" s="95">
        <v>0</v>
      </c>
      <c r="AC174" s="95">
        <v>0</v>
      </c>
      <c r="AD174" s="95">
        <v>0</v>
      </c>
      <c r="AE174" s="95">
        <v>0</v>
      </c>
      <c r="AF174" s="95">
        <v>0</v>
      </c>
      <c r="AG174" s="95">
        <v>0</v>
      </c>
      <c r="AH174" s="95">
        <v>0</v>
      </c>
      <c r="AI174" s="95">
        <v>0</v>
      </c>
      <c r="AJ174" s="95">
        <v>0</v>
      </c>
      <c r="AK174" s="95">
        <v>0</v>
      </c>
      <c r="AL174" s="95">
        <v>0</v>
      </c>
      <c r="AM174" s="95">
        <v>0</v>
      </c>
      <c r="AN174" s="95">
        <v>0</v>
      </c>
      <c r="AO174" s="95">
        <v>0</v>
      </c>
      <c r="AP174" s="95">
        <v>0</v>
      </c>
      <c r="AQ174" s="95">
        <v>1</v>
      </c>
      <c r="AR174" s="95">
        <v>0</v>
      </c>
      <c r="AS174" s="95">
        <v>0</v>
      </c>
      <c r="AT174" s="95">
        <v>0</v>
      </c>
      <c r="AU174" s="95">
        <v>3</v>
      </c>
      <c r="AV174" s="95">
        <v>0</v>
      </c>
      <c r="AW174" s="95">
        <v>0</v>
      </c>
      <c r="AX174" s="95">
        <v>0</v>
      </c>
      <c r="AY174" s="95">
        <v>0</v>
      </c>
      <c r="AZ174" s="95">
        <v>0</v>
      </c>
      <c r="BA174" s="95">
        <v>0</v>
      </c>
      <c r="BB174" s="95">
        <v>0</v>
      </c>
      <c r="BC174" s="95">
        <v>0</v>
      </c>
      <c r="BD174" s="95">
        <v>0</v>
      </c>
      <c r="BE174" s="95">
        <v>18</v>
      </c>
      <c r="BF174" s="95">
        <v>0</v>
      </c>
      <c r="BG174" s="95">
        <v>0</v>
      </c>
      <c r="BH174" s="95">
        <v>0</v>
      </c>
      <c r="BI174" s="95">
        <v>0</v>
      </c>
      <c r="BJ174" s="95">
        <v>0</v>
      </c>
      <c r="BK174" s="95">
        <v>0</v>
      </c>
      <c r="BL174" s="95">
        <v>0</v>
      </c>
      <c r="BM174" s="95">
        <v>1</v>
      </c>
      <c r="BN174" s="95">
        <v>0</v>
      </c>
      <c r="BO174" s="95">
        <v>0</v>
      </c>
      <c r="BP174" s="95">
        <v>0</v>
      </c>
      <c r="BQ174" s="95">
        <v>0</v>
      </c>
      <c r="BR174" s="95">
        <v>0</v>
      </c>
      <c r="BS174" s="95">
        <v>0</v>
      </c>
      <c r="BT174" s="95">
        <v>0</v>
      </c>
      <c r="BU174" s="95">
        <v>0</v>
      </c>
      <c r="BV174" s="95">
        <v>0</v>
      </c>
      <c r="BW174" s="95">
        <v>0</v>
      </c>
      <c r="BX174" s="95">
        <v>0</v>
      </c>
      <c r="BY174" s="95">
        <v>4</v>
      </c>
      <c r="BZ174" s="95">
        <v>0</v>
      </c>
      <c r="CA174" s="95">
        <v>3</v>
      </c>
      <c r="CB174" s="95">
        <v>0</v>
      </c>
      <c r="CC174" s="95">
        <v>0</v>
      </c>
      <c r="CD174" s="95">
        <v>0</v>
      </c>
      <c r="CE174" s="95">
        <v>0</v>
      </c>
      <c r="CF174" s="95">
        <v>0</v>
      </c>
      <c r="CG174" s="95">
        <v>0</v>
      </c>
      <c r="CH174" s="95">
        <v>0</v>
      </c>
      <c r="CI174" s="95">
        <v>0</v>
      </c>
      <c r="CJ174" s="95">
        <v>0</v>
      </c>
      <c r="CK174" s="95">
        <v>0</v>
      </c>
      <c r="CL174" s="95">
        <v>0</v>
      </c>
      <c r="CM174" s="95">
        <v>0</v>
      </c>
      <c r="CN174" s="95">
        <v>0</v>
      </c>
      <c r="CO174" s="95">
        <v>0</v>
      </c>
      <c r="CP174" s="95">
        <v>0</v>
      </c>
      <c r="CQ174" s="95">
        <v>0</v>
      </c>
      <c r="CR174" s="95">
        <v>0</v>
      </c>
      <c r="CS174" s="95">
        <v>0</v>
      </c>
      <c r="CT174" s="95">
        <v>0</v>
      </c>
      <c r="CU174" s="95">
        <v>0</v>
      </c>
      <c r="CV174" s="95">
        <v>0</v>
      </c>
      <c r="CW174" s="95">
        <v>0</v>
      </c>
      <c r="CX174" s="95">
        <v>0</v>
      </c>
      <c r="CY174" s="95">
        <v>0</v>
      </c>
      <c r="CZ174" s="95">
        <v>0</v>
      </c>
      <c r="DA174" s="95">
        <v>0</v>
      </c>
      <c r="DB174" s="95">
        <v>0</v>
      </c>
      <c r="DC174" s="95">
        <v>0</v>
      </c>
      <c r="DD174" s="95">
        <v>0</v>
      </c>
      <c r="DE174" s="95">
        <v>0</v>
      </c>
      <c r="DF174" s="95">
        <v>0</v>
      </c>
      <c r="DG174" s="95">
        <v>0</v>
      </c>
      <c r="DH174" s="95">
        <v>0</v>
      </c>
      <c r="DI174" s="95">
        <v>0</v>
      </c>
      <c r="DJ174" s="95">
        <v>0</v>
      </c>
      <c r="DK174" s="95">
        <v>0</v>
      </c>
      <c r="DL174" s="95">
        <v>0</v>
      </c>
      <c r="DM174" s="95">
        <v>0</v>
      </c>
      <c r="DN174" s="95">
        <v>0</v>
      </c>
      <c r="DO174" s="95">
        <v>0</v>
      </c>
      <c r="DP174" s="95">
        <v>0</v>
      </c>
      <c r="DQ174" s="95">
        <v>0</v>
      </c>
      <c r="DR174" s="95">
        <v>0</v>
      </c>
      <c r="DS174" s="95">
        <v>0</v>
      </c>
      <c r="DT174" s="95">
        <v>0</v>
      </c>
      <c r="DU174" s="95">
        <v>0</v>
      </c>
      <c r="DV174" s="95">
        <v>0</v>
      </c>
      <c r="DW174" s="95">
        <v>0</v>
      </c>
      <c r="DX174" s="95">
        <v>0</v>
      </c>
      <c r="DY174" s="95">
        <v>0</v>
      </c>
      <c r="DZ174" s="95">
        <v>0</v>
      </c>
      <c r="EA174" s="95">
        <v>0</v>
      </c>
      <c r="EB174" s="95">
        <v>0</v>
      </c>
      <c r="EC174" s="95">
        <v>0</v>
      </c>
      <c r="ED174" s="95">
        <v>0</v>
      </c>
      <c r="EE174" s="95">
        <v>3</v>
      </c>
      <c r="EF174" s="95">
        <v>2</v>
      </c>
      <c r="EG174" s="95">
        <v>0</v>
      </c>
      <c r="EH174" s="95">
        <v>51</v>
      </c>
      <c r="EI174" s="95">
        <v>0</v>
      </c>
      <c r="EJ174" s="95">
        <v>23</v>
      </c>
      <c r="EK174" s="95">
        <v>57</v>
      </c>
      <c r="EL174" s="95">
        <v>71</v>
      </c>
      <c r="EM174" s="95">
        <v>117</v>
      </c>
      <c r="EN174" s="95">
        <v>11</v>
      </c>
      <c r="EO174" s="95">
        <v>9</v>
      </c>
      <c r="EP174" s="95">
        <v>0</v>
      </c>
      <c r="EQ174" s="95">
        <v>30</v>
      </c>
      <c r="ER174" s="95">
        <v>0</v>
      </c>
      <c r="ES174" s="95">
        <v>0</v>
      </c>
      <c r="ET174" s="95">
        <v>4</v>
      </c>
      <c r="EU174" s="95">
        <v>0</v>
      </c>
      <c r="EV174" s="95">
        <v>86</v>
      </c>
      <c r="EW174" s="95">
        <v>0</v>
      </c>
      <c r="EX174" s="95">
        <v>0</v>
      </c>
      <c r="EY174" s="95">
        <v>0</v>
      </c>
      <c r="EZ174" s="95">
        <v>2839</v>
      </c>
      <c r="FA174" s="95">
        <v>9</v>
      </c>
      <c r="FB174" s="95">
        <v>730</v>
      </c>
      <c r="FC174" s="95">
        <v>3</v>
      </c>
      <c r="FD174" s="95">
        <v>550</v>
      </c>
      <c r="FE174" s="95">
        <v>32</v>
      </c>
      <c r="FF174" s="95">
        <v>12</v>
      </c>
      <c r="FG174" s="95">
        <v>8</v>
      </c>
      <c r="FH174" s="95">
        <v>9</v>
      </c>
      <c r="FI174" s="95">
        <v>17</v>
      </c>
      <c r="FJ174" s="95">
        <v>15</v>
      </c>
      <c r="FK174" s="95">
        <v>0</v>
      </c>
      <c r="FL174" s="95">
        <v>26</v>
      </c>
      <c r="FM174" s="95">
        <v>0</v>
      </c>
      <c r="FN174" s="95">
        <v>18</v>
      </c>
      <c r="FO174" s="95">
        <v>25477</v>
      </c>
      <c r="FP174" s="95">
        <v>3424</v>
      </c>
      <c r="FQ174" s="95">
        <v>1096</v>
      </c>
      <c r="FR174" s="95">
        <v>600</v>
      </c>
      <c r="FS174" s="95">
        <v>2</v>
      </c>
      <c r="FT174" s="95">
        <v>0</v>
      </c>
      <c r="FU174" s="95">
        <v>0</v>
      </c>
      <c r="FV174" s="95">
        <v>1</v>
      </c>
      <c r="FW174" s="95">
        <v>0</v>
      </c>
      <c r="FX174" s="95">
        <v>0</v>
      </c>
      <c r="FY174" s="95">
        <v>60</v>
      </c>
      <c r="FZ174" s="95">
        <v>1</v>
      </c>
      <c r="GA174" s="95">
        <v>122</v>
      </c>
      <c r="GB174" s="95">
        <v>1</v>
      </c>
      <c r="GC174" s="95">
        <v>38</v>
      </c>
      <c r="GD174" s="95">
        <v>29</v>
      </c>
      <c r="GE174" s="95">
        <v>0</v>
      </c>
      <c r="GF174" s="95">
        <v>460</v>
      </c>
      <c r="GG174" s="96">
        <v>36275</v>
      </c>
      <c r="GH174" s="95">
        <v>5719</v>
      </c>
      <c r="GI174" s="95">
        <v>3084</v>
      </c>
      <c r="GJ174" s="95">
        <v>0</v>
      </c>
      <c r="GK174" s="95">
        <v>17787</v>
      </c>
      <c r="GL174" s="95">
        <v>100</v>
      </c>
      <c r="GM174" s="95">
        <v>0</v>
      </c>
      <c r="GN174" s="95">
        <v>0</v>
      </c>
      <c r="GO174" s="95">
        <v>0</v>
      </c>
      <c r="GP174" s="96">
        <v>26690</v>
      </c>
      <c r="GQ174" s="96">
        <v>62965</v>
      </c>
      <c r="GR174" s="95">
        <v>0</v>
      </c>
      <c r="GS174" s="95">
        <v>0</v>
      </c>
      <c r="GT174" s="95">
        <v>0</v>
      </c>
      <c r="GU174" s="95">
        <v>501</v>
      </c>
      <c r="GV174" s="95">
        <v>501</v>
      </c>
      <c r="GW174" s="96">
        <v>27191</v>
      </c>
      <c r="GX174" s="96">
        <v>63466</v>
      </c>
      <c r="GY174" s="95">
        <v>0</v>
      </c>
      <c r="GZ174" s="95">
        <v>0</v>
      </c>
      <c r="HA174" s="95">
        <v>0</v>
      </c>
      <c r="HB174" s="95">
        <v>0</v>
      </c>
      <c r="HC174" s="95">
        <v>0</v>
      </c>
      <c r="HD174" s="95">
        <v>0</v>
      </c>
      <c r="HE174" s="95">
        <v>0</v>
      </c>
      <c r="HF174" s="96">
        <v>27191</v>
      </c>
      <c r="HG174" s="97">
        <v>63466</v>
      </c>
      <c r="HH174" s="87"/>
      <c r="HI174" s="40"/>
    </row>
    <row r="175" spans="1:217" hidden="1" x14ac:dyDescent="0.2">
      <c r="A175" s="87" t="s">
        <v>1052</v>
      </c>
      <c r="B175" s="92" t="s">
        <v>1174</v>
      </c>
      <c r="C175" s="89" t="s">
        <v>1235</v>
      </c>
      <c r="D175" s="95">
        <v>0</v>
      </c>
      <c r="E175" s="95">
        <v>0</v>
      </c>
      <c r="F175" s="95">
        <v>0</v>
      </c>
      <c r="G175" s="95">
        <v>0</v>
      </c>
      <c r="H175" s="95">
        <v>0</v>
      </c>
      <c r="I175" s="95">
        <v>0</v>
      </c>
      <c r="J175" s="95">
        <v>0</v>
      </c>
      <c r="K175" s="95">
        <v>0</v>
      </c>
      <c r="L175" s="95">
        <v>0</v>
      </c>
      <c r="M175" s="95">
        <v>0</v>
      </c>
      <c r="N175" s="95">
        <v>0</v>
      </c>
      <c r="O175" s="95">
        <v>0</v>
      </c>
      <c r="P175" s="95">
        <v>0</v>
      </c>
      <c r="Q175" s="95">
        <v>0</v>
      </c>
      <c r="R175" s="95">
        <v>0</v>
      </c>
      <c r="S175" s="95">
        <v>0</v>
      </c>
      <c r="T175" s="95">
        <v>0</v>
      </c>
      <c r="U175" s="95">
        <v>0</v>
      </c>
      <c r="V175" s="95">
        <v>0</v>
      </c>
      <c r="W175" s="95">
        <v>0</v>
      </c>
      <c r="X175" s="95">
        <v>0</v>
      </c>
      <c r="Y175" s="95">
        <v>0</v>
      </c>
      <c r="Z175" s="95">
        <v>0</v>
      </c>
      <c r="AA175" s="95">
        <v>0</v>
      </c>
      <c r="AB175" s="95">
        <v>0</v>
      </c>
      <c r="AC175" s="95">
        <v>0</v>
      </c>
      <c r="AD175" s="95">
        <v>0</v>
      </c>
      <c r="AE175" s="95">
        <v>0</v>
      </c>
      <c r="AF175" s="95">
        <v>0</v>
      </c>
      <c r="AG175" s="95">
        <v>0</v>
      </c>
      <c r="AH175" s="95">
        <v>0</v>
      </c>
      <c r="AI175" s="95">
        <v>0</v>
      </c>
      <c r="AJ175" s="95">
        <v>0</v>
      </c>
      <c r="AK175" s="95">
        <v>0</v>
      </c>
      <c r="AL175" s="95">
        <v>0</v>
      </c>
      <c r="AM175" s="95">
        <v>0</v>
      </c>
      <c r="AN175" s="95">
        <v>0</v>
      </c>
      <c r="AO175" s="95">
        <v>0</v>
      </c>
      <c r="AP175" s="95">
        <v>0</v>
      </c>
      <c r="AQ175" s="95">
        <v>0</v>
      </c>
      <c r="AR175" s="95">
        <v>0</v>
      </c>
      <c r="AS175" s="95">
        <v>0</v>
      </c>
      <c r="AT175" s="95">
        <v>0</v>
      </c>
      <c r="AU175" s="95">
        <v>0</v>
      </c>
      <c r="AV175" s="95">
        <v>0</v>
      </c>
      <c r="AW175" s="95">
        <v>0</v>
      </c>
      <c r="AX175" s="95">
        <v>0</v>
      </c>
      <c r="AY175" s="95">
        <v>0</v>
      </c>
      <c r="AZ175" s="95">
        <v>0</v>
      </c>
      <c r="BA175" s="95">
        <v>0</v>
      </c>
      <c r="BB175" s="95">
        <v>0</v>
      </c>
      <c r="BC175" s="95">
        <v>0</v>
      </c>
      <c r="BD175" s="95">
        <v>0</v>
      </c>
      <c r="BE175" s="95">
        <v>0</v>
      </c>
      <c r="BF175" s="95">
        <v>0</v>
      </c>
      <c r="BG175" s="95">
        <v>0</v>
      </c>
      <c r="BH175" s="95">
        <v>0</v>
      </c>
      <c r="BI175" s="95">
        <v>0</v>
      </c>
      <c r="BJ175" s="95">
        <v>0</v>
      </c>
      <c r="BK175" s="95">
        <v>0</v>
      </c>
      <c r="BL175" s="95">
        <v>0</v>
      </c>
      <c r="BM175" s="95">
        <v>0</v>
      </c>
      <c r="BN175" s="95">
        <v>0</v>
      </c>
      <c r="BO175" s="95">
        <v>0</v>
      </c>
      <c r="BP175" s="95">
        <v>0</v>
      </c>
      <c r="BQ175" s="95">
        <v>0</v>
      </c>
      <c r="BR175" s="95">
        <v>0</v>
      </c>
      <c r="BS175" s="95">
        <v>0</v>
      </c>
      <c r="BT175" s="95">
        <v>0</v>
      </c>
      <c r="BU175" s="95">
        <v>0</v>
      </c>
      <c r="BV175" s="95">
        <v>0</v>
      </c>
      <c r="BW175" s="95">
        <v>0</v>
      </c>
      <c r="BX175" s="95">
        <v>0</v>
      </c>
      <c r="BY175" s="95">
        <v>0</v>
      </c>
      <c r="BZ175" s="95">
        <v>0</v>
      </c>
      <c r="CA175" s="95">
        <v>0</v>
      </c>
      <c r="CB175" s="95">
        <v>0</v>
      </c>
      <c r="CC175" s="95">
        <v>0</v>
      </c>
      <c r="CD175" s="95">
        <v>0</v>
      </c>
      <c r="CE175" s="95">
        <v>0</v>
      </c>
      <c r="CF175" s="95">
        <v>0</v>
      </c>
      <c r="CG175" s="95">
        <v>0</v>
      </c>
      <c r="CH175" s="95">
        <v>0</v>
      </c>
      <c r="CI175" s="95">
        <v>0</v>
      </c>
      <c r="CJ175" s="95">
        <v>0</v>
      </c>
      <c r="CK175" s="95">
        <v>0</v>
      </c>
      <c r="CL175" s="95">
        <v>0</v>
      </c>
      <c r="CM175" s="95">
        <v>0</v>
      </c>
      <c r="CN175" s="95">
        <v>0</v>
      </c>
      <c r="CO175" s="95">
        <v>0</v>
      </c>
      <c r="CP175" s="95">
        <v>0</v>
      </c>
      <c r="CQ175" s="95">
        <v>0</v>
      </c>
      <c r="CR175" s="95">
        <v>0</v>
      </c>
      <c r="CS175" s="95">
        <v>0</v>
      </c>
      <c r="CT175" s="95">
        <v>0</v>
      </c>
      <c r="CU175" s="95">
        <v>0</v>
      </c>
      <c r="CV175" s="95">
        <v>0</v>
      </c>
      <c r="CW175" s="95">
        <v>0</v>
      </c>
      <c r="CX175" s="95">
        <v>0</v>
      </c>
      <c r="CY175" s="95">
        <v>0</v>
      </c>
      <c r="CZ175" s="95">
        <v>0</v>
      </c>
      <c r="DA175" s="95">
        <v>0</v>
      </c>
      <c r="DB175" s="95">
        <v>0</v>
      </c>
      <c r="DC175" s="95">
        <v>0</v>
      </c>
      <c r="DD175" s="95">
        <v>0</v>
      </c>
      <c r="DE175" s="95">
        <v>0</v>
      </c>
      <c r="DF175" s="95">
        <v>0</v>
      </c>
      <c r="DG175" s="95">
        <v>0</v>
      </c>
      <c r="DH175" s="95">
        <v>0</v>
      </c>
      <c r="DI175" s="95">
        <v>0</v>
      </c>
      <c r="DJ175" s="95">
        <v>0</v>
      </c>
      <c r="DK175" s="95">
        <v>0</v>
      </c>
      <c r="DL175" s="95">
        <v>0</v>
      </c>
      <c r="DM175" s="95">
        <v>0</v>
      </c>
      <c r="DN175" s="95">
        <v>0</v>
      </c>
      <c r="DO175" s="95">
        <v>0</v>
      </c>
      <c r="DP175" s="95">
        <v>0</v>
      </c>
      <c r="DQ175" s="95">
        <v>0</v>
      </c>
      <c r="DR175" s="95">
        <v>0</v>
      </c>
      <c r="DS175" s="95">
        <v>0</v>
      </c>
      <c r="DT175" s="95">
        <v>0</v>
      </c>
      <c r="DU175" s="95">
        <v>0</v>
      </c>
      <c r="DV175" s="95">
        <v>0</v>
      </c>
      <c r="DW175" s="95">
        <v>0</v>
      </c>
      <c r="DX175" s="95">
        <v>0</v>
      </c>
      <c r="DY175" s="95">
        <v>0</v>
      </c>
      <c r="DZ175" s="95">
        <v>0</v>
      </c>
      <c r="EA175" s="95">
        <v>0</v>
      </c>
      <c r="EB175" s="95">
        <v>0</v>
      </c>
      <c r="EC175" s="95">
        <v>0</v>
      </c>
      <c r="ED175" s="95">
        <v>0</v>
      </c>
      <c r="EE175" s="95">
        <v>0</v>
      </c>
      <c r="EF175" s="95">
        <v>0</v>
      </c>
      <c r="EG175" s="95">
        <v>0</v>
      </c>
      <c r="EH175" s="95">
        <v>0</v>
      </c>
      <c r="EI175" s="95">
        <v>0</v>
      </c>
      <c r="EJ175" s="95">
        <v>0</v>
      </c>
      <c r="EK175" s="95">
        <v>0</v>
      </c>
      <c r="EL175" s="95">
        <v>0</v>
      </c>
      <c r="EM175" s="95">
        <v>0</v>
      </c>
      <c r="EN175" s="95">
        <v>0</v>
      </c>
      <c r="EO175" s="95">
        <v>0</v>
      </c>
      <c r="EP175" s="95">
        <v>0</v>
      </c>
      <c r="EQ175" s="95">
        <v>0</v>
      </c>
      <c r="ER175" s="95">
        <v>0</v>
      </c>
      <c r="ES175" s="95">
        <v>0</v>
      </c>
      <c r="ET175" s="95">
        <v>0</v>
      </c>
      <c r="EU175" s="95">
        <v>0</v>
      </c>
      <c r="EV175" s="95">
        <v>0</v>
      </c>
      <c r="EW175" s="95">
        <v>0</v>
      </c>
      <c r="EX175" s="95">
        <v>0</v>
      </c>
      <c r="EY175" s="95">
        <v>0</v>
      </c>
      <c r="EZ175" s="95">
        <v>0</v>
      </c>
      <c r="FA175" s="95">
        <v>0</v>
      </c>
      <c r="FB175" s="95">
        <v>0</v>
      </c>
      <c r="FC175" s="95">
        <v>0</v>
      </c>
      <c r="FD175" s="95">
        <v>0</v>
      </c>
      <c r="FE175" s="95">
        <v>0</v>
      </c>
      <c r="FF175" s="95">
        <v>0</v>
      </c>
      <c r="FG175" s="95">
        <v>0</v>
      </c>
      <c r="FH175" s="95">
        <v>0</v>
      </c>
      <c r="FI175" s="95">
        <v>0</v>
      </c>
      <c r="FJ175" s="95">
        <v>0</v>
      </c>
      <c r="FK175" s="95">
        <v>0</v>
      </c>
      <c r="FL175" s="95">
        <v>0</v>
      </c>
      <c r="FM175" s="95">
        <v>0</v>
      </c>
      <c r="FN175" s="95">
        <v>0</v>
      </c>
      <c r="FO175" s="95">
        <v>0</v>
      </c>
      <c r="FP175" s="95">
        <v>0</v>
      </c>
      <c r="FQ175" s="95">
        <v>0</v>
      </c>
      <c r="FR175" s="95">
        <v>0</v>
      </c>
      <c r="FS175" s="95">
        <v>0</v>
      </c>
      <c r="FT175" s="95">
        <v>0</v>
      </c>
      <c r="FU175" s="95">
        <v>0</v>
      </c>
      <c r="FV175" s="95">
        <v>0</v>
      </c>
      <c r="FW175" s="95">
        <v>0</v>
      </c>
      <c r="FX175" s="95">
        <v>0</v>
      </c>
      <c r="FY175" s="95">
        <v>0</v>
      </c>
      <c r="FZ175" s="95">
        <v>0</v>
      </c>
      <c r="GA175" s="95">
        <v>0</v>
      </c>
      <c r="GB175" s="95">
        <v>0</v>
      </c>
      <c r="GC175" s="95">
        <v>0</v>
      </c>
      <c r="GD175" s="95">
        <v>0</v>
      </c>
      <c r="GE175" s="95">
        <v>0</v>
      </c>
      <c r="GF175" s="95">
        <v>0</v>
      </c>
      <c r="GG175" s="96">
        <v>0</v>
      </c>
      <c r="GH175" s="95">
        <v>6423</v>
      </c>
      <c r="GI175" s="95">
        <v>89601</v>
      </c>
      <c r="GJ175" s="95">
        <v>132585</v>
      </c>
      <c r="GK175" s="95">
        <v>121669</v>
      </c>
      <c r="GL175" s="95">
        <v>958</v>
      </c>
      <c r="GM175" s="95">
        <v>0</v>
      </c>
      <c r="GN175" s="95">
        <v>0</v>
      </c>
      <c r="GO175" s="95">
        <v>0</v>
      </c>
      <c r="GP175" s="96">
        <v>351236</v>
      </c>
      <c r="GQ175" s="96">
        <v>351236</v>
      </c>
      <c r="GR175" s="95">
        <v>0</v>
      </c>
      <c r="GS175" s="95">
        <v>0</v>
      </c>
      <c r="GT175" s="95">
        <v>0</v>
      </c>
      <c r="GU175" s="95">
        <v>8098</v>
      </c>
      <c r="GV175" s="95">
        <v>8098</v>
      </c>
      <c r="GW175" s="96">
        <v>359334</v>
      </c>
      <c r="GX175" s="96">
        <v>359334</v>
      </c>
      <c r="GY175" s="95">
        <v>0</v>
      </c>
      <c r="GZ175" s="95">
        <v>0</v>
      </c>
      <c r="HA175" s="95">
        <v>0</v>
      </c>
      <c r="HB175" s="95">
        <v>0</v>
      </c>
      <c r="HC175" s="95">
        <v>0</v>
      </c>
      <c r="HD175" s="95">
        <v>0</v>
      </c>
      <c r="HE175" s="95">
        <v>0</v>
      </c>
      <c r="HF175" s="96">
        <v>359334</v>
      </c>
      <c r="HG175" s="97">
        <v>359334</v>
      </c>
      <c r="HH175" s="87"/>
      <c r="HI175" s="40"/>
    </row>
    <row r="176" spans="1:217" hidden="1" x14ac:dyDescent="0.2">
      <c r="A176" s="87" t="s">
        <v>1053</v>
      </c>
      <c r="B176" s="92" t="s">
        <v>1175</v>
      </c>
      <c r="C176" s="89" t="s">
        <v>745</v>
      </c>
      <c r="D176" s="95">
        <v>0</v>
      </c>
      <c r="E176" s="95">
        <v>0</v>
      </c>
      <c r="F176" s="95">
        <v>0</v>
      </c>
      <c r="G176" s="95">
        <v>0</v>
      </c>
      <c r="H176" s="95">
        <v>0</v>
      </c>
      <c r="I176" s="95">
        <v>0</v>
      </c>
      <c r="J176" s="95">
        <v>0</v>
      </c>
      <c r="K176" s="95">
        <v>0</v>
      </c>
      <c r="L176" s="95">
        <v>0</v>
      </c>
      <c r="M176" s="95">
        <v>0</v>
      </c>
      <c r="N176" s="95">
        <v>0</v>
      </c>
      <c r="O176" s="95">
        <v>0</v>
      </c>
      <c r="P176" s="95">
        <v>0</v>
      </c>
      <c r="Q176" s="95">
        <v>0</v>
      </c>
      <c r="R176" s="95">
        <v>0</v>
      </c>
      <c r="S176" s="95">
        <v>0</v>
      </c>
      <c r="T176" s="95">
        <v>0</v>
      </c>
      <c r="U176" s="95">
        <v>0</v>
      </c>
      <c r="V176" s="95">
        <v>0</v>
      </c>
      <c r="W176" s="95">
        <v>0</v>
      </c>
      <c r="X176" s="95">
        <v>0</v>
      </c>
      <c r="Y176" s="95">
        <v>0</v>
      </c>
      <c r="Z176" s="95">
        <v>0</v>
      </c>
      <c r="AA176" s="95">
        <v>0</v>
      </c>
      <c r="AB176" s="95">
        <v>0</v>
      </c>
      <c r="AC176" s="95">
        <v>0</v>
      </c>
      <c r="AD176" s="95">
        <v>0</v>
      </c>
      <c r="AE176" s="95">
        <v>0</v>
      </c>
      <c r="AF176" s="95">
        <v>0</v>
      </c>
      <c r="AG176" s="95">
        <v>0</v>
      </c>
      <c r="AH176" s="95">
        <v>0</v>
      </c>
      <c r="AI176" s="95">
        <v>0</v>
      </c>
      <c r="AJ176" s="95">
        <v>0</v>
      </c>
      <c r="AK176" s="95">
        <v>0</v>
      </c>
      <c r="AL176" s="95">
        <v>0</v>
      </c>
      <c r="AM176" s="95">
        <v>0</v>
      </c>
      <c r="AN176" s="95">
        <v>0</v>
      </c>
      <c r="AO176" s="95">
        <v>0</v>
      </c>
      <c r="AP176" s="95">
        <v>0</v>
      </c>
      <c r="AQ176" s="95">
        <v>0</v>
      </c>
      <c r="AR176" s="95">
        <v>0</v>
      </c>
      <c r="AS176" s="95">
        <v>0</v>
      </c>
      <c r="AT176" s="95">
        <v>0</v>
      </c>
      <c r="AU176" s="95">
        <v>0</v>
      </c>
      <c r="AV176" s="95">
        <v>0</v>
      </c>
      <c r="AW176" s="95">
        <v>0</v>
      </c>
      <c r="AX176" s="95">
        <v>0</v>
      </c>
      <c r="AY176" s="95">
        <v>0</v>
      </c>
      <c r="AZ176" s="95">
        <v>0</v>
      </c>
      <c r="BA176" s="95">
        <v>0</v>
      </c>
      <c r="BB176" s="95">
        <v>0</v>
      </c>
      <c r="BC176" s="95">
        <v>0</v>
      </c>
      <c r="BD176" s="95">
        <v>0</v>
      </c>
      <c r="BE176" s="95">
        <v>0</v>
      </c>
      <c r="BF176" s="95">
        <v>0</v>
      </c>
      <c r="BG176" s="95">
        <v>0</v>
      </c>
      <c r="BH176" s="95">
        <v>0</v>
      </c>
      <c r="BI176" s="95">
        <v>0</v>
      </c>
      <c r="BJ176" s="95">
        <v>0</v>
      </c>
      <c r="BK176" s="95">
        <v>0</v>
      </c>
      <c r="BL176" s="95">
        <v>0</v>
      </c>
      <c r="BM176" s="95">
        <v>0</v>
      </c>
      <c r="BN176" s="95">
        <v>0</v>
      </c>
      <c r="BO176" s="95">
        <v>0</v>
      </c>
      <c r="BP176" s="95">
        <v>0</v>
      </c>
      <c r="BQ176" s="95">
        <v>0</v>
      </c>
      <c r="BR176" s="95">
        <v>0</v>
      </c>
      <c r="BS176" s="95">
        <v>0</v>
      </c>
      <c r="BT176" s="95">
        <v>0</v>
      </c>
      <c r="BU176" s="95">
        <v>0</v>
      </c>
      <c r="BV176" s="95">
        <v>0</v>
      </c>
      <c r="BW176" s="95">
        <v>0</v>
      </c>
      <c r="BX176" s="95">
        <v>0</v>
      </c>
      <c r="BY176" s="95">
        <v>0</v>
      </c>
      <c r="BZ176" s="95">
        <v>0</v>
      </c>
      <c r="CA176" s="95">
        <v>0</v>
      </c>
      <c r="CB176" s="95">
        <v>0</v>
      </c>
      <c r="CC176" s="95">
        <v>0</v>
      </c>
      <c r="CD176" s="95">
        <v>0</v>
      </c>
      <c r="CE176" s="95">
        <v>0</v>
      </c>
      <c r="CF176" s="95">
        <v>0</v>
      </c>
      <c r="CG176" s="95">
        <v>0</v>
      </c>
      <c r="CH176" s="95">
        <v>0</v>
      </c>
      <c r="CI176" s="95">
        <v>0</v>
      </c>
      <c r="CJ176" s="95">
        <v>0</v>
      </c>
      <c r="CK176" s="95">
        <v>0</v>
      </c>
      <c r="CL176" s="95">
        <v>0</v>
      </c>
      <c r="CM176" s="95">
        <v>0</v>
      </c>
      <c r="CN176" s="95">
        <v>0</v>
      </c>
      <c r="CO176" s="95">
        <v>0</v>
      </c>
      <c r="CP176" s="95">
        <v>0</v>
      </c>
      <c r="CQ176" s="95">
        <v>0</v>
      </c>
      <c r="CR176" s="95">
        <v>0</v>
      </c>
      <c r="CS176" s="95">
        <v>0</v>
      </c>
      <c r="CT176" s="95">
        <v>0</v>
      </c>
      <c r="CU176" s="95">
        <v>0</v>
      </c>
      <c r="CV176" s="95">
        <v>0</v>
      </c>
      <c r="CW176" s="95">
        <v>0</v>
      </c>
      <c r="CX176" s="95">
        <v>0</v>
      </c>
      <c r="CY176" s="95">
        <v>0</v>
      </c>
      <c r="CZ176" s="95">
        <v>0</v>
      </c>
      <c r="DA176" s="95">
        <v>0</v>
      </c>
      <c r="DB176" s="95">
        <v>0</v>
      </c>
      <c r="DC176" s="95">
        <v>0</v>
      </c>
      <c r="DD176" s="95">
        <v>0</v>
      </c>
      <c r="DE176" s="95">
        <v>0</v>
      </c>
      <c r="DF176" s="95">
        <v>0</v>
      </c>
      <c r="DG176" s="95">
        <v>0</v>
      </c>
      <c r="DH176" s="95">
        <v>0</v>
      </c>
      <c r="DI176" s="95">
        <v>0</v>
      </c>
      <c r="DJ176" s="95">
        <v>0</v>
      </c>
      <c r="DK176" s="95">
        <v>0</v>
      </c>
      <c r="DL176" s="95">
        <v>0</v>
      </c>
      <c r="DM176" s="95">
        <v>0</v>
      </c>
      <c r="DN176" s="95">
        <v>0</v>
      </c>
      <c r="DO176" s="95">
        <v>0</v>
      </c>
      <c r="DP176" s="95">
        <v>0</v>
      </c>
      <c r="DQ176" s="95">
        <v>0</v>
      </c>
      <c r="DR176" s="95">
        <v>0</v>
      </c>
      <c r="DS176" s="95">
        <v>0</v>
      </c>
      <c r="DT176" s="95">
        <v>0</v>
      </c>
      <c r="DU176" s="95">
        <v>0</v>
      </c>
      <c r="DV176" s="95">
        <v>0</v>
      </c>
      <c r="DW176" s="95">
        <v>0</v>
      </c>
      <c r="DX176" s="95">
        <v>0</v>
      </c>
      <c r="DY176" s="95">
        <v>0</v>
      </c>
      <c r="DZ176" s="95">
        <v>0</v>
      </c>
      <c r="EA176" s="95">
        <v>0</v>
      </c>
      <c r="EB176" s="95">
        <v>0</v>
      </c>
      <c r="EC176" s="95">
        <v>0</v>
      </c>
      <c r="ED176" s="95">
        <v>0</v>
      </c>
      <c r="EE176" s="95">
        <v>0</v>
      </c>
      <c r="EF176" s="95">
        <v>0</v>
      </c>
      <c r="EG176" s="95">
        <v>0</v>
      </c>
      <c r="EH176" s="95">
        <v>0</v>
      </c>
      <c r="EI176" s="95">
        <v>0</v>
      </c>
      <c r="EJ176" s="95">
        <v>0</v>
      </c>
      <c r="EK176" s="95">
        <v>0</v>
      </c>
      <c r="EL176" s="95">
        <v>0</v>
      </c>
      <c r="EM176" s="95">
        <v>0</v>
      </c>
      <c r="EN176" s="95">
        <v>0</v>
      </c>
      <c r="EO176" s="95">
        <v>0</v>
      </c>
      <c r="EP176" s="95">
        <v>0</v>
      </c>
      <c r="EQ176" s="95">
        <v>0</v>
      </c>
      <c r="ER176" s="95">
        <v>0</v>
      </c>
      <c r="ES176" s="95">
        <v>0</v>
      </c>
      <c r="ET176" s="95">
        <v>0</v>
      </c>
      <c r="EU176" s="95">
        <v>0</v>
      </c>
      <c r="EV176" s="95">
        <v>0</v>
      </c>
      <c r="EW176" s="95">
        <v>0</v>
      </c>
      <c r="EX176" s="95">
        <v>0</v>
      </c>
      <c r="EY176" s="95">
        <v>0</v>
      </c>
      <c r="EZ176" s="95">
        <v>0</v>
      </c>
      <c r="FA176" s="95">
        <v>0</v>
      </c>
      <c r="FB176" s="95">
        <v>0</v>
      </c>
      <c r="FC176" s="95">
        <v>0</v>
      </c>
      <c r="FD176" s="95">
        <v>0</v>
      </c>
      <c r="FE176" s="95">
        <v>0</v>
      </c>
      <c r="FF176" s="95">
        <v>0</v>
      </c>
      <c r="FG176" s="95">
        <v>0</v>
      </c>
      <c r="FH176" s="95">
        <v>0</v>
      </c>
      <c r="FI176" s="95">
        <v>0</v>
      </c>
      <c r="FJ176" s="95">
        <v>0</v>
      </c>
      <c r="FK176" s="95">
        <v>0</v>
      </c>
      <c r="FL176" s="95">
        <v>0</v>
      </c>
      <c r="FM176" s="95">
        <v>0</v>
      </c>
      <c r="FN176" s="95">
        <v>0</v>
      </c>
      <c r="FO176" s="95">
        <v>0</v>
      </c>
      <c r="FP176" s="95">
        <v>0</v>
      </c>
      <c r="FQ176" s="95">
        <v>0</v>
      </c>
      <c r="FR176" s="95">
        <v>0</v>
      </c>
      <c r="FS176" s="95">
        <v>0</v>
      </c>
      <c r="FT176" s="95">
        <v>0</v>
      </c>
      <c r="FU176" s="95">
        <v>0</v>
      </c>
      <c r="FV176" s="95">
        <v>0</v>
      </c>
      <c r="FW176" s="95">
        <v>0</v>
      </c>
      <c r="FX176" s="95">
        <v>0</v>
      </c>
      <c r="FY176" s="95">
        <v>0</v>
      </c>
      <c r="FZ176" s="95">
        <v>0</v>
      </c>
      <c r="GA176" s="95">
        <v>0</v>
      </c>
      <c r="GB176" s="95">
        <v>0</v>
      </c>
      <c r="GC176" s="95">
        <v>0</v>
      </c>
      <c r="GD176" s="95">
        <v>0</v>
      </c>
      <c r="GE176" s="95">
        <v>0</v>
      </c>
      <c r="GF176" s="95">
        <v>0</v>
      </c>
      <c r="GG176" s="96">
        <v>0</v>
      </c>
      <c r="GH176" s="95">
        <v>0</v>
      </c>
      <c r="GI176" s="95">
        <v>21342</v>
      </c>
      <c r="GJ176" s="95">
        <v>0</v>
      </c>
      <c r="GK176" s="95">
        <v>406999</v>
      </c>
      <c r="GL176" s="95">
        <v>0</v>
      </c>
      <c r="GM176" s="95">
        <v>0</v>
      </c>
      <c r="GN176" s="95">
        <v>0</v>
      </c>
      <c r="GO176" s="95">
        <v>0</v>
      </c>
      <c r="GP176" s="96">
        <v>428341</v>
      </c>
      <c r="GQ176" s="96">
        <v>428341</v>
      </c>
      <c r="GR176" s="95">
        <v>0</v>
      </c>
      <c r="GS176" s="95">
        <v>0</v>
      </c>
      <c r="GT176" s="95">
        <v>0</v>
      </c>
      <c r="GU176" s="95">
        <v>0</v>
      </c>
      <c r="GV176" s="95">
        <v>0</v>
      </c>
      <c r="GW176" s="96">
        <v>428341</v>
      </c>
      <c r="GX176" s="96">
        <v>428341</v>
      </c>
      <c r="GY176" s="95">
        <v>0</v>
      </c>
      <c r="GZ176" s="95">
        <v>0</v>
      </c>
      <c r="HA176" s="95">
        <v>0</v>
      </c>
      <c r="HB176" s="95">
        <v>0</v>
      </c>
      <c r="HC176" s="95">
        <v>0</v>
      </c>
      <c r="HD176" s="95">
        <v>0</v>
      </c>
      <c r="HE176" s="95">
        <v>0</v>
      </c>
      <c r="HF176" s="96">
        <v>428341</v>
      </c>
      <c r="HG176" s="97">
        <v>428341</v>
      </c>
      <c r="HH176" s="87"/>
      <c r="HI176" s="40"/>
    </row>
    <row r="177" spans="1:217" hidden="1" x14ac:dyDescent="0.2">
      <c r="A177" s="87" t="s">
        <v>1054</v>
      </c>
      <c r="B177" s="92" t="s">
        <v>1176</v>
      </c>
      <c r="C177" s="89" t="s">
        <v>2168</v>
      </c>
      <c r="D177" s="95">
        <v>0</v>
      </c>
      <c r="E177" s="95">
        <v>0</v>
      </c>
      <c r="F177" s="95">
        <v>0</v>
      </c>
      <c r="G177" s="95">
        <v>0</v>
      </c>
      <c r="H177" s="95">
        <v>0</v>
      </c>
      <c r="I177" s="95">
        <v>1</v>
      </c>
      <c r="J177" s="95">
        <v>0</v>
      </c>
      <c r="K177" s="95">
        <v>47</v>
      </c>
      <c r="L177" s="95">
        <v>0</v>
      </c>
      <c r="M177" s="95">
        <v>0</v>
      </c>
      <c r="N177" s="95">
        <v>1</v>
      </c>
      <c r="O177" s="95">
        <v>426</v>
      </c>
      <c r="P177" s="95">
        <v>0</v>
      </c>
      <c r="Q177" s="95">
        <v>0</v>
      </c>
      <c r="R177" s="95">
        <v>41</v>
      </c>
      <c r="S177" s="95">
        <v>3</v>
      </c>
      <c r="T177" s="95">
        <v>266</v>
      </c>
      <c r="U177" s="95">
        <v>32</v>
      </c>
      <c r="V177" s="95">
        <v>51</v>
      </c>
      <c r="W177" s="95">
        <v>272</v>
      </c>
      <c r="X177" s="95">
        <v>19</v>
      </c>
      <c r="Y177" s="95">
        <v>184</v>
      </c>
      <c r="Z177" s="95">
        <v>104</v>
      </c>
      <c r="AA177" s="95">
        <v>350</v>
      </c>
      <c r="AB177" s="95">
        <v>105</v>
      </c>
      <c r="AC177" s="95">
        <v>126</v>
      </c>
      <c r="AD177" s="95">
        <v>0</v>
      </c>
      <c r="AE177" s="95">
        <v>4</v>
      </c>
      <c r="AF177" s="95">
        <v>3</v>
      </c>
      <c r="AG177" s="95">
        <v>0</v>
      </c>
      <c r="AH177" s="95">
        <v>1</v>
      </c>
      <c r="AI177" s="95">
        <v>4</v>
      </c>
      <c r="AJ177" s="95">
        <v>21</v>
      </c>
      <c r="AK177" s="95">
        <v>7</v>
      </c>
      <c r="AL177" s="95">
        <v>2</v>
      </c>
      <c r="AM177" s="95">
        <v>12</v>
      </c>
      <c r="AN177" s="95">
        <v>24</v>
      </c>
      <c r="AO177" s="95">
        <v>83</v>
      </c>
      <c r="AP177" s="95">
        <v>7</v>
      </c>
      <c r="AQ177" s="95">
        <v>35</v>
      </c>
      <c r="AR177" s="95">
        <v>50</v>
      </c>
      <c r="AS177" s="95">
        <v>97</v>
      </c>
      <c r="AT177" s="95">
        <v>27</v>
      </c>
      <c r="AU177" s="95">
        <v>79</v>
      </c>
      <c r="AV177" s="95">
        <v>17</v>
      </c>
      <c r="AW177" s="95">
        <v>7</v>
      </c>
      <c r="AX177" s="95">
        <v>650</v>
      </c>
      <c r="AY177" s="95">
        <v>2</v>
      </c>
      <c r="AZ177" s="95">
        <v>69</v>
      </c>
      <c r="BA177" s="95">
        <v>6</v>
      </c>
      <c r="BB177" s="95">
        <v>75</v>
      </c>
      <c r="BC177" s="95">
        <v>81</v>
      </c>
      <c r="BD177" s="95">
        <v>26</v>
      </c>
      <c r="BE177" s="95">
        <v>921</v>
      </c>
      <c r="BF177" s="95">
        <v>62</v>
      </c>
      <c r="BG177" s="95">
        <v>289</v>
      </c>
      <c r="BH177" s="95">
        <v>68</v>
      </c>
      <c r="BI177" s="95">
        <v>14</v>
      </c>
      <c r="BJ177" s="95">
        <v>127</v>
      </c>
      <c r="BK177" s="95">
        <v>4</v>
      </c>
      <c r="BL177" s="95">
        <v>33</v>
      </c>
      <c r="BM177" s="95">
        <v>208</v>
      </c>
      <c r="BN177" s="95">
        <v>40</v>
      </c>
      <c r="BO177" s="95">
        <v>20</v>
      </c>
      <c r="BP177" s="95">
        <v>0</v>
      </c>
      <c r="BQ177" s="95">
        <v>7</v>
      </c>
      <c r="BR177" s="95">
        <v>53</v>
      </c>
      <c r="BS177" s="95">
        <v>150</v>
      </c>
      <c r="BT177" s="95">
        <v>3</v>
      </c>
      <c r="BU177" s="95">
        <v>13</v>
      </c>
      <c r="BV177" s="95">
        <v>11</v>
      </c>
      <c r="BW177" s="95">
        <v>623</v>
      </c>
      <c r="BX177" s="95">
        <v>0</v>
      </c>
      <c r="BY177" s="95">
        <v>587</v>
      </c>
      <c r="BZ177" s="95">
        <v>104</v>
      </c>
      <c r="CA177" s="95">
        <v>197</v>
      </c>
      <c r="CB177" s="95">
        <v>221</v>
      </c>
      <c r="CC177" s="95">
        <v>158</v>
      </c>
      <c r="CD177" s="95">
        <v>38</v>
      </c>
      <c r="CE177" s="95">
        <v>0</v>
      </c>
      <c r="CF177" s="95">
        <v>5</v>
      </c>
      <c r="CG177" s="95">
        <v>54</v>
      </c>
      <c r="CH177" s="95">
        <v>117</v>
      </c>
      <c r="CI177" s="95">
        <v>7</v>
      </c>
      <c r="CJ177" s="95">
        <v>33</v>
      </c>
      <c r="CK177" s="95">
        <v>396</v>
      </c>
      <c r="CL177" s="95">
        <v>532</v>
      </c>
      <c r="CM177" s="95">
        <v>590</v>
      </c>
      <c r="CN177" s="95">
        <v>62</v>
      </c>
      <c r="CO177" s="95">
        <v>22</v>
      </c>
      <c r="CP177" s="95">
        <v>259</v>
      </c>
      <c r="CQ177" s="95">
        <v>5</v>
      </c>
      <c r="CR177" s="95">
        <v>196</v>
      </c>
      <c r="CS177" s="95">
        <v>11</v>
      </c>
      <c r="CT177" s="95">
        <v>206</v>
      </c>
      <c r="CU177" s="95">
        <v>133</v>
      </c>
      <c r="CV177" s="95">
        <v>200</v>
      </c>
      <c r="CW177" s="95">
        <v>48</v>
      </c>
      <c r="CX177" s="95">
        <v>251</v>
      </c>
      <c r="CY177" s="95">
        <v>128</v>
      </c>
      <c r="CZ177" s="95">
        <v>183</v>
      </c>
      <c r="DA177" s="95">
        <v>30</v>
      </c>
      <c r="DB177" s="95">
        <v>10</v>
      </c>
      <c r="DC177" s="95">
        <v>1</v>
      </c>
      <c r="DD177" s="95">
        <v>2</v>
      </c>
      <c r="DE177" s="95">
        <v>130</v>
      </c>
      <c r="DF177" s="95">
        <v>67</v>
      </c>
      <c r="DG177" s="95">
        <v>443</v>
      </c>
      <c r="DH177" s="95">
        <v>11</v>
      </c>
      <c r="DI177" s="95">
        <v>22</v>
      </c>
      <c r="DJ177" s="95">
        <v>58</v>
      </c>
      <c r="DK177" s="95">
        <v>521</v>
      </c>
      <c r="DL177" s="95">
        <v>432</v>
      </c>
      <c r="DM177" s="95">
        <v>14</v>
      </c>
      <c r="DN177" s="95">
        <v>94</v>
      </c>
      <c r="DO177" s="95">
        <v>0</v>
      </c>
      <c r="DP177" s="95">
        <v>11</v>
      </c>
      <c r="DQ177" s="95">
        <v>71</v>
      </c>
      <c r="DR177" s="95">
        <v>25</v>
      </c>
      <c r="DS177" s="95">
        <v>185</v>
      </c>
      <c r="DT177" s="95">
        <v>56</v>
      </c>
      <c r="DU177" s="95">
        <v>39</v>
      </c>
      <c r="DV177" s="95">
        <v>113</v>
      </c>
      <c r="DW177" s="95">
        <v>59</v>
      </c>
      <c r="DX177" s="95">
        <v>148</v>
      </c>
      <c r="DY177" s="95">
        <v>107</v>
      </c>
      <c r="DZ177" s="95">
        <v>138</v>
      </c>
      <c r="EA177" s="95">
        <v>526</v>
      </c>
      <c r="EB177" s="95">
        <v>579</v>
      </c>
      <c r="EC177" s="95">
        <v>292</v>
      </c>
      <c r="ED177" s="95">
        <v>271</v>
      </c>
      <c r="EE177" s="95">
        <v>581</v>
      </c>
      <c r="EF177" s="95">
        <v>1177</v>
      </c>
      <c r="EG177" s="95">
        <v>4</v>
      </c>
      <c r="EH177" s="95">
        <v>1583</v>
      </c>
      <c r="EI177" s="95">
        <v>345</v>
      </c>
      <c r="EJ177" s="95">
        <v>401</v>
      </c>
      <c r="EK177" s="95">
        <v>1429</v>
      </c>
      <c r="EL177" s="95">
        <v>1575</v>
      </c>
      <c r="EM177" s="95">
        <v>1999</v>
      </c>
      <c r="EN177" s="95">
        <v>508</v>
      </c>
      <c r="EO177" s="95">
        <v>480</v>
      </c>
      <c r="EP177" s="95">
        <v>0</v>
      </c>
      <c r="EQ177" s="95">
        <v>310</v>
      </c>
      <c r="ER177" s="95">
        <v>1</v>
      </c>
      <c r="ES177" s="95">
        <v>472</v>
      </c>
      <c r="ET177" s="95">
        <v>998</v>
      </c>
      <c r="EU177" s="95">
        <v>73</v>
      </c>
      <c r="EV177" s="95">
        <v>74</v>
      </c>
      <c r="EW177" s="95">
        <v>175</v>
      </c>
      <c r="EX177" s="95">
        <v>5</v>
      </c>
      <c r="EY177" s="95">
        <v>40</v>
      </c>
      <c r="EZ177" s="95">
        <v>513</v>
      </c>
      <c r="FA177" s="95">
        <v>12</v>
      </c>
      <c r="FB177" s="95">
        <v>761</v>
      </c>
      <c r="FC177" s="95">
        <v>3</v>
      </c>
      <c r="FD177" s="95">
        <v>465</v>
      </c>
      <c r="FE177" s="95">
        <v>202</v>
      </c>
      <c r="FF177" s="95">
        <v>255</v>
      </c>
      <c r="FG177" s="95">
        <v>18</v>
      </c>
      <c r="FH177" s="95">
        <v>154</v>
      </c>
      <c r="FI177" s="95">
        <v>3</v>
      </c>
      <c r="FJ177" s="95">
        <v>0</v>
      </c>
      <c r="FK177" s="95">
        <v>327</v>
      </c>
      <c r="FL177" s="95">
        <v>36</v>
      </c>
      <c r="FM177" s="95">
        <v>559</v>
      </c>
      <c r="FN177" s="95">
        <v>2744</v>
      </c>
      <c r="FO177" s="95">
        <v>2700</v>
      </c>
      <c r="FP177" s="95">
        <v>42</v>
      </c>
      <c r="FQ177" s="95">
        <v>7</v>
      </c>
      <c r="FR177" s="95">
        <v>155</v>
      </c>
      <c r="FS177" s="95">
        <v>0</v>
      </c>
      <c r="FT177" s="95">
        <v>272</v>
      </c>
      <c r="FU177" s="95">
        <v>163</v>
      </c>
      <c r="FV177" s="95">
        <v>105</v>
      </c>
      <c r="FW177" s="95">
        <v>212</v>
      </c>
      <c r="FX177" s="95">
        <v>573</v>
      </c>
      <c r="FY177" s="95">
        <v>2108</v>
      </c>
      <c r="FZ177" s="95">
        <v>344</v>
      </c>
      <c r="GA177" s="95">
        <v>1868</v>
      </c>
      <c r="GB177" s="95">
        <v>288</v>
      </c>
      <c r="GC177" s="95">
        <v>2868</v>
      </c>
      <c r="GD177" s="95">
        <v>726</v>
      </c>
      <c r="GE177" s="95">
        <v>0</v>
      </c>
      <c r="GF177" s="95">
        <v>908</v>
      </c>
      <c r="GG177" s="96">
        <v>46882</v>
      </c>
      <c r="GH177" s="95">
        <v>0</v>
      </c>
      <c r="GI177" s="95">
        <v>91663</v>
      </c>
      <c r="GJ177" s="95">
        <v>50653</v>
      </c>
      <c r="GK177" s="95">
        <v>0</v>
      </c>
      <c r="GL177" s="95">
        <v>0</v>
      </c>
      <c r="GM177" s="95">
        <v>0</v>
      </c>
      <c r="GN177" s="95">
        <v>0</v>
      </c>
      <c r="GO177" s="95">
        <v>0</v>
      </c>
      <c r="GP177" s="96">
        <v>142316</v>
      </c>
      <c r="GQ177" s="96">
        <v>189198</v>
      </c>
      <c r="GR177" s="95">
        <v>1105</v>
      </c>
      <c r="GS177" s="95">
        <v>0</v>
      </c>
      <c r="GT177" s="95">
        <v>1105</v>
      </c>
      <c r="GU177" s="95">
        <v>0</v>
      </c>
      <c r="GV177" s="95">
        <v>1105</v>
      </c>
      <c r="GW177" s="96">
        <v>143421</v>
      </c>
      <c r="GX177" s="96">
        <v>190303</v>
      </c>
      <c r="GY177" s="95">
        <v>-6135</v>
      </c>
      <c r="GZ177" s="95">
        <v>-34</v>
      </c>
      <c r="HA177" s="95">
        <v>0</v>
      </c>
      <c r="HB177" s="95">
        <v>0</v>
      </c>
      <c r="HC177" s="95">
        <v>-6169</v>
      </c>
      <c r="HD177" s="95">
        <v>-5764</v>
      </c>
      <c r="HE177" s="95">
        <v>-11933</v>
      </c>
      <c r="HF177" s="96">
        <v>131488</v>
      </c>
      <c r="HG177" s="97">
        <v>178370</v>
      </c>
      <c r="HH177" s="87"/>
      <c r="HI177" s="40"/>
    </row>
    <row r="178" spans="1:217" hidden="1" x14ac:dyDescent="0.2">
      <c r="A178" s="87" t="s">
        <v>1055</v>
      </c>
      <c r="B178" s="92" t="s">
        <v>1177</v>
      </c>
      <c r="C178" s="89" t="s">
        <v>1236</v>
      </c>
      <c r="D178" s="95">
        <v>195</v>
      </c>
      <c r="E178" s="95">
        <v>77</v>
      </c>
      <c r="F178" s="95">
        <v>13</v>
      </c>
      <c r="G178" s="95">
        <v>0</v>
      </c>
      <c r="H178" s="95">
        <v>0</v>
      </c>
      <c r="I178" s="95">
        <v>7</v>
      </c>
      <c r="J178" s="95">
        <v>359</v>
      </c>
      <c r="K178" s="95">
        <v>235</v>
      </c>
      <c r="L178" s="95">
        <v>8</v>
      </c>
      <c r="M178" s="95">
        <v>15</v>
      </c>
      <c r="N178" s="95">
        <v>0</v>
      </c>
      <c r="O178" s="95">
        <v>66</v>
      </c>
      <c r="P178" s="95">
        <v>0</v>
      </c>
      <c r="Q178" s="95">
        <v>0</v>
      </c>
      <c r="R178" s="95">
        <v>108</v>
      </c>
      <c r="S178" s="95">
        <v>9</v>
      </c>
      <c r="T178" s="95">
        <v>715</v>
      </c>
      <c r="U178" s="95">
        <v>363</v>
      </c>
      <c r="V178" s="95">
        <v>107</v>
      </c>
      <c r="W178" s="95">
        <v>757</v>
      </c>
      <c r="X178" s="95">
        <v>46</v>
      </c>
      <c r="Y178" s="95">
        <v>317</v>
      </c>
      <c r="Z178" s="95">
        <v>1695</v>
      </c>
      <c r="AA178" s="95">
        <v>1482</v>
      </c>
      <c r="AB178" s="95">
        <v>293</v>
      </c>
      <c r="AC178" s="95">
        <v>59</v>
      </c>
      <c r="AD178" s="95">
        <v>0</v>
      </c>
      <c r="AE178" s="95">
        <v>2</v>
      </c>
      <c r="AF178" s="95">
        <v>42</v>
      </c>
      <c r="AG178" s="95">
        <v>0</v>
      </c>
      <c r="AH178" s="95">
        <v>9</v>
      </c>
      <c r="AI178" s="95">
        <v>59</v>
      </c>
      <c r="AJ178" s="95">
        <v>57</v>
      </c>
      <c r="AK178" s="95">
        <v>24</v>
      </c>
      <c r="AL178" s="95">
        <v>45</v>
      </c>
      <c r="AM178" s="95">
        <v>68</v>
      </c>
      <c r="AN178" s="95">
        <v>210</v>
      </c>
      <c r="AO178" s="95">
        <v>182</v>
      </c>
      <c r="AP178" s="95">
        <v>14</v>
      </c>
      <c r="AQ178" s="95">
        <v>50</v>
      </c>
      <c r="AR178" s="95">
        <v>256</v>
      </c>
      <c r="AS178" s="95">
        <v>201</v>
      </c>
      <c r="AT178" s="95">
        <v>179</v>
      </c>
      <c r="AU178" s="95">
        <v>1083</v>
      </c>
      <c r="AV178" s="95">
        <v>25</v>
      </c>
      <c r="AW178" s="95">
        <v>50</v>
      </c>
      <c r="AX178" s="95">
        <v>647</v>
      </c>
      <c r="AY178" s="95">
        <v>8</v>
      </c>
      <c r="AZ178" s="95">
        <v>177</v>
      </c>
      <c r="BA178" s="95">
        <v>6</v>
      </c>
      <c r="BB178" s="95">
        <v>155</v>
      </c>
      <c r="BC178" s="95">
        <v>125</v>
      </c>
      <c r="BD178" s="95">
        <v>201</v>
      </c>
      <c r="BE178" s="95">
        <v>383</v>
      </c>
      <c r="BF178" s="95">
        <v>108</v>
      </c>
      <c r="BG178" s="95">
        <v>393</v>
      </c>
      <c r="BH178" s="95">
        <v>256</v>
      </c>
      <c r="BI178" s="95">
        <v>50</v>
      </c>
      <c r="BJ178" s="95">
        <v>746</v>
      </c>
      <c r="BK178" s="95">
        <v>3</v>
      </c>
      <c r="BL178" s="95">
        <v>293</v>
      </c>
      <c r="BM178" s="95">
        <v>1711</v>
      </c>
      <c r="BN178" s="95">
        <v>62</v>
      </c>
      <c r="BO178" s="95">
        <v>723</v>
      </c>
      <c r="BP178" s="95">
        <v>19</v>
      </c>
      <c r="BQ178" s="95">
        <v>68</v>
      </c>
      <c r="BR178" s="95">
        <v>267</v>
      </c>
      <c r="BS178" s="95">
        <v>473</v>
      </c>
      <c r="BT178" s="95">
        <v>11</v>
      </c>
      <c r="BU178" s="95">
        <v>138</v>
      </c>
      <c r="BV178" s="95">
        <v>269</v>
      </c>
      <c r="BW178" s="95">
        <v>1023</v>
      </c>
      <c r="BX178" s="95">
        <v>0</v>
      </c>
      <c r="BY178" s="95">
        <v>487</v>
      </c>
      <c r="BZ178" s="95">
        <v>435</v>
      </c>
      <c r="CA178" s="95">
        <v>1636</v>
      </c>
      <c r="CB178" s="95">
        <v>863</v>
      </c>
      <c r="CC178" s="95">
        <v>1004</v>
      </c>
      <c r="CD178" s="95">
        <v>141</v>
      </c>
      <c r="CE178" s="95">
        <v>0</v>
      </c>
      <c r="CF178" s="95">
        <v>30</v>
      </c>
      <c r="CG178" s="95">
        <v>353</v>
      </c>
      <c r="CH178" s="95">
        <v>168</v>
      </c>
      <c r="CI178" s="95">
        <v>103</v>
      </c>
      <c r="CJ178" s="95">
        <v>201</v>
      </c>
      <c r="CK178" s="95">
        <v>1780</v>
      </c>
      <c r="CL178" s="95">
        <v>2395</v>
      </c>
      <c r="CM178" s="95">
        <v>2048</v>
      </c>
      <c r="CN178" s="95">
        <v>456</v>
      </c>
      <c r="CO178" s="95">
        <v>50</v>
      </c>
      <c r="CP178" s="95">
        <v>426</v>
      </c>
      <c r="CQ178" s="95">
        <v>111</v>
      </c>
      <c r="CR178" s="95">
        <v>4162</v>
      </c>
      <c r="CS178" s="95">
        <v>126</v>
      </c>
      <c r="CT178" s="95">
        <v>219</v>
      </c>
      <c r="CU178" s="95">
        <v>2525</v>
      </c>
      <c r="CV178" s="95">
        <v>915</v>
      </c>
      <c r="CW178" s="95">
        <v>172</v>
      </c>
      <c r="CX178" s="95">
        <v>1545</v>
      </c>
      <c r="CY178" s="95">
        <v>225</v>
      </c>
      <c r="CZ178" s="95">
        <v>139</v>
      </c>
      <c r="DA178" s="95">
        <v>169</v>
      </c>
      <c r="DB178" s="95">
        <v>46</v>
      </c>
      <c r="DC178" s="95">
        <v>7</v>
      </c>
      <c r="DD178" s="95">
        <v>4</v>
      </c>
      <c r="DE178" s="95">
        <v>1421</v>
      </c>
      <c r="DF178" s="95">
        <v>576</v>
      </c>
      <c r="DG178" s="95">
        <v>8505</v>
      </c>
      <c r="DH178" s="95">
        <v>270</v>
      </c>
      <c r="DI178" s="95">
        <v>58</v>
      </c>
      <c r="DJ178" s="95">
        <v>399</v>
      </c>
      <c r="DK178" s="95">
        <v>2384</v>
      </c>
      <c r="DL178" s="95">
        <v>2888</v>
      </c>
      <c r="DM178" s="95">
        <v>732</v>
      </c>
      <c r="DN178" s="95">
        <v>170</v>
      </c>
      <c r="DO178" s="95">
        <v>0</v>
      </c>
      <c r="DP178" s="95">
        <v>114</v>
      </c>
      <c r="DQ178" s="95">
        <v>630</v>
      </c>
      <c r="DR178" s="95">
        <v>831</v>
      </c>
      <c r="DS178" s="95">
        <v>2988</v>
      </c>
      <c r="DT178" s="95">
        <v>420</v>
      </c>
      <c r="DU178" s="95">
        <v>2710</v>
      </c>
      <c r="DV178" s="95">
        <v>1779</v>
      </c>
      <c r="DW178" s="95">
        <v>164</v>
      </c>
      <c r="DX178" s="95">
        <v>767</v>
      </c>
      <c r="DY178" s="95">
        <v>3181</v>
      </c>
      <c r="DZ178" s="95">
        <v>8061</v>
      </c>
      <c r="EA178" s="95">
        <v>11682</v>
      </c>
      <c r="EB178" s="95">
        <v>2639</v>
      </c>
      <c r="EC178" s="95">
        <v>12370</v>
      </c>
      <c r="ED178" s="95">
        <v>12711</v>
      </c>
      <c r="EE178" s="95">
        <v>2612</v>
      </c>
      <c r="EF178" s="95">
        <v>2206</v>
      </c>
      <c r="EG178" s="95">
        <v>34</v>
      </c>
      <c r="EH178" s="95">
        <v>522</v>
      </c>
      <c r="EI178" s="95">
        <v>986</v>
      </c>
      <c r="EJ178" s="95">
        <v>8690</v>
      </c>
      <c r="EK178" s="95">
        <v>17484</v>
      </c>
      <c r="EL178" s="95">
        <v>2636</v>
      </c>
      <c r="EM178" s="95">
        <v>8253</v>
      </c>
      <c r="EN178" s="95">
        <v>912</v>
      </c>
      <c r="EO178" s="95">
        <v>861</v>
      </c>
      <c r="EP178" s="95">
        <v>0</v>
      </c>
      <c r="EQ178" s="95">
        <v>744</v>
      </c>
      <c r="ER178" s="95">
        <v>2</v>
      </c>
      <c r="ES178" s="95">
        <v>248</v>
      </c>
      <c r="ET178" s="95">
        <v>3615</v>
      </c>
      <c r="EU178" s="95">
        <v>195</v>
      </c>
      <c r="EV178" s="95">
        <v>80</v>
      </c>
      <c r="EW178" s="95">
        <v>504</v>
      </c>
      <c r="EX178" s="95">
        <v>4690</v>
      </c>
      <c r="EY178" s="95">
        <v>233</v>
      </c>
      <c r="EZ178" s="95">
        <v>645</v>
      </c>
      <c r="FA178" s="95">
        <v>367</v>
      </c>
      <c r="FB178" s="95">
        <v>1668</v>
      </c>
      <c r="FC178" s="95">
        <v>14</v>
      </c>
      <c r="FD178" s="95">
        <v>5069</v>
      </c>
      <c r="FE178" s="95">
        <v>720</v>
      </c>
      <c r="FF178" s="95">
        <v>2598</v>
      </c>
      <c r="FG178" s="95">
        <v>956</v>
      </c>
      <c r="FH178" s="95">
        <v>490</v>
      </c>
      <c r="FI178" s="95">
        <v>5778</v>
      </c>
      <c r="FJ178" s="95">
        <v>11300</v>
      </c>
      <c r="FK178" s="95">
        <v>763</v>
      </c>
      <c r="FL178" s="95">
        <v>986</v>
      </c>
      <c r="FM178" s="95">
        <v>713</v>
      </c>
      <c r="FN178" s="95">
        <v>2296</v>
      </c>
      <c r="FO178" s="95">
        <v>12484</v>
      </c>
      <c r="FP178" s="95">
        <v>877</v>
      </c>
      <c r="FQ178" s="95">
        <v>3053</v>
      </c>
      <c r="FR178" s="95">
        <v>8444</v>
      </c>
      <c r="FS178" s="95">
        <v>934</v>
      </c>
      <c r="FT178" s="95">
        <v>565</v>
      </c>
      <c r="FU178" s="95">
        <v>50</v>
      </c>
      <c r="FV178" s="95">
        <v>74</v>
      </c>
      <c r="FW178" s="95">
        <v>520</v>
      </c>
      <c r="FX178" s="95">
        <v>4387</v>
      </c>
      <c r="FY178" s="95">
        <v>11151</v>
      </c>
      <c r="FZ178" s="95">
        <v>1099</v>
      </c>
      <c r="GA178" s="95">
        <v>1938</v>
      </c>
      <c r="GB178" s="95">
        <v>604</v>
      </c>
      <c r="GC178" s="95">
        <v>2014</v>
      </c>
      <c r="GD178" s="95">
        <v>921</v>
      </c>
      <c r="GE178" s="95">
        <v>0</v>
      </c>
      <c r="GF178" s="95">
        <v>199</v>
      </c>
      <c r="GG178" s="96">
        <v>258372</v>
      </c>
      <c r="GH178" s="95">
        <v>1654</v>
      </c>
      <c r="GI178" s="95">
        <v>22508</v>
      </c>
      <c r="GJ178" s="95">
        <v>0</v>
      </c>
      <c r="GK178" s="95">
        <v>0</v>
      </c>
      <c r="GL178" s="95">
        <v>0</v>
      </c>
      <c r="GM178" s="95">
        <v>0</v>
      </c>
      <c r="GN178" s="95">
        <v>0</v>
      </c>
      <c r="GO178" s="95">
        <v>0</v>
      </c>
      <c r="GP178" s="96">
        <v>24162</v>
      </c>
      <c r="GQ178" s="96">
        <v>282534</v>
      </c>
      <c r="GR178" s="95">
        <v>25565</v>
      </c>
      <c r="GS178" s="95">
        <v>0</v>
      </c>
      <c r="GT178" s="95">
        <v>25565</v>
      </c>
      <c r="GU178" s="95">
        <v>63634</v>
      </c>
      <c r="GV178" s="95">
        <v>89199</v>
      </c>
      <c r="GW178" s="96">
        <v>113361</v>
      </c>
      <c r="GX178" s="96">
        <v>371733</v>
      </c>
      <c r="GY178" s="95">
        <v>-4880</v>
      </c>
      <c r="GZ178" s="95">
        <v>-7</v>
      </c>
      <c r="HA178" s="95">
        <v>0</v>
      </c>
      <c r="HB178" s="95">
        <v>0</v>
      </c>
      <c r="HC178" s="95">
        <v>-4887</v>
      </c>
      <c r="HD178" s="95">
        <v>-174093</v>
      </c>
      <c r="HE178" s="95">
        <v>-178980</v>
      </c>
      <c r="HF178" s="96">
        <v>-65619</v>
      </c>
      <c r="HG178" s="97">
        <v>192753</v>
      </c>
      <c r="HH178" s="87"/>
      <c r="HI178" s="40"/>
    </row>
    <row r="179" spans="1:217" hidden="1" x14ac:dyDescent="0.2">
      <c r="A179" s="87" t="s">
        <v>1056</v>
      </c>
      <c r="B179" s="92" t="s">
        <v>1178</v>
      </c>
      <c r="C179" s="89" t="s">
        <v>734</v>
      </c>
      <c r="D179" s="95">
        <v>186</v>
      </c>
      <c r="E179" s="95">
        <v>27</v>
      </c>
      <c r="F179" s="95">
        <v>230</v>
      </c>
      <c r="G179" s="95">
        <v>21</v>
      </c>
      <c r="H179" s="95">
        <v>0</v>
      </c>
      <c r="I179" s="95">
        <v>28</v>
      </c>
      <c r="J179" s="95">
        <v>84</v>
      </c>
      <c r="K179" s="95">
        <v>97</v>
      </c>
      <c r="L179" s="95">
        <v>5</v>
      </c>
      <c r="M179" s="95">
        <v>25</v>
      </c>
      <c r="N179" s="95">
        <v>5</v>
      </c>
      <c r="O179" s="95">
        <v>242</v>
      </c>
      <c r="P179" s="95">
        <v>0</v>
      </c>
      <c r="Q179" s="95">
        <v>0</v>
      </c>
      <c r="R179" s="95">
        <v>1105</v>
      </c>
      <c r="S179" s="95">
        <v>48</v>
      </c>
      <c r="T179" s="95">
        <v>289</v>
      </c>
      <c r="U179" s="95">
        <v>47</v>
      </c>
      <c r="V179" s="95">
        <v>90</v>
      </c>
      <c r="W179" s="95">
        <v>382</v>
      </c>
      <c r="X179" s="95">
        <v>25</v>
      </c>
      <c r="Y179" s="95">
        <v>106</v>
      </c>
      <c r="Z179" s="95">
        <v>334</v>
      </c>
      <c r="AA179" s="95">
        <v>325</v>
      </c>
      <c r="AB179" s="95">
        <v>101</v>
      </c>
      <c r="AC179" s="95">
        <v>25</v>
      </c>
      <c r="AD179" s="95">
        <v>0</v>
      </c>
      <c r="AE179" s="95">
        <v>5</v>
      </c>
      <c r="AF179" s="95">
        <v>13</v>
      </c>
      <c r="AG179" s="95">
        <v>0</v>
      </c>
      <c r="AH179" s="95">
        <v>5</v>
      </c>
      <c r="AI179" s="95">
        <v>41</v>
      </c>
      <c r="AJ179" s="95">
        <v>27</v>
      </c>
      <c r="AK179" s="95">
        <v>27</v>
      </c>
      <c r="AL179" s="95">
        <v>30</v>
      </c>
      <c r="AM179" s="95">
        <v>41</v>
      </c>
      <c r="AN179" s="95">
        <v>81</v>
      </c>
      <c r="AO179" s="95">
        <v>37</v>
      </c>
      <c r="AP179" s="95">
        <v>7</v>
      </c>
      <c r="AQ179" s="95">
        <v>32</v>
      </c>
      <c r="AR179" s="95">
        <v>78</v>
      </c>
      <c r="AS179" s="95">
        <v>48</v>
      </c>
      <c r="AT179" s="95">
        <v>34</v>
      </c>
      <c r="AU179" s="95">
        <v>145</v>
      </c>
      <c r="AV179" s="95">
        <v>7</v>
      </c>
      <c r="AW179" s="95">
        <v>11</v>
      </c>
      <c r="AX179" s="95">
        <v>51</v>
      </c>
      <c r="AY179" s="95">
        <v>2</v>
      </c>
      <c r="AZ179" s="95">
        <v>112</v>
      </c>
      <c r="BA179" s="95">
        <v>4</v>
      </c>
      <c r="BB179" s="95">
        <v>39</v>
      </c>
      <c r="BC179" s="95">
        <v>19</v>
      </c>
      <c r="BD179" s="95">
        <v>42</v>
      </c>
      <c r="BE179" s="95">
        <v>112</v>
      </c>
      <c r="BF179" s="95">
        <v>32</v>
      </c>
      <c r="BG179" s="95">
        <v>81</v>
      </c>
      <c r="BH179" s="95">
        <v>39</v>
      </c>
      <c r="BI179" s="95">
        <v>4</v>
      </c>
      <c r="BJ179" s="95">
        <v>12</v>
      </c>
      <c r="BK179" s="95">
        <v>2</v>
      </c>
      <c r="BL179" s="95">
        <v>7</v>
      </c>
      <c r="BM179" s="95">
        <v>81</v>
      </c>
      <c r="BN179" s="95">
        <v>4</v>
      </c>
      <c r="BO179" s="95">
        <v>21</v>
      </c>
      <c r="BP179" s="95">
        <v>27</v>
      </c>
      <c r="BQ179" s="95">
        <v>55</v>
      </c>
      <c r="BR179" s="95">
        <v>127</v>
      </c>
      <c r="BS179" s="95">
        <v>779</v>
      </c>
      <c r="BT179" s="95">
        <v>5</v>
      </c>
      <c r="BU179" s="95">
        <v>85</v>
      </c>
      <c r="BV179" s="95">
        <v>26</v>
      </c>
      <c r="BW179" s="95">
        <v>363</v>
      </c>
      <c r="BX179" s="95">
        <v>0</v>
      </c>
      <c r="BY179" s="95">
        <v>505</v>
      </c>
      <c r="BZ179" s="95">
        <v>145</v>
      </c>
      <c r="CA179" s="95">
        <v>572</v>
      </c>
      <c r="CB179" s="95">
        <v>113</v>
      </c>
      <c r="CC179" s="95">
        <v>138</v>
      </c>
      <c r="CD179" s="95">
        <v>52</v>
      </c>
      <c r="CE179" s="95">
        <v>0</v>
      </c>
      <c r="CF179" s="95">
        <v>7</v>
      </c>
      <c r="CG179" s="95">
        <v>112</v>
      </c>
      <c r="CH179" s="95">
        <v>152</v>
      </c>
      <c r="CI179" s="95">
        <v>53</v>
      </c>
      <c r="CJ179" s="95">
        <v>197</v>
      </c>
      <c r="CK179" s="95">
        <v>542</v>
      </c>
      <c r="CL179" s="95">
        <v>544</v>
      </c>
      <c r="CM179" s="95">
        <v>145</v>
      </c>
      <c r="CN179" s="95">
        <v>76</v>
      </c>
      <c r="CO179" s="95">
        <v>5</v>
      </c>
      <c r="CP179" s="95">
        <v>117</v>
      </c>
      <c r="CQ179" s="95">
        <v>19</v>
      </c>
      <c r="CR179" s="95">
        <v>225</v>
      </c>
      <c r="CS179" s="95">
        <v>14</v>
      </c>
      <c r="CT179" s="95">
        <v>32</v>
      </c>
      <c r="CU179" s="95">
        <v>159</v>
      </c>
      <c r="CV179" s="95">
        <v>132</v>
      </c>
      <c r="CW179" s="95">
        <v>18</v>
      </c>
      <c r="CX179" s="95">
        <v>128</v>
      </c>
      <c r="CY179" s="95">
        <v>154</v>
      </c>
      <c r="CZ179" s="95">
        <v>53</v>
      </c>
      <c r="DA179" s="95">
        <v>44</v>
      </c>
      <c r="DB179" s="95">
        <v>19</v>
      </c>
      <c r="DC179" s="95">
        <v>2</v>
      </c>
      <c r="DD179" s="95">
        <v>9</v>
      </c>
      <c r="DE179" s="95">
        <v>81</v>
      </c>
      <c r="DF179" s="95">
        <v>11</v>
      </c>
      <c r="DG179" s="95">
        <v>307</v>
      </c>
      <c r="DH179" s="95">
        <v>44</v>
      </c>
      <c r="DI179" s="95">
        <v>14</v>
      </c>
      <c r="DJ179" s="95">
        <v>21</v>
      </c>
      <c r="DK179" s="95">
        <v>251</v>
      </c>
      <c r="DL179" s="95">
        <v>0</v>
      </c>
      <c r="DM179" s="95">
        <v>19</v>
      </c>
      <c r="DN179" s="95">
        <v>85</v>
      </c>
      <c r="DO179" s="95">
        <v>0</v>
      </c>
      <c r="DP179" s="95">
        <v>5</v>
      </c>
      <c r="DQ179" s="95">
        <v>66</v>
      </c>
      <c r="DR179" s="95">
        <v>48</v>
      </c>
      <c r="DS179" s="95">
        <v>90</v>
      </c>
      <c r="DT179" s="95">
        <v>11</v>
      </c>
      <c r="DU179" s="95">
        <v>13</v>
      </c>
      <c r="DV179" s="95">
        <v>7</v>
      </c>
      <c r="DW179" s="95">
        <v>372</v>
      </c>
      <c r="DX179" s="95">
        <v>1011</v>
      </c>
      <c r="DY179" s="95">
        <v>221</v>
      </c>
      <c r="DZ179" s="95">
        <v>2004</v>
      </c>
      <c r="EA179" s="95">
        <v>1215</v>
      </c>
      <c r="EB179" s="95">
        <v>1004</v>
      </c>
      <c r="EC179" s="95">
        <v>1305</v>
      </c>
      <c r="ED179" s="95">
        <v>600</v>
      </c>
      <c r="EE179" s="95">
        <v>345</v>
      </c>
      <c r="EF179" s="95">
        <v>182</v>
      </c>
      <c r="EG179" s="95">
        <v>4</v>
      </c>
      <c r="EH179" s="95">
        <v>259</v>
      </c>
      <c r="EI179" s="95">
        <v>946</v>
      </c>
      <c r="EJ179" s="95">
        <v>13736</v>
      </c>
      <c r="EK179" s="95">
        <v>17665</v>
      </c>
      <c r="EL179" s="95">
        <v>790</v>
      </c>
      <c r="EM179" s="95">
        <v>301</v>
      </c>
      <c r="EN179" s="95">
        <v>356</v>
      </c>
      <c r="EO179" s="95">
        <v>228</v>
      </c>
      <c r="EP179" s="95">
        <v>186</v>
      </c>
      <c r="EQ179" s="95">
        <v>129</v>
      </c>
      <c r="ER179" s="95">
        <v>0</v>
      </c>
      <c r="ES179" s="95">
        <v>310</v>
      </c>
      <c r="ET179" s="95">
        <v>8874</v>
      </c>
      <c r="EU179" s="95">
        <v>21</v>
      </c>
      <c r="EV179" s="95">
        <v>101</v>
      </c>
      <c r="EW179" s="95">
        <v>60</v>
      </c>
      <c r="EX179" s="95">
        <v>11</v>
      </c>
      <c r="EY179" s="95">
        <v>542</v>
      </c>
      <c r="EZ179" s="95">
        <v>44</v>
      </c>
      <c r="FA179" s="95">
        <v>299</v>
      </c>
      <c r="FB179" s="95">
        <v>294</v>
      </c>
      <c r="FC179" s="95">
        <v>90</v>
      </c>
      <c r="FD179" s="95">
        <v>594</v>
      </c>
      <c r="FE179" s="95">
        <v>53</v>
      </c>
      <c r="FF179" s="95">
        <v>512</v>
      </c>
      <c r="FG179" s="95">
        <v>5</v>
      </c>
      <c r="FH179" s="95">
        <v>104</v>
      </c>
      <c r="FI179" s="95">
        <v>584</v>
      </c>
      <c r="FJ179" s="95">
        <v>1951</v>
      </c>
      <c r="FK179" s="95">
        <v>1174</v>
      </c>
      <c r="FL179" s="95">
        <v>195</v>
      </c>
      <c r="FM179" s="95">
        <v>164</v>
      </c>
      <c r="FN179" s="95">
        <v>351</v>
      </c>
      <c r="FO179" s="95">
        <v>1250</v>
      </c>
      <c r="FP179" s="95">
        <v>39</v>
      </c>
      <c r="FQ179" s="95">
        <v>356</v>
      </c>
      <c r="FR179" s="95">
        <v>438</v>
      </c>
      <c r="FS179" s="95">
        <v>301</v>
      </c>
      <c r="FT179" s="95">
        <v>356</v>
      </c>
      <c r="FU179" s="95">
        <v>62</v>
      </c>
      <c r="FV179" s="95">
        <v>94</v>
      </c>
      <c r="FW179" s="95">
        <v>99</v>
      </c>
      <c r="FX179" s="95">
        <v>204</v>
      </c>
      <c r="FY179" s="95">
        <v>2282</v>
      </c>
      <c r="FZ179" s="95">
        <v>2355</v>
      </c>
      <c r="GA179" s="95">
        <v>243</v>
      </c>
      <c r="GB179" s="95">
        <v>797</v>
      </c>
      <c r="GC179" s="95">
        <v>1425</v>
      </c>
      <c r="GD179" s="95">
        <v>1402</v>
      </c>
      <c r="GE179" s="95">
        <v>0</v>
      </c>
      <c r="GF179" s="95">
        <v>1609</v>
      </c>
      <c r="GG179" s="96">
        <v>84687</v>
      </c>
      <c r="GH179" s="95">
        <v>0</v>
      </c>
      <c r="GI179" s="95">
        <v>8401</v>
      </c>
      <c r="GJ179" s="95">
        <v>0</v>
      </c>
      <c r="GK179" s="95">
        <v>0</v>
      </c>
      <c r="GL179" s="95">
        <v>0</v>
      </c>
      <c r="GM179" s="95">
        <v>0</v>
      </c>
      <c r="GN179" s="95">
        <v>0</v>
      </c>
      <c r="GO179" s="95">
        <v>0</v>
      </c>
      <c r="GP179" s="96">
        <v>8401</v>
      </c>
      <c r="GQ179" s="96">
        <v>93088</v>
      </c>
      <c r="GR179" s="95">
        <v>7</v>
      </c>
      <c r="GS179" s="95">
        <v>0</v>
      </c>
      <c r="GT179" s="95">
        <v>7</v>
      </c>
      <c r="GU179" s="95">
        <v>1697</v>
      </c>
      <c r="GV179" s="95">
        <v>1704</v>
      </c>
      <c r="GW179" s="96">
        <v>10105</v>
      </c>
      <c r="GX179" s="96">
        <v>94792</v>
      </c>
      <c r="GY179" s="95">
        <v>0</v>
      </c>
      <c r="GZ179" s="95">
        <v>-2</v>
      </c>
      <c r="HA179" s="95">
        <v>0</v>
      </c>
      <c r="HB179" s="95">
        <v>0</v>
      </c>
      <c r="HC179" s="95">
        <v>-2</v>
      </c>
      <c r="HD179" s="95">
        <v>-65644</v>
      </c>
      <c r="HE179" s="95">
        <v>-65646</v>
      </c>
      <c r="HF179" s="96">
        <v>-55541</v>
      </c>
      <c r="HG179" s="97">
        <v>29146</v>
      </c>
      <c r="HH179" s="87"/>
      <c r="HI179" s="40"/>
    </row>
    <row r="180" spans="1:217" hidden="1" x14ac:dyDescent="0.2">
      <c r="A180" s="87" t="s">
        <v>1057</v>
      </c>
      <c r="B180" s="92" t="s">
        <v>1179</v>
      </c>
      <c r="C180" s="89" t="s">
        <v>741</v>
      </c>
      <c r="D180" s="95">
        <v>0</v>
      </c>
      <c r="E180" s="95">
        <v>0</v>
      </c>
      <c r="F180" s="95">
        <v>0</v>
      </c>
      <c r="G180" s="95">
        <v>0</v>
      </c>
      <c r="H180" s="95">
        <v>0</v>
      </c>
      <c r="I180" s="95">
        <v>19</v>
      </c>
      <c r="J180" s="95">
        <v>0</v>
      </c>
      <c r="K180" s="95">
        <v>112</v>
      </c>
      <c r="L180" s="95">
        <v>0</v>
      </c>
      <c r="M180" s="95">
        <v>0</v>
      </c>
      <c r="N180" s="95">
        <v>9</v>
      </c>
      <c r="O180" s="95">
        <v>36</v>
      </c>
      <c r="P180" s="95">
        <v>0</v>
      </c>
      <c r="Q180" s="95">
        <v>0</v>
      </c>
      <c r="R180" s="95">
        <v>54</v>
      </c>
      <c r="S180" s="95">
        <v>3</v>
      </c>
      <c r="T180" s="95">
        <v>2398</v>
      </c>
      <c r="U180" s="95">
        <v>383</v>
      </c>
      <c r="V180" s="95">
        <v>593</v>
      </c>
      <c r="W180" s="95">
        <v>5600</v>
      </c>
      <c r="X180" s="95">
        <v>172</v>
      </c>
      <c r="Y180" s="95">
        <v>3615</v>
      </c>
      <c r="Z180" s="95">
        <v>1444</v>
      </c>
      <c r="AA180" s="95">
        <v>7836</v>
      </c>
      <c r="AB180" s="95">
        <v>1415</v>
      </c>
      <c r="AC180" s="95">
        <v>9</v>
      </c>
      <c r="AD180" s="95">
        <v>0</v>
      </c>
      <c r="AE180" s="95">
        <v>1</v>
      </c>
      <c r="AF180" s="95">
        <v>15</v>
      </c>
      <c r="AG180" s="95">
        <v>0</v>
      </c>
      <c r="AH180" s="95">
        <v>3</v>
      </c>
      <c r="AI180" s="95">
        <v>12</v>
      </c>
      <c r="AJ180" s="95">
        <v>66</v>
      </c>
      <c r="AK180" s="95">
        <v>29</v>
      </c>
      <c r="AL180" s="95">
        <v>126</v>
      </c>
      <c r="AM180" s="95">
        <v>4</v>
      </c>
      <c r="AN180" s="95">
        <v>54</v>
      </c>
      <c r="AO180" s="95">
        <v>178</v>
      </c>
      <c r="AP180" s="95">
        <v>4</v>
      </c>
      <c r="AQ180" s="95">
        <v>49</v>
      </c>
      <c r="AR180" s="95">
        <v>1074</v>
      </c>
      <c r="AS180" s="95">
        <v>143</v>
      </c>
      <c r="AT180" s="95">
        <v>400</v>
      </c>
      <c r="AU180" s="95">
        <v>133</v>
      </c>
      <c r="AV180" s="95">
        <v>49</v>
      </c>
      <c r="AW180" s="95">
        <v>11</v>
      </c>
      <c r="AX180" s="95">
        <v>622</v>
      </c>
      <c r="AY180" s="95">
        <v>1</v>
      </c>
      <c r="AZ180" s="95">
        <v>218</v>
      </c>
      <c r="BA180" s="95">
        <v>12</v>
      </c>
      <c r="BB180" s="95">
        <v>79</v>
      </c>
      <c r="BC180" s="95">
        <v>88</v>
      </c>
      <c r="BD180" s="95">
        <v>253</v>
      </c>
      <c r="BE180" s="95">
        <v>14090</v>
      </c>
      <c r="BF180" s="95">
        <v>2352</v>
      </c>
      <c r="BG180" s="95">
        <v>19029</v>
      </c>
      <c r="BH180" s="95">
        <v>917</v>
      </c>
      <c r="BI180" s="95">
        <v>97</v>
      </c>
      <c r="BJ180" s="95">
        <v>825</v>
      </c>
      <c r="BK180" s="95">
        <v>6</v>
      </c>
      <c r="BL180" s="95">
        <v>14</v>
      </c>
      <c r="BM180" s="95">
        <v>2104</v>
      </c>
      <c r="BN180" s="95">
        <v>186</v>
      </c>
      <c r="BO180" s="95">
        <v>378</v>
      </c>
      <c r="BP180" s="95">
        <v>33</v>
      </c>
      <c r="BQ180" s="95">
        <v>76</v>
      </c>
      <c r="BR180" s="95">
        <v>214</v>
      </c>
      <c r="BS180" s="95">
        <v>48</v>
      </c>
      <c r="BT180" s="95">
        <v>37</v>
      </c>
      <c r="BU180" s="95">
        <v>17</v>
      </c>
      <c r="BV180" s="95">
        <v>47</v>
      </c>
      <c r="BW180" s="95">
        <v>301</v>
      </c>
      <c r="BX180" s="95">
        <v>0</v>
      </c>
      <c r="BY180" s="95">
        <v>394</v>
      </c>
      <c r="BZ180" s="95">
        <v>56</v>
      </c>
      <c r="CA180" s="95">
        <v>788</v>
      </c>
      <c r="CB180" s="95">
        <v>105</v>
      </c>
      <c r="CC180" s="95">
        <v>283</v>
      </c>
      <c r="CD180" s="95">
        <v>88</v>
      </c>
      <c r="CE180" s="95">
        <v>0</v>
      </c>
      <c r="CF180" s="95">
        <v>18</v>
      </c>
      <c r="CG180" s="95">
        <v>115</v>
      </c>
      <c r="CH180" s="95">
        <v>214</v>
      </c>
      <c r="CI180" s="95">
        <v>31</v>
      </c>
      <c r="CJ180" s="95">
        <v>209</v>
      </c>
      <c r="CK180" s="95">
        <v>518</v>
      </c>
      <c r="CL180" s="95">
        <v>1908</v>
      </c>
      <c r="CM180" s="95">
        <v>631</v>
      </c>
      <c r="CN180" s="95">
        <v>253</v>
      </c>
      <c r="CO180" s="95">
        <v>28</v>
      </c>
      <c r="CP180" s="95">
        <v>474</v>
      </c>
      <c r="CQ180" s="95">
        <v>77</v>
      </c>
      <c r="CR180" s="95">
        <v>804</v>
      </c>
      <c r="CS180" s="95">
        <v>85</v>
      </c>
      <c r="CT180" s="95">
        <v>134</v>
      </c>
      <c r="CU180" s="95">
        <v>343</v>
      </c>
      <c r="CV180" s="95">
        <v>466</v>
      </c>
      <c r="CW180" s="95">
        <v>54</v>
      </c>
      <c r="CX180" s="95">
        <v>590</v>
      </c>
      <c r="CY180" s="95">
        <v>62</v>
      </c>
      <c r="CZ180" s="95">
        <v>264</v>
      </c>
      <c r="DA180" s="95">
        <v>400</v>
      </c>
      <c r="DB180" s="95">
        <v>92</v>
      </c>
      <c r="DC180" s="95">
        <v>3</v>
      </c>
      <c r="DD180" s="95">
        <v>0</v>
      </c>
      <c r="DE180" s="95">
        <v>825</v>
      </c>
      <c r="DF180" s="95">
        <v>287</v>
      </c>
      <c r="DG180" s="95">
        <v>3165</v>
      </c>
      <c r="DH180" s="95">
        <v>858</v>
      </c>
      <c r="DI180" s="95">
        <v>102</v>
      </c>
      <c r="DJ180" s="95">
        <v>440</v>
      </c>
      <c r="DK180" s="95">
        <v>912</v>
      </c>
      <c r="DL180" s="95">
        <v>2269</v>
      </c>
      <c r="DM180" s="95">
        <v>293</v>
      </c>
      <c r="DN180" s="95">
        <v>275</v>
      </c>
      <c r="DO180" s="95">
        <v>0</v>
      </c>
      <c r="DP180" s="95">
        <v>362</v>
      </c>
      <c r="DQ180" s="95">
        <v>345</v>
      </c>
      <c r="DR180" s="95">
        <v>1224</v>
      </c>
      <c r="DS180" s="95">
        <v>436</v>
      </c>
      <c r="DT180" s="95">
        <v>48</v>
      </c>
      <c r="DU180" s="95">
        <v>68</v>
      </c>
      <c r="DV180" s="95">
        <v>679</v>
      </c>
      <c r="DW180" s="95">
        <v>1497</v>
      </c>
      <c r="DX180" s="95">
        <v>810</v>
      </c>
      <c r="DY180" s="95">
        <v>7</v>
      </c>
      <c r="DZ180" s="95">
        <v>2440</v>
      </c>
      <c r="EA180" s="95">
        <v>730</v>
      </c>
      <c r="EB180" s="95">
        <v>119</v>
      </c>
      <c r="EC180" s="95">
        <v>293</v>
      </c>
      <c r="ED180" s="95">
        <v>209</v>
      </c>
      <c r="EE180" s="95">
        <v>1663</v>
      </c>
      <c r="EF180" s="95">
        <v>3016</v>
      </c>
      <c r="EG180" s="95">
        <v>2</v>
      </c>
      <c r="EH180" s="95">
        <v>1616</v>
      </c>
      <c r="EI180" s="95">
        <v>181</v>
      </c>
      <c r="EJ180" s="95">
        <v>4687</v>
      </c>
      <c r="EK180" s="95">
        <v>29192</v>
      </c>
      <c r="EL180" s="95">
        <v>26222</v>
      </c>
      <c r="EM180" s="95">
        <v>8200</v>
      </c>
      <c r="EN180" s="95">
        <v>7993</v>
      </c>
      <c r="EO180" s="95">
        <v>6570</v>
      </c>
      <c r="EP180" s="95">
        <v>0</v>
      </c>
      <c r="EQ180" s="95">
        <v>1358</v>
      </c>
      <c r="ER180" s="95">
        <v>12</v>
      </c>
      <c r="ES180" s="95">
        <v>346</v>
      </c>
      <c r="ET180" s="95">
        <v>2835</v>
      </c>
      <c r="EU180" s="95">
        <v>17</v>
      </c>
      <c r="EV180" s="95">
        <v>387</v>
      </c>
      <c r="EW180" s="95">
        <v>150</v>
      </c>
      <c r="EX180" s="95">
        <v>577</v>
      </c>
      <c r="EY180" s="95">
        <v>161</v>
      </c>
      <c r="EZ180" s="95">
        <v>61</v>
      </c>
      <c r="FA180" s="95">
        <v>33</v>
      </c>
      <c r="FB180" s="95">
        <v>2743</v>
      </c>
      <c r="FC180" s="95">
        <v>43</v>
      </c>
      <c r="FD180" s="95">
        <v>10926</v>
      </c>
      <c r="FE180" s="95">
        <v>563</v>
      </c>
      <c r="FF180" s="95">
        <v>4519</v>
      </c>
      <c r="FG180" s="95">
        <v>570</v>
      </c>
      <c r="FH180" s="95">
        <v>2406</v>
      </c>
      <c r="FI180" s="95">
        <v>99</v>
      </c>
      <c r="FJ180" s="95">
        <v>1653</v>
      </c>
      <c r="FK180" s="95">
        <v>2659</v>
      </c>
      <c r="FL180" s="95">
        <v>1340</v>
      </c>
      <c r="FM180" s="95">
        <v>580</v>
      </c>
      <c r="FN180" s="95">
        <v>1256</v>
      </c>
      <c r="FO180" s="95">
        <v>2801</v>
      </c>
      <c r="FP180" s="95">
        <v>439</v>
      </c>
      <c r="FQ180" s="95">
        <v>248</v>
      </c>
      <c r="FR180" s="95">
        <v>633</v>
      </c>
      <c r="FS180" s="95">
        <v>886</v>
      </c>
      <c r="FT180" s="95">
        <v>1654</v>
      </c>
      <c r="FU180" s="95">
        <v>128</v>
      </c>
      <c r="FV180" s="95">
        <v>37</v>
      </c>
      <c r="FW180" s="95">
        <v>485</v>
      </c>
      <c r="FX180" s="95">
        <v>253</v>
      </c>
      <c r="FY180" s="95">
        <v>17067</v>
      </c>
      <c r="FZ180" s="95">
        <v>667</v>
      </c>
      <c r="GA180" s="95">
        <v>13270</v>
      </c>
      <c r="GB180" s="95">
        <v>3123</v>
      </c>
      <c r="GC180" s="95">
        <v>5042</v>
      </c>
      <c r="GD180" s="95">
        <v>3163</v>
      </c>
      <c r="GE180" s="95">
        <v>0</v>
      </c>
      <c r="GF180" s="95">
        <v>951</v>
      </c>
      <c r="GG180" s="96">
        <v>271756</v>
      </c>
      <c r="GH180" s="95">
        <v>0</v>
      </c>
      <c r="GI180" s="95">
        <v>184</v>
      </c>
      <c r="GJ180" s="95">
        <v>0</v>
      </c>
      <c r="GK180" s="95">
        <v>0</v>
      </c>
      <c r="GL180" s="95">
        <v>0</v>
      </c>
      <c r="GM180" s="95">
        <v>0</v>
      </c>
      <c r="GN180" s="95">
        <v>0</v>
      </c>
      <c r="GO180" s="95">
        <v>0</v>
      </c>
      <c r="GP180" s="96">
        <v>184</v>
      </c>
      <c r="GQ180" s="96">
        <v>271940</v>
      </c>
      <c r="GR180" s="95">
        <v>2616</v>
      </c>
      <c r="GS180" s="95">
        <v>0</v>
      </c>
      <c r="GT180" s="95">
        <v>2616</v>
      </c>
      <c r="GU180" s="95">
        <v>16305</v>
      </c>
      <c r="GV180" s="95">
        <v>18921</v>
      </c>
      <c r="GW180" s="96">
        <v>19105</v>
      </c>
      <c r="GX180" s="96">
        <v>290861</v>
      </c>
      <c r="GY180" s="95">
        <v>-42393</v>
      </c>
      <c r="GZ180" s="95">
        <v>0</v>
      </c>
      <c r="HA180" s="95">
        <v>0</v>
      </c>
      <c r="HB180" s="95">
        <v>0</v>
      </c>
      <c r="HC180" s="95">
        <v>-42393</v>
      </c>
      <c r="HD180" s="95">
        <v>-200726</v>
      </c>
      <c r="HE180" s="95">
        <v>-243119</v>
      </c>
      <c r="HF180" s="96">
        <v>-224014</v>
      </c>
      <c r="HG180" s="97">
        <v>47742</v>
      </c>
      <c r="HH180" s="87"/>
      <c r="HI180" s="40"/>
    </row>
    <row r="181" spans="1:217" hidden="1" x14ac:dyDescent="0.2">
      <c r="A181" s="87" t="s">
        <v>1058</v>
      </c>
      <c r="B181" s="92" t="s">
        <v>1180</v>
      </c>
      <c r="C181" s="89" t="s">
        <v>1237</v>
      </c>
      <c r="D181" s="95">
        <v>527</v>
      </c>
      <c r="E181" s="95">
        <v>45</v>
      </c>
      <c r="F181" s="95">
        <v>444</v>
      </c>
      <c r="G181" s="95">
        <v>33</v>
      </c>
      <c r="H181" s="95">
        <v>1</v>
      </c>
      <c r="I181" s="95">
        <v>32</v>
      </c>
      <c r="J181" s="95">
        <v>131</v>
      </c>
      <c r="K181" s="95">
        <v>100</v>
      </c>
      <c r="L181" s="95">
        <v>5</v>
      </c>
      <c r="M181" s="95">
        <v>24</v>
      </c>
      <c r="N181" s="95">
        <v>10</v>
      </c>
      <c r="O181" s="95">
        <v>233</v>
      </c>
      <c r="P181" s="95">
        <v>1</v>
      </c>
      <c r="Q181" s="95">
        <v>0</v>
      </c>
      <c r="R181" s="95">
        <v>1007</v>
      </c>
      <c r="S181" s="95">
        <v>41</v>
      </c>
      <c r="T181" s="95">
        <v>435</v>
      </c>
      <c r="U181" s="95">
        <v>81</v>
      </c>
      <c r="V181" s="95">
        <v>126</v>
      </c>
      <c r="W181" s="95">
        <v>611</v>
      </c>
      <c r="X181" s="95">
        <v>46</v>
      </c>
      <c r="Y181" s="95">
        <v>182</v>
      </c>
      <c r="Z181" s="95">
        <v>581</v>
      </c>
      <c r="AA181" s="95">
        <v>376</v>
      </c>
      <c r="AB181" s="95">
        <v>163</v>
      </c>
      <c r="AC181" s="95">
        <v>38</v>
      </c>
      <c r="AD181" s="95">
        <v>0</v>
      </c>
      <c r="AE181" s="95">
        <v>9</v>
      </c>
      <c r="AF181" s="95">
        <v>16</v>
      </c>
      <c r="AG181" s="95">
        <v>0</v>
      </c>
      <c r="AH181" s="95">
        <v>7</v>
      </c>
      <c r="AI181" s="95">
        <v>47</v>
      </c>
      <c r="AJ181" s="95">
        <v>25</v>
      </c>
      <c r="AK181" s="95">
        <v>32</v>
      </c>
      <c r="AL181" s="95">
        <v>43</v>
      </c>
      <c r="AM181" s="95">
        <v>56</v>
      </c>
      <c r="AN181" s="95">
        <v>101</v>
      </c>
      <c r="AO181" s="95">
        <v>53</v>
      </c>
      <c r="AP181" s="95">
        <v>10</v>
      </c>
      <c r="AQ181" s="95">
        <v>41</v>
      </c>
      <c r="AR181" s="95">
        <v>94</v>
      </c>
      <c r="AS181" s="95">
        <v>62</v>
      </c>
      <c r="AT181" s="95">
        <v>43</v>
      </c>
      <c r="AU181" s="95">
        <v>235</v>
      </c>
      <c r="AV181" s="95">
        <v>12</v>
      </c>
      <c r="AW181" s="95">
        <v>17</v>
      </c>
      <c r="AX181" s="95">
        <v>88</v>
      </c>
      <c r="AY181" s="95">
        <v>2</v>
      </c>
      <c r="AZ181" s="95">
        <v>184</v>
      </c>
      <c r="BA181" s="95">
        <v>7</v>
      </c>
      <c r="BB181" s="95">
        <v>65</v>
      </c>
      <c r="BC181" s="95">
        <v>26</v>
      </c>
      <c r="BD181" s="95">
        <v>59</v>
      </c>
      <c r="BE181" s="95">
        <v>153</v>
      </c>
      <c r="BF181" s="95">
        <v>54</v>
      </c>
      <c r="BG181" s="95">
        <v>130</v>
      </c>
      <c r="BH181" s="95">
        <v>38</v>
      </c>
      <c r="BI181" s="95">
        <v>6</v>
      </c>
      <c r="BJ181" s="95">
        <v>22</v>
      </c>
      <c r="BK181" s="95">
        <v>3</v>
      </c>
      <c r="BL181" s="95">
        <v>6</v>
      </c>
      <c r="BM181" s="95">
        <v>125</v>
      </c>
      <c r="BN181" s="95">
        <v>6</v>
      </c>
      <c r="BO181" s="95">
        <v>34</v>
      </c>
      <c r="BP181" s="95">
        <v>47</v>
      </c>
      <c r="BQ181" s="95">
        <v>84</v>
      </c>
      <c r="BR181" s="95">
        <v>124</v>
      </c>
      <c r="BS181" s="95">
        <v>563</v>
      </c>
      <c r="BT181" s="95">
        <v>4</v>
      </c>
      <c r="BU181" s="95">
        <v>66</v>
      </c>
      <c r="BV181" s="95">
        <v>29</v>
      </c>
      <c r="BW181" s="95">
        <v>478</v>
      </c>
      <c r="BX181" s="95">
        <v>0</v>
      </c>
      <c r="BY181" s="95">
        <v>774</v>
      </c>
      <c r="BZ181" s="95">
        <v>177</v>
      </c>
      <c r="CA181" s="95">
        <v>757</v>
      </c>
      <c r="CB181" s="95">
        <v>142</v>
      </c>
      <c r="CC181" s="95">
        <v>188</v>
      </c>
      <c r="CD181" s="95">
        <v>71</v>
      </c>
      <c r="CE181" s="95">
        <v>0</v>
      </c>
      <c r="CF181" s="95">
        <v>7</v>
      </c>
      <c r="CG181" s="95">
        <v>137</v>
      </c>
      <c r="CH181" s="95">
        <v>207</v>
      </c>
      <c r="CI181" s="95">
        <v>72</v>
      </c>
      <c r="CJ181" s="95">
        <v>261</v>
      </c>
      <c r="CK181" s="95">
        <v>742</v>
      </c>
      <c r="CL181" s="95">
        <v>769</v>
      </c>
      <c r="CM181" s="95">
        <v>197</v>
      </c>
      <c r="CN181" s="95">
        <v>109</v>
      </c>
      <c r="CO181" s="95">
        <v>6</v>
      </c>
      <c r="CP181" s="95">
        <v>159</v>
      </c>
      <c r="CQ181" s="95">
        <v>22</v>
      </c>
      <c r="CR181" s="95">
        <v>266</v>
      </c>
      <c r="CS181" s="95">
        <v>19</v>
      </c>
      <c r="CT181" s="95">
        <v>39</v>
      </c>
      <c r="CU181" s="95">
        <v>178</v>
      </c>
      <c r="CV181" s="95">
        <v>175</v>
      </c>
      <c r="CW181" s="95">
        <v>23</v>
      </c>
      <c r="CX181" s="95">
        <v>172</v>
      </c>
      <c r="CY181" s="95">
        <v>252</v>
      </c>
      <c r="CZ181" s="95">
        <v>76</v>
      </c>
      <c r="DA181" s="95">
        <v>57</v>
      </c>
      <c r="DB181" s="95">
        <v>24</v>
      </c>
      <c r="DC181" s="95">
        <v>3</v>
      </c>
      <c r="DD181" s="95">
        <v>9</v>
      </c>
      <c r="DE181" s="95">
        <v>118</v>
      </c>
      <c r="DF181" s="95">
        <v>15</v>
      </c>
      <c r="DG181" s="95">
        <v>467</v>
      </c>
      <c r="DH181" s="95">
        <v>60</v>
      </c>
      <c r="DI181" s="95">
        <v>20</v>
      </c>
      <c r="DJ181" s="95">
        <v>31</v>
      </c>
      <c r="DK181" s="95">
        <v>339</v>
      </c>
      <c r="DL181" s="95">
        <v>0</v>
      </c>
      <c r="DM181" s="95">
        <v>31</v>
      </c>
      <c r="DN181" s="95">
        <v>109</v>
      </c>
      <c r="DO181" s="95">
        <v>0</v>
      </c>
      <c r="DP181" s="95">
        <v>7</v>
      </c>
      <c r="DQ181" s="95">
        <v>73</v>
      </c>
      <c r="DR181" s="95">
        <v>66</v>
      </c>
      <c r="DS181" s="95">
        <v>136</v>
      </c>
      <c r="DT181" s="95">
        <v>13</v>
      </c>
      <c r="DU181" s="95">
        <v>14</v>
      </c>
      <c r="DV181" s="95">
        <v>11</v>
      </c>
      <c r="DW181" s="95">
        <v>542</v>
      </c>
      <c r="DX181" s="95">
        <v>1190</v>
      </c>
      <c r="DY181" s="95">
        <v>154</v>
      </c>
      <c r="DZ181" s="95">
        <v>2645</v>
      </c>
      <c r="EA181" s="95">
        <v>2092</v>
      </c>
      <c r="EB181" s="95">
        <v>1321</v>
      </c>
      <c r="EC181" s="95">
        <v>1432</v>
      </c>
      <c r="ED181" s="95">
        <v>921</v>
      </c>
      <c r="EE181" s="95">
        <v>576</v>
      </c>
      <c r="EF181" s="95">
        <v>285</v>
      </c>
      <c r="EG181" s="95">
        <v>5</v>
      </c>
      <c r="EH181" s="95">
        <v>295</v>
      </c>
      <c r="EI181" s="95">
        <v>891</v>
      </c>
      <c r="EJ181" s="95">
        <v>5479</v>
      </c>
      <c r="EK181" s="95">
        <v>9116</v>
      </c>
      <c r="EL181" s="95">
        <v>1434</v>
      </c>
      <c r="EM181" s="95">
        <v>524</v>
      </c>
      <c r="EN181" s="95">
        <v>1645</v>
      </c>
      <c r="EO181" s="95">
        <v>863</v>
      </c>
      <c r="EP181" s="95">
        <v>328</v>
      </c>
      <c r="EQ181" s="95">
        <v>157</v>
      </c>
      <c r="ER181" s="95">
        <v>1</v>
      </c>
      <c r="ES181" s="95">
        <v>5505</v>
      </c>
      <c r="ET181" s="95">
        <v>24665</v>
      </c>
      <c r="EU181" s="95">
        <v>30</v>
      </c>
      <c r="EV181" s="95">
        <v>126</v>
      </c>
      <c r="EW181" s="95">
        <v>90</v>
      </c>
      <c r="EX181" s="95">
        <v>15</v>
      </c>
      <c r="EY181" s="95">
        <v>382</v>
      </c>
      <c r="EZ181" s="95">
        <v>54</v>
      </c>
      <c r="FA181" s="95">
        <v>163</v>
      </c>
      <c r="FB181" s="95">
        <v>1026</v>
      </c>
      <c r="FC181" s="95">
        <v>75</v>
      </c>
      <c r="FD181" s="95">
        <v>680</v>
      </c>
      <c r="FE181" s="95">
        <v>82</v>
      </c>
      <c r="FF181" s="95">
        <v>800</v>
      </c>
      <c r="FG181" s="95">
        <v>8</v>
      </c>
      <c r="FH181" s="95">
        <v>160</v>
      </c>
      <c r="FI181" s="95">
        <v>865</v>
      </c>
      <c r="FJ181" s="95">
        <v>12444</v>
      </c>
      <c r="FK181" s="95">
        <v>1771</v>
      </c>
      <c r="FL181" s="95">
        <v>855</v>
      </c>
      <c r="FM181" s="95">
        <v>297</v>
      </c>
      <c r="FN181" s="95">
        <v>587</v>
      </c>
      <c r="FO181" s="95">
        <v>1810</v>
      </c>
      <c r="FP181" s="95">
        <v>215</v>
      </c>
      <c r="FQ181" s="95">
        <v>1257</v>
      </c>
      <c r="FR181" s="95">
        <v>1172</v>
      </c>
      <c r="FS181" s="95">
        <v>464</v>
      </c>
      <c r="FT181" s="95">
        <v>468</v>
      </c>
      <c r="FU181" s="95">
        <v>1697</v>
      </c>
      <c r="FV181" s="95">
        <v>113</v>
      </c>
      <c r="FW181" s="95">
        <v>1570</v>
      </c>
      <c r="FX181" s="95">
        <v>247</v>
      </c>
      <c r="FY181" s="95">
        <v>1913</v>
      </c>
      <c r="FZ181" s="95">
        <v>1773</v>
      </c>
      <c r="GA181" s="95">
        <v>1940</v>
      </c>
      <c r="GB181" s="95">
        <v>681</v>
      </c>
      <c r="GC181" s="95">
        <v>2058</v>
      </c>
      <c r="GD181" s="95">
        <v>1642</v>
      </c>
      <c r="GE181" s="95">
        <v>0</v>
      </c>
      <c r="GF181" s="95">
        <v>1080</v>
      </c>
      <c r="GG181" s="96">
        <v>118855</v>
      </c>
      <c r="GH181" s="95">
        <v>0</v>
      </c>
      <c r="GI181" s="95">
        <v>4883</v>
      </c>
      <c r="GJ181" s="95">
        <v>0</v>
      </c>
      <c r="GK181" s="95">
        <v>0</v>
      </c>
      <c r="GL181" s="95">
        <v>0</v>
      </c>
      <c r="GM181" s="95">
        <v>0</v>
      </c>
      <c r="GN181" s="95">
        <v>0</v>
      </c>
      <c r="GO181" s="95">
        <v>0</v>
      </c>
      <c r="GP181" s="96">
        <v>4883</v>
      </c>
      <c r="GQ181" s="96">
        <v>123738</v>
      </c>
      <c r="GR181" s="95">
        <v>0</v>
      </c>
      <c r="GS181" s="95">
        <v>0</v>
      </c>
      <c r="GT181" s="95">
        <v>0</v>
      </c>
      <c r="GU181" s="95">
        <v>0</v>
      </c>
      <c r="GV181" s="95">
        <v>0</v>
      </c>
      <c r="GW181" s="96">
        <v>4883</v>
      </c>
      <c r="GX181" s="96">
        <v>123738</v>
      </c>
      <c r="GY181" s="95">
        <v>0</v>
      </c>
      <c r="GZ181" s="95">
        <v>-25</v>
      </c>
      <c r="HA181" s="95">
        <v>0</v>
      </c>
      <c r="HB181" s="95">
        <v>0</v>
      </c>
      <c r="HC181" s="95">
        <v>-25</v>
      </c>
      <c r="HD181" s="95">
        <v>0</v>
      </c>
      <c r="HE181" s="95">
        <v>-25</v>
      </c>
      <c r="HF181" s="96">
        <v>4858</v>
      </c>
      <c r="HG181" s="97">
        <v>123713</v>
      </c>
      <c r="HH181" s="87"/>
      <c r="HI181" s="40"/>
    </row>
    <row r="182" spans="1:217" hidden="1" x14ac:dyDescent="0.2">
      <c r="A182" s="87" t="s">
        <v>1059</v>
      </c>
      <c r="B182" s="92" t="s">
        <v>1181</v>
      </c>
      <c r="C182" s="89" t="s">
        <v>733</v>
      </c>
      <c r="D182" s="95">
        <v>1563</v>
      </c>
      <c r="E182" s="95">
        <v>190</v>
      </c>
      <c r="F182" s="95">
        <v>376</v>
      </c>
      <c r="G182" s="95">
        <v>7</v>
      </c>
      <c r="H182" s="95">
        <v>3</v>
      </c>
      <c r="I182" s="95">
        <v>57</v>
      </c>
      <c r="J182" s="95">
        <v>283</v>
      </c>
      <c r="K182" s="95">
        <v>314</v>
      </c>
      <c r="L182" s="95">
        <v>45</v>
      </c>
      <c r="M182" s="95">
        <v>94</v>
      </c>
      <c r="N182" s="95">
        <v>25</v>
      </c>
      <c r="O182" s="95">
        <v>136</v>
      </c>
      <c r="P182" s="95">
        <v>0</v>
      </c>
      <c r="Q182" s="95">
        <v>0</v>
      </c>
      <c r="R182" s="95">
        <v>143</v>
      </c>
      <c r="S182" s="95">
        <v>16</v>
      </c>
      <c r="T182" s="95">
        <v>882</v>
      </c>
      <c r="U182" s="95">
        <v>327</v>
      </c>
      <c r="V182" s="95">
        <v>260</v>
      </c>
      <c r="W182" s="95">
        <v>1746</v>
      </c>
      <c r="X182" s="95">
        <v>261</v>
      </c>
      <c r="Y182" s="95">
        <v>1707</v>
      </c>
      <c r="Z182" s="95">
        <v>1578</v>
      </c>
      <c r="AA182" s="95">
        <v>1024</v>
      </c>
      <c r="AB182" s="95">
        <v>470</v>
      </c>
      <c r="AC182" s="95">
        <v>128</v>
      </c>
      <c r="AD182" s="95">
        <v>0</v>
      </c>
      <c r="AE182" s="95">
        <v>12</v>
      </c>
      <c r="AF182" s="95">
        <v>44</v>
      </c>
      <c r="AG182" s="95">
        <v>0</v>
      </c>
      <c r="AH182" s="95">
        <v>35</v>
      </c>
      <c r="AI182" s="95">
        <v>122</v>
      </c>
      <c r="AJ182" s="95">
        <v>56</v>
      </c>
      <c r="AK182" s="95">
        <v>25</v>
      </c>
      <c r="AL182" s="95">
        <v>72</v>
      </c>
      <c r="AM182" s="95">
        <v>152</v>
      </c>
      <c r="AN182" s="95">
        <v>280</v>
      </c>
      <c r="AO182" s="95">
        <v>43</v>
      </c>
      <c r="AP182" s="95">
        <v>41</v>
      </c>
      <c r="AQ182" s="95">
        <v>222</v>
      </c>
      <c r="AR182" s="95">
        <v>393</v>
      </c>
      <c r="AS182" s="95">
        <v>143</v>
      </c>
      <c r="AT182" s="95">
        <v>178</v>
      </c>
      <c r="AU182" s="95">
        <v>385</v>
      </c>
      <c r="AV182" s="95">
        <v>185</v>
      </c>
      <c r="AW182" s="95">
        <v>257</v>
      </c>
      <c r="AX182" s="95">
        <v>1504</v>
      </c>
      <c r="AY182" s="95">
        <v>39</v>
      </c>
      <c r="AZ182" s="95">
        <v>3277</v>
      </c>
      <c r="BA182" s="95">
        <v>177</v>
      </c>
      <c r="BB182" s="95">
        <v>700</v>
      </c>
      <c r="BC182" s="95">
        <v>454</v>
      </c>
      <c r="BD182" s="95">
        <v>508</v>
      </c>
      <c r="BE182" s="95">
        <v>1769</v>
      </c>
      <c r="BF182" s="95">
        <v>251</v>
      </c>
      <c r="BG182" s="95">
        <v>444</v>
      </c>
      <c r="BH182" s="95">
        <v>437</v>
      </c>
      <c r="BI182" s="95">
        <v>41</v>
      </c>
      <c r="BJ182" s="95">
        <v>951</v>
      </c>
      <c r="BK182" s="95">
        <v>68</v>
      </c>
      <c r="BL182" s="95">
        <v>488</v>
      </c>
      <c r="BM182" s="95">
        <v>3204</v>
      </c>
      <c r="BN182" s="95">
        <v>239</v>
      </c>
      <c r="BO182" s="95">
        <v>1242</v>
      </c>
      <c r="BP182" s="95">
        <v>29</v>
      </c>
      <c r="BQ182" s="95">
        <v>92</v>
      </c>
      <c r="BR182" s="95">
        <v>486</v>
      </c>
      <c r="BS182" s="95">
        <v>1092</v>
      </c>
      <c r="BT182" s="95">
        <v>56</v>
      </c>
      <c r="BU182" s="95">
        <v>375</v>
      </c>
      <c r="BV182" s="95">
        <v>438</v>
      </c>
      <c r="BW182" s="95">
        <v>3589</v>
      </c>
      <c r="BX182" s="95">
        <v>0</v>
      </c>
      <c r="BY182" s="95">
        <v>4622</v>
      </c>
      <c r="BZ182" s="95">
        <v>608</v>
      </c>
      <c r="CA182" s="95">
        <v>1751</v>
      </c>
      <c r="CB182" s="95">
        <v>1467</v>
      </c>
      <c r="CC182" s="95">
        <v>378</v>
      </c>
      <c r="CD182" s="95">
        <v>604</v>
      </c>
      <c r="CE182" s="95">
        <v>0</v>
      </c>
      <c r="CF182" s="95">
        <v>37</v>
      </c>
      <c r="CG182" s="95">
        <v>861</v>
      </c>
      <c r="CH182" s="95">
        <v>762</v>
      </c>
      <c r="CI182" s="95">
        <v>238</v>
      </c>
      <c r="CJ182" s="95">
        <v>695</v>
      </c>
      <c r="CK182" s="95">
        <v>2568</v>
      </c>
      <c r="CL182" s="95">
        <v>669</v>
      </c>
      <c r="CM182" s="95">
        <v>1557</v>
      </c>
      <c r="CN182" s="95">
        <v>1757</v>
      </c>
      <c r="CO182" s="95">
        <v>44</v>
      </c>
      <c r="CP182" s="95">
        <v>402</v>
      </c>
      <c r="CQ182" s="95">
        <v>52</v>
      </c>
      <c r="CR182" s="95">
        <v>1412</v>
      </c>
      <c r="CS182" s="95">
        <v>93</v>
      </c>
      <c r="CT182" s="95">
        <v>169</v>
      </c>
      <c r="CU182" s="95">
        <v>607</v>
      </c>
      <c r="CV182" s="95">
        <v>997</v>
      </c>
      <c r="CW182" s="95">
        <v>175</v>
      </c>
      <c r="CX182" s="95">
        <v>580</v>
      </c>
      <c r="CY182" s="95">
        <v>813</v>
      </c>
      <c r="CZ182" s="95">
        <v>733</v>
      </c>
      <c r="DA182" s="95">
        <v>187</v>
      </c>
      <c r="DB182" s="95">
        <v>70</v>
      </c>
      <c r="DC182" s="95">
        <v>5</v>
      </c>
      <c r="DD182" s="95">
        <v>6</v>
      </c>
      <c r="DE182" s="95">
        <v>1618</v>
      </c>
      <c r="DF182" s="95">
        <v>921</v>
      </c>
      <c r="DG182" s="95">
        <v>4216</v>
      </c>
      <c r="DH182" s="95">
        <v>233</v>
      </c>
      <c r="DI182" s="95">
        <v>62</v>
      </c>
      <c r="DJ182" s="95">
        <v>710</v>
      </c>
      <c r="DK182" s="95">
        <v>1222</v>
      </c>
      <c r="DL182" s="95">
        <v>1485</v>
      </c>
      <c r="DM182" s="95">
        <v>408</v>
      </c>
      <c r="DN182" s="95">
        <v>226</v>
      </c>
      <c r="DO182" s="95">
        <v>0</v>
      </c>
      <c r="DP182" s="95">
        <v>134</v>
      </c>
      <c r="DQ182" s="95">
        <v>245</v>
      </c>
      <c r="DR182" s="95">
        <v>1294</v>
      </c>
      <c r="DS182" s="95">
        <v>729</v>
      </c>
      <c r="DT182" s="95">
        <v>287</v>
      </c>
      <c r="DU182" s="95">
        <v>340</v>
      </c>
      <c r="DV182" s="95">
        <v>193</v>
      </c>
      <c r="DW182" s="95">
        <v>212</v>
      </c>
      <c r="DX182" s="95">
        <v>248</v>
      </c>
      <c r="DY182" s="95">
        <v>130</v>
      </c>
      <c r="DZ182" s="95">
        <v>541</v>
      </c>
      <c r="EA182" s="95">
        <v>1082</v>
      </c>
      <c r="EB182" s="95">
        <v>2098</v>
      </c>
      <c r="EC182" s="95">
        <v>2426</v>
      </c>
      <c r="ED182" s="95">
        <v>1303</v>
      </c>
      <c r="EE182" s="95">
        <v>15643</v>
      </c>
      <c r="EF182" s="95">
        <v>586</v>
      </c>
      <c r="EG182" s="95">
        <v>120</v>
      </c>
      <c r="EH182" s="95">
        <v>4952</v>
      </c>
      <c r="EI182" s="95">
        <v>3250</v>
      </c>
      <c r="EJ182" s="95">
        <v>444</v>
      </c>
      <c r="EK182" s="95">
        <v>1229</v>
      </c>
      <c r="EL182" s="95">
        <v>2042</v>
      </c>
      <c r="EM182" s="95">
        <v>922</v>
      </c>
      <c r="EN182" s="95">
        <v>249</v>
      </c>
      <c r="EO182" s="95">
        <v>157</v>
      </c>
      <c r="EP182" s="95">
        <v>0</v>
      </c>
      <c r="EQ182" s="95">
        <v>609</v>
      </c>
      <c r="ER182" s="95">
        <v>4</v>
      </c>
      <c r="ES182" s="95">
        <v>455</v>
      </c>
      <c r="ET182" s="95">
        <v>467</v>
      </c>
      <c r="EU182" s="95">
        <v>20</v>
      </c>
      <c r="EV182" s="95">
        <v>62</v>
      </c>
      <c r="EW182" s="95">
        <v>274</v>
      </c>
      <c r="EX182" s="95">
        <v>425</v>
      </c>
      <c r="EY182" s="95">
        <v>157</v>
      </c>
      <c r="EZ182" s="95">
        <v>846</v>
      </c>
      <c r="FA182" s="95">
        <v>74</v>
      </c>
      <c r="FB182" s="95">
        <v>1737</v>
      </c>
      <c r="FC182" s="95">
        <v>28</v>
      </c>
      <c r="FD182" s="95">
        <v>1081</v>
      </c>
      <c r="FE182" s="95">
        <v>660</v>
      </c>
      <c r="FF182" s="95">
        <v>4019</v>
      </c>
      <c r="FG182" s="95">
        <v>84</v>
      </c>
      <c r="FH182" s="95">
        <v>201</v>
      </c>
      <c r="FI182" s="95">
        <v>873</v>
      </c>
      <c r="FJ182" s="95">
        <v>4751</v>
      </c>
      <c r="FK182" s="95">
        <v>1579</v>
      </c>
      <c r="FL182" s="95">
        <v>331</v>
      </c>
      <c r="FM182" s="95">
        <v>1825</v>
      </c>
      <c r="FN182" s="95">
        <v>8430</v>
      </c>
      <c r="FO182" s="95">
        <v>3718</v>
      </c>
      <c r="FP182" s="95">
        <v>447</v>
      </c>
      <c r="FQ182" s="95">
        <v>778</v>
      </c>
      <c r="FR182" s="95">
        <v>266</v>
      </c>
      <c r="FS182" s="95">
        <v>1378</v>
      </c>
      <c r="FT182" s="95">
        <v>23228</v>
      </c>
      <c r="FU182" s="95">
        <v>2</v>
      </c>
      <c r="FV182" s="95">
        <v>80</v>
      </c>
      <c r="FW182" s="95">
        <v>54</v>
      </c>
      <c r="FX182" s="95">
        <v>79</v>
      </c>
      <c r="FY182" s="95">
        <v>3823</v>
      </c>
      <c r="FZ182" s="95">
        <v>242</v>
      </c>
      <c r="GA182" s="95">
        <v>3672</v>
      </c>
      <c r="GB182" s="95">
        <v>1268</v>
      </c>
      <c r="GC182" s="95">
        <v>1921</v>
      </c>
      <c r="GD182" s="95">
        <v>406</v>
      </c>
      <c r="GE182" s="95">
        <v>0</v>
      </c>
      <c r="GF182" s="95">
        <v>0</v>
      </c>
      <c r="GG182" s="96">
        <v>183460</v>
      </c>
      <c r="GH182" s="95">
        <v>17677</v>
      </c>
      <c r="GI182" s="95">
        <v>135713</v>
      </c>
      <c r="GJ182" s="95">
        <v>0</v>
      </c>
      <c r="GK182" s="95">
        <v>0</v>
      </c>
      <c r="GL182" s="95">
        <v>0</v>
      </c>
      <c r="GM182" s="95">
        <v>0</v>
      </c>
      <c r="GN182" s="95">
        <v>0</v>
      </c>
      <c r="GO182" s="95">
        <v>0</v>
      </c>
      <c r="GP182" s="96">
        <v>153390</v>
      </c>
      <c r="GQ182" s="96">
        <v>336850</v>
      </c>
      <c r="GR182" s="95">
        <v>19922</v>
      </c>
      <c r="GS182" s="95">
        <v>0</v>
      </c>
      <c r="GT182" s="95">
        <v>19922</v>
      </c>
      <c r="GU182" s="95">
        <v>0</v>
      </c>
      <c r="GV182" s="95">
        <v>19922</v>
      </c>
      <c r="GW182" s="96">
        <v>173312</v>
      </c>
      <c r="GX182" s="96">
        <v>356772</v>
      </c>
      <c r="GY182" s="95">
        <v>0</v>
      </c>
      <c r="GZ182" s="95">
        <v>0</v>
      </c>
      <c r="HA182" s="95">
        <v>0</v>
      </c>
      <c r="HB182" s="95">
        <v>0</v>
      </c>
      <c r="HC182" s="95">
        <v>0</v>
      </c>
      <c r="HD182" s="95">
        <v>0</v>
      </c>
      <c r="HE182" s="95">
        <v>0</v>
      </c>
      <c r="HF182" s="96">
        <v>173312</v>
      </c>
      <c r="HG182" s="97">
        <v>356772</v>
      </c>
      <c r="HH182" s="87"/>
      <c r="HI182" s="40"/>
    </row>
    <row r="183" spans="1:217" hidden="1" x14ac:dyDescent="0.2">
      <c r="A183" s="87" t="s">
        <v>1060</v>
      </c>
      <c r="B183" s="92" t="s">
        <v>1182</v>
      </c>
      <c r="C183" s="89" t="s">
        <v>728</v>
      </c>
      <c r="D183" s="95">
        <v>7</v>
      </c>
      <c r="E183" s="95">
        <v>1</v>
      </c>
      <c r="F183" s="95">
        <v>26</v>
      </c>
      <c r="G183" s="95">
        <v>4</v>
      </c>
      <c r="H183" s="95">
        <v>0</v>
      </c>
      <c r="I183" s="95">
        <v>7</v>
      </c>
      <c r="J183" s="95">
        <v>85</v>
      </c>
      <c r="K183" s="95">
        <v>582</v>
      </c>
      <c r="L183" s="95">
        <v>3</v>
      </c>
      <c r="M183" s="95">
        <v>0</v>
      </c>
      <c r="N183" s="95">
        <v>1</v>
      </c>
      <c r="O183" s="95">
        <v>334</v>
      </c>
      <c r="P183" s="95">
        <v>0</v>
      </c>
      <c r="Q183" s="95">
        <v>0</v>
      </c>
      <c r="R183" s="95">
        <v>289</v>
      </c>
      <c r="S183" s="95">
        <v>19</v>
      </c>
      <c r="T183" s="95">
        <v>4317</v>
      </c>
      <c r="U183" s="95">
        <v>1994</v>
      </c>
      <c r="V183" s="95">
        <v>493</v>
      </c>
      <c r="W183" s="95">
        <v>9416</v>
      </c>
      <c r="X183" s="95">
        <v>774</v>
      </c>
      <c r="Y183" s="95">
        <v>2562</v>
      </c>
      <c r="Z183" s="95">
        <v>5866</v>
      </c>
      <c r="AA183" s="95">
        <v>4912</v>
      </c>
      <c r="AB183" s="95">
        <v>1272</v>
      </c>
      <c r="AC183" s="95">
        <v>324</v>
      </c>
      <c r="AD183" s="95">
        <v>0</v>
      </c>
      <c r="AE183" s="95">
        <v>10</v>
      </c>
      <c r="AF183" s="95">
        <v>75</v>
      </c>
      <c r="AG183" s="95">
        <v>0</v>
      </c>
      <c r="AH183" s="95">
        <v>29</v>
      </c>
      <c r="AI183" s="95">
        <v>164</v>
      </c>
      <c r="AJ183" s="95">
        <v>305</v>
      </c>
      <c r="AK183" s="95">
        <v>195</v>
      </c>
      <c r="AL183" s="95">
        <v>504</v>
      </c>
      <c r="AM183" s="95">
        <v>70</v>
      </c>
      <c r="AN183" s="95">
        <v>246</v>
      </c>
      <c r="AO183" s="95">
        <v>727</v>
      </c>
      <c r="AP183" s="95">
        <v>116</v>
      </c>
      <c r="AQ183" s="95">
        <v>393</v>
      </c>
      <c r="AR183" s="95">
        <v>602</v>
      </c>
      <c r="AS183" s="95">
        <v>941</v>
      </c>
      <c r="AT183" s="95">
        <v>466</v>
      </c>
      <c r="AU183" s="95">
        <v>3444</v>
      </c>
      <c r="AV183" s="95">
        <v>150</v>
      </c>
      <c r="AW183" s="95">
        <v>301</v>
      </c>
      <c r="AX183" s="95">
        <v>2481</v>
      </c>
      <c r="AY183" s="95">
        <v>19</v>
      </c>
      <c r="AZ183" s="95">
        <v>1272</v>
      </c>
      <c r="BA183" s="95">
        <v>197</v>
      </c>
      <c r="BB183" s="95">
        <v>775</v>
      </c>
      <c r="BC183" s="95">
        <v>775</v>
      </c>
      <c r="BD183" s="95">
        <v>796</v>
      </c>
      <c r="BE183" s="95">
        <v>5682</v>
      </c>
      <c r="BF183" s="95">
        <v>1202</v>
      </c>
      <c r="BG183" s="95">
        <v>4793</v>
      </c>
      <c r="BH183" s="95">
        <v>2187</v>
      </c>
      <c r="BI183" s="95">
        <v>343</v>
      </c>
      <c r="BJ183" s="95">
        <v>2936</v>
      </c>
      <c r="BK183" s="95">
        <v>57</v>
      </c>
      <c r="BL183" s="95">
        <v>259</v>
      </c>
      <c r="BM183" s="95">
        <v>9180</v>
      </c>
      <c r="BN183" s="95">
        <v>235</v>
      </c>
      <c r="BO183" s="95">
        <v>2114</v>
      </c>
      <c r="BP183" s="95">
        <v>78</v>
      </c>
      <c r="BQ183" s="95">
        <v>861</v>
      </c>
      <c r="BR183" s="95">
        <v>3937</v>
      </c>
      <c r="BS183" s="95">
        <v>4020</v>
      </c>
      <c r="BT183" s="95">
        <v>74</v>
      </c>
      <c r="BU183" s="95">
        <v>1027</v>
      </c>
      <c r="BV183" s="95">
        <v>1081</v>
      </c>
      <c r="BW183" s="95">
        <v>2418</v>
      </c>
      <c r="BX183" s="95">
        <v>0</v>
      </c>
      <c r="BY183" s="95">
        <v>1290</v>
      </c>
      <c r="BZ183" s="95">
        <v>896</v>
      </c>
      <c r="CA183" s="95">
        <v>2570</v>
      </c>
      <c r="CB183" s="95">
        <v>3310</v>
      </c>
      <c r="CC183" s="95">
        <v>2095</v>
      </c>
      <c r="CD183" s="95">
        <v>331</v>
      </c>
      <c r="CE183" s="95">
        <v>0</v>
      </c>
      <c r="CF183" s="95">
        <v>122</v>
      </c>
      <c r="CG183" s="95">
        <v>1432</v>
      </c>
      <c r="CH183" s="95">
        <v>1189</v>
      </c>
      <c r="CI183" s="95">
        <v>486</v>
      </c>
      <c r="CJ183" s="95">
        <v>828</v>
      </c>
      <c r="CK183" s="95">
        <v>8419</v>
      </c>
      <c r="CL183" s="95">
        <v>13283</v>
      </c>
      <c r="CM183" s="95">
        <v>4921</v>
      </c>
      <c r="CN183" s="95">
        <v>3008</v>
      </c>
      <c r="CO183" s="95">
        <v>117</v>
      </c>
      <c r="CP183" s="95">
        <v>2829</v>
      </c>
      <c r="CQ183" s="95">
        <v>238</v>
      </c>
      <c r="CR183" s="95">
        <v>6619</v>
      </c>
      <c r="CS183" s="95">
        <v>225</v>
      </c>
      <c r="CT183" s="95">
        <v>448</v>
      </c>
      <c r="CU183" s="95">
        <v>2287</v>
      </c>
      <c r="CV183" s="95">
        <v>2523</v>
      </c>
      <c r="CW183" s="95">
        <v>511</v>
      </c>
      <c r="CX183" s="95">
        <v>2810</v>
      </c>
      <c r="CY183" s="95">
        <v>2652</v>
      </c>
      <c r="CZ183" s="95">
        <v>692</v>
      </c>
      <c r="DA183" s="95">
        <v>938</v>
      </c>
      <c r="DB183" s="95">
        <v>320</v>
      </c>
      <c r="DC183" s="95">
        <v>26</v>
      </c>
      <c r="DD183" s="95">
        <v>54</v>
      </c>
      <c r="DE183" s="95">
        <v>6047</v>
      </c>
      <c r="DF183" s="95">
        <v>2325</v>
      </c>
      <c r="DG183" s="95">
        <v>18751</v>
      </c>
      <c r="DH183" s="95">
        <v>1397</v>
      </c>
      <c r="DI183" s="95">
        <v>684</v>
      </c>
      <c r="DJ183" s="95">
        <v>1525</v>
      </c>
      <c r="DK183" s="95">
        <v>8551</v>
      </c>
      <c r="DL183" s="95">
        <v>8703</v>
      </c>
      <c r="DM183" s="95">
        <v>1913</v>
      </c>
      <c r="DN183" s="95">
        <v>3017</v>
      </c>
      <c r="DO183" s="95">
        <v>0</v>
      </c>
      <c r="DP183" s="95">
        <v>693</v>
      </c>
      <c r="DQ183" s="95">
        <v>1605</v>
      </c>
      <c r="DR183" s="95">
        <v>4861</v>
      </c>
      <c r="DS183" s="95">
        <v>3742</v>
      </c>
      <c r="DT183" s="95">
        <v>1243</v>
      </c>
      <c r="DU183" s="95">
        <v>4444</v>
      </c>
      <c r="DV183" s="95">
        <v>1880</v>
      </c>
      <c r="DW183" s="95">
        <v>631</v>
      </c>
      <c r="DX183" s="95">
        <v>1890</v>
      </c>
      <c r="DY183" s="95">
        <v>1207</v>
      </c>
      <c r="DZ183" s="95">
        <v>33195</v>
      </c>
      <c r="EA183" s="95">
        <v>30411</v>
      </c>
      <c r="EB183" s="95">
        <v>5020</v>
      </c>
      <c r="EC183" s="95">
        <v>36913</v>
      </c>
      <c r="ED183" s="95">
        <v>6753</v>
      </c>
      <c r="EE183" s="95">
        <v>17615</v>
      </c>
      <c r="EF183" s="95">
        <v>6832</v>
      </c>
      <c r="EG183" s="95">
        <v>66</v>
      </c>
      <c r="EH183" s="95">
        <v>19824</v>
      </c>
      <c r="EI183" s="95">
        <v>6365</v>
      </c>
      <c r="EJ183" s="95">
        <v>59857</v>
      </c>
      <c r="EK183" s="95">
        <v>138728</v>
      </c>
      <c r="EL183" s="95">
        <v>45376</v>
      </c>
      <c r="EM183" s="95">
        <v>42101</v>
      </c>
      <c r="EN183" s="95">
        <v>43687</v>
      </c>
      <c r="EO183" s="95">
        <v>18962</v>
      </c>
      <c r="EP183" s="95">
        <v>3203</v>
      </c>
      <c r="EQ183" s="95">
        <v>7480</v>
      </c>
      <c r="ER183" s="95">
        <v>22</v>
      </c>
      <c r="ES183" s="95">
        <v>1662</v>
      </c>
      <c r="ET183" s="95">
        <v>10513</v>
      </c>
      <c r="EU183" s="95">
        <v>352</v>
      </c>
      <c r="EV183" s="95">
        <v>950</v>
      </c>
      <c r="EW183" s="95">
        <v>835</v>
      </c>
      <c r="EX183" s="95">
        <v>790</v>
      </c>
      <c r="EY183" s="95">
        <v>1476</v>
      </c>
      <c r="EZ183" s="95">
        <v>13047</v>
      </c>
      <c r="FA183" s="95">
        <v>1331</v>
      </c>
      <c r="FB183" s="95">
        <v>38450</v>
      </c>
      <c r="FC183" s="95">
        <v>368</v>
      </c>
      <c r="FD183" s="95">
        <v>29848</v>
      </c>
      <c r="FE183" s="95">
        <v>4702</v>
      </c>
      <c r="FF183" s="95">
        <v>47222</v>
      </c>
      <c r="FG183" s="95">
        <v>2609</v>
      </c>
      <c r="FH183" s="95">
        <v>2505</v>
      </c>
      <c r="FI183" s="95">
        <v>28566</v>
      </c>
      <c r="FJ183" s="95">
        <v>46981</v>
      </c>
      <c r="FK183" s="95">
        <v>22293</v>
      </c>
      <c r="FL183" s="95">
        <v>6795</v>
      </c>
      <c r="FM183" s="95">
        <v>16346</v>
      </c>
      <c r="FN183" s="95">
        <v>46960</v>
      </c>
      <c r="FO183" s="95">
        <v>66758</v>
      </c>
      <c r="FP183" s="95">
        <v>2610</v>
      </c>
      <c r="FQ183" s="95">
        <v>15653</v>
      </c>
      <c r="FR183" s="95">
        <v>10575</v>
      </c>
      <c r="FS183" s="95">
        <v>9907</v>
      </c>
      <c r="FT183" s="95">
        <v>13897</v>
      </c>
      <c r="FU183" s="95">
        <v>532</v>
      </c>
      <c r="FV183" s="95">
        <v>2701</v>
      </c>
      <c r="FW183" s="95">
        <v>1164</v>
      </c>
      <c r="FX183" s="95">
        <v>22471</v>
      </c>
      <c r="FY183" s="95">
        <v>145709</v>
      </c>
      <c r="FZ183" s="95">
        <v>2799</v>
      </c>
      <c r="GA183" s="95">
        <v>18616</v>
      </c>
      <c r="GB183" s="95">
        <v>5428</v>
      </c>
      <c r="GC183" s="95">
        <v>10729</v>
      </c>
      <c r="GD183" s="95">
        <v>5224</v>
      </c>
      <c r="GE183" s="95">
        <v>0</v>
      </c>
      <c r="GF183" s="95">
        <v>5107</v>
      </c>
      <c r="GG183" s="96">
        <v>1420294</v>
      </c>
      <c r="GH183" s="95">
        <v>1912</v>
      </c>
      <c r="GI183" s="95">
        <v>29415</v>
      </c>
      <c r="GJ183" s="95">
        <v>0</v>
      </c>
      <c r="GK183" s="95">
        <v>0</v>
      </c>
      <c r="GL183" s="95">
        <v>0</v>
      </c>
      <c r="GM183" s="95">
        <v>4581</v>
      </c>
      <c r="GN183" s="95">
        <v>65531</v>
      </c>
      <c r="GO183" s="95">
        <v>0</v>
      </c>
      <c r="GP183" s="96">
        <v>101439</v>
      </c>
      <c r="GQ183" s="96">
        <v>1521733</v>
      </c>
      <c r="GR183" s="95">
        <v>40048</v>
      </c>
      <c r="GS183" s="95">
        <v>2</v>
      </c>
      <c r="GT183" s="95">
        <v>40050</v>
      </c>
      <c r="GU183" s="95">
        <v>0</v>
      </c>
      <c r="GV183" s="95">
        <v>40050</v>
      </c>
      <c r="GW183" s="96">
        <v>141489</v>
      </c>
      <c r="GX183" s="96">
        <v>1561783</v>
      </c>
      <c r="GY183" s="95">
        <v>-134039</v>
      </c>
      <c r="GZ183" s="95">
        <v>-30</v>
      </c>
      <c r="HA183" s="95">
        <v>0</v>
      </c>
      <c r="HB183" s="95">
        <v>0</v>
      </c>
      <c r="HC183" s="95">
        <v>-134069</v>
      </c>
      <c r="HD183" s="95">
        <v>-307331</v>
      </c>
      <c r="HE183" s="95">
        <v>-441400</v>
      </c>
      <c r="HF183" s="96">
        <v>-299911</v>
      </c>
      <c r="HG183" s="97">
        <v>1120383</v>
      </c>
      <c r="HH183" s="87"/>
      <c r="HI183" s="40"/>
    </row>
    <row r="184" spans="1:217" hidden="1" x14ac:dyDescent="0.2">
      <c r="A184" s="87" t="s">
        <v>1061</v>
      </c>
      <c r="B184" s="92" t="s">
        <v>1183</v>
      </c>
      <c r="C184" s="89" t="s">
        <v>1238</v>
      </c>
      <c r="D184" s="95">
        <v>0</v>
      </c>
      <c r="E184" s="95">
        <v>0</v>
      </c>
      <c r="F184" s="95">
        <v>0</v>
      </c>
      <c r="G184" s="95">
        <v>0</v>
      </c>
      <c r="H184" s="95">
        <v>0</v>
      </c>
      <c r="I184" s="95">
        <v>0</v>
      </c>
      <c r="J184" s="95">
        <v>0</v>
      </c>
      <c r="K184" s="95">
        <v>0</v>
      </c>
      <c r="L184" s="95">
        <v>0</v>
      </c>
      <c r="M184" s="95">
        <v>0</v>
      </c>
      <c r="N184" s="95">
        <v>0</v>
      </c>
      <c r="O184" s="95">
        <v>0</v>
      </c>
      <c r="P184" s="95">
        <v>0</v>
      </c>
      <c r="Q184" s="95">
        <v>0</v>
      </c>
      <c r="R184" s="95">
        <v>0</v>
      </c>
      <c r="S184" s="95">
        <v>0</v>
      </c>
      <c r="T184" s="95">
        <v>0</v>
      </c>
      <c r="U184" s="95">
        <v>0</v>
      </c>
      <c r="V184" s="95">
        <v>0</v>
      </c>
      <c r="W184" s="95">
        <v>0</v>
      </c>
      <c r="X184" s="95">
        <v>0</v>
      </c>
      <c r="Y184" s="95">
        <v>0</v>
      </c>
      <c r="Z184" s="95">
        <v>0</v>
      </c>
      <c r="AA184" s="95">
        <v>0</v>
      </c>
      <c r="AB184" s="95">
        <v>0</v>
      </c>
      <c r="AC184" s="95">
        <v>0</v>
      </c>
      <c r="AD184" s="95">
        <v>0</v>
      </c>
      <c r="AE184" s="95">
        <v>0</v>
      </c>
      <c r="AF184" s="95">
        <v>0</v>
      </c>
      <c r="AG184" s="95">
        <v>0</v>
      </c>
      <c r="AH184" s="95">
        <v>0</v>
      </c>
      <c r="AI184" s="95">
        <v>0</v>
      </c>
      <c r="AJ184" s="95">
        <v>0</v>
      </c>
      <c r="AK184" s="95">
        <v>0</v>
      </c>
      <c r="AL184" s="95">
        <v>0</v>
      </c>
      <c r="AM184" s="95">
        <v>0</v>
      </c>
      <c r="AN184" s="95">
        <v>0</v>
      </c>
      <c r="AO184" s="95">
        <v>0</v>
      </c>
      <c r="AP184" s="95">
        <v>0</v>
      </c>
      <c r="AQ184" s="95">
        <v>0</v>
      </c>
      <c r="AR184" s="95">
        <v>0</v>
      </c>
      <c r="AS184" s="95">
        <v>0</v>
      </c>
      <c r="AT184" s="95">
        <v>0</v>
      </c>
      <c r="AU184" s="95">
        <v>0</v>
      </c>
      <c r="AV184" s="95">
        <v>0</v>
      </c>
      <c r="AW184" s="95">
        <v>0</v>
      </c>
      <c r="AX184" s="95">
        <v>0</v>
      </c>
      <c r="AY184" s="95">
        <v>0</v>
      </c>
      <c r="AZ184" s="95">
        <v>0</v>
      </c>
      <c r="BA184" s="95">
        <v>0</v>
      </c>
      <c r="BB184" s="95">
        <v>0</v>
      </c>
      <c r="BC184" s="95">
        <v>0</v>
      </c>
      <c r="BD184" s="95">
        <v>0</v>
      </c>
      <c r="BE184" s="95">
        <v>0</v>
      </c>
      <c r="BF184" s="95">
        <v>0</v>
      </c>
      <c r="BG184" s="95">
        <v>0</v>
      </c>
      <c r="BH184" s="95">
        <v>0</v>
      </c>
      <c r="BI184" s="95">
        <v>0</v>
      </c>
      <c r="BJ184" s="95">
        <v>0</v>
      </c>
      <c r="BK184" s="95">
        <v>0</v>
      </c>
      <c r="BL184" s="95">
        <v>0</v>
      </c>
      <c r="BM184" s="95">
        <v>0</v>
      </c>
      <c r="BN184" s="95">
        <v>0</v>
      </c>
      <c r="BO184" s="95">
        <v>0</v>
      </c>
      <c r="BP184" s="95">
        <v>0</v>
      </c>
      <c r="BQ184" s="95">
        <v>0</v>
      </c>
      <c r="BR184" s="95">
        <v>0</v>
      </c>
      <c r="BS184" s="95">
        <v>0</v>
      </c>
      <c r="BT184" s="95">
        <v>0</v>
      </c>
      <c r="BU184" s="95">
        <v>0</v>
      </c>
      <c r="BV184" s="95">
        <v>0</v>
      </c>
      <c r="BW184" s="95">
        <v>0</v>
      </c>
      <c r="BX184" s="95">
        <v>0</v>
      </c>
      <c r="BY184" s="95">
        <v>0</v>
      </c>
      <c r="BZ184" s="95">
        <v>0</v>
      </c>
      <c r="CA184" s="95">
        <v>0</v>
      </c>
      <c r="CB184" s="95">
        <v>0</v>
      </c>
      <c r="CC184" s="95">
        <v>0</v>
      </c>
      <c r="CD184" s="95">
        <v>0</v>
      </c>
      <c r="CE184" s="95">
        <v>0</v>
      </c>
      <c r="CF184" s="95">
        <v>0</v>
      </c>
      <c r="CG184" s="95">
        <v>0</v>
      </c>
      <c r="CH184" s="95">
        <v>0</v>
      </c>
      <c r="CI184" s="95">
        <v>0</v>
      </c>
      <c r="CJ184" s="95">
        <v>0</v>
      </c>
      <c r="CK184" s="95">
        <v>0</v>
      </c>
      <c r="CL184" s="95">
        <v>0</v>
      </c>
      <c r="CM184" s="95">
        <v>0</v>
      </c>
      <c r="CN184" s="95">
        <v>0</v>
      </c>
      <c r="CO184" s="95">
        <v>0</v>
      </c>
      <c r="CP184" s="95">
        <v>0</v>
      </c>
      <c r="CQ184" s="95">
        <v>0</v>
      </c>
      <c r="CR184" s="95">
        <v>0</v>
      </c>
      <c r="CS184" s="95">
        <v>0</v>
      </c>
      <c r="CT184" s="95">
        <v>0</v>
      </c>
      <c r="CU184" s="95">
        <v>0</v>
      </c>
      <c r="CV184" s="95">
        <v>0</v>
      </c>
      <c r="CW184" s="95">
        <v>0</v>
      </c>
      <c r="CX184" s="95">
        <v>0</v>
      </c>
      <c r="CY184" s="95">
        <v>0</v>
      </c>
      <c r="CZ184" s="95">
        <v>0</v>
      </c>
      <c r="DA184" s="95">
        <v>0</v>
      </c>
      <c r="DB184" s="95">
        <v>0</v>
      </c>
      <c r="DC184" s="95">
        <v>0</v>
      </c>
      <c r="DD184" s="95">
        <v>0</v>
      </c>
      <c r="DE184" s="95">
        <v>0</v>
      </c>
      <c r="DF184" s="95">
        <v>0</v>
      </c>
      <c r="DG184" s="95">
        <v>0</v>
      </c>
      <c r="DH184" s="95">
        <v>0</v>
      </c>
      <c r="DI184" s="95">
        <v>0</v>
      </c>
      <c r="DJ184" s="95">
        <v>0</v>
      </c>
      <c r="DK184" s="95">
        <v>0</v>
      </c>
      <c r="DL184" s="95">
        <v>0</v>
      </c>
      <c r="DM184" s="95">
        <v>0</v>
      </c>
      <c r="DN184" s="95">
        <v>0</v>
      </c>
      <c r="DO184" s="95">
        <v>0</v>
      </c>
      <c r="DP184" s="95">
        <v>0</v>
      </c>
      <c r="DQ184" s="95">
        <v>0</v>
      </c>
      <c r="DR184" s="95">
        <v>0</v>
      </c>
      <c r="DS184" s="95">
        <v>0</v>
      </c>
      <c r="DT184" s="95">
        <v>0</v>
      </c>
      <c r="DU184" s="95">
        <v>0</v>
      </c>
      <c r="DV184" s="95">
        <v>0</v>
      </c>
      <c r="DW184" s="95">
        <v>0</v>
      </c>
      <c r="DX184" s="95">
        <v>0</v>
      </c>
      <c r="DY184" s="95">
        <v>0</v>
      </c>
      <c r="DZ184" s="95">
        <v>0</v>
      </c>
      <c r="EA184" s="95">
        <v>0</v>
      </c>
      <c r="EB184" s="95">
        <v>0</v>
      </c>
      <c r="EC184" s="95">
        <v>0</v>
      </c>
      <c r="ED184" s="95">
        <v>0</v>
      </c>
      <c r="EE184" s="95">
        <v>0</v>
      </c>
      <c r="EF184" s="95">
        <v>0</v>
      </c>
      <c r="EG184" s="95">
        <v>0</v>
      </c>
      <c r="EH184" s="95">
        <v>0</v>
      </c>
      <c r="EI184" s="95">
        <v>0</v>
      </c>
      <c r="EJ184" s="95">
        <v>0</v>
      </c>
      <c r="EK184" s="95">
        <v>0</v>
      </c>
      <c r="EL184" s="95">
        <v>0</v>
      </c>
      <c r="EM184" s="95">
        <v>0</v>
      </c>
      <c r="EN184" s="95">
        <v>0</v>
      </c>
      <c r="EO184" s="95">
        <v>0</v>
      </c>
      <c r="EP184" s="95">
        <v>0</v>
      </c>
      <c r="EQ184" s="95">
        <v>0</v>
      </c>
      <c r="ER184" s="95">
        <v>0</v>
      </c>
      <c r="ES184" s="95">
        <v>0</v>
      </c>
      <c r="ET184" s="95">
        <v>0</v>
      </c>
      <c r="EU184" s="95">
        <v>0</v>
      </c>
      <c r="EV184" s="95">
        <v>0</v>
      </c>
      <c r="EW184" s="95">
        <v>0</v>
      </c>
      <c r="EX184" s="95">
        <v>0</v>
      </c>
      <c r="EY184" s="95">
        <v>0</v>
      </c>
      <c r="EZ184" s="95">
        <v>0</v>
      </c>
      <c r="FA184" s="95">
        <v>0</v>
      </c>
      <c r="FB184" s="95">
        <v>0</v>
      </c>
      <c r="FC184" s="95">
        <v>0</v>
      </c>
      <c r="FD184" s="95">
        <v>0</v>
      </c>
      <c r="FE184" s="95">
        <v>0</v>
      </c>
      <c r="FF184" s="95">
        <v>0</v>
      </c>
      <c r="FG184" s="95">
        <v>0</v>
      </c>
      <c r="FH184" s="95">
        <v>0</v>
      </c>
      <c r="FI184" s="95">
        <v>0</v>
      </c>
      <c r="FJ184" s="95">
        <v>0</v>
      </c>
      <c r="FK184" s="95">
        <v>0</v>
      </c>
      <c r="FL184" s="95">
        <v>0</v>
      </c>
      <c r="FM184" s="95">
        <v>0</v>
      </c>
      <c r="FN184" s="95">
        <v>0</v>
      </c>
      <c r="FO184" s="95">
        <v>0</v>
      </c>
      <c r="FP184" s="95">
        <v>0</v>
      </c>
      <c r="FQ184" s="95">
        <v>0</v>
      </c>
      <c r="FR184" s="95">
        <v>0</v>
      </c>
      <c r="FS184" s="95">
        <v>0</v>
      </c>
      <c r="FT184" s="95">
        <v>0</v>
      </c>
      <c r="FU184" s="95">
        <v>0</v>
      </c>
      <c r="FV184" s="95">
        <v>0</v>
      </c>
      <c r="FW184" s="95">
        <v>0</v>
      </c>
      <c r="FX184" s="95">
        <v>0</v>
      </c>
      <c r="FY184" s="95">
        <v>0</v>
      </c>
      <c r="FZ184" s="95">
        <v>0</v>
      </c>
      <c r="GA184" s="95">
        <v>0</v>
      </c>
      <c r="GB184" s="95">
        <v>0</v>
      </c>
      <c r="GC184" s="95">
        <v>0</v>
      </c>
      <c r="GD184" s="95">
        <v>0</v>
      </c>
      <c r="GE184" s="95">
        <v>0</v>
      </c>
      <c r="GF184" s="95">
        <v>0</v>
      </c>
      <c r="GG184" s="96">
        <v>0</v>
      </c>
      <c r="GH184" s="95">
        <v>67122</v>
      </c>
      <c r="GI184" s="95">
        <v>158872</v>
      </c>
      <c r="GJ184" s="95">
        <v>0</v>
      </c>
      <c r="GK184" s="95">
        <v>0</v>
      </c>
      <c r="GL184" s="95">
        <v>0</v>
      </c>
      <c r="GM184" s="95">
        <v>0</v>
      </c>
      <c r="GN184" s="95">
        <v>0</v>
      </c>
      <c r="GO184" s="95">
        <v>0</v>
      </c>
      <c r="GP184" s="96">
        <v>225994</v>
      </c>
      <c r="GQ184" s="96">
        <v>225994</v>
      </c>
      <c r="GR184" s="95">
        <v>4867</v>
      </c>
      <c r="GS184" s="95">
        <v>12646</v>
      </c>
      <c r="GT184" s="95">
        <v>17513</v>
      </c>
      <c r="GU184" s="95">
        <v>72919</v>
      </c>
      <c r="GV184" s="95">
        <v>90432</v>
      </c>
      <c r="GW184" s="96">
        <v>316426</v>
      </c>
      <c r="GX184" s="96">
        <v>316426</v>
      </c>
      <c r="GY184" s="95">
        <v>-8947</v>
      </c>
      <c r="GZ184" s="95">
        <v>-19777</v>
      </c>
      <c r="HA184" s="95">
        <v>0</v>
      </c>
      <c r="HB184" s="95">
        <v>0</v>
      </c>
      <c r="HC184" s="95">
        <v>-28724</v>
      </c>
      <c r="HD184" s="95">
        <v>-56819</v>
      </c>
      <c r="HE184" s="95">
        <v>-85543</v>
      </c>
      <c r="HF184" s="96">
        <v>230883</v>
      </c>
      <c r="HG184" s="97">
        <v>230883</v>
      </c>
      <c r="HH184" s="87"/>
      <c r="HI184" s="40"/>
    </row>
    <row r="185" spans="1:217" x14ac:dyDescent="0.2">
      <c r="A185" s="87" t="s">
        <v>1062</v>
      </c>
      <c r="B185" s="212" t="s">
        <v>2186</v>
      </c>
      <c r="C185" s="213" t="s">
        <v>1239</v>
      </c>
      <c r="D185" s="416">
        <v>0</v>
      </c>
      <c r="E185" s="416">
        <v>0</v>
      </c>
      <c r="F185" s="416">
        <v>0</v>
      </c>
      <c r="G185" s="416">
        <v>0</v>
      </c>
      <c r="H185" s="416">
        <v>0</v>
      </c>
      <c r="I185" s="416">
        <v>0</v>
      </c>
      <c r="J185" s="416">
        <v>0</v>
      </c>
      <c r="K185" s="416">
        <v>0</v>
      </c>
      <c r="L185" s="416">
        <v>0</v>
      </c>
      <c r="M185" s="416">
        <v>0</v>
      </c>
      <c r="N185" s="416">
        <v>0</v>
      </c>
      <c r="O185" s="416">
        <v>0</v>
      </c>
      <c r="P185" s="416">
        <v>0</v>
      </c>
      <c r="Q185" s="416">
        <v>0</v>
      </c>
      <c r="R185" s="416">
        <v>0</v>
      </c>
      <c r="S185" s="416">
        <v>0</v>
      </c>
      <c r="T185" s="416">
        <v>0</v>
      </c>
      <c r="U185" s="416">
        <v>0</v>
      </c>
      <c r="V185" s="416">
        <v>0</v>
      </c>
      <c r="W185" s="416">
        <v>0</v>
      </c>
      <c r="X185" s="416">
        <v>0</v>
      </c>
      <c r="Y185" s="416">
        <v>0</v>
      </c>
      <c r="Z185" s="416">
        <v>0</v>
      </c>
      <c r="AA185" s="416">
        <v>0</v>
      </c>
      <c r="AB185" s="416">
        <v>0</v>
      </c>
      <c r="AC185" s="416">
        <v>0</v>
      </c>
      <c r="AD185" s="416">
        <v>0</v>
      </c>
      <c r="AE185" s="416">
        <v>0</v>
      </c>
      <c r="AF185" s="416">
        <v>0</v>
      </c>
      <c r="AG185" s="416">
        <v>0</v>
      </c>
      <c r="AH185" s="416">
        <v>0</v>
      </c>
      <c r="AI185" s="416">
        <v>0</v>
      </c>
      <c r="AJ185" s="416">
        <v>0</v>
      </c>
      <c r="AK185" s="416">
        <v>0</v>
      </c>
      <c r="AL185" s="416">
        <v>0</v>
      </c>
      <c r="AM185" s="416">
        <v>0</v>
      </c>
      <c r="AN185" s="416">
        <v>0</v>
      </c>
      <c r="AO185" s="416">
        <v>0</v>
      </c>
      <c r="AP185" s="416">
        <v>0</v>
      </c>
      <c r="AQ185" s="416">
        <v>0</v>
      </c>
      <c r="AR185" s="416">
        <v>0</v>
      </c>
      <c r="AS185" s="416">
        <v>0</v>
      </c>
      <c r="AT185" s="416">
        <v>0</v>
      </c>
      <c r="AU185" s="416">
        <v>0</v>
      </c>
      <c r="AV185" s="416">
        <v>0</v>
      </c>
      <c r="AW185" s="416">
        <v>0</v>
      </c>
      <c r="AX185" s="416">
        <v>0</v>
      </c>
      <c r="AY185" s="416">
        <v>0</v>
      </c>
      <c r="AZ185" s="416">
        <v>0</v>
      </c>
      <c r="BA185" s="416">
        <v>0</v>
      </c>
      <c r="BB185" s="416">
        <v>0</v>
      </c>
      <c r="BC185" s="416">
        <v>0</v>
      </c>
      <c r="BD185" s="416">
        <v>0</v>
      </c>
      <c r="BE185" s="416">
        <v>0</v>
      </c>
      <c r="BF185" s="416">
        <v>0</v>
      </c>
      <c r="BG185" s="416">
        <v>0</v>
      </c>
      <c r="BH185" s="416">
        <v>0</v>
      </c>
      <c r="BI185" s="416">
        <v>0</v>
      </c>
      <c r="BJ185" s="416">
        <v>0</v>
      </c>
      <c r="BK185" s="416">
        <v>0</v>
      </c>
      <c r="BL185" s="416">
        <v>0</v>
      </c>
      <c r="BM185" s="416">
        <v>0</v>
      </c>
      <c r="BN185" s="416">
        <v>0</v>
      </c>
      <c r="BO185" s="416">
        <v>0</v>
      </c>
      <c r="BP185" s="416">
        <v>0</v>
      </c>
      <c r="BQ185" s="416">
        <v>0</v>
      </c>
      <c r="BR185" s="416">
        <v>0</v>
      </c>
      <c r="BS185" s="416">
        <v>0</v>
      </c>
      <c r="BT185" s="416">
        <v>0</v>
      </c>
      <c r="BU185" s="416">
        <v>0</v>
      </c>
      <c r="BV185" s="416">
        <v>0</v>
      </c>
      <c r="BW185" s="416">
        <v>0</v>
      </c>
      <c r="BX185" s="416">
        <v>0</v>
      </c>
      <c r="BY185" s="416">
        <v>0</v>
      </c>
      <c r="BZ185" s="416">
        <v>0</v>
      </c>
      <c r="CA185" s="416">
        <v>0</v>
      </c>
      <c r="CB185" s="416">
        <v>0</v>
      </c>
      <c r="CC185" s="416">
        <v>0</v>
      </c>
      <c r="CD185" s="416">
        <v>0</v>
      </c>
      <c r="CE185" s="416">
        <v>0</v>
      </c>
      <c r="CF185" s="416">
        <v>0</v>
      </c>
      <c r="CG185" s="416">
        <v>0</v>
      </c>
      <c r="CH185" s="416">
        <v>0</v>
      </c>
      <c r="CI185" s="416">
        <v>0</v>
      </c>
      <c r="CJ185" s="416">
        <v>0</v>
      </c>
      <c r="CK185" s="416">
        <v>0</v>
      </c>
      <c r="CL185" s="416">
        <v>0</v>
      </c>
      <c r="CM185" s="416">
        <v>0</v>
      </c>
      <c r="CN185" s="416">
        <v>0</v>
      </c>
      <c r="CO185" s="416">
        <v>0</v>
      </c>
      <c r="CP185" s="416">
        <v>0</v>
      </c>
      <c r="CQ185" s="416">
        <v>0</v>
      </c>
      <c r="CR185" s="416">
        <v>0</v>
      </c>
      <c r="CS185" s="416">
        <v>0</v>
      </c>
      <c r="CT185" s="416">
        <v>0</v>
      </c>
      <c r="CU185" s="416">
        <v>0</v>
      </c>
      <c r="CV185" s="416">
        <v>0</v>
      </c>
      <c r="CW185" s="416">
        <v>0</v>
      </c>
      <c r="CX185" s="416">
        <v>0</v>
      </c>
      <c r="CY185" s="416">
        <v>0</v>
      </c>
      <c r="CZ185" s="416">
        <v>0</v>
      </c>
      <c r="DA185" s="416">
        <v>0</v>
      </c>
      <c r="DB185" s="416">
        <v>0</v>
      </c>
      <c r="DC185" s="416">
        <v>0</v>
      </c>
      <c r="DD185" s="416">
        <v>0</v>
      </c>
      <c r="DE185" s="416">
        <v>0</v>
      </c>
      <c r="DF185" s="416">
        <v>0</v>
      </c>
      <c r="DG185" s="416">
        <v>0</v>
      </c>
      <c r="DH185" s="416">
        <v>0</v>
      </c>
      <c r="DI185" s="416">
        <v>0</v>
      </c>
      <c r="DJ185" s="416">
        <v>0</v>
      </c>
      <c r="DK185" s="416">
        <v>0</v>
      </c>
      <c r="DL185" s="416">
        <v>0</v>
      </c>
      <c r="DM185" s="416">
        <v>0</v>
      </c>
      <c r="DN185" s="416">
        <v>0</v>
      </c>
      <c r="DO185" s="416">
        <v>0</v>
      </c>
      <c r="DP185" s="416">
        <v>0</v>
      </c>
      <c r="DQ185" s="416">
        <v>0</v>
      </c>
      <c r="DR185" s="416">
        <v>0</v>
      </c>
      <c r="DS185" s="416">
        <v>0</v>
      </c>
      <c r="DT185" s="416">
        <v>0</v>
      </c>
      <c r="DU185" s="416">
        <v>0</v>
      </c>
      <c r="DV185" s="416">
        <v>0</v>
      </c>
      <c r="DW185" s="416">
        <v>0</v>
      </c>
      <c r="DX185" s="416">
        <v>0</v>
      </c>
      <c r="DY185" s="416">
        <v>0</v>
      </c>
      <c r="DZ185" s="416">
        <v>0</v>
      </c>
      <c r="EA185" s="416">
        <v>0</v>
      </c>
      <c r="EB185" s="416">
        <v>0</v>
      </c>
      <c r="EC185" s="416">
        <v>0</v>
      </c>
      <c r="ED185" s="416">
        <v>0</v>
      </c>
      <c r="EE185" s="416">
        <v>0</v>
      </c>
      <c r="EF185" s="416">
        <v>0</v>
      </c>
      <c r="EG185" s="416">
        <v>0</v>
      </c>
      <c r="EH185" s="416">
        <v>0</v>
      </c>
      <c r="EI185" s="416">
        <v>0</v>
      </c>
      <c r="EJ185" s="416">
        <v>0</v>
      </c>
      <c r="EK185" s="416">
        <v>0</v>
      </c>
      <c r="EL185" s="416">
        <v>0</v>
      </c>
      <c r="EM185" s="416">
        <v>0</v>
      </c>
      <c r="EN185" s="416">
        <v>0</v>
      </c>
      <c r="EO185" s="416">
        <v>0</v>
      </c>
      <c r="EP185" s="416">
        <v>0</v>
      </c>
      <c r="EQ185" s="416">
        <v>0</v>
      </c>
      <c r="ER185" s="416">
        <v>0</v>
      </c>
      <c r="ES185" s="416">
        <v>0</v>
      </c>
      <c r="ET185" s="416">
        <v>0</v>
      </c>
      <c r="EU185" s="416">
        <v>0</v>
      </c>
      <c r="EV185" s="416">
        <v>0</v>
      </c>
      <c r="EW185" s="416">
        <v>0</v>
      </c>
      <c r="EX185" s="416">
        <v>0</v>
      </c>
      <c r="EY185" s="416">
        <v>0</v>
      </c>
      <c r="EZ185" s="416">
        <v>0</v>
      </c>
      <c r="FA185" s="416">
        <v>0</v>
      </c>
      <c r="FB185" s="416">
        <v>0</v>
      </c>
      <c r="FC185" s="416">
        <v>0</v>
      </c>
      <c r="FD185" s="416">
        <v>0</v>
      </c>
      <c r="FE185" s="416">
        <v>0</v>
      </c>
      <c r="FF185" s="416">
        <v>0</v>
      </c>
      <c r="FG185" s="416">
        <v>0</v>
      </c>
      <c r="FH185" s="416">
        <v>0</v>
      </c>
      <c r="FI185" s="416">
        <v>0</v>
      </c>
      <c r="FJ185" s="416">
        <v>0</v>
      </c>
      <c r="FK185" s="416">
        <v>2641</v>
      </c>
      <c r="FL185" s="416">
        <v>0</v>
      </c>
      <c r="FM185" s="416">
        <v>0</v>
      </c>
      <c r="FN185" s="416">
        <v>0</v>
      </c>
      <c r="FO185" s="416">
        <v>3273</v>
      </c>
      <c r="FP185" s="416">
        <v>0</v>
      </c>
      <c r="FQ185" s="416">
        <v>578</v>
      </c>
      <c r="FR185" s="416">
        <v>2171</v>
      </c>
      <c r="FS185" s="416">
        <v>0</v>
      </c>
      <c r="FT185" s="416">
        <v>0</v>
      </c>
      <c r="FU185" s="416">
        <v>0</v>
      </c>
      <c r="FV185" s="416">
        <v>0</v>
      </c>
      <c r="FW185" s="416">
        <v>0</v>
      </c>
      <c r="FX185" s="416">
        <v>0</v>
      </c>
      <c r="FY185" s="416">
        <v>0</v>
      </c>
      <c r="FZ185" s="416">
        <v>3393</v>
      </c>
      <c r="GA185" s="416">
        <v>8703</v>
      </c>
      <c r="GB185" s="416">
        <v>0</v>
      </c>
      <c r="GC185" s="416">
        <v>0</v>
      </c>
      <c r="GD185" s="416">
        <v>0</v>
      </c>
      <c r="GE185" s="416">
        <v>0</v>
      </c>
      <c r="GF185" s="416">
        <v>0</v>
      </c>
      <c r="GG185" s="417">
        <v>20759</v>
      </c>
      <c r="GH185" s="416">
        <v>274232</v>
      </c>
      <c r="GI185" s="416">
        <v>845379</v>
      </c>
      <c r="GJ185" s="416">
        <v>0</v>
      </c>
      <c r="GK185" s="416">
        <v>0</v>
      </c>
      <c r="GL185" s="416">
        <v>0</v>
      </c>
      <c r="GM185" s="416">
        <v>0</v>
      </c>
      <c r="GN185" s="416">
        <v>0</v>
      </c>
      <c r="GO185" s="416">
        <v>0</v>
      </c>
      <c r="GP185" s="417">
        <v>1119611</v>
      </c>
      <c r="GQ185" s="417">
        <v>1140370</v>
      </c>
      <c r="GR185" s="416">
        <v>2771</v>
      </c>
      <c r="GS185" s="416">
        <v>8359</v>
      </c>
      <c r="GT185" s="416">
        <v>11130</v>
      </c>
      <c r="GU185" s="416">
        <v>325208</v>
      </c>
      <c r="GV185" s="416">
        <v>336338</v>
      </c>
      <c r="GW185" s="417">
        <v>1455949</v>
      </c>
      <c r="GX185" s="417">
        <v>1476708</v>
      </c>
      <c r="GY185" s="416">
        <v>-3845</v>
      </c>
      <c r="GZ185" s="416">
        <v>-17647</v>
      </c>
      <c r="HA185" s="416">
        <v>0</v>
      </c>
      <c r="HB185" s="416">
        <v>0</v>
      </c>
      <c r="HC185" s="416">
        <v>-21492</v>
      </c>
      <c r="HD185" s="416">
        <v>-230962</v>
      </c>
      <c r="HE185" s="416">
        <v>-252454</v>
      </c>
      <c r="HF185" s="417">
        <v>1203495</v>
      </c>
      <c r="HG185" s="418">
        <v>1224254</v>
      </c>
      <c r="HH185" s="87"/>
      <c r="HI185" s="40"/>
    </row>
    <row r="186" spans="1:217" x14ac:dyDescent="0.2">
      <c r="A186" s="87" t="s">
        <v>1063</v>
      </c>
      <c r="B186" s="92" t="s">
        <v>1185</v>
      </c>
      <c r="C186" s="89" t="s">
        <v>1240</v>
      </c>
      <c r="D186" s="95">
        <v>0</v>
      </c>
      <c r="E186" s="95">
        <v>0</v>
      </c>
      <c r="F186" s="95">
        <v>0</v>
      </c>
      <c r="G186" s="95">
        <v>0</v>
      </c>
      <c r="H186" s="95">
        <v>0</v>
      </c>
      <c r="I186" s="95">
        <v>0</v>
      </c>
      <c r="J186" s="95">
        <v>0</v>
      </c>
      <c r="K186" s="95">
        <v>9</v>
      </c>
      <c r="L186" s="95">
        <v>0</v>
      </c>
      <c r="M186" s="95">
        <v>0</v>
      </c>
      <c r="N186" s="95">
        <v>0</v>
      </c>
      <c r="O186" s="95">
        <v>1</v>
      </c>
      <c r="P186" s="95">
        <v>0</v>
      </c>
      <c r="Q186" s="95">
        <v>0</v>
      </c>
      <c r="R186" s="95">
        <v>1</v>
      </c>
      <c r="S186" s="95">
        <v>0</v>
      </c>
      <c r="T186" s="95">
        <v>45</v>
      </c>
      <c r="U186" s="95">
        <v>2</v>
      </c>
      <c r="V186" s="95">
        <v>4</v>
      </c>
      <c r="W186" s="95">
        <v>33</v>
      </c>
      <c r="X186" s="95">
        <v>1</v>
      </c>
      <c r="Y186" s="95">
        <v>6</v>
      </c>
      <c r="Z186" s="95">
        <v>10</v>
      </c>
      <c r="AA186" s="95">
        <v>52</v>
      </c>
      <c r="AB186" s="95">
        <v>8</v>
      </c>
      <c r="AC186" s="95">
        <v>2</v>
      </c>
      <c r="AD186" s="95">
        <v>0</v>
      </c>
      <c r="AE186" s="95">
        <v>0</v>
      </c>
      <c r="AF186" s="95">
        <v>1</v>
      </c>
      <c r="AG186" s="95">
        <v>0</v>
      </c>
      <c r="AH186" s="95">
        <v>0</v>
      </c>
      <c r="AI186" s="95">
        <v>1</v>
      </c>
      <c r="AJ186" s="95">
        <v>1</v>
      </c>
      <c r="AK186" s="95">
        <v>1</v>
      </c>
      <c r="AL186" s="95">
        <v>2</v>
      </c>
      <c r="AM186" s="95">
        <v>0</v>
      </c>
      <c r="AN186" s="95">
        <v>1</v>
      </c>
      <c r="AO186" s="95">
        <v>0</v>
      </c>
      <c r="AP186" s="95">
        <v>1</v>
      </c>
      <c r="AQ186" s="95">
        <v>3</v>
      </c>
      <c r="AR186" s="95">
        <v>5</v>
      </c>
      <c r="AS186" s="95">
        <v>4</v>
      </c>
      <c r="AT186" s="95">
        <v>2</v>
      </c>
      <c r="AU186" s="95">
        <v>5</v>
      </c>
      <c r="AV186" s="95">
        <v>0</v>
      </c>
      <c r="AW186" s="95">
        <v>1</v>
      </c>
      <c r="AX186" s="95">
        <v>21</v>
      </c>
      <c r="AY186" s="95">
        <v>0</v>
      </c>
      <c r="AZ186" s="95">
        <v>0</v>
      </c>
      <c r="BA186" s="95">
        <v>0</v>
      </c>
      <c r="BB186" s="95">
        <v>3</v>
      </c>
      <c r="BC186" s="95">
        <v>1</v>
      </c>
      <c r="BD186" s="95">
        <v>4</v>
      </c>
      <c r="BE186" s="95">
        <v>23</v>
      </c>
      <c r="BF186" s="95">
        <v>0</v>
      </c>
      <c r="BG186" s="95">
        <v>0</v>
      </c>
      <c r="BH186" s="95">
        <v>1</v>
      </c>
      <c r="BI186" s="95">
        <v>0</v>
      </c>
      <c r="BJ186" s="95">
        <v>2</v>
      </c>
      <c r="BK186" s="95">
        <v>0</v>
      </c>
      <c r="BL186" s="95">
        <v>1</v>
      </c>
      <c r="BM186" s="95">
        <v>17</v>
      </c>
      <c r="BN186" s="95">
        <v>0</v>
      </c>
      <c r="BO186" s="95">
        <v>5</v>
      </c>
      <c r="BP186" s="95">
        <v>0</v>
      </c>
      <c r="BQ186" s="95">
        <v>2</v>
      </c>
      <c r="BR186" s="95">
        <v>0</v>
      </c>
      <c r="BS186" s="95">
        <v>0</v>
      </c>
      <c r="BT186" s="95">
        <v>0</v>
      </c>
      <c r="BU186" s="95">
        <v>1</v>
      </c>
      <c r="BV186" s="95">
        <v>0</v>
      </c>
      <c r="BW186" s="95">
        <v>19</v>
      </c>
      <c r="BX186" s="95">
        <v>0</v>
      </c>
      <c r="BY186" s="95">
        <v>12</v>
      </c>
      <c r="BZ186" s="95">
        <v>3</v>
      </c>
      <c r="CA186" s="95">
        <v>19</v>
      </c>
      <c r="CB186" s="95">
        <v>3</v>
      </c>
      <c r="CC186" s="95">
        <v>7</v>
      </c>
      <c r="CD186" s="95">
        <v>2</v>
      </c>
      <c r="CE186" s="95">
        <v>0</v>
      </c>
      <c r="CF186" s="95">
        <v>0</v>
      </c>
      <c r="CG186" s="95">
        <v>0</v>
      </c>
      <c r="CH186" s="95">
        <v>5</v>
      </c>
      <c r="CI186" s="95">
        <v>0</v>
      </c>
      <c r="CJ186" s="95">
        <v>5</v>
      </c>
      <c r="CK186" s="95">
        <v>15</v>
      </c>
      <c r="CL186" s="95">
        <v>19</v>
      </c>
      <c r="CM186" s="95">
        <v>9</v>
      </c>
      <c r="CN186" s="95">
        <v>4</v>
      </c>
      <c r="CO186" s="95">
        <v>0</v>
      </c>
      <c r="CP186" s="95">
        <v>5</v>
      </c>
      <c r="CQ186" s="95">
        <v>0</v>
      </c>
      <c r="CR186" s="95">
        <v>10</v>
      </c>
      <c r="CS186" s="95">
        <v>1</v>
      </c>
      <c r="CT186" s="95">
        <v>1</v>
      </c>
      <c r="CU186" s="95">
        <v>3</v>
      </c>
      <c r="CV186" s="95">
        <v>0</v>
      </c>
      <c r="CW186" s="95">
        <v>0</v>
      </c>
      <c r="CX186" s="95">
        <v>2</v>
      </c>
      <c r="CY186" s="95">
        <v>1</v>
      </c>
      <c r="CZ186" s="95">
        <v>0</v>
      </c>
      <c r="DA186" s="95">
        <v>0</v>
      </c>
      <c r="DB186" s="95">
        <v>1</v>
      </c>
      <c r="DC186" s="95">
        <v>0</v>
      </c>
      <c r="DD186" s="95">
        <v>0</v>
      </c>
      <c r="DE186" s="95">
        <v>5</v>
      </c>
      <c r="DF186" s="95">
        <v>9</v>
      </c>
      <c r="DG186" s="95">
        <v>8</v>
      </c>
      <c r="DH186" s="95">
        <v>4</v>
      </c>
      <c r="DI186" s="95">
        <v>1</v>
      </c>
      <c r="DJ186" s="95">
        <v>3</v>
      </c>
      <c r="DK186" s="95">
        <v>28</v>
      </c>
      <c r="DL186" s="95">
        <v>8</v>
      </c>
      <c r="DM186" s="95">
        <v>0</v>
      </c>
      <c r="DN186" s="95">
        <v>17</v>
      </c>
      <c r="DO186" s="95">
        <v>0</v>
      </c>
      <c r="DP186" s="95">
        <v>0</v>
      </c>
      <c r="DQ186" s="95">
        <v>3</v>
      </c>
      <c r="DR186" s="95">
        <v>14</v>
      </c>
      <c r="DS186" s="95">
        <v>26</v>
      </c>
      <c r="DT186" s="95">
        <v>30</v>
      </c>
      <c r="DU186" s="95">
        <v>2</v>
      </c>
      <c r="DV186" s="95">
        <v>2</v>
      </c>
      <c r="DW186" s="95">
        <v>7</v>
      </c>
      <c r="DX186" s="95">
        <v>6</v>
      </c>
      <c r="DY186" s="95">
        <v>0</v>
      </c>
      <c r="DZ186" s="95">
        <v>4</v>
      </c>
      <c r="EA186" s="95">
        <v>6</v>
      </c>
      <c r="EB186" s="95">
        <v>5</v>
      </c>
      <c r="EC186" s="95">
        <v>26</v>
      </c>
      <c r="ED186" s="95">
        <v>8</v>
      </c>
      <c r="EE186" s="95">
        <v>43</v>
      </c>
      <c r="EF186" s="95">
        <v>2</v>
      </c>
      <c r="EG186" s="95">
        <v>0</v>
      </c>
      <c r="EH186" s="95">
        <v>7</v>
      </c>
      <c r="EI186" s="95">
        <v>9</v>
      </c>
      <c r="EJ186" s="95">
        <v>73</v>
      </c>
      <c r="EK186" s="95">
        <v>107</v>
      </c>
      <c r="EL186" s="95">
        <v>40</v>
      </c>
      <c r="EM186" s="95">
        <v>32</v>
      </c>
      <c r="EN186" s="95">
        <v>23</v>
      </c>
      <c r="EO186" s="95">
        <v>11</v>
      </c>
      <c r="EP186" s="95">
        <v>0</v>
      </c>
      <c r="EQ186" s="95">
        <v>895</v>
      </c>
      <c r="ER186" s="95">
        <v>0</v>
      </c>
      <c r="ES186" s="95">
        <v>89</v>
      </c>
      <c r="ET186" s="95">
        <v>3</v>
      </c>
      <c r="EU186" s="95">
        <v>2</v>
      </c>
      <c r="EV186" s="95">
        <v>16</v>
      </c>
      <c r="EW186" s="95">
        <v>6</v>
      </c>
      <c r="EX186" s="95">
        <v>13</v>
      </c>
      <c r="EY186" s="95">
        <v>2</v>
      </c>
      <c r="EZ186" s="95">
        <v>3</v>
      </c>
      <c r="FA186" s="95">
        <v>5</v>
      </c>
      <c r="FB186" s="95">
        <v>12</v>
      </c>
      <c r="FC186" s="95">
        <v>14</v>
      </c>
      <c r="FD186" s="95">
        <v>209</v>
      </c>
      <c r="FE186" s="95">
        <v>92</v>
      </c>
      <c r="FF186" s="95">
        <v>10</v>
      </c>
      <c r="FG186" s="95">
        <v>9</v>
      </c>
      <c r="FH186" s="95">
        <v>8</v>
      </c>
      <c r="FI186" s="95">
        <v>56</v>
      </c>
      <c r="FJ186" s="95">
        <v>73</v>
      </c>
      <c r="FK186" s="95">
        <v>124</v>
      </c>
      <c r="FL186" s="95">
        <v>6</v>
      </c>
      <c r="FM186" s="95">
        <v>42</v>
      </c>
      <c r="FN186" s="95">
        <v>6</v>
      </c>
      <c r="FO186" s="95">
        <v>19967</v>
      </c>
      <c r="FP186" s="95">
        <v>325</v>
      </c>
      <c r="FQ186" s="95">
        <v>3936</v>
      </c>
      <c r="FR186" s="95">
        <v>4091</v>
      </c>
      <c r="FS186" s="95">
        <v>11</v>
      </c>
      <c r="FT186" s="95">
        <v>13</v>
      </c>
      <c r="FU186" s="95">
        <v>0</v>
      </c>
      <c r="FV186" s="95">
        <v>38</v>
      </c>
      <c r="FW186" s="95">
        <v>3</v>
      </c>
      <c r="FX186" s="95">
        <v>5</v>
      </c>
      <c r="FY186" s="95">
        <v>69</v>
      </c>
      <c r="FZ186" s="95">
        <v>2517</v>
      </c>
      <c r="GA186" s="95">
        <v>3561</v>
      </c>
      <c r="GB186" s="95">
        <v>3560</v>
      </c>
      <c r="GC186" s="95">
        <v>128</v>
      </c>
      <c r="GD186" s="95">
        <v>114</v>
      </c>
      <c r="GE186" s="95">
        <v>0</v>
      </c>
      <c r="GF186" s="95">
        <v>149</v>
      </c>
      <c r="GG186" s="96">
        <v>41180</v>
      </c>
      <c r="GH186" s="95">
        <v>824</v>
      </c>
      <c r="GI186" s="95">
        <v>185283</v>
      </c>
      <c r="GJ186" s="95">
        <v>0</v>
      </c>
      <c r="GK186" s="95">
        <v>0</v>
      </c>
      <c r="GL186" s="95">
        <v>0</v>
      </c>
      <c r="GM186" s="95">
        <v>0</v>
      </c>
      <c r="GN186" s="95">
        <v>0</v>
      </c>
      <c r="GO186" s="95">
        <v>0</v>
      </c>
      <c r="GP186" s="96">
        <v>186107</v>
      </c>
      <c r="GQ186" s="96">
        <v>227287</v>
      </c>
      <c r="GR186" s="95">
        <v>5</v>
      </c>
      <c r="GS186" s="95">
        <v>4</v>
      </c>
      <c r="GT186" s="95">
        <v>9</v>
      </c>
      <c r="GU186" s="95">
        <v>45367</v>
      </c>
      <c r="GV186" s="95">
        <v>45376</v>
      </c>
      <c r="GW186" s="96">
        <v>231483</v>
      </c>
      <c r="GX186" s="96">
        <v>272663</v>
      </c>
      <c r="GY186" s="95">
        <v>-24</v>
      </c>
      <c r="GZ186" s="95">
        <v>-108</v>
      </c>
      <c r="HA186" s="95">
        <v>0</v>
      </c>
      <c r="HB186" s="95">
        <v>0</v>
      </c>
      <c r="HC186" s="95">
        <v>-132</v>
      </c>
      <c r="HD186" s="95">
        <v>-60512</v>
      </c>
      <c r="HE186" s="95">
        <v>-60644</v>
      </c>
      <c r="HF186" s="96">
        <v>170839</v>
      </c>
      <c r="HG186" s="97">
        <v>212019</v>
      </c>
      <c r="HH186" s="87"/>
      <c r="HI186" s="40"/>
    </row>
    <row r="187" spans="1:217" x14ac:dyDescent="0.2">
      <c r="A187" s="87" t="s">
        <v>1064</v>
      </c>
      <c r="B187" s="92" t="s">
        <v>1186</v>
      </c>
      <c r="C187" s="89" t="s">
        <v>612</v>
      </c>
      <c r="D187" s="95">
        <v>0</v>
      </c>
      <c r="E187" s="95">
        <v>0</v>
      </c>
      <c r="F187" s="95">
        <v>0</v>
      </c>
      <c r="G187" s="95">
        <v>0</v>
      </c>
      <c r="H187" s="95">
        <v>0</v>
      </c>
      <c r="I187" s="95">
        <v>0</v>
      </c>
      <c r="J187" s="95">
        <v>0</v>
      </c>
      <c r="K187" s="95">
        <v>0</v>
      </c>
      <c r="L187" s="95">
        <v>0</v>
      </c>
      <c r="M187" s="95">
        <v>0</v>
      </c>
      <c r="N187" s="95">
        <v>0</v>
      </c>
      <c r="O187" s="95">
        <v>0</v>
      </c>
      <c r="P187" s="95">
        <v>0</v>
      </c>
      <c r="Q187" s="95">
        <v>0</v>
      </c>
      <c r="R187" s="95">
        <v>0</v>
      </c>
      <c r="S187" s="95">
        <v>0</v>
      </c>
      <c r="T187" s="95">
        <v>0</v>
      </c>
      <c r="U187" s="95">
        <v>0</v>
      </c>
      <c r="V187" s="95">
        <v>0</v>
      </c>
      <c r="W187" s="95">
        <v>0</v>
      </c>
      <c r="X187" s="95">
        <v>0</v>
      </c>
      <c r="Y187" s="95">
        <v>0</v>
      </c>
      <c r="Z187" s="95">
        <v>0</v>
      </c>
      <c r="AA187" s="95">
        <v>0</v>
      </c>
      <c r="AB187" s="95">
        <v>0</v>
      </c>
      <c r="AC187" s="95">
        <v>0</v>
      </c>
      <c r="AD187" s="95">
        <v>0</v>
      </c>
      <c r="AE187" s="95">
        <v>0</v>
      </c>
      <c r="AF187" s="95">
        <v>0</v>
      </c>
      <c r="AG187" s="95">
        <v>0</v>
      </c>
      <c r="AH187" s="95">
        <v>0</v>
      </c>
      <c r="AI187" s="95">
        <v>0</v>
      </c>
      <c r="AJ187" s="95">
        <v>0</v>
      </c>
      <c r="AK187" s="95">
        <v>0</v>
      </c>
      <c r="AL187" s="95">
        <v>0</v>
      </c>
      <c r="AM187" s="95">
        <v>0</v>
      </c>
      <c r="AN187" s="95">
        <v>0</v>
      </c>
      <c r="AO187" s="95">
        <v>0</v>
      </c>
      <c r="AP187" s="95">
        <v>0</v>
      </c>
      <c r="AQ187" s="95">
        <v>0</v>
      </c>
      <c r="AR187" s="95">
        <v>0</v>
      </c>
      <c r="AS187" s="95">
        <v>0</v>
      </c>
      <c r="AT187" s="95">
        <v>0</v>
      </c>
      <c r="AU187" s="95">
        <v>0</v>
      </c>
      <c r="AV187" s="95">
        <v>0</v>
      </c>
      <c r="AW187" s="95">
        <v>0</v>
      </c>
      <c r="AX187" s="95">
        <v>0</v>
      </c>
      <c r="AY187" s="95">
        <v>0</v>
      </c>
      <c r="AZ187" s="95">
        <v>0</v>
      </c>
      <c r="BA187" s="95">
        <v>0</v>
      </c>
      <c r="BB187" s="95">
        <v>0</v>
      </c>
      <c r="BC187" s="95">
        <v>0</v>
      </c>
      <c r="BD187" s="95">
        <v>0</v>
      </c>
      <c r="BE187" s="95">
        <v>0</v>
      </c>
      <c r="BF187" s="95">
        <v>0</v>
      </c>
      <c r="BG187" s="95">
        <v>0</v>
      </c>
      <c r="BH187" s="95">
        <v>0</v>
      </c>
      <c r="BI187" s="95">
        <v>0</v>
      </c>
      <c r="BJ187" s="95">
        <v>0</v>
      </c>
      <c r="BK187" s="95">
        <v>0</v>
      </c>
      <c r="BL187" s="95">
        <v>0</v>
      </c>
      <c r="BM187" s="95">
        <v>0</v>
      </c>
      <c r="BN187" s="95">
        <v>0</v>
      </c>
      <c r="BO187" s="95">
        <v>0</v>
      </c>
      <c r="BP187" s="95">
        <v>0</v>
      </c>
      <c r="BQ187" s="95">
        <v>0</v>
      </c>
      <c r="BR187" s="95">
        <v>0</v>
      </c>
      <c r="BS187" s="95">
        <v>0</v>
      </c>
      <c r="BT187" s="95">
        <v>0</v>
      </c>
      <c r="BU187" s="95">
        <v>0</v>
      </c>
      <c r="BV187" s="95">
        <v>0</v>
      </c>
      <c r="BW187" s="95">
        <v>0</v>
      </c>
      <c r="BX187" s="95">
        <v>0</v>
      </c>
      <c r="BY187" s="95">
        <v>0</v>
      </c>
      <c r="BZ187" s="95">
        <v>0</v>
      </c>
      <c r="CA187" s="95">
        <v>0</v>
      </c>
      <c r="CB187" s="95">
        <v>0</v>
      </c>
      <c r="CC187" s="95">
        <v>0</v>
      </c>
      <c r="CD187" s="95">
        <v>0</v>
      </c>
      <c r="CE187" s="95">
        <v>0</v>
      </c>
      <c r="CF187" s="95">
        <v>0</v>
      </c>
      <c r="CG187" s="95">
        <v>0</v>
      </c>
      <c r="CH187" s="95">
        <v>0</v>
      </c>
      <c r="CI187" s="95">
        <v>0</v>
      </c>
      <c r="CJ187" s="95">
        <v>0</v>
      </c>
      <c r="CK187" s="95">
        <v>0</v>
      </c>
      <c r="CL187" s="95">
        <v>0</v>
      </c>
      <c r="CM187" s="95">
        <v>0</v>
      </c>
      <c r="CN187" s="95">
        <v>0</v>
      </c>
      <c r="CO187" s="95">
        <v>0</v>
      </c>
      <c r="CP187" s="95">
        <v>0</v>
      </c>
      <c r="CQ187" s="95">
        <v>0</v>
      </c>
      <c r="CR187" s="95">
        <v>0</v>
      </c>
      <c r="CS187" s="95">
        <v>0</v>
      </c>
      <c r="CT187" s="95">
        <v>0</v>
      </c>
      <c r="CU187" s="95">
        <v>0</v>
      </c>
      <c r="CV187" s="95">
        <v>0</v>
      </c>
      <c r="CW187" s="95">
        <v>0</v>
      </c>
      <c r="CX187" s="95">
        <v>0</v>
      </c>
      <c r="CY187" s="95">
        <v>0</v>
      </c>
      <c r="CZ187" s="95">
        <v>0</v>
      </c>
      <c r="DA187" s="95">
        <v>0</v>
      </c>
      <c r="DB187" s="95">
        <v>0</v>
      </c>
      <c r="DC187" s="95">
        <v>0</v>
      </c>
      <c r="DD187" s="95">
        <v>0</v>
      </c>
      <c r="DE187" s="95">
        <v>0</v>
      </c>
      <c r="DF187" s="95">
        <v>0</v>
      </c>
      <c r="DG187" s="95">
        <v>0</v>
      </c>
      <c r="DH187" s="95">
        <v>0</v>
      </c>
      <c r="DI187" s="95">
        <v>0</v>
      </c>
      <c r="DJ187" s="95">
        <v>0</v>
      </c>
      <c r="DK187" s="95">
        <v>0</v>
      </c>
      <c r="DL187" s="95">
        <v>0</v>
      </c>
      <c r="DM187" s="95">
        <v>0</v>
      </c>
      <c r="DN187" s="95">
        <v>0</v>
      </c>
      <c r="DO187" s="95">
        <v>0</v>
      </c>
      <c r="DP187" s="95">
        <v>0</v>
      </c>
      <c r="DQ187" s="95">
        <v>0</v>
      </c>
      <c r="DR187" s="95">
        <v>0</v>
      </c>
      <c r="DS187" s="95">
        <v>0</v>
      </c>
      <c r="DT187" s="95">
        <v>0</v>
      </c>
      <c r="DU187" s="95">
        <v>0</v>
      </c>
      <c r="DV187" s="95">
        <v>0</v>
      </c>
      <c r="DW187" s="95">
        <v>0</v>
      </c>
      <c r="DX187" s="95">
        <v>0</v>
      </c>
      <c r="DY187" s="95">
        <v>0</v>
      </c>
      <c r="DZ187" s="95">
        <v>0</v>
      </c>
      <c r="EA187" s="95">
        <v>0</v>
      </c>
      <c r="EB187" s="95">
        <v>0</v>
      </c>
      <c r="EC187" s="95">
        <v>0</v>
      </c>
      <c r="ED187" s="95">
        <v>0</v>
      </c>
      <c r="EE187" s="95">
        <v>0</v>
      </c>
      <c r="EF187" s="95">
        <v>0</v>
      </c>
      <c r="EG187" s="95">
        <v>0</v>
      </c>
      <c r="EH187" s="95">
        <v>0</v>
      </c>
      <c r="EI187" s="95">
        <v>0</v>
      </c>
      <c r="EJ187" s="95">
        <v>0</v>
      </c>
      <c r="EK187" s="95">
        <v>60</v>
      </c>
      <c r="EL187" s="95">
        <v>0</v>
      </c>
      <c r="EM187" s="95">
        <v>0</v>
      </c>
      <c r="EN187" s="95">
        <v>0</v>
      </c>
      <c r="EO187" s="95">
        <v>0</v>
      </c>
      <c r="EP187" s="95">
        <v>0</v>
      </c>
      <c r="EQ187" s="95">
        <v>0</v>
      </c>
      <c r="ER187" s="95">
        <v>0</v>
      </c>
      <c r="ES187" s="95">
        <v>0</v>
      </c>
      <c r="ET187" s="95">
        <v>0</v>
      </c>
      <c r="EU187" s="95">
        <v>0</v>
      </c>
      <c r="EV187" s="95">
        <v>0</v>
      </c>
      <c r="EW187" s="95">
        <v>0</v>
      </c>
      <c r="EX187" s="95">
        <v>0</v>
      </c>
      <c r="EY187" s="95">
        <v>0</v>
      </c>
      <c r="EZ187" s="95">
        <v>0</v>
      </c>
      <c r="FA187" s="95">
        <v>0</v>
      </c>
      <c r="FB187" s="95">
        <v>0</v>
      </c>
      <c r="FC187" s="95">
        <v>0</v>
      </c>
      <c r="FD187" s="95">
        <v>59</v>
      </c>
      <c r="FE187" s="95">
        <v>2822</v>
      </c>
      <c r="FF187" s="95">
        <v>0</v>
      </c>
      <c r="FG187" s="95">
        <v>4</v>
      </c>
      <c r="FH187" s="95">
        <v>978</v>
      </c>
      <c r="FI187" s="95">
        <v>0</v>
      </c>
      <c r="FJ187" s="95">
        <v>0</v>
      </c>
      <c r="FK187" s="95">
        <v>106</v>
      </c>
      <c r="FL187" s="95">
        <v>6</v>
      </c>
      <c r="FM187" s="95">
        <v>6</v>
      </c>
      <c r="FN187" s="95">
        <v>0</v>
      </c>
      <c r="FO187" s="95">
        <v>0</v>
      </c>
      <c r="FP187" s="95">
        <v>0</v>
      </c>
      <c r="FQ187" s="95">
        <v>0</v>
      </c>
      <c r="FR187" s="95">
        <v>0</v>
      </c>
      <c r="FS187" s="95">
        <v>0</v>
      </c>
      <c r="FT187" s="95">
        <v>0</v>
      </c>
      <c r="FU187" s="95">
        <v>0</v>
      </c>
      <c r="FV187" s="95">
        <v>127</v>
      </c>
      <c r="FW187" s="95">
        <v>0</v>
      </c>
      <c r="FX187" s="95">
        <v>0</v>
      </c>
      <c r="FY187" s="95">
        <v>0</v>
      </c>
      <c r="FZ187" s="95">
        <v>601</v>
      </c>
      <c r="GA187" s="95">
        <v>281</v>
      </c>
      <c r="GB187" s="95">
        <v>0</v>
      </c>
      <c r="GC187" s="95">
        <v>11133</v>
      </c>
      <c r="GD187" s="95">
        <v>433</v>
      </c>
      <c r="GE187" s="95">
        <v>0</v>
      </c>
      <c r="GF187" s="95">
        <v>86</v>
      </c>
      <c r="GG187" s="96">
        <v>16702</v>
      </c>
      <c r="GH187" s="95">
        <v>28636</v>
      </c>
      <c r="GI187" s="95">
        <v>468540</v>
      </c>
      <c r="GJ187" s="95">
        <v>0</v>
      </c>
      <c r="GK187" s="95">
        <v>0</v>
      </c>
      <c r="GL187" s="95">
        <v>0</v>
      </c>
      <c r="GM187" s="95">
        <v>0</v>
      </c>
      <c r="GN187" s="95">
        <v>0</v>
      </c>
      <c r="GO187" s="95">
        <v>0</v>
      </c>
      <c r="GP187" s="96">
        <v>497176</v>
      </c>
      <c r="GQ187" s="96">
        <v>513878</v>
      </c>
      <c r="GR187" s="95">
        <v>6446</v>
      </c>
      <c r="GS187" s="95">
        <v>747</v>
      </c>
      <c r="GT187" s="95">
        <v>7193</v>
      </c>
      <c r="GU187" s="95">
        <v>176178</v>
      </c>
      <c r="GV187" s="95">
        <v>183371</v>
      </c>
      <c r="GW187" s="96">
        <v>680547</v>
      </c>
      <c r="GX187" s="96">
        <v>697249</v>
      </c>
      <c r="GY187" s="95">
        <v>-3901</v>
      </c>
      <c r="GZ187" s="95">
        <v>-5355</v>
      </c>
      <c r="HA187" s="95">
        <v>0</v>
      </c>
      <c r="HB187" s="95">
        <v>0</v>
      </c>
      <c r="HC187" s="95">
        <v>-9256</v>
      </c>
      <c r="HD187" s="95">
        <v>-284581</v>
      </c>
      <c r="HE187" s="95">
        <v>-293837</v>
      </c>
      <c r="HF187" s="96">
        <v>386710</v>
      </c>
      <c r="HG187" s="97">
        <v>403412</v>
      </c>
      <c r="HH187" s="87"/>
      <c r="HI187" s="40"/>
    </row>
    <row r="188" spans="1:217" x14ac:dyDescent="0.2">
      <c r="A188" s="87" t="s">
        <v>1065</v>
      </c>
      <c r="B188" s="92" t="s">
        <v>1187</v>
      </c>
      <c r="C188" s="89" t="s">
        <v>717</v>
      </c>
      <c r="D188" s="95">
        <v>0</v>
      </c>
      <c r="E188" s="95">
        <v>0</v>
      </c>
      <c r="F188" s="95">
        <v>0</v>
      </c>
      <c r="G188" s="95">
        <v>0</v>
      </c>
      <c r="H188" s="95">
        <v>0</v>
      </c>
      <c r="I188" s="95">
        <v>0</v>
      </c>
      <c r="J188" s="95">
        <v>0</v>
      </c>
      <c r="K188" s="95">
        <v>29</v>
      </c>
      <c r="L188" s="95">
        <v>0</v>
      </c>
      <c r="M188" s="95">
        <v>1</v>
      </c>
      <c r="N188" s="95">
        <v>0</v>
      </c>
      <c r="O188" s="95">
        <v>40</v>
      </c>
      <c r="P188" s="95">
        <v>0</v>
      </c>
      <c r="Q188" s="95">
        <v>0</v>
      </c>
      <c r="R188" s="95">
        <v>2</v>
      </c>
      <c r="S188" s="95">
        <v>0</v>
      </c>
      <c r="T188" s="95">
        <v>43</v>
      </c>
      <c r="U188" s="95">
        <v>5</v>
      </c>
      <c r="V188" s="95">
        <v>2</v>
      </c>
      <c r="W188" s="95">
        <v>33</v>
      </c>
      <c r="X188" s="95">
        <v>4</v>
      </c>
      <c r="Y188" s="95">
        <v>29</v>
      </c>
      <c r="Z188" s="95">
        <v>21</v>
      </c>
      <c r="AA188" s="95">
        <v>72</v>
      </c>
      <c r="AB188" s="95">
        <v>3</v>
      </c>
      <c r="AC188" s="95">
        <v>5</v>
      </c>
      <c r="AD188" s="95">
        <v>0</v>
      </c>
      <c r="AE188" s="95">
        <v>0</v>
      </c>
      <c r="AF188" s="95">
        <v>1</v>
      </c>
      <c r="AG188" s="95">
        <v>0</v>
      </c>
      <c r="AH188" s="95">
        <v>0</v>
      </c>
      <c r="AI188" s="95">
        <v>0</v>
      </c>
      <c r="AJ188" s="95">
        <v>3</v>
      </c>
      <c r="AK188" s="95">
        <v>0</v>
      </c>
      <c r="AL188" s="95">
        <v>0</v>
      </c>
      <c r="AM188" s="95">
        <v>0</v>
      </c>
      <c r="AN188" s="95">
        <v>1</v>
      </c>
      <c r="AO188" s="95">
        <v>1</v>
      </c>
      <c r="AP188" s="95">
        <v>0</v>
      </c>
      <c r="AQ188" s="95">
        <v>1</v>
      </c>
      <c r="AR188" s="95">
        <v>2</v>
      </c>
      <c r="AS188" s="95">
        <v>4</v>
      </c>
      <c r="AT188" s="95">
        <v>2</v>
      </c>
      <c r="AU188" s="95">
        <v>12</v>
      </c>
      <c r="AV188" s="95">
        <v>1</v>
      </c>
      <c r="AW188" s="95">
        <v>1</v>
      </c>
      <c r="AX188" s="95">
        <v>5</v>
      </c>
      <c r="AY188" s="95">
        <v>0</v>
      </c>
      <c r="AZ188" s="95">
        <v>8</v>
      </c>
      <c r="BA188" s="95">
        <v>0</v>
      </c>
      <c r="BB188" s="95">
        <v>5</v>
      </c>
      <c r="BC188" s="95">
        <v>4</v>
      </c>
      <c r="BD188" s="95">
        <v>10</v>
      </c>
      <c r="BE188" s="95">
        <v>29</v>
      </c>
      <c r="BF188" s="95">
        <v>6</v>
      </c>
      <c r="BG188" s="95">
        <v>13</v>
      </c>
      <c r="BH188" s="95">
        <v>7</v>
      </c>
      <c r="BI188" s="95">
        <v>0</v>
      </c>
      <c r="BJ188" s="95">
        <v>14</v>
      </c>
      <c r="BK188" s="95">
        <v>0</v>
      </c>
      <c r="BL188" s="95">
        <v>3</v>
      </c>
      <c r="BM188" s="95">
        <v>20</v>
      </c>
      <c r="BN188" s="95">
        <v>1</v>
      </c>
      <c r="BO188" s="95">
        <v>5</v>
      </c>
      <c r="BP188" s="95">
        <v>1</v>
      </c>
      <c r="BQ188" s="95">
        <v>2</v>
      </c>
      <c r="BR188" s="95">
        <v>8</v>
      </c>
      <c r="BS188" s="95">
        <v>5</v>
      </c>
      <c r="BT188" s="95">
        <v>0</v>
      </c>
      <c r="BU188" s="95">
        <v>2</v>
      </c>
      <c r="BV188" s="95">
        <v>0</v>
      </c>
      <c r="BW188" s="95">
        <v>37</v>
      </c>
      <c r="BX188" s="95">
        <v>0</v>
      </c>
      <c r="BY188" s="95">
        <v>22</v>
      </c>
      <c r="BZ188" s="95">
        <v>11</v>
      </c>
      <c r="CA188" s="95">
        <v>37</v>
      </c>
      <c r="CB188" s="95">
        <v>7</v>
      </c>
      <c r="CC188" s="95">
        <v>15</v>
      </c>
      <c r="CD188" s="95">
        <v>9</v>
      </c>
      <c r="CE188" s="95">
        <v>0</v>
      </c>
      <c r="CF188" s="95">
        <v>1</v>
      </c>
      <c r="CG188" s="95">
        <v>11</v>
      </c>
      <c r="CH188" s="95">
        <v>6</v>
      </c>
      <c r="CI188" s="95">
        <v>2</v>
      </c>
      <c r="CJ188" s="95">
        <v>5</v>
      </c>
      <c r="CK188" s="95">
        <v>26</v>
      </c>
      <c r="CL188" s="95">
        <v>36</v>
      </c>
      <c r="CM188" s="95">
        <v>15</v>
      </c>
      <c r="CN188" s="95">
        <v>4</v>
      </c>
      <c r="CO188" s="95">
        <v>0</v>
      </c>
      <c r="CP188" s="95">
        <v>15</v>
      </c>
      <c r="CQ188" s="95">
        <v>0</v>
      </c>
      <c r="CR188" s="95">
        <v>21</v>
      </c>
      <c r="CS188" s="95">
        <v>0</v>
      </c>
      <c r="CT188" s="95">
        <v>4</v>
      </c>
      <c r="CU188" s="95">
        <v>101</v>
      </c>
      <c r="CV188" s="95">
        <v>10</v>
      </c>
      <c r="CW188" s="95">
        <v>1</v>
      </c>
      <c r="CX188" s="95">
        <v>8</v>
      </c>
      <c r="CY188" s="95">
        <v>29</v>
      </c>
      <c r="CZ188" s="95">
        <v>6</v>
      </c>
      <c r="DA188" s="95">
        <v>4</v>
      </c>
      <c r="DB188" s="95">
        <v>1</v>
      </c>
      <c r="DC188" s="95">
        <v>0</v>
      </c>
      <c r="DD188" s="95">
        <v>0</v>
      </c>
      <c r="DE188" s="95">
        <v>20</v>
      </c>
      <c r="DF188" s="95">
        <v>7</v>
      </c>
      <c r="DG188" s="95">
        <v>89</v>
      </c>
      <c r="DH188" s="95">
        <v>8</v>
      </c>
      <c r="DI188" s="95">
        <v>1</v>
      </c>
      <c r="DJ188" s="95">
        <v>7</v>
      </c>
      <c r="DK188" s="95">
        <v>61</v>
      </c>
      <c r="DL188" s="95">
        <v>32</v>
      </c>
      <c r="DM188" s="95">
        <v>3</v>
      </c>
      <c r="DN188" s="95">
        <v>6</v>
      </c>
      <c r="DO188" s="95">
        <v>0</v>
      </c>
      <c r="DP188" s="95">
        <v>3</v>
      </c>
      <c r="DQ188" s="95">
        <v>10</v>
      </c>
      <c r="DR188" s="95">
        <v>15</v>
      </c>
      <c r="DS188" s="95">
        <v>40</v>
      </c>
      <c r="DT188" s="95">
        <v>21</v>
      </c>
      <c r="DU188" s="95">
        <v>4</v>
      </c>
      <c r="DV188" s="95">
        <v>4</v>
      </c>
      <c r="DW188" s="95">
        <v>5</v>
      </c>
      <c r="DX188" s="95">
        <v>6</v>
      </c>
      <c r="DY188" s="95">
        <v>5</v>
      </c>
      <c r="DZ188" s="95">
        <v>91</v>
      </c>
      <c r="EA188" s="95">
        <v>106</v>
      </c>
      <c r="EB188" s="95">
        <v>32</v>
      </c>
      <c r="EC188" s="95">
        <v>110</v>
      </c>
      <c r="ED188" s="95">
        <v>82</v>
      </c>
      <c r="EE188" s="95">
        <v>19</v>
      </c>
      <c r="EF188" s="95">
        <v>12</v>
      </c>
      <c r="EG188" s="95">
        <v>2</v>
      </c>
      <c r="EH188" s="95">
        <v>46</v>
      </c>
      <c r="EI188" s="95">
        <v>0</v>
      </c>
      <c r="EJ188" s="95">
        <v>1020</v>
      </c>
      <c r="EK188" s="95">
        <v>1045</v>
      </c>
      <c r="EL188" s="95">
        <v>89</v>
      </c>
      <c r="EM188" s="95">
        <v>77</v>
      </c>
      <c r="EN188" s="95">
        <v>698</v>
      </c>
      <c r="EO188" s="95">
        <v>264</v>
      </c>
      <c r="EP188" s="95">
        <v>654</v>
      </c>
      <c r="EQ188" s="95">
        <v>50</v>
      </c>
      <c r="ER188" s="95">
        <v>0</v>
      </c>
      <c r="ES188" s="95">
        <v>95</v>
      </c>
      <c r="ET188" s="95">
        <v>181</v>
      </c>
      <c r="EU188" s="95">
        <v>6</v>
      </c>
      <c r="EV188" s="95">
        <v>15</v>
      </c>
      <c r="EW188" s="95">
        <v>28</v>
      </c>
      <c r="EX188" s="95">
        <v>7</v>
      </c>
      <c r="EY188" s="95">
        <v>4</v>
      </c>
      <c r="EZ188" s="95">
        <v>23</v>
      </c>
      <c r="FA188" s="95">
        <v>18</v>
      </c>
      <c r="FB188" s="95">
        <v>82</v>
      </c>
      <c r="FC188" s="95">
        <v>10</v>
      </c>
      <c r="FD188" s="95">
        <v>129</v>
      </c>
      <c r="FE188" s="95">
        <v>62</v>
      </c>
      <c r="FF188" s="95">
        <v>447</v>
      </c>
      <c r="FG188" s="95">
        <v>3</v>
      </c>
      <c r="FH188" s="95">
        <v>259</v>
      </c>
      <c r="FI188" s="95">
        <v>205</v>
      </c>
      <c r="FJ188" s="95">
        <v>230</v>
      </c>
      <c r="FK188" s="95">
        <v>263</v>
      </c>
      <c r="FL188" s="95">
        <v>89</v>
      </c>
      <c r="FM188" s="95">
        <v>334</v>
      </c>
      <c r="FN188" s="95">
        <v>1518</v>
      </c>
      <c r="FO188" s="95">
        <v>643</v>
      </c>
      <c r="FP188" s="95">
        <v>13</v>
      </c>
      <c r="FQ188" s="95">
        <v>61</v>
      </c>
      <c r="FR188" s="95">
        <v>122</v>
      </c>
      <c r="FS188" s="95">
        <v>447</v>
      </c>
      <c r="FT188" s="95">
        <v>152</v>
      </c>
      <c r="FU188" s="95">
        <v>53</v>
      </c>
      <c r="FV188" s="95">
        <v>126</v>
      </c>
      <c r="FW188" s="95">
        <v>22</v>
      </c>
      <c r="FX188" s="95">
        <v>263</v>
      </c>
      <c r="FY188" s="95">
        <v>1121</v>
      </c>
      <c r="FZ188" s="95">
        <v>591</v>
      </c>
      <c r="GA188" s="95">
        <v>467</v>
      </c>
      <c r="GB188" s="95">
        <v>427</v>
      </c>
      <c r="GC188" s="95">
        <v>1083</v>
      </c>
      <c r="GD188" s="95">
        <v>2921</v>
      </c>
      <c r="GE188" s="95">
        <v>0</v>
      </c>
      <c r="GF188" s="95">
        <v>79</v>
      </c>
      <c r="GG188" s="96">
        <v>18253</v>
      </c>
      <c r="GH188" s="95">
        <v>3340</v>
      </c>
      <c r="GI188" s="95">
        <v>230866</v>
      </c>
      <c r="GJ188" s="95">
        <v>0</v>
      </c>
      <c r="GK188" s="95">
        <v>0</v>
      </c>
      <c r="GL188" s="95">
        <v>0</v>
      </c>
      <c r="GM188" s="95">
        <v>0</v>
      </c>
      <c r="GN188" s="95">
        <v>0</v>
      </c>
      <c r="GO188" s="95">
        <v>0</v>
      </c>
      <c r="GP188" s="96">
        <v>234206</v>
      </c>
      <c r="GQ188" s="96">
        <v>252459</v>
      </c>
      <c r="GR188" s="95">
        <v>1590</v>
      </c>
      <c r="GS188" s="95">
        <v>2</v>
      </c>
      <c r="GT188" s="95">
        <v>1592</v>
      </c>
      <c r="GU188" s="95">
        <v>79113</v>
      </c>
      <c r="GV188" s="95">
        <v>80705</v>
      </c>
      <c r="GW188" s="96">
        <v>314911</v>
      </c>
      <c r="GX188" s="96">
        <v>333164</v>
      </c>
      <c r="GY188" s="95">
        <v>-206</v>
      </c>
      <c r="GZ188" s="95">
        <v>-298</v>
      </c>
      <c r="HA188" s="95">
        <v>0</v>
      </c>
      <c r="HB188" s="95">
        <v>-16</v>
      </c>
      <c r="HC188" s="95">
        <v>-520</v>
      </c>
      <c r="HD188" s="95">
        <v>-34903</v>
      </c>
      <c r="HE188" s="95">
        <v>-35423</v>
      </c>
      <c r="HF188" s="96">
        <v>279488</v>
      </c>
      <c r="HG188" s="97">
        <v>297741</v>
      </c>
      <c r="HH188" s="87"/>
      <c r="HI188" s="40"/>
    </row>
    <row r="189" spans="1:217" x14ac:dyDescent="0.2">
      <c r="A189" s="87" t="s">
        <v>1066</v>
      </c>
      <c r="B189" s="92" t="s">
        <v>1188</v>
      </c>
      <c r="C189" s="89" t="s">
        <v>716</v>
      </c>
      <c r="D189" s="95">
        <v>6</v>
      </c>
      <c r="E189" s="95">
        <v>1</v>
      </c>
      <c r="F189" s="95">
        <v>11</v>
      </c>
      <c r="G189" s="95">
        <v>1</v>
      </c>
      <c r="H189" s="95">
        <v>0</v>
      </c>
      <c r="I189" s="95">
        <v>4</v>
      </c>
      <c r="J189" s="95">
        <v>53</v>
      </c>
      <c r="K189" s="95">
        <v>83</v>
      </c>
      <c r="L189" s="95">
        <v>13</v>
      </c>
      <c r="M189" s="95">
        <v>9</v>
      </c>
      <c r="N189" s="95">
        <v>0</v>
      </c>
      <c r="O189" s="95">
        <v>54</v>
      </c>
      <c r="P189" s="95">
        <v>0</v>
      </c>
      <c r="Q189" s="95">
        <v>0</v>
      </c>
      <c r="R189" s="95">
        <v>12</v>
      </c>
      <c r="S189" s="95">
        <v>2</v>
      </c>
      <c r="T189" s="95">
        <v>247</v>
      </c>
      <c r="U189" s="95">
        <v>63</v>
      </c>
      <c r="V189" s="95">
        <v>31</v>
      </c>
      <c r="W189" s="95">
        <v>256</v>
      </c>
      <c r="X189" s="95">
        <v>36</v>
      </c>
      <c r="Y189" s="95">
        <v>221</v>
      </c>
      <c r="Z189" s="95">
        <v>416</v>
      </c>
      <c r="AA189" s="95">
        <v>189</v>
      </c>
      <c r="AB189" s="95">
        <v>18</v>
      </c>
      <c r="AC189" s="95">
        <v>1</v>
      </c>
      <c r="AD189" s="95">
        <v>0</v>
      </c>
      <c r="AE189" s="95">
        <v>1</v>
      </c>
      <c r="AF189" s="95">
        <v>9</v>
      </c>
      <c r="AG189" s="95">
        <v>0</v>
      </c>
      <c r="AH189" s="95">
        <v>5</v>
      </c>
      <c r="AI189" s="95">
        <v>12</v>
      </c>
      <c r="AJ189" s="95">
        <v>22</v>
      </c>
      <c r="AK189" s="95">
        <v>10</v>
      </c>
      <c r="AL189" s="95">
        <v>22</v>
      </c>
      <c r="AM189" s="95">
        <v>5</v>
      </c>
      <c r="AN189" s="95">
        <v>32</v>
      </c>
      <c r="AO189" s="95">
        <v>38</v>
      </c>
      <c r="AP189" s="95">
        <v>8</v>
      </c>
      <c r="AQ189" s="95">
        <v>18</v>
      </c>
      <c r="AR189" s="95">
        <v>34</v>
      </c>
      <c r="AS189" s="95">
        <v>62</v>
      </c>
      <c r="AT189" s="95">
        <v>42</v>
      </c>
      <c r="AU189" s="95">
        <v>121</v>
      </c>
      <c r="AV189" s="95">
        <v>15</v>
      </c>
      <c r="AW189" s="95">
        <v>18</v>
      </c>
      <c r="AX189" s="95">
        <v>117</v>
      </c>
      <c r="AY189" s="95">
        <v>1</v>
      </c>
      <c r="AZ189" s="95">
        <v>25</v>
      </c>
      <c r="BA189" s="95">
        <v>2</v>
      </c>
      <c r="BB189" s="95">
        <v>24</v>
      </c>
      <c r="BC189" s="95">
        <v>49</v>
      </c>
      <c r="BD189" s="95">
        <v>42</v>
      </c>
      <c r="BE189" s="95">
        <v>156</v>
      </c>
      <c r="BF189" s="95">
        <v>63</v>
      </c>
      <c r="BG189" s="95">
        <v>25</v>
      </c>
      <c r="BH189" s="95">
        <v>138</v>
      </c>
      <c r="BI189" s="95">
        <v>14</v>
      </c>
      <c r="BJ189" s="95">
        <v>185</v>
      </c>
      <c r="BK189" s="95">
        <v>1</v>
      </c>
      <c r="BL189" s="95">
        <v>6</v>
      </c>
      <c r="BM189" s="95">
        <v>55</v>
      </c>
      <c r="BN189" s="95">
        <v>6</v>
      </c>
      <c r="BO189" s="95">
        <v>37</v>
      </c>
      <c r="BP189" s="95">
        <v>12</v>
      </c>
      <c r="BQ189" s="95">
        <v>62</v>
      </c>
      <c r="BR189" s="95">
        <v>146</v>
      </c>
      <c r="BS189" s="95">
        <v>82</v>
      </c>
      <c r="BT189" s="95">
        <v>7</v>
      </c>
      <c r="BU189" s="95">
        <v>53</v>
      </c>
      <c r="BV189" s="95">
        <v>26</v>
      </c>
      <c r="BW189" s="95">
        <v>101</v>
      </c>
      <c r="BX189" s="95">
        <v>0</v>
      </c>
      <c r="BY189" s="95">
        <v>62</v>
      </c>
      <c r="BZ189" s="95">
        <v>25</v>
      </c>
      <c r="CA189" s="95">
        <v>77</v>
      </c>
      <c r="CB189" s="95">
        <v>60</v>
      </c>
      <c r="CC189" s="95">
        <v>159</v>
      </c>
      <c r="CD189" s="95">
        <v>24</v>
      </c>
      <c r="CE189" s="95">
        <v>0</v>
      </c>
      <c r="CF189" s="95">
        <v>7</v>
      </c>
      <c r="CG189" s="95">
        <v>45</v>
      </c>
      <c r="CH189" s="95">
        <v>39</v>
      </c>
      <c r="CI189" s="95">
        <v>13</v>
      </c>
      <c r="CJ189" s="95">
        <v>47</v>
      </c>
      <c r="CK189" s="95">
        <v>167</v>
      </c>
      <c r="CL189" s="95">
        <v>306</v>
      </c>
      <c r="CM189" s="95">
        <v>150</v>
      </c>
      <c r="CN189" s="95">
        <v>133</v>
      </c>
      <c r="CO189" s="95">
        <v>9</v>
      </c>
      <c r="CP189" s="95">
        <v>67</v>
      </c>
      <c r="CQ189" s="95">
        <v>15</v>
      </c>
      <c r="CR189" s="95">
        <v>105</v>
      </c>
      <c r="CS189" s="95">
        <v>27</v>
      </c>
      <c r="CT189" s="95">
        <v>17</v>
      </c>
      <c r="CU189" s="95">
        <v>156</v>
      </c>
      <c r="CV189" s="95">
        <v>118</v>
      </c>
      <c r="CW189" s="95">
        <v>19</v>
      </c>
      <c r="CX189" s="95">
        <v>295</v>
      </c>
      <c r="CY189" s="95">
        <v>216</v>
      </c>
      <c r="CZ189" s="95">
        <v>25</v>
      </c>
      <c r="DA189" s="95">
        <v>18</v>
      </c>
      <c r="DB189" s="95">
        <v>35</v>
      </c>
      <c r="DC189" s="95">
        <v>1</v>
      </c>
      <c r="DD189" s="95">
        <v>1</v>
      </c>
      <c r="DE189" s="95">
        <v>269</v>
      </c>
      <c r="DF189" s="95">
        <v>76</v>
      </c>
      <c r="DG189" s="95">
        <v>829</v>
      </c>
      <c r="DH189" s="95">
        <v>47</v>
      </c>
      <c r="DI189" s="95">
        <v>8</v>
      </c>
      <c r="DJ189" s="95">
        <v>56</v>
      </c>
      <c r="DK189" s="95">
        <v>517</v>
      </c>
      <c r="DL189" s="95">
        <v>344</v>
      </c>
      <c r="DM189" s="95">
        <v>60</v>
      </c>
      <c r="DN189" s="95">
        <v>66</v>
      </c>
      <c r="DO189" s="95">
        <v>0</v>
      </c>
      <c r="DP189" s="95">
        <v>6</v>
      </c>
      <c r="DQ189" s="95">
        <v>23</v>
      </c>
      <c r="DR189" s="95">
        <v>88</v>
      </c>
      <c r="DS189" s="95">
        <v>235</v>
      </c>
      <c r="DT189" s="95">
        <v>318</v>
      </c>
      <c r="DU189" s="95">
        <v>69</v>
      </c>
      <c r="DV189" s="95">
        <v>120</v>
      </c>
      <c r="DW189" s="95">
        <v>199</v>
      </c>
      <c r="DX189" s="95">
        <v>147</v>
      </c>
      <c r="DY189" s="95">
        <v>16</v>
      </c>
      <c r="DZ189" s="95">
        <v>476</v>
      </c>
      <c r="EA189" s="95">
        <v>165</v>
      </c>
      <c r="EB189" s="95">
        <v>11</v>
      </c>
      <c r="EC189" s="95">
        <v>842</v>
      </c>
      <c r="ED189" s="95">
        <v>96</v>
      </c>
      <c r="EE189" s="95">
        <v>24</v>
      </c>
      <c r="EF189" s="95">
        <v>24</v>
      </c>
      <c r="EG189" s="95">
        <v>4</v>
      </c>
      <c r="EH189" s="95">
        <v>186</v>
      </c>
      <c r="EI189" s="95">
        <v>575</v>
      </c>
      <c r="EJ189" s="95">
        <v>1984</v>
      </c>
      <c r="EK189" s="95">
        <v>4133</v>
      </c>
      <c r="EL189" s="95">
        <v>2334</v>
      </c>
      <c r="EM189" s="95">
        <v>1852</v>
      </c>
      <c r="EN189" s="95">
        <v>737</v>
      </c>
      <c r="EO189" s="95">
        <v>260</v>
      </c>
      <c r="EP189" s="95">
        <v>1</v>
      </c>
      <c r="EQ189" s="95">
        <v>474</v>
      </c>
      <c r="ER189" s="95">
        <v>4</v>
      </c>
      <c r="ES189" s="95">
        <v>327</v>
      </c>
      <c r="ET189" s="95">
        <v>1122</v>
      </c>
      <c r="EU189" s="95">
        <v>24</v>
      </c>
      <c r="EV189" s="95">
        <v>461</v>
      </c>
      <c r="EW189" s="95">
        <v>223</v>
      </c>
      <c r="EX189" s="95">
        <v>80</v>
      </c>
      <c r="EY189" s="95">
        <v>232</v>
      </c>
      <c r="EZ189" s="95">
        <v>218</v>
      </c>
      <c r="FA189" s="95">
        <v>110</v>
      </c>
      <c r="FB189" s="95">
        <v>704</v>
      </c>
      <c r="FC189" s="95">
        <v>173</v>
      </c>
      <c r="FD189" s="95">
        <v>1250</v>
      </c>
      <c r="FE189" s="95">
        <v>163</v>
      </c>
      <c r="FF189" s="95">
        <v>185</v>
      </c>
      <c r="FG189" s="95">
        <v>37</v>
      </c>
      <c r="FH189" s="95">
        <v>124</v>
      </c>
      <c r="FI189" s="95">
        <v>582</v>
      </c>
      <c r="FJ189" s="95">
        <v>3012</v>
      </c>
      <c r="FK189" s="95">
        <v>1412</v>
      </c>
      <c r="FL189" s="95">
        <v>257</v>
      </c>
      <c r="FM189" s="95">
        <v>956</v>
      </c>
      <c r="FN189" s="95">
        <v>3750</v>
      </c>
      <c r="FO189" s="95">
        <v>2486</v>
      </c>
      <c r="FP189" s="95">
        <v>152</v>
      </c>
      <c r="FQ189" s="95">
        <v>1564</v>
      </c>
      <c r="FR189" s="95">
        <v>2398</v>
      </c>
      <c r="FS189" s="95">
        <v>855</v>
      </c>
      <c r="FT189" s="95">
        <v>139</v>
      </c>
      <c r="FU189" s="95">
        <v>53</v>
      </c>
      <c r="FV189" s="95">
        <v>52</v>
      </c>
      <c r="FW189" s="95">
        <v>236</v>
      </c>
      <c r="FX189" s="95">
        <v>165</v>
      </c>
      <c r="FY189" s="95">
        <v>2230</v>
      </c>
      <c r="FZ189" s="95">
        <v>516</v>
      </c>
      <c r="GA189" s="95">
        <v>1055</v>
      </c>
      <c r="GB189" s="95">
        <v>878</v>
      </c>
      <c r="GC189" s="95">
        <v>1030</v>
      </c>
      <c r="GD189" s="95">
        <v>865</v>
      </c>
      <c r="GE189" s="95">
        <v>0</v>
      </c>
      <c r="GF189" s="95">
        <v>41</v>
      </c>
      <c r="GG189" s="96">
        <v>53866</v>
      </c>
      <c r="GH189" s="95">
        <v>0</v>
      </c>
      <c r="GI189" s="95">
        <v>0</v>
      </c>
      <c r="GJ189" s="95">
        <v>0</v>
      </c>
      <c r="GK189" s="95">
        <v>0</v>
      </c>
      <c r="GL189" s="95">
        <v>0</v>
      </c>
      <c r="GM189" s="95">
        <v>0</v>
      </c>
      <c r="GN189" s="95">
        <v>0</v>
      </c>
      <c r="GO189" s="95">
        <v>0</v>
      </c>
      <c r="GP189" s="96">
        <v>0</v>
      </c>
      <c r="GQ189" s="96">
        <v>53866</v>
      </c>
      <c r="GR189" s="95">
        <v>0</v>
      </c>
      <c r="GS189" s="95">
        <v>0</v>
      </c>
      <c r="GT189" s="95">
        <v>0</v>
      </c>
      <c r="GU189" s="95">
        <v>0</v>
      </c>
      <c r="GV189" s="95">
        <v>0</v>
      </c>
      <c r="GW189" s="96">
        <v>0</v>
      </c>
      <c r="GX189" s="96">
        <v>53866</v>
      </c>
      <c r="GY189" s="95">
        <v>0</v>
      </c>
      <c r="GZ189" s="95">
        <v>0</v>
      </c>
      <c r="HA189" s="95">
        <v>0</v>
      </c>
      <c r="HB189" s="95">
        <v>0</v>
      </c>
      <c r="HC189" s="95">
        <v>0</v>
      </c>
      <c r="HD189" s="95">
        <v>0</v>
      </c>
      <c r="HE189" s="95">
        <v>0</v>
      </c>
      <c r="HF189" s="96">
        <v>0</v>
      </c>
      <c r="HG189" s="97">
        <v>53866</v>
      </c>
      <c r="HH189" s="87"/>
      <c r="HI189" s="40"/>
    </row>
    <row r="190" spans="1:217" x14ac:dyDescent="0.2">
      <c r="A190" s="87" t="s">
        <v>1067</v>
      </c>
      <c r="B190" s="92" t="s">
        <v>1189</v>
      </c>
      <c r="C190" s="89" t="s">
        <v>715</v>
      </c>
      <c r="D190" s="95">
        <v>347</v>
      </c>
      <c r="E190" s="95">
        <v>19</v>
      </c>
      <c r="F190" s="95">
        <v>248</v>
      </c>
      <c r="G190" s="95">
        <v>23</v>
      </c>
      <c r="H190" s="95">
        <v>0</v>
      </c>
      <c r="I190" s="95">
        <v>8</v>
      </c>
      <c r="J190" s="95">
        <v>6</v>
      </c>
      <c r="K190" s="95">
        <v>24</v>
      </c>
      <c r="L190" s="95">
        <v>1</v>
      </c>
      <c r="M190" s="95">
        <v>28</v>
      </c>
      <c r="N190" s="95">
        <v>0</v>
      </c>
      <c r="O190" s="95">
        <v>327</v>
      </c>
      <c r="P190" s="95">
        <v>3</v>
      </c>
      <c r="Q190" s="95">
        <v>0</v>
      </c>
      <c r="R190" s="95">
        <v>249</v>
      </c>
      <c r="S190" s="95">
        <v>16</v>
      </c>
      <c r="T190" s="95">
        <v>2029</v>
      </c>
      <c r="U190" s="95">
        <v>258</v>
      </c>
      <c r="V190" s="95">
        <v>2101</v>
      </c>
      <c r="W190" s="95">
        <v>363</v>
      </c>
      <c r="X190" s="95">
        <v>40</v>
      </c>
      <c r="Y190" s="95">
        <v>440</v>
      </c>
      <c r="Z190" s="95">
        <v>244</v>
      </c>
      <c r="AA190" s="95">
        <v>964</v>
      </c>
      <c r="AB190" s="95">
        <v>971</v>
      </c>
      <c r="AC190" s="95">
        <v>1105</v>
      </c>
      <c r="AD190" s="95">
        <v>0</v>
      </c>
      <c r="AE190" s="95">
        <v>6</v>
      </c>
      <c r="AF190" s="95">
        <v>28</v>
      </c>
      <c r="AG190" s="95">
        <v>0</v>
      </c>
      <c r="AH190" s="95">
        <v>3</v>
      </c>
      <c r="AI190" s="95">
        <v>30</v>
      </c>
      <c r="AJ190" s="95">
        <v>32</v>
      </c>
      <c r="AK190" s="95">
        <v>21</v>
      </c>
      <c r="AL190" s="95">
        <v>81</v>
      </c>
      <c r="AM190" s="95">
        <v>180</v>
      </c>
      <c r="AN190" s="95">
        <v>56</v>
      </c>
      <c r="AO190" s="95">
        <v>67</v>
      </c>
      <c r="AP190" s="95">
        <v>16</v>
      </c>
      <c r="AQ190" s="95">
        <v>99</v>
      </c>
      <c r="AR190" s="95">
        <v>172</v>
      </c>
      <c r="AS190" s="95">
        <v>167</v>
      </c>
      <c r="AT190" s="95">
        <v>163</v>
      </c>
      <c r="AU190" s="95">
        <v>243</v>
      </c>
      <c r="AV190" s="95">
        <v>4</v>
      </c>
      <c r="AW190" s="95">
        <v>17</v>
      </c>
      <c r="AX190" s="95">
        <v>207</v>
      </c>
      <c r="AY190" s="95">
        <v>0</v>
      </c>
      <c r="AZ190" s="95">
        <v>19</v>
      </c>
      <c r="BA190" s="95">
        <v>2</v>
      </c>
      <c r="BB190" s="95">
        <v>29</v>
      </c>
      <c r="BC190" s="95">
        <v>105</v>
      </c>
      <c r="BD190" s="95">
        <v>498</v>
      </c>
      <c r="BE190" s="95">
        <v>603</v>
      </c>
      <c r="BF190" s="95">
        <v>74</v>
      </c>
      <c r="BG190" s="95">
        <v>27</v>
      </c>
      <c r="BH190" s="95">
        <v>178</v>
      </c>
      <c r="BI190" s="95">
        <v>337</v>
      </c>
      <c r="BJ190" s="95">
        <v>277</v>
      </c>
      <c r="BK190" s="95">
        <v>9</v>
      </c>
      <c r="BL190" s="95">
        <v>63</v>
      </c>
      <c r="BM190" s="95">
        <v>603</v>
      </c>
      <c r="BN190" s="95">
        <v>90</v>
      </c>
      <c r="BO190" s="95">
        <v>547</v>
      </c>
      <c r="BP190" s="95">
        <v>46</v>
      </c>
      <c r="BQ190" s="95">
        <v>151</v>
      </c>
      <c r="BR190" s="95">
        <v>609</v>
      </c>
      <c r="BS190" s="95">
        <v>843</v>
      </c>
      <c r="BT190" s="95">
        <v>7</v>
      </c>
      <c r="BU190" s="95">
        <v>383</v>
      </c>
      <c r="BV190" s="95">
        <v>179</v>
      </c>
      <c r="BW190" s="95">
        <v>3106</v>
      </c>
      <c r="BX190" s="95">
        <v>0</v>
      </c>
      <c r="BY190" s="95">
        <v>916</v>
      </c>
      <c r="BZ190" s="95">
        <v>712</v>
      </c>
      <c r="CA190" s="95">
        <v>1864</v>
      </c>
      <c r="CB190" s="95">
        <v>2148</v>
      </c>
      <c r="CC190" s="95">
        <v>1953</v>
      </c>
      <c r="CD190" s="95">
        <v>432</v>
      </c>
      <c r="CE190" s="95">
        <v>0</v>
      </c>
      <c r="CF190" s="95">
        <v>181</v>
      </c>
      <c r="CG190" s="95">
        <v>328</v>
      </c>
      <c r="CH190" s="95">
        <v>137</v>
      </c>
      <c r="CI190" s="95">
        <v>119</v>
      </c>
      <c r="CJ190" s="95">
        <v>831</v>
      </c>
      <c r="CK190" s="95">
        <v>2006</v>
      </c>
      <c r="CL190" s="95">
        <v>4027</v>
      </c>
      <c r="CM190" s="95">
        <v>1687</v>
      </c>
      <c r="CN190" s="95">
        <v>741</v>
      </c>
      <c r="CO190" s="95">
        <v>44</v>
      </c>
      <c r="CP190" s="95">
        <v>833</v>
      </c>
      <c r="CQ190" s="95">
        <v>120</v>
      </c>
      <c r="CR190" s="95">
        <v>2698</v>
      </c>
      <c r="CS190" s="95">
        <v>148</v>
      </c>
      <c r="CT190" s="95">
        <v>223</v>
      </c>
      <c r="CU190" s="95">
        <v>762</v>
      </c>
      <c r="CV190" s="95">
        <v>891</v>
      </c>
      <c r="CW190" s="95">
        <v>114</v>
      </c>
      <c r="CX190" s="95">
        <v>752</v>
      </c>
      <c r="CY190" s="95">
        <v>431</v>
      </c>
      <c r="CZ190" s="95">
        <v>169</v>
      </c>
      <c r="DA190" s="95">
        <v>95</v>
      </c>
      <c r="DB190" s="95">
        <v>39</v>
      </c>
      <c r="DC190" s="95">
        <v>4</v>
      </c>
      <c r="DD190" s="95">
        <v>3</v>
      </c>
      <c r="DE190" s="95">
        <v>314</v>
      </c>
      <c r="DF190" s="95">
        <v>51</v>
      </c>
      <c r="DG190" s="95">
        <v>3071</v>
      </c>
      <c r="DH190" s="95">
        <v>32</v>
      </c>
      <c r="DI190" s="95">
        <v>37</v>
      </c>
      <c r="DJ190" s="95">
        <v>35</v>
      </c>
      <c r="DK190" s="95">
        <v>1238</v>
      </c>
      <c r="DL190" s="95">
        <v>371</v>
      </c>
      <c r="DM190" s="95">
        <v>89</v>
      </c>
      <c r="DN190" s="95">
        <v>172</v>
      </c>
      <c r="DO190" s="95">
        <v>0</v>
      </c>
      <c r="DP190" s="95">
        <v>36</v>
      </c>
      <c r="DQ190" s="95">
        <v>272</v>
      </c>
      <c r="DR190" s="95">
        <v>87</v>
      </c>
      <c r="DS190" s="95">
        <v>2740</v>
      </c>
      <c r="DT190" s="95">
        <v>2499</v>
      </c>
      <c r="DU190" s="95">
        <v>434</v>
      </c>
      <c r="DV190" s="95">
        <v>424</v>
      </c>
      <c r="DW190" s="95">
        <v>114</v>
      </c>
      <c r="DX190" s="95">
        <v>207</v>
      </c>
      <c r="DY190" s="95">
        <v>120</v>
      </c>
      <c r="DZ190" s="95">
        <v>9148</v>
      </c>
      <c r="EA190" s="95">
        <v>8583</v>
      </c>
      <c r="EB190" s="95">
        <v>4994</v>
      </c>
      <c r="EC190" s="95">
        <v>1714</v>
      </c>
      <c r="ED190" s="95">
        <v>2012</v>
      </c>
      <c r="EE190" s="95">
        <v>2019</v>
      </c>
      <c r="EF190" s="95">
        <v>412</v>
      </c>
      <c r="EG190" s="95">
        <v>56</v>
      </c>
      <c r="EH190" s="95">
        <v>1743</v>
      </c>
      <c r="EI190" s="95">
        <v>3613</v>
      </c>
      <c r="EJ190" s="95">
        <v>6457</v>
      </c>
      <c r="EK190" s="95">
        <v>14008</v>
      </c>
      <c r="EL190" s="95">
        <v>2440</v>
      </c>
      <c r="EM190" s="95">
        <v>3213</v>
      </c>
      <c r="EN190" s="95">
        <v>5015</v>
      </c>
      <c r="EO190" s="95">
        <v>462</v>
      </c>
      <c r="EP190" s="95">
        <v>174</v>
      </c>
      <c r="EQ190" s="95">
        <v>2007</v>
      </c>
      <c r="ER190" s="95">
        <v>39</v>
      </c>
      <c r="ES190" s="95">
        <v>1877</v>
      </c>
      <c r="ET190" s="95">
        <v>9628</v>
      </c>
      <c r="EU190" s="95">
        <v>1675</v>
      </c>
      <c r="EV190" s="95">
        <v>314</v>
      </c>
      <c r="EW190" s="95">
        <v>74</v>
      </c>
      <c r="EX190" s="95">
        <v>375</v>
      </c>
      <c r="EY190" s="95">
        <v>36</v>
      </c>
      <c r="EZ190" s="95">
        <v>350</v>
      </c>
      <c r="FA190" s="95">
        <v>442</v>
      </c>
      <c r="FB190" s="95">
        <v>3313</v>
      </c>
      <c r="FC190" s="95">
        <v>57</v>
      </c>
      <c r="FD190" s="95">
        <v>1091</v>
      </c>
      <c r="FE190" s="95">
        <v>481</v>
      </c>
      <c r="FF190" s="95">
        <v>226</v>
      </c>
      <c r="FG190" s="95">
        <v>28</v>
      </c>
      <c r="FH190" s="95">
        <v>102</v>
      </c>
      <c r="FI190" s="95">
        <v>451</v>
      </c>
      <c r="FJ190" s="95">
        <v>648</v>
      </c>
      <c r="FK190" s="95">
        <v>12008</v>
      </c>
      <c r="FL190" s="95">
        <v>206</v>
      </c>
      <c r="FM190" s="95">
        <v>451</v>
      </c>
      <c r="FN190" s="95">
        <v>5392</v>
      </c>
      <c r="FO190" s="95">
        <v>3655</v>
      </c>
      <c r="FP190" s="95">
        <v>866</v>
      </c>
      <c r="FQ190" s="95">
        <v>4216</v>
      </c>
      <c r="FR190" s="95">
        <v>1674</v>
      </c>
      <c r="FS190" s="95">
        <v>707</v>
      </c>
      <c r="FT190" s="95">
        <v>701</v>
      </c>
      <c r="FU190" s="95">
        <v>519</v>
      </c>
      <c r="FV190" s="95">
        <v>11</v>
      </c>
      <c r="FW190" s="95">
        <v>51</v>
      </c>
      <c r="FX190" s="95">
        <v>1578</v>
      </c>
      <c r="FY190" s="95">
        <v>3518</v>
      </c>
      <c r="FZ190" s="95">
        <v>416</v>
      </c>
      <c r="GA190" s="95">
        <v>2026</v>
      </c>
      <c r="GB190" s="95">
        <v>1489</v>
      </c>
      <c r="GC190" s="95">
        <v>425</v>
      </c>
      <c r="GD190" s="95">
        <v>1875</v>
      </c>
      <c r="GE190" s="95">
        <v>27</v>
      </c>
      <c r="GF190" s="95">
        <v>0</v>
      </c>
      <c r="GG190" s="96">
        <v>189030</v>
      </c>
      <c r="GH190" s="95">
        <v>0</v>
      </c>
      <c r="GI190" s="95">
        <v>439</v>
      </c>
      <c r="GJ190" s="95">
        <v>0</v>
      </c>
      <c r="GK190" s="95">
        <v>0</v>
      </c>
      <c r="GL190" s="95">
        <v>0</v>
      </c>
      <c r="GM190" s="95">
        <v>0</v>
      </c>
      <c r="GN190" s="95">
        <v>0</v>
      </c>
      <c r="GO190" s="95">
        <v>0</v>
      </c>
      <c r="GP190" s="96">
        <v>439</v>
      </c>
      <c r="GQ190" s="96">
        <v>189469</v>
      </c>
      <c r="GR190" s="95">
        <v>253</v>
      </c>
      <c r="GS190" s="95">
        <v>34</v>
      </c>
      <c r="GT190" s="95">
        <v>287</v>
      </c>
      <c r="GU190" s="95">
        <v>0</v>
      </c>
      <c r="GV190" s="95">
        <v>287</v>
      </c>
      <c r="GW190" s="96">
        <v>726</v>
      </c>
      <c r="GX190" s="96">
        <v>189756</v>
      </c>
      <c r="GY190" s="95">
        <v>-887</v>
      </c>
      <c r="GZ190" s="95">
        <v>-439</v>
      </c>
      <c r="HA190" s="95">
        <v>0</v>
      </c>
      <c r="HB190" s="95">
        <v>0</v>
      </c>
      <c r="HC190" s="95">
        <v>-1326</v>
      </c>
      <c r="HD190" s="95">
        <v>0</v>
      </c>
      <c r="HE190" s="95">
        <v>-1326</v>
      </c>
      <c r="HF190" s="96">
        <v>-600</v>
      </c>
      <c r="HG190" s="97">
        <v>188430</v>
      </c>
      <c r="HH190" s="87"/>
      <c r="HI190" s="40"/>
    </row>
    <row r="191" spans="1:217" x14ac:dyDescent="0.2">
      <c r="A191" s="87" t="s">
        <v>1068</v>
      </c>
      <c r="B191" s="408" t="s">
        <v>1190</v>
      </c>
      <c r="C191" s="409" t="s">
        <v>713</v>
      </c>
      <c r="D191" s="410">
        <v>20614</v>
      </c>
      <c r="E191" s="410">
        <v>2919</v>
      </c>
      <c r="F191" s="410">
        <v>17455</v>
      </c>
      <c r="G191" s="410">
        <v>1391</v>
      </c>
      <c r="H191" s="410">
        <v>47</v>
      </c>
      <c r="I191" s="410">
        <v>3034</v>
      </c>
      <c r="J191" s="410">
        <v>48328</v>
      </c>
      <c r="K191" s="410">
        <v>10092</v>
      </c>
      <c r="L191" s="410">
        <v>603</v>
      </c>
      <c r="M191" s="410">
        <v>1325</v>
      </c>
      <c r="N191" s="410">
        <v>742</v>
      </c>
      <c r="O191" s="410">
        <v>20794</v>
      </c>
      <c r="P191" s="410">
        <v>96</v>
      </c>
      <c r="Q191" s="410">
        <v>0</v>
      </c>
      <c r="R191" s="410">
        <v>10032</v>
      </c>
      <c r="S191" s="410">
        <v>499</v>
      </c>
      <c r="T191" s="410">
        <v>234959</v>
      </c>
      <c r="U191" s="410">
        <v>65917</v>
      </c>
      <c r="V191" s="410">
        <v>102778</v>
      </c>
      <c r="W191" s="410">
        <v>198386</v>
      </c>
      <c r="X191" s="410">
        <v>24978</v>
      </c>
      <c r="Y191" s="410">
        <v>191121</v>
      </c>
      <c r="Z191" s="410">
        <v>245014</v>
      </c>
      <c r="AA191" s="410">
        <v>81820</v>
      </c>
      <c r="AB191" s="410">
        <v>75120</v>
      </c>
      <c r="AC191" s="410">
        <v>47440</v>
      </c>
      <c r="AD191" s="410">
        <v>0</v>
      </c>
      <c r="AE191" s="410">
        <v>1521</v>
      </c>
      <c r="AF191" s="410">
        <v>8870</v>
      </c>
      <c r="AG191" s="410">
        <v>0</v>
      </c>
      <c r="AH191" s="410">
        <v>1251</v>
      </c>
      <c r="AI191" s="410">
        <v>8842</v>
      </c>
      <c r="AJ191" s="410">
        <v>10434</v>
      </c>
      <c r="AK191" s="410">
        <v>5097</v>
      </c>
      <c r="AL191" s="410">
        <v>13967</v>
      </c>
      <c r="AM191" s="410">
        <v>11092</v>
      </c>
      <c r="AN191" s="410">
        <v>12221</v>
      </c>
      <c r="AO191" s="410">
        <v>18332</v>
      </c>
      <c r="AP191" s="410">
        <v>11413</v>
      </c>
      <c r="AQ191" s="410">
        <v>40824</v>
      </c>
      <c r="AR191" s="410">
        <v>59929</v>
      </c>
      <c r="AS191" s="410">
        <v>47590</v>
      </c>
      <c r="AT191" s="410">
        <v>26797</v>
      </c>
      <c r="AU191" s="410">
        <v>56768</v>
      </c>
      <c r="AV191" s="410">
        <v>11503</v>
      </c>
      <c r="AW191" s="410">
        <v>14498</v>
      </c>
      <c r="AX191" s="410">
        <v>56246</v>
      </c>
      <c r="AY191" s="410">
        <v>5539</v>
      </c>
      <c r="AZ191" s="410">
        <v>144299</v>
      </c>
      <c r="BA191" s="410">
        <v>4648</v>
      </c>
      <c r="BB191" s="410">
        <v>55207</v>
      </c>
      <c r="BC191" s="410">
        <v>72413</v>
      </c>
      <c r="BD191" s="410">
        <v>54424</v>
      </c>
      <c r="BE191" s="410">
        <v>134668</v>
      </c>
      <c r="BF191" s="410">
        <v>43006</v>
      </c>
      <c r="BG191" s="410">
        <v>81941</v>
      </c>
      <c r="BH191" s="410">
        <v>105282</v>
      </c>
      <c r="BI191" s="410">
        <v>11360</v>
      </c>
      <c r="BJ191" s="410">
        <v>169725</v>
      </c>
      <c r="BK191" s="410">
        <v>25019</v>
      </c>
      <c r="BL191" s="410">
        <v>69766</v>
      </c>
      <c r="BM191" s="410">
        <v>280540</v>
      </c>
      <c r="BN191" s="410">
        <v>12278</v>
      </c>
      <c r="BO191" s="410">
        <v>49929</v>
      </c>
      <c r="BP191" s="410">
        <v>8300</v>
      </c>
      <c r="BQ191" s="410">
        <v>21452</v>
      </c>
      <c r="BR191" s="410">
        <v>47252</v>
      </c>
      <c r="BS191" s="410">
        <v>53429</v>
      </c>
      <c r="BT191" s="410">
        <v>2891</v>
      </c>
      <c r="BU191" s="410">
        <v>18426</v>
      </c>
      <c r="BV191" s="410">
        <v>14172</v>
      </c>
      <c r="BW191" s="410">
        <v>644278</v>
      </c>
      <c r="BX191" s="410">
        <v>0</v>
      </c>
      <c r="BY191" s="410">
        <v>752445</v>
      </c>
      <c r="BZ191" s="410">
        <v>139549</v>
      </c>
      <c r="CA191" s="410">
        <v>548210</v>
      </c>
      <c r="CB191" s="410">
        <v>91246</v>
      </c>
      <c r="CC191" s="410">
        <v>151053</v>
      </c>
      <c r="CD191" s="410">
        <v>86366</v>
      </c>
      <c r="CE191" s="410">
        <v>0</v>
      </c>
      <c r="CF191" s="410">
        <v>9373</v>
      </c>
      <c r="CG191" s="410">
        <v>110512</v>
      </c>
      <c r="CH191" s="410">
        <v>53850</v>
      </c>
      <c r="CI191" s="410">
        <v>23464</v>
      </c>
      <c r="CJ191" s="410">
        <v>86259</v>
      </c>
      <c r="CK191" s="410">
        <v>193973</v>
      </c>
      <c r="CL191" s="410">
        <v>376190</v>
      </c>
      <c r="CM191" s="410">
        <v>118409</v>
      </c>
      <c r="CN191" s="410">
        <v>52208</v>
      </c>
      <c r="CO191" s="410">
        <v>3270</v>
      </c>
      <c r="CP191" s="410">
        <v>59383</v>
      </c>
      <c r="CQ191" s="410">
        <v>7652</v>
      </c>
      <c r="CR191" s="410">
        <v>207977</v>
      </c>
      <c r="CS191" s="410">
        <v>9148</v>
      </c>
      <c r="CT191" s="410">
        <v>17861</v>
      </c>
      <c r="CU191" s="410">
        <v>65312</v>
      </c>
      <c r="CV191" s="410">
        <v>84352</v>
      </c>
      <c r="CW191" s="410">
        <v>12056</v>
      </c>
      <c r="CX191" s="410">
        <v>82065</v>
      </c>
      <c r="CY191" s="410">
        <v>73052</v>
      </c>
      <c r="CZ191" s="410">
        <v>39506</v>
      </c>
      <c r="DA191" s="410">
        <v>20749</v>
      </c>
      <c r="DB191" s="410">
        <v>10348</v>
      </c>
      <c r="DC191" s="410">
        <v>716</v>
      </c>
      <c r="DD191" s="410">
        <v>1184</v>
      </c>
      <c r="DE191" s="410">
        <v>140790</v>
      </c>
      <c r="DF191" s="410">
        <v>64059</v>
      </c>
      <c r="DG191" s="410">
        <v>594406</v>
      </c>
      <c r="DH191" s="410">
        <v>59009</v>
      </c>
      <c r="DI191" s="410">
        <v>20157</v>
      </c>
      <c r="DJ191" s="410">
        <v>45945</v>
      </c>
      <c r="DK191" s="410">
        <v>262488</v>
      </c>
      <c r="DL191" s="410">
        <v>251605</v>
      </c>
      <c r="DM191" s="410">
        <v>46936</v>
      </c>
      <c r="DN191" s="410">
        <v>81148</v>
      </c>
      <c r="DO191" s="410">
        <v>0</v>
      </c>
      <c r="DP191" s="410">
        <v>36316</v>
      </c>
      <c r="DQ191" s="410">
        <v>98586</v>
      </c>
      <c r="DR191" s="410">
        <v>222596</v>
      </c>
      <c r="DS191" s="410">
        <v>194898</v>
      </c>
      <c r="DT191" s="410">
        <v>90301</v>
      </c>
      <c r="DU191" s="410">
        <v>71923</v>
      </c>
      <c r="DV191" s="410">
        <v>53946</v>
      </c>
      <c r="DW191" s="410">
        <v>37955</v>
      </c>
      <c r="DX191" s="410">
        <v>96807</v>
      </c>
      <c r="DY191" s="410">
        <v>42684</v>
      </c>
      <c r="DZ191" s="410">
        <v>321107</v>
      </c>
      <c r="EA191" s="410">
        <v>246750</v>
      </c>
      <c r="EB191" s="410">
        <v>145320</v>
      </c>
      <c r="EC191" s="410">
        <v>168010</v>
      </c>
      <c r="ED191" s="410">
        <v>110007</v>
      </c>
      <c r="EE191" s="410">
        <v>530470</v>
      </c>
      <c r="EF191" s="410">
        <v>215287</v>
      </c>
      <c r="EG191" s="410">
        <v>1807</v>
      </c>
      <c r="EH191" s="410">
        <v>97006</v>
      </c>
      <c r="EI191" s="410">
        <v>64268</v>
      </c>
      <c r="EJ191" s="410">
        <v>309858</v>
      </c>
      <c r="EK191" s="410">
        <v>595878</v>
      </c>
      <c r="EL191" s="410">
        <v>227852</v>
      </c>
      <c r="EM191" s="410">
        <v>153091</v>
      </c>
      <c r="EN191" s="410">
        <v>163730</v>
      </c>
      <c r="EO191" s="410">
        <v>131311</v>
      </c>
      <c r="EP191" s="410">
        <v>209244</v>
      </c>
      <c r="EQ191" s="410">
        <v>95677</v>
      </c>
      <c r="ER191" s="410">
        <v>884</v>
      </c>
      <c r="ES191" s="410">
        <v>36497</v>
      </c>
      <c r="ET191" s="410">
        <v>187059</v>
      </c>
      <c r="EU191" s="410">
        <v>72971</v>
      </c>
      <c r="EV191" s="410">
        <v>29569</v>
      </c>
      <c r="EW191" s="410">
        <v>36880</v>
      </c>
      <c r="EX191" s="410">
        <v>42595</v>
      </c>
      <c r="EY191" s="410">
        <v>12956</v>
      </c>
      <c r="EZ191" s="410">
        <v>41713</v>
      </c>
      <c r="FA191" s="410">
        <v>19973</v>
      </c>
      <c r="FB191" s="410">
        <v>93198</v>
      </c>
      <c r="FC191" s="410">
        <v>10074</v>
      </c>
      <c r="FD191" s="410">
        <v>189434</v>
      </c>
      <c r="FE191" s="410">
        <v>26670</v>
      </c>
      <c r="FF191" s="410">
        <v>106559</v>
      </c>
      <c r="FG191" s="410">
        <v>10832</v>
      </c>
      <c r="FH191" s="410">
        <v>33496</v>
      </c>
      <c r="FI191" s="410">
        <v>116020</v>
      </c>
      <c r="FJ191" s="410">
        <v>235190</v>
      </c>
      <c r="FK191" s="410">
        <v>153808</v>
      </c>
      <c r="FL191" s="410">
        <v>27935</v>
      </c>
      <c r="FM191" s="410">
        <v>54890</v>
      </c>
      <c r="FN191" s="410">
        <v>226634</v>
      </c>
      <c r="FO191" s="410">
        <v>872951</v>
      </c>
      <c r="FP191" s="410">
        <v>22722</v>
      </c>
      <c r="FQ191" s="410">
        <v>104949</v>
      </c>
      <c r="FR191" s="410">
        <v>98056</v>
      </c>
      <c r="FS191" s="410">
        <v>69349</v>
      </c>
      <c r="FT191" s="410">
        <v>66348</v>
      </c>
      <c r="FU191" s="410">
        <v>7154</v>
      </c>
      <c r="FV191" s="410">
        <v>33710</v>
      </c>
      <c r="FW191" s="410">
        <v>67526</v>
      </c>
      <c r="FX191" s="410">
        <v>249576</v>
      </c>
      <c r="FY191" s="410">
        <v>301777</v>
      </c>
      <c r="FZ191" s="410">
        <v>119706</v>
      </c>
      <c r="GA191" s="410">
        <v>726236</v>
      </c>
      <c r="GB191" s="410">
        <v>65458</v>
      </c>
      <c r="GC191" s="410">
        <v>119653</v>
      </c>
      <c r="GD191" s="410">
        <v>82574</v>
      </c>
      <c r="GE191" s="410">
        <v>53866</v>
      </c>
      <c r="GF191" s="410">
        <v>107014</v>
      </c>
      <c r="GG191" s="411">
        <v>18674371</v>
      </c>
      <c r="GH191" s="410">
        <v>558328</v>
      </c>
      <c r="GI191" s="410">
        <v>11728283</v>
      </c>
      <c r="GJ191" s="410">
        <v>322834</v>
      </c>
      <c r="GK191" s="410">
        <v>3569511</v>
      </c>
      <c r="GL191" s="410">
        <v>596909</v>
      </c>
      <c r="GM191" s="410">
        <v>764633</v>
      </c>
      <c r="GN191" s="410">
        <v>3754746</v>
      </c>
      <c r="GO191" s="410">
        <v>58027</v>
      </c>
      <c r="GP191" s="411">
        <v>21353271</v>
      </c>
      <c r="GQ191" s="411">
        <v>40027642</v>
      </c>
      <c r="GR191" s="410">
        <v>3593959</v>
      </c>
      <c r="GS191" s="410">
        <v>41573</v>
      </c>
      <c r="GT191" s="410">
        <v>3635532</v>
      </c>
      <c r="GU191" s="410">
        <v>11893851</v>
      </c>
      <c r="GV191" s="410">
        <v>15529383</v>
      </c>
      <c r="GW191" s="411">
        <v>36882654</v>
      </c>
      <c r="GX191" s="411">
        <v>55557025</v>
      </c>
      <c r="GY191" s="410">
        <v>-3397843</v>
      </c>
      <c r="GZ191" s="410">
        <v>-93583</v>
      </c>
      <c r="HA191" s="410">
        <v>-42640</v>
      </c>
      <c r="HB191" s="410">
        <v>-276199</v>
      </c>
      <c r="HC191" s="410">
        <v>-3810265</v>
      </c>
      <c r="HD191" s="410">
        <v>-12788188</v>
      </c>
      <c r="HE191" s="410">
        <v>-16598453</v>
      </c>
      <c r="HF191" s="411">
        <v>20284201</v>
      </c>
      <c r="HG191" s="412">
        <v>38958572</v>
      </c>
      <c r="HH191" s="87"/>
      <c r="HI191" s="40"/>
    </row>
    <row r="192" spans="1:217" x14ac:dyDescent="0.2">
      <c r="A192" s="87" t="s">
        <v>1069</v>
      </c>
      <c r="B192" s="413" t="s">
        <v>788</v>
      </c>
      <c r="C192" s="86" t="s">
        <v>698</v>
      </c>
      <c r="D192" s="93">
        <v>61</v>
      </c>
      <c r="E192" s="93">
        <v>8</v>
      </c>
      <c r="F192" s="93">
        <v>65</v>
      </c>
      <c r="G192" s="93">
        <v>5</v>
      </c>
      <c r="H192" s="93">
        <v>0</v>
      </c>
      <c r="I192" s="93">
        <v>67</v>
      </c>
      <c r="J192" s="93">
        <v>81</v>
      </c>
      <c r="K192" s="93">
        <v>390</v>
      </c>
      <c r="L192" s="93">
        <v>44</v>
      </c>
      <c r="M192" s="93">
        <v>45</v>
      </c>
      <c r="N192" s="93">
        <v>4</v>
      </c>
      <c r="O192" s="93">
        <v>1276</v>
      </c>
      <c r="P192" s="93">
        <v>0</v>
      </c>
      <c r="Q192" s="93">
        <v>0</v>
      </c>
      <c r="R192" s="93">
        <v>879</v>
      </c>
      <c r="S192" s="93">
        <v>67</v>
      </c>
      <c r="T192" s="93">
        <v>2690</v>
      </c>
      <c r="U192" s="93">
        <v>910</v>
      </c>
      <c r="V192" s="93">
        <v>991</v>
      </c>
      <c r="W192" s="93">
        <v>2655</v>
      </c>
      <c r="X192" s="93">
        <v>594</v>
      </c>
      <c r="Y192" s="93">
        <v>1844</v>
      </c>
      <c r="Z192" s="93">
        <v>4900</v>
      </c>
      <c r="AA192" s="93">
        <v>3103</v>
      </c>
      <c r="AB192" s="93">
        <v>1335</v>
      </c>
      <c r="AC192" s="93">
        <v>198</v>
      </c>
      <c r="AD192" s="93">
        <v>0</v>
      </c>
      <c r="AE192" s="93">
        <v>26</v>
      </c>
      <c r="AF192" s="93">
        <v>100</v>
      </c>
      <c r="AG192" s="93">
        <v>0</v>
      </c>
      <c r="AH192" s="93">
        <v>37</v>
      </c>
      <c r="AI192" s="93">
        <v>206</v>
      </c>
      <c r="AJ192" s="93">
        <v>211</v>
      </c>
      <c r="AK192" s="93">
        <v>106</v>
      </c>
      <c r="AL192" s="93">
        <v>235</v>
      </c>
      <c r="AM192" s="93">
        <v>98</v>
      </c>
      <c r="AN192" s="93">
        <v>268</v>
      </c>
      <c r="AO192" s="93">
        <v>518</v>
      </c>
      <c r="AP192" s="93">
        <v>59</v>
      </c>
      <c r="AQ192" s="93">
        <v>777</v>
      </c>
      <c r="AR192" s="93">
        <v>2755</v>
      </c>
      <c r="AS192" s="93">
        <v>1750</v>
      </c>
      <c r="AT192" s="93">
        <v>1189</v>
      </c>
      <c r="AU192" s="93">
        <v>2497</v>
      </c>
      <c r="AV192" s="93">
        <v>688</v>
      </c>
      <c r="AW192" s="93">
        <v>666</v>
      </c>
      <c r="AX192" s="93">
        <v>639</v>
      </c>
      <c r="AY192" s="93">
        <v>13</v>
      </c>
      <c r="AZ192" s="93">
        <v>753</v>
      </c>
      <c r="BA192" s="93">
        <v>43</v>
      </c>
      <c r="BB192" s="93">
        <v>1933</v>
      </c>
      <c r="BC192" s="93">
        <v>667</v>
      </c>
      <c r="BD192" s="93">
        <v>1506</v>
      </c>
      <c r="BE192" s="93">
        <v>4707</v>
      </c>
      <c r="BF192" s="93">
        <v>1187</v>
      </c>
      <c r="BG192" s="93">
        <v>3735</v>
      </c>
      <c r="BH192" s="93">
        <v>1293</v>
      </c>
      <c r="BI192" s="93">
        <v>314</v>
      </c>
      <c r="BJ192" s="93">
        <v>2296</v>
      </c>
      <c r="BK192" s="93">
        <v>111</v>
      </c>
      <c r="BL192" s="93">
        <v>547</v>
      </c>
      <c r="BM192" s="93">
        <v>8149</v>
      </c>
      <c r="BN192" s="93">
        <v>157</v>
      </c>
      <c r="BO192" s="93">
        <v>2069</v>
      </c>
      <c r="BP192" s="93">
        <v>449</v>
      </c>
      <c r="BQ192" s="93">
        <v>545</v>
      </c>
      <c r="BR192" s="93">
        <v>1498</v>
      </c>
      <c r="BS192" s="93">
        <v>1526</v>
      </c>
      <c r="BT192" s="93">
        <v>81</v>
      </c>
      <c r="BU192" s="93">
        <v>810</v>
      </c>
      <c r="BV192" s="93">
        <v>607</v>
      </c>
      <c r="BW192" s="93">
        <v>16433</v>
      </c>
      <c r="BX192" s="93">
        <v>0</v>
      </c>
      <c r="BY192" s="93">
        <v>771</v>
      </c>
      <c r="BZ192" s="93">
        <v>692</v>
      </c>
      <c r="CA192" s="93">
        <v>1221</v>
      </c>
      <c r="CB192" s="93">
        <v>975</v>
      </c>
      <c r="CC192" s="93">
        <v>305</v>
      </c>
      <c r="CD192" s="93">
        <v>709</v>
      </c>
      <c r="CE192" s="93">
        <v>0</v>
      </c>
      <c r="CF192" s="93">
        <v>157</v>
      </c>
      <c r="CG192" s="93">
        <v>1062</v>
      </c>
      <c r="CH192" s="93">
        <v>2694</v>
      </c>
      <c r="CI192" s="93">
        <v>214</v>
      </c>
      <c r="CJ192" s="93">
        <v>798</v>
      </c>
      <c r="CK192" s="93">
        <v>5750</v>
      </c>
      <c r="CL192" s="93">
        <v>10975</v>
      </c>
      <c r="CM192" s="93">
        <v>3336</v>
      </c>
      <c r="CN192" s="93">
        <v>899</v>
      </c>
      <c r="CO192" s="93">
        <v>118</v>
      </c>
      <c r="CP192" s="93">
        <v>1622</v>
      </c>
      <c r="CQ192" s="93">
        <v>159</v>
      </c>
      <c r="CR192" s="93">
        <v>1978</v>
      </c>
      <c r="CS192" s="93">
        <v>640</v>
      </c>
      <c r="CT192" s="93">
        <v>727</v>
      </c>
      <c r="CU192" s="93">
        <v>1226</v>
      </c>
      <c r="CV192" s="93">
        <v>2580</v>
      </c>
      <c r="CW192" s="93">
        <v>520</v>
      </c>
      <c r="CX192" s="93">
        <v>2329</v>
      </c>
      <c r="CY192" s="93">
        <v>930</v>
      </c>
      <c r="CZ192" s="93">
        <v>1151</v>
      </c>
      <c r="DA192" s="93">
        <v>918</v>
      </c>
      <c r="DB192" s="93">
        <v>329</v>
      </c>
      <c r="DC192" s="93">
        <v>21</v>
      </c>
      <c r="DD192" s="93">
        <v>80</v>
      </c>
      <c r="DE192" s="93">
        <v>2094</v>
      </c>
      <c r="DF192" s="93">
        <v>1569</v>
      </c>
      <c r="DG192" s="93">
        <v>13325</v>
      </c>
      <c r="DH192" s="93">
        <v>1112</v>
      </c>
      <c r="DI192" s="93">
        <v>1071</v>
      </c>
      <c r="DJ192" s="93">
        <v>1505</v>
      </c>
      <c r="DK192" s="93">
        <v>6340</v>
      </c>
      <c r="DL192" s="93">
        <v>4767</v>
      </c>
      <c r="DM192" s="93">
        <v>1059</v>
      </c>
      <c r="DN192" s="93">
        <v>5185</v>
      </c>
      <c r="DO192" s="93">
        <v>0</v>
      </c>
      <c r="DP192" s="93">
        <v>376</v>
      </c>
      <c r="DQ192" s="93">
        <v>538</v>
      </c>
      <c r="DR192" s="93">
        <v>2100</v>
      </c>
      <c r="DS192" s="93">
        <v>4640</v>
      </c>
      <c r="DT192" s="93">
        <v>1501</v>
      </c>
      <c r="DU192" s="93">
        <v>1835</v>
      </c>
      <c r="DV192" s="93">
        <v>499</v>
      </c>
      <c r="DW192" s="93">
        <v>1380</v>
      </c>
      <c r="DX192" s="93">
        <v>3584</v>
      </c>
      <c r="DY192" s="93">
        <v>428</v>
      </c>
      <c r="DZ192" s="93">
        <v>15716</v>
      </c>
      <c r="EA192" s="93">
        <v>10297</v>
      </c>
      <c r="EB192" s="93">
        <v>3935</v>
      </c>
      <c r="EC192" s="93">
        <v>6952</v>
      </c>
      <c r="ED192" s="93">
        <v>2925</v>
      </c>
      <c r="EE192" s="93">
        <v>6017</v>
      </c>
      <c r="EF192" s="93">
        <v>3742</v>
      </c>
      <c r="EG192" s="93">
        <v>21</v>
      </c>
      <c r="EH192" s="93">
        <v>2564</v>
      </c>
      <c r="EI192" s="93">
        <v>4459</v>
      </c>
      <c r="EJ192" s="93">
        <v>34042</v>
      </c>
      <c r="EK192" s="93">
        <v>30181</v>
      </c>
      <c r="EL192" s="93">
        <v>20963</v>
      </c>
      <c r="EM192" s="93">
        <v>15273</v>
      </c>
      <c r="EN192" s="93">
        <v>6681</v>
      </c>
      <c r="EO192" s="93">
        <v>5249</v>
      </c>
      <c r="EP192" s="93">
        <v>0</v>
      </c>
      <c r="EQ192" s="93">
        <v>4972</v>
      </c>
      <c r="ER192" s="93">
        <v>40</v>
      </c>
      <c r="ES192" s="93">
        <v>5723</v>
      </c>
      <c r="ET192" s="93">
        <v>9176</v>
      </c>
      <c r="EU192" s="93">
        <v>305</v>
      </c>
      <c r="EV192" s="93">
        <v>988</v>
      </c>
      <c r="EW192" s="93">
        <v>7687</v>
      </c>
      <c r="EX192" s="93">
        <v>578</v>
      </c>
      <c r="EY192" s="93">
        <v>1360</v>
      </c>
      <c r="EZ192" s="93">
        <v>1857</v>
      </c>
      <c r="FA192" s="93">
        <v>1337</v>
      </c>
      <c r="FB192" s="93">
        <v>8585</v>
      </c>
      <c r="FC192" s="93">
        <v>1435</v>
      </c>
      <c r="FD192" s="93">
        <v>3129</v>
      </c>
      <c r="FE192" s="93">
        <v>1159</v>
      </c>
      <c r="FF192" s="93">
        <v>5969</v>
      </c>
      <c r="FG192" s="93">
        <v>37</v>
      </c>
      <c r="FH192" s="93">
        <v>2500</v>
      </c>
      <c r="FI192" s="93">
        <v>5933</v>
      </c>
      <c r="FJ192" s="93">
        <v>6881</v>
      </c>
      <c r="FK192" s="93">
        <v>4521</v>
      </c>
      <c r="FL192" s="93">
        <v>1398</v>
      </c>
      <c r="FM192" s="93">
        <v>3122</v>
      </c>
      <c r="FN192" s="93">
        <v>7460</v>
      </c>
      <c r="FO192" s="93">
        <v>14928</v>
      </c>
      <c r="FP192" s="93">
        <v>1227</v>
      </c>
      <c r="FQ192" s="93">
        <v>7228</v>
      </c>
      <c r="FR192" s="93">
        <v>7364</v>
      </c>
      <c r="FS192" s="93">
        <v>6745</v>
      </c>
      <c r="FT192" s="93">
        <v>1401</v>
      </c>
      <c r="FU192" s="93">
        <v>138</v>
      </c>
      <c r="FV192" s="93">
        <v>1091</v>
      </c>
      <c r="FW192" s="93">
        <v>1694</v>
      </c>
      <c r="FX192" s="93">
        <v>3569</v>
      </c>
      <c r="FY192" s="93">
        <v>19614</v>
      </c>
      <c r="FZ192" s="93">
        <v>5283</v>
      </c>
      <c r="GA192" s="93">
        <v>18840</v>
      </c>
      <c r="GB192" s="93">
        <v>9336</v>
      </c>
      <c r="GC192" s="93">
        <v>9617</v>
      </c>
      <c r="GD192" s="93">
        <v>7030</v>
      </c>
      <c r="GE192" s="93">
        <v>0</v>
      </c>
      <c r="GF192" s="93">
        <v>794</v>
      </c>
      <c r="GG192" s="407">
        <v>558328</v>
      </c>
      <c r="GH192" s="98"/>
      <c r="GI192" s="98"/>
      <c r="GJ192" s="98"/>
      <c r="GK192" s="98"/>
      <c r="GL192" s="98"/>
      <c r="GM192" s="98"/>
      <c r="GN192" s="98"/>
      <c r="GO192" s="98"/>
      <c r="GP192" s="98"/>
      <c r="GQ192" s="98"/>
      <c r="GR192" s="98"/>
      <c r="GS192" s="98"/>
      <c r="GT192" s="98"/>
      <c r="GU192" s="98"/>
      <c r="GV192" s="98"/>
      <c r="GW192" s="98"/>
      <c r="GX192" s="98"/>
      <c r="GY192" s="98"/>
      <c r="GZ192" s="98"/>
      <c r="HA192" s="98"/>
      <c r="HB192" s="98"/>
      <c r="HC192" s="98"/>
      <c r="HD192" s="98"/>
      <c r="HE192" s="98"/>
      <c r="HF192" s="98"/>
      <c r="HG192" s="93"/>
      <c r="HH192" s="40"/>
      <c r="HI192" s="40"/>
    </row>
    <row r="193" spans="1:217" x14ac:dyDescent="0.2">
      <c r="A193" s="87" t="s">
        <v>1070</v>
      </c>
      <c r="B193" s="92" t="s">
        <v>1253</v>
      </c>
      <c r="C193" s="89" t="s">
        <v>697</v>
      </c>
      <c r="D193" s="95">
        <v>2355</v>
      </c>
      <c r="E193" s="95">
        <v>866</v>
      </c>
      <c r="F193" s="95">
        <v>2641</v>
      </c>
      <c r="G193" s="95">
        <v>281</v>
      </c>
      <c r="H193" s="95">
        <v>8</v>
      </c>
      <c r="I193" s="95">
        <v>640</v>
      </c>
      <c r="J193" s="95">
        <v>3419</v>
      </c>
      <c r="K193" s="95">
        <v>9862</v>
      </c>
      <c r="L193" s="95">
        <v>1814</v>
      </c>
      <c r="M193" s="95">
        <v>637</v>
      </c>
      <c r="N193" s="95">
        <v>225</v>
      </c>
      <c r="O193" s="95">
        <v>7206</v>
      </c>
      <c r="P193" s="95">
        <v>13</v>
      </c>
      <c r="Q193" s="95">
        <v>0</v>
      </c>
      <c r="R193" s="95">
        <v>3540</v>
      </c>
      <c r="S193" s="95">
        <v>162</v>
      </c>
      <c r="T193" s="95">
        <v>31710</v>
      </c>
      <c r="U193" s="95">
        <v>15800</v>
      </c>
      <c r="V193" s="95">
        <v>5655</v>
      </c>
      <c r="W193" s="95">
        <v>53340</v>
      </c>
      <c r="X193" s="95">
        <v>6858</v>
      </c>
      <c r="Y193" s="95">
        <v>23479</v>
      </c>
      <c r="Z193" s="95">
        <v>67882</v>
      </c>
      <c r="AA193" s="95">
        <v>15709</v>
      </c>
      <c r="AB193" s="95">
        <v>12504</v>
      </c>
      <c r="AC193" s="95">
        <v>2508</v>
      </c>
      <c r="AD193" s="95">
        <v>0</v>
      </c>
      <c r="AE193" s="95">
        <v>487</v>
      </c>
      <c r="AF193" s="95">
        <v>1892</v>
      </c>
      <c r="AG193" s="95">
        <v>0</v>
      </c>
      <c r="AH193" s="95">
        <v>711</v>
      </c>
      <c r="AI193" s="95">
        <v>2588</v>
      </c>
      <c r="AJ193" s="95">
        <v>4336</v>
      </c>
      <c r="AK193" s="95">
        <v>1901</v>
      </c>
      <c r="AL193" s="95">
        <v>4049</v>
      </c>
      <c r="AM193" s="95">
        <v>2432</v>
      </c>
      <c r="AN193" s="95">
        <v>3242</v>
      </c>
      <c r="AO193" s="95">
        <v>7013</v>
      </c>
      <c r="AP193" s="95">
        <v>461</v>
      </c>
      <c r="AQ193" s="95">
        <v>3712</v>
      </c>
      <c r="AR193" s="95">
        <v>8984</v>
      </c>
      <c r="AS193" s="95">
        <v>15913</v>
      </c>
      <c r="AT193" s="95">
        <v>9995</v>
      </c>
      <c r="AU193" s="95">
        <v>27337</v>
      </c>
      <c r="AV193" s="95">
        <v>1074</v>
      </c>
      <c r="AW193" s="95">
        <v>812</v>
      </c>
      <c r="AX193" s="95">
        <v>10292</v>
      </c>
      <c r="AY193" s="95">
        <v>111</v>
      </c>
      <c r="AZ193" s="95">
        <v>6561</v>
      </c>
      <c r="BA193" s="95">
        <v>636</v>
      </c>
      <c r="BB193" s="95">
        <v>7574</v>
      </c>
      <c r="BC193" s="95">
        <v>6411</v>
      </c>
      <c r="BD193" s="95">
        <v>8449</v>
      </c>
      <c r="BE193" s="95">
        <v>20400</v>
      </c>
      <c r="BF193" s="95">
        <v>5730</v>
      </c>
      <c r="BG193" s="95">
        <v>12247</v>
      </c>
      <c r="BH193" s="95">
        <v>12124</v>
      </c>
      <c r="BI193" s="95">
        <v>1727</v>
      </c>
      <c r="BJ193" s="95">
        <v>30984</v>
      </c>
      <c r="BK193" s="95">
        <v>261</v>
      </c>
      <c r="BL193" s="95">
        <v>1557</v>
      </c>
      <c r="BM193" s="95">
        <v>82701</v>
      </c>
      <c r="BN193" s="95">
        <v>2247</v>
      </c>
      <c r="BO193" s="95">
        <v>26223</v>
      </c>
      <c r="BP193" s="95">
        <v>3146</v>
      </c>
      <c r="BQ193" s="95">
        <v>7150</v>
      </c>
      <c r="BR193" s="95">
        <v>17507</v>
      </c>
      <c r="BS193" s="95">
        <v>16815</v>
      </c>
      <c r="BT193" s="95">
        <v>1320</v>
      </c>
      <c r="BU193" s="95">
        <v>6011</v>
      </c>
      <c r="BV193" s="95">
        <v>6120</v>
      </c>
      <c r="BW193" s="95">
        <v>24007</v>
      </c>
      <c r="BX193" s="95">
        <v>0</v>
      </c>
      <c r="BY193" s="95">
        <v>11852</v>
      </c>
      <c r="BZ193" s="95">
        <v>10495</v>
      </c>
      <c r="CA193" s="95">
        <v>18609</v>
      </c>
      <c r="CB193" s="95">
        <v>23105</v>
      </c>
      <c r="CC193" s="95">
        <v>11699</v>
      </c>
      <c r="CD193" s="95">
        <v>6004</v>
      </c>
      <c r="CE193" s="95">
        <v>0</v>
      </c>
      <c r="CF193" s="95">
        <v>1142</v>
      </c>
      <c r="CG193" s="95">
        <v>18102</v>
      </c>
      <c r="CH193" s="95">
        <v>16926</v>
      </c>
      <c r="CI193" s="95">
        <v>7832</v>
      </c>
      <c r="CJ193" s="95">
        <v>16530</v>
      </c>
      <c r="CK193" s="95">
        <v>112621</v>
      </c>
      <c r="CL193" s="95">
        <v>84879</v>
      </c>
      <c r="CM193" s="95">
        <v>40998</v>
      </c>
      <c r="CN193" s="95">
        <v>15754</v>
      </c>
      <c r="CO193" s="95">
        <v>804</v>
      </c>
      <c r="CP193" s="95">
        <v>28613</v>
      </c>
      <c r="CQ193" s="95">
        <v>2973</v>
      </c>
      <c r="CR193" s="95">
        <v>39575</v>
      </c>
      <c r="CS193" s="95">
        <v>3660</v>
      </c>
      <c r="CT193" s="95">
        <v>8837</v>
      </c>
      <c r="CU193" s="95">
        <v>27698</v>
      </c>
      <c r="CV193" s="95">
        <v>31368</v>
      </c>
      <c r="CW193" s="95">
        <v>4274</v>
      </c>
      <c r="CX193" s="95">
        <v>31466</v>
      </c>
      <c r="CY193" s="95">
        <v>18193</v>
      </c>
      <c r="CZ193" s="95">
        <v>5151</v>
      </c>
      <c r="DA193" s="95">
        <v>10648</v>
      </c>
      <c r="DB193" s="95">
        <v>3920</v>
      </c>
      <c r="DC193" s="95">
        <v>220</v>
      </c>
      <c r="DD193" s="95">
        <v>278</v>
      </c>
      <c r="DE193" s="95">
        <v>28666</v>
      </c>
      <c r="DF193" s="95">
        <v>23501</v>
      </c>
      <c r="DG193" s="95">
        <v>156495</v>
      </c>
      <c r="DH193" s="95">
        <v>12653</v>
      </c>
      <c r="DI193" s="95">
        <v>5230</v>
      </c>
      <c r="DJ193" s="95">
        <v>13588</v>
      </c>
      <c r="DK193" s="95">
        <v>53875</v>
      </c>
      <c r="DL193" s="95">
        <v>61940</v>
      </c>
      <c r="DM193" s="95">
        <v>15683</v>
      </c>
      <c r="DN193" s="95">
        <v>10413</v>
      </c>
      <c r="DO193" s="95">
        <v>0</v>
      </c>
      <c r="DP193" s="95">
        <v>3304</v>
      </c>
      <c r="DQ193" s="95">
        <v>19196</v>
      </c>
      <c r="DR193" s="95">
        <v>39118</v>
      </c>
      <c r="DS193" s="95">
        <v>45656</v>
      </c>
      <c r="DT193" s="95">
        <v>25431</v>
      </c>
      <c r="DU193" s="95">
        <v>21614</v>
      </c>
      <c r="DV193" s="95">
        <v>11445</v>
      </c>
      <c r="DW193" s="95">
        <v>11813</v>
      </c>
      <c r="DX193" s="95">
        <v>36140</v>
      </c>
      <c r="DY193" s="95">
        <v>12799</v>
      </c>
      <c r="DZ193" s="95">
        <v>173155</v>
      </c>
      <c r="EA193" s="95">
        <v>124812</v>
      </c>
      <c r="EB193" s="95">
        <v>75006</v>
      </c>
      <c r="EC193" s="95">
        <v>94803</v>
      </c>
      <c r="ED193" s="95">
        <v>82033</v>
      </c>
      <c r="EE193" s="95">
        <v>39160</v>
      </c>
      <c r="EF193" s="95">
        <v>21924</v>
      </c>
      <c r="EG193" s="95">
        <v>284</v>
      </c>
      <c r="EH193" s="95">
        <v>21113</v>
      </c>
      <c r="EI193" s="95">
        <v>74336</v>
      </c>
      <c r="EJ193" s="95">
        <v>330812</v>
      </c>
      <c r="EK193" s="95">
        <v>664428</v>
      </c>
      <c r="EL193" s="95">
        <v>136338</v>
      </c>
      <c r="EM193" s="95">
        <v>149637</v>
      </c>
      <c r="EN193" s="95">
        <v>85545</v>
      </c>
      <c r="EO193" s="95">
        <v>73679</v>
      </c>
      <c r="EP193" s="95">
        <v>0</v>
      </c>
      <c r="EQ193" s="95">
        <v>51977</v>
      </c>
      <c r="ER193" s="95">
        <v>575</v>
      </c>
      <c r="ES193" s="95">
        <v>73856</v>
      </c>
      <c r="ET193" s="95">
        <v>331199</v>
      </c>
      <c r="EU193" s="95">
        <v>1166</v>
      </c>
      <c r="EV193" s="95">
        <v>7678</v>
      </c>
      <c r="EW193" s="95">
        <v>32067</v>
      </c>
      <c r="EX193" s="95">
        <v>4929</v>
      </c>
      <c r="EY193" s="95">
        <v>10680</v>
      </c>
      <c r="EZ193" s="95">
        <v>21347</v>
      </c>
      <c r="FA193" s="95">
        <v>13371</v>
      </c>
      <c r="FB193" s="95">
        <v>56803</v>
      </c>
      <c r="FC193" s="95">
        <v>25693</v>
      </c>
      <c r="FD193" s="95">
        <v>20123</v>
      </c>
      <c r="FE193" s="95">
        <v>6544</v>
      </c>
      <c r="FF193" s="95">
        <v>80967</v>
      </c>
      <c r="FG193" s="95">
        <v>2769</v>
      </c>
      <c r="FH193" s="95">
        <v>12815</v>
      </c>
      <c r="FI193" s="95">
        <v>87408</v>
      </c>
      <c r="FJ193" s="95">
        <v>241071</v>
      </c>
      <c r="FK193" s="95">
        <v>475080</v>
      </c>
      <c r="FL193" s="95">
        <v>28417</v>
      </c>
      <c r="FM193" s="95">
        <v>50900</v>
      </c>
      <c r="FN193" s="95">
        <v>184748</v>
      </c>
      <c r="FO193" s="95">
        <v>762465</v>
      </c>
      <c r="FP193" s="95">
        <v>30783</v>
      </c>
      <c r="FQ193" s="95">
        <v>198769</v>
      </c>
      <c r="FR193" s="95">
        <v>238154</v>
      </c>
      <c r="FS193" s="95">
        <v>80561</v>
      </c>
      <c r="FT193" s="95">
        <v>20641</v>
      </c>
      <c r="FU193" s="95">
        <v>3876</v>
      </c>
      <c r="FV193" s="95">
        <v>5732</v>
      </c>
      <c r="FW193" s="95">
        <v>41847</v>
      </c>
      <c r="FX193" s="95">
        <v>48168</v>
      </c>
      <c r="FY193" s="95">
        <v>444093</v>
      </c>
      <c r="FZ193" s="95">
        <v>48993</v>
      </c>
      <c r="GA193" s="95">
        <v>311782</v>
      </c>
      <c r="GB193" s="95">
        <v>52975</v>
      </c>
      <c r="GC193" s="95">
        <v>86122</v>
      </c>
      <c r="GD193" s="95">
        <v>77699</v>
      </c>
      <c r="GE193" s="95">
        <v>0</v>
      </c>
      <c r="GF193" s="95">
        <v>1999</v>
      </c>
      <c r="GG193" s="96">
        <v>8331057</v>
      </c>
      <c r="GH193" s="98"/>
      <c r="GI193" s="98"/>
      <c r="GJ193" s="98"/>
      <c r="GK193" s="98"/>
      <c r="GL193" s="98"/>
      <c r="GM193" s="98"/>
      <c r="GN193" s="98"/>
      <c r="GO193" s="98"/>
      <c r="GP193" s="98"/>
      <c r="GQ193" s="98"/>
      <c r="GR193" s="98"/>
      <c r="GS193" s="98"/>
      <c r="GT193" s="98"/>
      <c r="GU193" s="98"/>
      <c r="GV193" s="98"/>
      <c r="GW193" s="98"/>
      <c r="GX193" s="98"/>
      <c r="GY193" s="98"/>
      <c r="GZ193" s="98"/>
      <c r="HA193" s="98"/>
      <c r="HB193" s="98"/>
      <c r="HC193" s="98"/>
      <c r="HD193" s="98"/>
      <c r="HE193" s="98"/>
      <c r="HF193" s="98"/>
      <c r="HG193" s="95"/>
      <c r="HH193" s="40"/>
      <c r="HI193" s="40"/>
    </row>
    <row r="194" spans="1:217" x14ac:dyDescent="0.2">
      <c r="A194" s="87" t="s">
        <v>1071</v>
      </c>
      <c r="B194" s="92" t="s">
        <v>1254</v>
      </c>
      <c r="C194" s="89" t="s">
        <v>696</v>
      </c>
      <c r="D194" s="95">
        <v>219</v>
      </c>
      <c r="E194" s="95">
        <v>80</v>
      </c>
      <c r="F194" s="95">
        <v>235</v>
      </c>
      <c r="G194" s="95">
        <v>15</v>
      </c>
      <c r="H194" s="95">
        <v>0</v>
      </c>
      <c r="I194" s="95">
        <v>61</v>
      </c>
      <c r="J194" s="95">
        <v>341</v>
      </c>
      <c r="K194" s="95">
        <v>1010</v>
      </c>
      <c r="L194" s="95">
        <v>121</v>
      </c>
      <c r="M194" s="95">
        <v>47</v>
      </c>
      <c r="N194" s="95">
        <v>18</v>
      </c>
      <c r="O194" s="95">
        <v>661</v>
      </c>
      <c r="P194" s="95">
        <v>1</v>
      </c>
      <c r="Q194" s="95">
        <v>0</v>
      </c>
      <c r="R194" s="95">
        <v>470</v>
      </c>
      <c r="S194" s="95">
        <v>24</v>
      </c>
      <c r="T194" s="95">
        <v>4124</v>
      </c>
      <c r="U194" s="95">
        <v>2047</v>
      </c>
      <c r="V194" s="95">
        <v>758</v>
      </c>
      <c r="W194" s="95">
        <v>7228</v>
      </c>
      <c r="X194" s="95">
        <v>917</v>
      </c>
      <c r="Y194" s="95">
        <v>3022</v>
      </c>
      <c r="Z194" s="95">
        <v>9025</v>
      </c>
      <c r="AA194" s="95">
        <v>2428</v>
      </c>
      <c r="AB194" s="95">
        <v>1687</v>
      </c>
      <c r="AC194" s="95">
        <v>335</v>
      </c>
      <c r="AD194" s="95">
        <v>0</v>
      </c>
      <c r="AE194" s="95">
        <v>64</v>
      </c>
      <c r="AF194" s="95">
        <v>252</v>
      </c>
      <c r="AG194" s="95">
        <v>0</v>
      </c>
      <c r="AH194" s="95">
        <v>95</v>
      </c>
      <c r="AI194" s="95">
        <v>345</v>
      </c>
      <c r="AJ194" s="95">
        <v>579</v>
      </c>
      <c r="AK194" s="95">
        <v>254</v>
      </c>
      <c r="AL194" s="95">
        <v>538</v>
      </c>
      <c r="AM194" s="95">
        <v>335</v>
      </c>
      <c r="AN194" s="95">
        <v>432</v>
      </c>
      <c r="AO194" s="95">
        <v>934</v>
      </c>
      <c r="AP194" s="95">
        <v>60</v>
      </c>
      <c r="AQ194" s="95">
        <v>494</v>
      </c>
      <c r="AR194" s="95">
        <v>1197</v>
      </c>
      <c r="AS194" s="95">
        <v>2118</v>
      </c>
      <c r="AT194" s="95">
        <v>1330</v>
      </c>
      <c r="AU194" s="95">
        <v>3645</v>
      </c>
      <c r="AV194" s="95">
        <v>143</v>
      </c>
      <c r="AW194" s="95">
        <v>108</v>
      </c>
      <c r="AX194" s="95">
        <v>1371</v>
      </c>
      <c r="AY194" s="95">
        <v>15</v>
      </c>
      <c r="AZ194" s="95">
        <v>871</v>
      </c>
      <c r="BA194" s="95">
        <v>84</v>
      </c>
      <c r="BB194" s="95">
        <v>1008</v>
      </c>
      <c r="BC194" s="95">
        <v>850</v>
      </c>
      <c r="BD194" s="95">
        <v>1121</v>
      </c>
      <c r="BE194" s="95">
        <v>2668</v>
      </c>
      <c r="BF194" s="95">
        <v>764</v>
      </c>
      <c r="BG194" s="95">
        <v>1635</v>
      </c>
      <c r="BH194" s="95">
        <v>1604</v>
      </c>
      <c r="BI194" s="95">
        <v>222</v>
      </c>
      <c r="BJ194" s="95">
        <v>4119</v>
      </c>
      <c r="BK194" s="95">
        <v>35</v>
      </c>
      <c r="BL194" s="95">
        <v>207</v>
      </c>
      <c r="BM194" s="95">
        <v>11022</v>
      </c>
      <c r="BN194" s="95">
        <v>299</v>
      </c>
      <c r="BO194" s="95">
        <v>3500</v>
      </c>
      <c r="BP194" s="95">
        <v>420</v>
      </c>
      <c r="BQ194" s="95">
        <v>953</v>
      </c>
      <c r="BR194" s="95">
        <v>2331</v>
      </c>
      <c r="BS194" s="95">
        <v>2242</v>
      </c>
      <c r="BT194" s="95">
        <v>175</v>
      </c>
      <c r="BU194" s="95">
        <v>800</v>
      </c>
      <c r="BV194" s="95">
        <v>813</v>
      </c>
      <c r="BW194" s="95">
        <v>3199</v>
      </c>
      <c r="BX194" s="95">
        <v>0</v>
      </c>
      <c r="BY194" s="95">
        <v>1570</v>
      </c>
      <c r="BZ194" s="95">
        <v>1391</v>
      </c>
      <c r="CA194" s="95">
        <v>2470</v>
      </c>
      <c r="CB194" s="95">
        <v>3057</v>
      </c>
      <c r="CC194" s="95">
        <v>1557</v>
      </c>
      <c r="CD194" s="95">
        <v>800</v>
      </c>
      <c r="CE194" s="95">
        <v>0</v>
      </c>
      <c r="CF194" s="95">
        <v>150</v>
      </c>
      <c r="CG194" s="95">
        <v>2409</v>
      </c>
      <c r="CH194" s="95">
        <v>2259</v>
      </c>
      <c r="CI194" s="95">
        <v>1044</v>
      </c>
      <c r="CJ194" s="95">
        <v>2204</v>
      </c>
      <c r="CK194" s="95">
        <v>15026</v>
      </c>
      <c r="CL194" s="95">
        <v>11250</v>
      </c>
      <c r="CM194" s="95">
        <v>5469</v>
      </c>
      <c r="CN194" s="95">
        <v>2097</v>
      </c>
      <c r="CO194" s="95">
        <v>107</v>
      </c>
      <c r="CP194" s="95">
        <v>3809</v>
      </c>
      <c r="CQ194" s="95">
        <v>395</v>
      </c>
      <c r="CR194" s="95">
        <v>5268</v>
      </c>
      <c r="CS194" s="95">
        <v>488</v>
      </c>
      <c r="CT194" s="95">
        <v>1178</v>
      </c>
      <c r="CU194" s="95">
        <v>3680</v>
      </c>
      <c r="CV194" s="95">
        <v>4102</v>
      </c>
      <c r="CW194" s="95">
        <v>569</v>
      </c>
      <c r="CX194" s="95">
        <v>4174</v>
      </c>
      <c r="CY194" s="95">
        <v>2423</v>
      </c>
      <c r="CZ194" s="95">
        <v>687</v>
      </c>
      <c r="DA194" s="95">
        <v>1417</v>
      </c>
      <c r="DB194" s="95">
        <v>521</v>
      </c>
      <c r="DC194" s="95">
        <v>28</v>
      </c>
      <c r="DD194" s="95">
        <v>37</v>
      </c>
      <c r="DE194" s="95">
        <v>3814</v>
      </c>
      <c r="DF194" s="95">
        <v>3125</v>
      </c>
      <c r="DG194" s="95">
        <v>20823</v>
      </c>
      <c r="DH194" s="95">
        <v>1682</v>
      </c>
      <c r="DI194" s="95">
        <v>697</v>
      </c>
      <c r="DJ194" s="95">
        <v>1803</v>
      </c>
      <c r="DK194" s="95">
        <v>7135</v>
      </c>
      <c r="DL194" s="95">
        <v>8243</v>
      </c>
      <c r="DM194" s="95">
        <v>2094</v>
      </c>
      <c r="DN194" s="95">
        <v>1388</v>
      </c>
      <c r="DO194" s="95">
        <v>0</v>
      </c>
      <c r="DP194" s="95">
        <v>441</v>
      </c>
      <c r="DQ194" s="95">
        <v>2559</v>
      </c>
      <c r="DR194" s="95">
        <v>5216</v>
      </c>
      <c r="DS194" s="95">
        <v>5897</v>
      </c>
      <c r="DT194" s="95">
        <v>3340</v>
      </c>
      <c r="DU194" s="95">
        <v>2951</v>
      </c>
      <c r="DV194" s="95">
        <v>1522</v>
      </c>
      <c r="DW194" s="95">
        <v>1574</v>
      </c>
      <c r="DX194" s="95">
        <v>4815</v>
      </c>
      <c r="DY194" s="95">
        <v>1447</v>
      </c>
      <c r="DZ194" s="95">
        <v>21535</v>
      </c>
      <c r="EA194" s="95">
        <v>15700</v>
      </c>
      <c r="EB194" s="95">
        <v>8983</v>
      </c>
      <c r="EC194" s="95">
        <v>11498</v>
      </c>
      <c r="ED194" s="95">
        <v>10160</v>
      </c>
      <c r="EE194" s="95">
        <v>5701</v>
      </c>
      <c r="EF194" s="95">
        <v>2990</v>
      </c>
      <c r="EG194" s="95">
        <v>38</v>
      </c>
      <c r="EH194" s="95">
        <v>3156</v>
      </c>
      <c r="EI194" s="95">
        <v>8906</v>
      </c>
      <c r="EJ194" s="95">
        <v>36573</v>
      </c>
      <c r="EK194" s="95">
        <v>78730</v>
      </c>
      <c r="EL194" s="95">
        <v>19729</v>
      </c>
      <c r="EM194" s="95">
        <v>20859</v>
      </c>
      <c r="EN194" s="95">
        <v>8807</v>
      </c>
      <c r="EO194" s="95">
        <v>4106</v>
      </c>
      <c r="EP194" s="95">
        <v>0</v>
      </c>
      <c r="EQ194" s="95">
        <v>7525</v>
      </c>
      <c r="ER194" s="95">
        <v>81</v>
      </c>
      <c r="ES194" s="95">
        <v>9044</v>
      </c>
      <c r="ET194" s="95">
        <v>47241</v>
      </c>
      <c r="EU194" s="95">
        <v>165</v>
      </c>
      <c r="EV194" s="95">
        <v>1032</v>
      </c>
      <c r="EW194" s="95">
        <v>3504</v>
      </c>
      <c r="EX194" s="95">
        <v>505</v>
      </c>
      <c r="EY194" s="95">
        <v>1351</v>
      </c>
      <c r="EZ194" s="95">
        <v>3004</v>
      </c>
      <c r="FA194" s="95">
        <v>1212</v>
      </c>
      <c r="FB194" s="95">
        <v>7222</v>
      </c>
      <c r="FC194" s="95">
        <v>3801</v>
      </c>
      <c r="FD194" s="95">
        <v>1980</v>
      </c>
      <c r="FE194" s="95">
        <v>888</v>
      </c>
      <c r="FF194" s="95">
        <v>10047</v>
      </c>
      <c r="FG194" s="95">
        <v>314</v>
      </c>
      <c r="FH194" s="95">
        <v>1668</v>
      </c>
      <c r="FI194" s="95">
        <v>14088</v>
      </c>
      <c r="FJ194" s="95">
        <v>53487</v>
      </c>
      <c r="FK194" s="95">
        <v>84115</v>
      </c>
      <c r="FL194" s="95">
        <v>2787</v>
      </c>
      <c r="FM194" s="95">
        <v>6614</v>
      </c>
      <c r="FN194" s="95">
        <v>23986</v>
      </c>
      <c r="FO194" s="95">
        <v>104800</v>
      </c>
      <c r="FP194" s="95">
        <v>3059</v>
      </c>
      <c r="FQ194" s="95">
        <v>26905</v>
      </c>
      <c r="FR194" s="95">
        <v>31645</v>
      </c>
      <c r="FS194" s="95">
        <v>5593</v>
      </c>
      <c r="FT194" s="95">
        <v>1783</v>
      </c>
      <c r="FU194" s="95">
        <v>510</v>
      </c>
      <c r="FV194" s="95">
        <v>668</v>
      </c>
      <c r="FW194" s="95">
        <v>4756</v>
      </c>
      <c r="FX194" s="95">
        <v>5608</v>
      </c>
      <c r="FY194" s="95">
        <v>50378</v>
      </c>
      <c r="FZ194" s="95">
        <v>5901</v>
      </c>
      <c r="GA194" s="95">
        <v>27580</v>
      </c>
      <c r="GB194" s="95">
        <v>3608</v>
      </c>
      <c r="GC194" s="95">
        <v>10081</v>
      </c>
      <c r="GD194" s="95">
        <v>9350</v>
      </c>
      <c r="GE194" s="95">
        <v>0</v>
      </c>
      <c r="GF194" s="95">
        <v>263</v>
      </c>
      <c r="GG194" s="96">
        <v>1087947</v>
      </c>
      <c r="GH194" s="98"/>
      <c r="GI194" s="98"/>
      <c r="GJ194" s="98"/>
      <c r="GK194" s="98"/>
      <c r="GL194" s="98"/>
      <c r="GM194" s="98"/>
      <c r="GN194" s="98"/>
      <c r="GO194" s="98"/>
      <c r="GP194" s="98"/>
      <c r="GQ194" s="98"/>
      <c r="GR194" s="98"/>
      <c r="GS194" s="98"/>
      <c r="GT194" s="98"/>
      <c r="GU194" s="98"/>
      <c r="GV194" s="98"/>
      <c r="GW194" s="98"/>
      <c r="GX194" s="98"/>
      <c r="GY194" s="98"/>
      <c r="GZ194" s="98"/>
      <c r="HA194" s="98"/>
      <c r="HB194" s="98"/>
      <c r="HC194" s="98"/>
      <c r="HD194" s="98"/>
      <c r="HE194" s="98"/>
      <c r="HF194" s="98"/>
      <c r="HG194" s="95"/>
      <c r="HH194" s="40"/>
      <c r="HI194" s="40"/>
    </row>
    <row r="195" spans="1:217" x14ac:dyDescent="0.2">
      <c r="A195" s="87" t="s">
        <v>1072</v>
      </c>
      <c r="B195" s="92" t="s">
        <v>1255</v>
      </c>
      <c r="C195" s="89" t="s">
        <v>695</v>
      </c>
      <c r="D195" s="95">
        <v>98</v>
      </c>
      <c r="E195" s="95">
        <v>40</v>
      </c>
      <c r="F195" s="95">
        <v>117</v>
      </c>
      <c r="G195" s="95">
        <v>8</v>
      </c>
      <c r="H195" s="95">
        <v>0</v>
      </c>
      <c r="I195" s="95">
        <v>30</v>
      </c>
      <c r="J195" s="95">
        <v>171</v>
      </c>
      <c r="K195" s="95">
        <v>368</v>
      </c>
      <c r="L195" s="95">
        <v>54</v>
      </c>
      <c r="M195" s="95">
        <v>21</v>
      </c>
      <c r="N195" s="95">
        <v>8</v>
      </c>
      <c r="O195" s="95">
        <v>305</v>
      </c>
      <c r="P195" s="95">
        <v>0</v>
      </c>
      <c r="Q195" s="95">
        <v>0</v>
      </c>
      <c r="R195" s="95">
        <v>202</v>
      </c>
      <c r="S195" s="95">
        <v>11</v>
      </c>
      <c r="T195" s="95">
        <v>1420</v>
      </c>
      <c r="U195" s="95">
        <v>562</v>
      </c>
      <c r="V195" s="95">
        <v>377</v>
      </c>
      <c r="W195" s="95">
        <v>2546</v>
      </c>
      <c r="X195" s="95">
        <v>226</v>
      </c>
      <c r="Y195" s="95">
        <v>1408</v>
      </c>
      <c r="Z195" s="95">
        <v>2467</v>
      </c>
      <c r="AA195" s="95">
        <v>1620</v>
      </c>
      <c r="AB195" s="95">
        <v>719</v>
      </c>
      <c r="AC195" s="95">
        <v>197</v>
      </c>
      <c r="AD195" s="95">
        <v>0</v>
      </c>
      <c r="AE195" s="95">
        <v>40</v>
      </c>
      <c r="AF195" s="95">
        <v>138</v>
      </c>
      <c r="AG195" s="95">
        <v>0</v>
      </c>
      <c r="AH195" s="95">
        <v>44</v>
      </c>
      <c r="AI195" s="95">
        <v>176</v>
      </c>
      <c r="AJ195" s="95">
        <v>116</v>
      </c>
      <c r="AK195" s="95">
        <v>112</v>
      </c>
      <c r="AL195" s="95">
        <v>329</v>
      </c>
      <c r="AM195" s="95">
        <v>76</v>
      </c>
      <c r="AN195" s="95">
        <v>213</v>
      </c>
      <c r="AO195" s="95">
        <v>417</v>
      </c>
      <c r="AP195" s="95">
        <v>62</v>
      </c>
      <c r="AQ195" s="95">
        <v>252</v>
      </c>
      <c r="AR195" s="95">
        <v>593</v>
      </c>
      <c r="AS195" s="95">
        <v>805</v>
      </c>
      <c r="AT195" s="95">
        <v>485</v>
      </c>
      <c r="AU195" s="95">
        <v>1782</v>
      </c>
      <c r="AV195" s="95">
        <v>104</v>
      </c>
      <c r="AW195" s="95">
        <v>124</v>
      </c>
      <c r="AX195" s="95">
        <v>937</v>
      </c>
      <c r="AY195" s="95">
        <v>8</v>
      </c>
      <c r="AZ195" s="95">
        <v>755</v>
      </c>
      <c r="BA195" s="95">
        <v>44</v>
      </c>
      <c r="BB195" s="95">
        <v>735</v>
      </c>
      <c r="BC195" s="95">
        <v>528</v>
      </c>
      <c r="BD195" s="95">
        <v>1083</v>
      </c>
      <c r="BE195" s="95">
        <v>1513</v>
      </c>
      <c r="BF195" s="95">
        <v>250</v>
      </c>
      <c r="BG195" s="95">
        <v>700</v>
      </c>
      <c r="BH195" s="95">
        <v>1830</v>
      </c>
      <c r="BI195" s="95">
        <v>114</v>
      </c>
      <c r="BJ195" s="95">
        <v>2309</v>
      </c>
      <c r="BK195" s="95">
        <v>40</v>
      </c>
      <c r="BL195" s="95">
        <v>176</v>
      </c>
      <c r="BM195" s="95">
        <v>3906</v>
      </c>
      <c r="BN195" s="95">
        <v>158</v>
      </c>
      <c r="BO195" s="95">
        <v>1109</v>
      </c>
      <c r="BP195" s="95">
        <v>106</v>
      </c>
      <c r="BQ195" s="95">
        <v>223</v>
      </c>
      <c r="BR195" s="95">
        <v>1232</v>
      </c>
      <c r="BS195" s="95">
        <v>763</v>
      </c>
      <c r="BT195" s="95">
        <v>117</v>
      </c>
      <c r="BU195" s="95">
        <v>473</v>
      </c>
      <c r="BV195" s="95">
        <v>332</v>
      </c>
      <c r="BW195" s="95">
        <v>1882</v>
      </c>
      <c r="BX195" s="95">
        <v>0</v>
      </c>
      <c r="BY195" s="95">
        <v>358</v>
      </c>
      <c r="BZ195" s="95">
        <v>790</v>
      </c>
      <c r="CA195" s="95">
        <v>2189</v>
      </c>
      <c r="CB195" s="95">
        <v>1531</v>
      </c>
      <c r="CC195" s="95">
        <v>1029</v>
      </c>
      <c r="CD195" s="95">
        <v>426</v>
      </c>
      <c r="CE195" s="95">
        <v>0</v>
      </c>
      <c r="CF195" s="95">
        <v>263</v>
      </c>
      <c r="CG195" s="95">
        <v>1416</v>
      </c>
      <c r="CH195" s="95">
        <v>607</v>
      </c>
      <c r="CI195" s="95">
        <v>370</v>
      </c>
      <c r="CJ195" s="95">
        <v>636</v>
      </c>
      <c r="CK195" s="95">
        <v>5694</v>
      </c>
      <c r="CL195" s="95">
        <v>14522</v>
      </c>
      <c r="CM195" s="95">
        <v>2348</v>
      </c>
      <c r="CN195" s="95">
        <v>1037</v>
      </c>
      <c r="CO195" s="95">
        <v>30</v>
      </c>
      <c r="CP195" s="95">
        <v>1313</v>
      </c>
      <c r="CQ195" s="95">
        <v>159</v>
      </c>
      <c r="CR195" s="95">
        <v>3229</v>
      </c>
      <c r="CS195" s="95">
        <v>103</v>
      </c>
      <c r="CT195" s="95">
        <v>461</v>
      </c>
      <c r="CU195" s="95">
        <v>1418</v>
      </c>
      <c r="CV195" s="95">
        <v>2378</v>
      </c>
      <c r="CW195" s="95">
        <v>240</v>
      </c>
      <c r="CX195" s="95">
        <v>1749</v>
      </c>
      <c r="CY195" s="95">
        <v>598</v>
      </c>
      <c r="CZ195" s="95">
        <v>262</v>
      </c>
      <c r="DA195" s="95">
        <v>501</v>
      </c>
      <c r="DB195" s="95">
        <v>191</v>
      </c>
      <c r="DC195" s="95">
        <v>26</v>
      </c>
      <c r="DD195" s="95">
        <v>45</v>
      </c>
      <c r="DE195" s="95">
        <v>2512</v>
      </c>
      <c r="DF195" s="95">
        <v>1159</v>
      </c>
      <c r="DG195" s="95">
        <v>12167</v>
      </c>
      <c r="DH195" s="95">
        <v>911</v>
      </c>
      <c r="DI195" s="95">
        <v>416</v>
      </c>
      <c r="DJ195" s="95">
        <v>1524</v>
      </c>
      <c r="DK195" s="95">
        <v>17151</v>
      </c>
      <c r="DL195" s="95">
        <v>3361</v>
      </c>
      <c r="DM195" s="95">
        <v>849</v>
      </c>
      <c r="DN195" s="95">
        <v>685</v>
      </c>
      <c r="DO195" s="95">
        <v>0</v>
      </c>
      <c r="DP195" s="95">
        <v>209</v>
      </c>
      <c r="DQ195" s="95">
        <v>1291</v>
      </c>
      <c r="DR195" s="95">
        <v>2491</v>
      </c>
      <c r="DS195" s="95">
        <v>4327</v>
      </c>
      <c r="DT195" s="95">
        <v>3249</v>
      </c>
      <c r="DU195" s="95">
        <v>1706</v>
      </c>
      <c r="DV195" s="95">
        <v>1395</v>
      </c>
      <c r="DW195" s="95">
        <v>785</v>
      </c>
      <c r="DX195" s="95">
        <v>1526</v>
      </c>
      <c r="DY195" s="95">
        <v>695</v>
      </c>
      <c r="DZ195" s="95">
        <v>7772</v>
      </c>
      <c r="EA195" s="95">
        <v>5668</v>
      </c>
      <c r="EB195" s="95">
        <v>3242</v>
      </c>
      <c r="EC195" s="95">
        <v>4188</v>
      </c>
      <c r="ED195" s="95">
        <v>3683</v>
      </c>
      <c r="EE195" s="95">
        <v>4971</v>
      </c>
      <c r="EF195" s="95">
        <v>2385</v>
      </c>
      <c r="EG195" s="95">
        <v>13</v>
      </c>
      <c r="EH195" s="95">
        <v>2062</v>
      </c>
      <c r="EI195" s="95">
        <v>1581</v>
      </c>
      <c r="EJ195" s="95">
        <v>20064</v>
      </c>
      <c r="EK195" s="95">
        <v>27717</v>
      </c>
      <c r="EL195" s="95">
        <v>27561</v>
      </c>
      <c r="EM195" s="95">
        <v>15446</v>
      </c>
      <c r="EN195" s="95">
        <v>3324</v>
      </c>
      <c r="EO195" s="95">
        <v>1634</v>
      </c>
      <c r="EP195" s="95">
        <v>0</v>
      </c>
      <c r="EQ195" s="95">
        <v>10060</v>
      </c>
      <c r="ER195" s="95">
        <v>108</v>
      </c>
      <c r="ES195" s="95">
        <v>2338</v>
      </c>
      <c r="ET195" s="95">
        <v>10270</v>
      </c>
      <c r="EU195" s="95">
        <v>118</v>
      </c>
      <c r="EV195" s="95">
        <v>739</v>
      </c>
      <c r="EW195" s="95">
        <v>1902</v>
      </c>
      <c r="EX195" s="95">
        <v>478</v>
      </c>
      <c r="EY195" s="95">
        <v>872</v>
      </c>
      <c r="EZ195" s="95">
        <v>1859</v>
      </c>
      <c r="FA195" s="95">
        <v>621</v>
      </c>
      <c r="FB195" s="95">
        <v>3492</v>
      </c>
      <c r="FC195" s="95">
        <v>1140</v>
      </c>
      <c r="FD195" s="95">
        <v>438</v>
      </c>
      <c r="FE195" s="95">
        <v>699</v>
      </c>
      <c r="FF195" s="95">
        <v>3814</v>
      </c>
      <c r="FG195" s="95">
        <v>50</v>
      </c>
      <c r="FH195" s="95">
        <v>949</v>
      </c>
      <c r="FI195" s="95">
        <v>11175</v>
      </c>
      <c r="FJ195" s="95">
        <v>34859</v>
      </c>
      <c r="FK195" s="95">
        <v>45924</v>
      </c>
      <c r="FL195" s="95">
        <v>900</v>
      </c>
      <c r="FM195" s="95">
        <v>4078</v>
      </c>
      <c r="FN195" s="95">
        <v>17214</v>
      </c>
      <c r="FO195" s="95">
        <v>36266</v>
      </c>
      <c r="FP195" s="95">
        <v>597</v>
      </c>
      <c r="FQ195" s="95">
        <v>4009</v>
      </c>
      <c r="FR195" s="95">
        <v>2592</v>
      </c>
      <c r="FS195" s="95">
        <v>2892</v>
      </c>
      <c r="FT195" s="95">
        <v>560</v>
      </c>
      <c r="FU195" s="95">
        <v>192</v>
      </c>
      <c r="FV195" s="95">
        <v>253</v>
      </c>
      <c r="FW195" s="95">
        <v>1541</v>
      </c>
      <c r="FX195" s="95">
        <v>3396</v>
      </c>
      <c r="FY195" s="95">
        <v>11798</v>
      </c>
      <c r="FZ195" s="95">
        <v>1730</v>
      </c>
      <c r="GA195" s="95">
        <v>3321</v>
      </c>
      <c r="GB195" s="95">
        <v>942</v>
      </c>
      <c r="GC195" s="95">
        <v>3025</v>
      </c>
      <c r="GD195" s="95">
        <v>2774</v>
      </c>
      <c r="GE195" s="95">
        <v>0</v>
      </c>
      <c r="GF195" s="95">
        <v>124</v>
      </c>
      <c r="GG195" s="96">
        <v>505914</v>
      </c>
      <c r="GH195" s="98"/>
      <c r="GI195" s="98"/>
      <c r="GJ195" s="98"/>
      <c r="GK195" s="98"/>
      <c r="GL195" s="98"/>
      <c r="GM195" s="98"/>
      <c r="GN195" s="98"/>
      <c r="GO195" s="98"/>
      <c r="GP195" s="98"/>
      <c r="GQ195" s="98"/>
      <c r="GR195" s="98"/>
      <c r="GS195" s="98"/>
      <c r="GT195" s="98"/>
      <c r="GU195" s="98"/>
      <c r="GV195" s="98"/>
      <c r="GW195" s="98"/>
      <c r="GX195" s="98"/>
      <c r="GY195" s="98"/>
      <c r="GZ195" s="98"/>
      <c r="HA195" s="98"/>
      <c r="HB195" s="98"/>
      <c r="HC195" s="98"/>
      <c r="HD195" s="98"/>
      <c r="HE195" s="98"/>
      <c r="HF195" s="98"/>
      <c r="HG195" s="95"/>
      <c r="HH195" s="40"/>
      <c r="HI195" s="40"/>
    </row>
    <row r="196" spans="1:217" x14ac:dyDescent="0.2">
      <c r="A196" s="87" t="s">
        <v>1073</v>
      </c>
      <c r="B196" s="92" t="s">
        <v>1256</v>
      </c>
      <c r="C196" s="89" t="s">
        <v>694</v>
      </c>
      <c r="D196" s="95">
        <v>13158</v>
      </c>
      <c r="E196" s="95">
        <v>2152</v>
      </c>
      <c r="F196" s="95">
        <v>14160</v>
      </c>
      <c r="G196" s="95">
        <v>953</v>
      </c>
      <c r="H196" s="95">
        <v>45</v>
      </c>
      <c r="I196" s="95">
        <v>1493</v>
      </c>
      <c r="J196" s="95">
        <v>2975</v>
      </c>
      <c r="K196" s="95">
        <v>3594</v>
      </c>
      <c r="L196" s="95">
        <v>3987</v>
      </c>
      <c r="M196" s="95">
        <v>444</v>
      </c>
      <c r="N196" s="95">
        <v>136</v>
      </c>
      <c r="O196" s="95">
        <v>6727</v>
      </c>
      <c r="P196" s="95">
        <v>39</v>
      </c>
      <c r="Q196" s="95">
        <v>0</v>
      </c>
      <c r="R196" s="95">
        <v>469</v>
      </c>
      <c r="S196" s="95">
        <v>107</v>
      </c>
      <c r="T196" s="95">
        <v>12774</v>
      </c>
      <c r="U196" s="95">
        <v>14039</v>
      </c>
      <c r="V196" s="95">
        <v>13053</v>
      </c>
      <c r="W196" s="95">
        <v>36267</v>
      </c>
      <c r="X196" s="95">
        <v>2738</v>
      </c>
      <c r="Y196" s="95">
        <v>23757</v>
      </c>
      <c r="Z196" s="95">
        <v>16242</v>
      </c>
      <c r="AA196" s="95">
        <v>12132</v>
      </c>
      <c r="AB196" s="95">
        <v>22466</v>
      </c>
      <c r="AC196" s="95">
        <v>4959</v>
      </c>
      <c r="AD196" s="95">
        <v>0</v>
      </c>
      <c r="AE196" s="95">
        <v>-216</v>
      </c>
      <c r="AF196" s="95">
        <v>79</v>
      </c>
      <c r="AG196" s="95">
        <v>0</v>
      </c>
      <c r="AH196" s="95">
        <v>-549</v>
      </c>
      <c r="AI196" s="95">
        <v>-214</v>
      </c>
      <c r="AJ196" s="95">
        <v>-142</v>
      </c>
      <c r="AK196" s="95">
        <v>-226</v>
      </c>
      <c r="AL196" s="95">
        <v>-223</v>
      </c>
      <c r="AM196" s="95">
        <v>1633</v>
      </c>
      <c r="AN196" s="95">
        <v>4072</v>
      </c>
      <c r="AO196" s="95">
        <v>1346</v>
      </c>
      <c r="AP196" s="95">
        <v>-165</v>
      </c>
      <c r="AQ196" s="95">
        <v>-1656</v>
      </c>
      <c r="AR196" s="95">
        <v>7348</v>
      </c>
      <c r="AS196" s="95">
        <v>8978</v>
      </c>
      <c r="AT196" s="95">
        <v>3070</v>
      </c>
      <c r="AU196" s="95">
        <v>11658</v>
      </c>
      <c r="AV196" s="95">
        <v>1111</v>
      </c>
      <c r="AW196" s="95">
        <v>-1221</v>
      </c>
      <c r="AX196" s="95">
        <v>8920</v>
      </c>
      <c r="AY196" s="95">
        <v>100</v>
      </c>
      <c r="AZ196" s="95">
        <v>2131</v>
      </c>
      <c r="BA196" s="95">
        <v>-253</v>
      </c>
      <c r="BB196" s="95">
        <v>2960</v>
      </c>
      <c r="BC196" s="95">
        <v>2763</v>
      </c>
      <c r="BD196" s="95">
        <v>2579</v>
      </c>
      <c r="BE196" s="95">
        <v>38428</v>
      </c>
      <c r="BF196" s="95">
        <v>4626</v>
      </c>
      <c r="BG196" s="95">
        <v>12221</v>
      </c>
      <c r="BH196" s="95">
        <v>11792</v>
      </c>
      <c r="BI196" s="95">
        <v>2579</v>
      </c>
      <c r="BJ196" s="95">
        <v>8109</v>
      </c>
      <c r="BK196" s="95">
        <v>1380</v>
      </c>
      <c r="BL196" s="95">
        <v>503</v>
      </c>
      <c r="BM196" s="95">
        <v>-3176</v>
      </c>
      <c r="BN196" s="95">
        <v>969</v>
      </c>
      <c r="BO196" s="95">
        <v>2936</v>
      </c>
      <c r="BP196" s="95">
        <v>499</v>
      </c>
      <c r="BQ196" s="95">
        <v>3133</v>
      </c>
      <c r="BR196" s="95">
        <v>8587</v>
      </c>
      <c r="BS196" s="95">
        <v>9298</v>
      </c>
      <c r="BT196" s="95">
        <v>79</v>
      </c>
      <c r="BU196" s="95">
        <v>3197</v>
      </c>
      <c r="BV196" s="95">
        <v>4430</v>
      </c>
      <c r="BW196" s="95">
        <v>95414</v>
      </c>
      <c r="BX196" s="95">
        <v>0</v>
      </c>
      <c r="BY196" s="95">
        <v>23745</v>
      </c>
      <c r="BZ196" s="95">
        <v>21881</v>
      </c>
      <c r="CA196" s="95">
        <v>51251</v>
      </c>
      <c r="CB196" s="95">
        <v>25734</v>
      </c>
      <c r="CC196" s="95">
        <v>11993</v>
      </c>
      <c r="CD196" s="95">
        <v>22958</v>
      </c>
      <c r="CE196" s="95">
        <v>0</v>
      </c>
      <c r="CF196" s="95">
        <v>870</v>
      </c>
      <c r="CG196" s="95">
        <v>2445</v>
      </c>
      <c r="CH196" s="95">
        <v>2889</v>
      </c>
      <c r="CI196" s="95">
        <v>2391</v>
      </c>
      <c r="CJ196" s="95">
        <v>3394</v>
      </c>
      <c r="CK196" s="95">
        <v>10348</v>
      </c>
      <c r="CL196" s="95">
        <v>86165</v>
      </c>
      <c r="CM196" s="95">
        <v>20473</v>
      </c>
      <c r="CN196" s="95">
        <v>4092</v>
      </c>
      <c r="CO196" s="95">
        <v>729</v>
      </c>
      <c r="CP196" s="95">
        <v>5217</v>
      </c>
      <c r="CQ196" s="95">
        <v>2634</v>
      </c>
      <c r="CR196" s="95">
        <v>49138</v>
      </c>
      <c r="CS196" s="95">
        <v>1861</v>
      </c>
      <c r="CT196" s="95">
        <v>1414</v>
      </c>
      <c r="CU196" s="95">
        <v>10305</v>
      </c>
      <c r="CV196" s="95">
        <v>22207</v>
      </c>
      <c r="CW196" s="95">
        <v>3764</v>
      </c>
      <c r="CX196" s="95">
        <v>2103</v>
      </c>
      <c r="CY196" s="95">
        <v>880</v>
      </c>
      <c r="CZ196" s="95">
        <v>2084</v>
      </c>
      <c r="DA196" s="95">
        <v>2075</v>
      </c>
      <c r="DB196" s="95">
        <v>117</v>
      </c>
      <c r="DC196" s="95">
        <v>197</v>
      </c>
      <c r="DD196" s="95">
        <v>64</v>
      </c>
      <c r="DE196" s="95">
        <v>-3801</v>
      </c>
      <c r="DF196" s="95">
        <v>-9588</v>
      </c>
      <c r="DG196" s="95">
        <v>-37182</v>
      </c>
      <c r="DH196" s="95">
        <v>-4322</v>
      </c>
      <c r="DI196" s="95">
        <v>-2982</v>
      </c>
      <c r="DJ196" s="95">
        <v>1029</v>
      </c>
      <c r="DK196" s="95">
        <v>9785</v>
      </c>
      <c r="DL196" s="95">
        <v>-16879</v>
      </c>
      <c r="DM196" s="95">
        <v>-4176</v>
      </c>
      <c r="DN196" s="95">
        <v>-8680</v>
      </c>
      <c r="DO196" s="95">
        <v>0</v>
      </c>
      <c r="DP196" s="95">
        <v>368</v>
      </c>
      <c r="DQ196" s="95">
        <v>-1278</v>
      </c>
      <c r="DR196" s="95">
        <v>704</v>
      </c>
      <c r="DS196" s="95">
        <v>11484</v>
      </c>
      <c r="DT196" s="95">
        <v>7322</v>
      </c>
      <c r="DU196" s="95">
        <v>841</v>
      </c>
      <c r="DV196" s="95">
        <v>867</v>
      </c>
      <c r="DW196" s="95">
        <v>-2108</v>
      </c>
      <c r="DX196" s="95">
        <v>1362</v>
      </c>
      <c r="DY196" s="95">
        <v>-261</v>
      </c>
      <c r="DZ196" s="95">
        <v>17113</v>
      </c>
      <c r="EA196" s="95">
        <v>15018</v>
      </c>
      <c r="EB196" s="95">
        <v>8944</v>
      </c>
      <c r="EC196" s="95">
        <v>4493</v>
      </c>
      <c r="ED196" s="95">
        <v>4260</v>
      </c>
      <c r="EE196" s="95">
        <v>36427</v>
      </c>
      <c r="EF196" s="95">
        <v>10593</v>
      </c>
      <c r="EG196" s="95">
        <v>576</v>
      </c>
      <c r="EH196" s="95">
        <v>23750</v>
      </c>
      <c r="EI196" s="95">
        <v>6293</v>
      </c>
      <c r="EJ196" s="95">
        <v>239213</v>
      </c>
      <c r="EK196" s="95">
        <v>133997</v>
      </c>
      <c r="EL196" s="95">
        <v>182983</v>
      </c>
      <c r="EM196" s="95">
        <v>112337</v>
      </c>
      <c r="EN196" s="95">
        <v>106768</v>
      </c>
      <c r="EO196" s="95">
        <v>133184</v>
      </c>
      <c r="EP196" s="95">
        <v>1057313</v>
      </c>
      <c r="EQ196" s="95">
        <v>12928</v>
      </c>
      <c r="ER196" s="95">
        <v>-40</v>
      </c>
      <c r="ES196" s="95">
        <v>8815</v>
      </c>
      <c r="ET196" s="95">
        <v>31592</v>
      </c>
      <c r="EU196" s="95">
        <v>2338</v>
      </c>
      <c r="EV196" s="95">
        <v>1775</v>
      </c>
      <c r="EW196" s="95">
        <v>6109</v>
      </c>
      <c r="EX196" s="95">
        <v>114</v>
      </c>
      <c r="EY196" s="95">
        <v>2269</v>
      </c>
      <c r="EZ196" s="95">
        <v>6086</v>
      </c>
      <c r="FA196" s="95">
        <v>1734</v>
      </c>
      <c r="FB196" s="95">
        <v>78819</v>
      </c>
      <c r="FC196" s="95">
        <v>199</v>
      </c>
      <c r="FD196" s="95">
        <v>96512</v>
      </c>
      <c r="FE196" s="95">
        <v>6751</v>
      </c>
      <c r="FF196" s="95">
        <v>24837</v>
      </c>
      <c r="FG196" s="95">
        <v>3943</v>
      </c>
      <c r="FH196" s="95">
        <v>6024</v>
      </c>
      <c r="FI196" s="95">
        <v>0</v>
      </c>
      <c r="FJ196" s="95">
        <v>0</v>
      </c>
      <c r="FK196" s="95">
        <v>0</v>
      </c>
      <c r="FL196" s="95">
        <v>2858</v>
      </c>
      <c r="FM196" s="95">
        <v>1157</v>
      </c>
      <c r="FN196" s="95">
        <v>28937</v>
      </c>
      <c r="FO196" s="95">
        <v>84506</v>
      </c>
      <c r="FP196" s="95">
        <v>1779</v>
      </c>
      <c r="FQ196" s="95">
        <v>5275</v>
      </c>
      <c r="FR196" s="95">
        <v>13185</v>
      </c>
      <c r="FS196" s="95">
        <v>-1024</v>
      </c>
      <c r="FT196" s="95">
        <v>17415</v>
      </c>
      <c r="FU196" s="95">
        <v>5114</v>
      </c>
      <c r="FV196" s="95">
        <v>1196</v>
      </c>
      <c r="FW196" s="95">
        <v>1188</v>
      </c>
      <c r="FX196" s="95">
        <v>19090</v>
      </c>
      <c r="FY196" s="95">
        <v>123300</v>
      </c>
      <c r="FZ196" s="95">
        <v>11855</v>
      </c>
      <c r="GA196" s="95">
        <v>38347</v>
      </c>
      <c r="GB196" s="95">
        <v>41103</v>
      </c>
      <c r="GC196" s="95">
        <v>78673</v>
      </c>
      <c r="GD196" s="95">
        <v>44294</v>
      </c>
      <c r="GE196" s="95">
        <v>0</v>
      </c>
      <c r="GF196" s="95">
        <v>66650</v>
      </c>
      <c r="GG196" s="96">
        <v>3774641</v>
      </c>
      <c r="GH196" s="98"/>
      <c r="GI196" s="98"/>
      <c r="GJ196" s="98"/>
      <c r="GK196" s="98"/>
      <c r="GL196" s="98"/>
      <c r="GM196" s="98"/>
      <c r="GN196" s="98"/>
      <c r="GO196" s="98"/>
      <c r="GP196" s="98"/>
      <c r="GQ196" s="98"/>
      <c r="GR196" s="98"/>
      <c r="GS196" s="98"/>
      <c r="GT196" s="98"/>
      <c r="GU196" s="98"/>
      <c r="GV196" s="98"/>
      <c r="GW196" s="98"/>
      <c r="GX196" s="98"/>
      <c r="GY196" s="98"/>
      <c r="GZ196" s="98"/>
      <c r="HA196" s="98"/>
      <c r="HB196" s="98"/>
      <c r="HC196" s="98"/>
      <c r="HD196" s="98"/>
      <c r="HE196" s="98"/>
      <c r="HF196" s="98"/>
      <c r="HG196" s="95"/>
      <c r="HH196" s="40"/>
      <c r="HI196" s="40"/>
    </row>
    <row r="197" spans="1:217" x14ac:dyDescent="0.2">
      <c r="A197" s="87" t="s">
        <v>1074</v>
      </c>
      <c r="B197" s="92" t="s">
        <v>1257</v>
      </c>
      <c r="C197" s="89" t="s">
        <v>693</v>
      </c>
      <c r="D197" s="95">
        <v>13776</v>
      </c>
      <c r="E197" s="95">
        <v>1303</v>
      </c>
      <c r="F197" s="95">
        <v>5403</v>
      </c>
      <c r="G197" s="95">
        <v>734</v>
      </c>
      <c r="H197" s="95">
        <v>38</v>
      </c>
      <c r="I197" s="95">
        <v>777</v>
      </c>
      <c r="J197" s="95">
        <v>6568</v>
      </c>
      <c r="K197" s="95">
        <v>1946</v>
      </c>
      <c r="L197" s="95">
        <v>110</v>
      </c>
      <c r="M197" s="95">
        <v>399</v>
      </c>
      <c r="N197" s="95">
        <v>208</v>
      </c>
      <c r="O197" s="95">
        <v>6378</v>
      </c>
      <c r="P197" s="95">
        <v>23</v>
      </c>
      <c r="Q197" s="95">
        <v>0</v>
      </c>
      <c r="R197" s="95">
        <v>1235</v>
      </c>
      <c r="S197" s="95">
        <v>152</v>
      </c>
      <c r="T197" s="95">
        <v>18585</v>
      </c>
      <c r="U197" s="95">
        <v>3817</v>
      </c>
      <c r="V197" s="95">
        <v>2514</v>
      </c>
      <c r="W197" s="95">
        <v>20061</v>
      </c>
      <c r="X197" s="95">
        <v>1814</v>
      </c>
      <c r="Y197" s="95">
        <v>16351</v>
      </c>
      <c r="Z197" s="95">
        <v>17898</v>
      </c>
      <c r="AA197" s="95">
        <v>17677</v>
      </c>
      <c r="AB197" s="95">
        <v>4879</v>
      </c>
      <c r="AC197" s="95">
        <v>1382</v>
      </c>
      <c r="AD197" s="95">
        <v>0</v>
      </c>
      <c r="AE197" s="95">
        <v>158</v>
      </c>
      <c r="AF197" s="95">
        <v>1235</v>
      </c>
      <c r="AG197" s="95">
        <v>0</v>
      </c>
      <c r="AH197" s="95">
        <v>859</v>
      </c>
      <c r="AI197" s="95">
        <v>2747</v>
      </c>
      <c r="AJ197" s="95">
        <v>981</v>
      </c>
      <c r="AK197" s="95">
        <v>378</v>
      </c>
      <c r="AL197" s="95">
        <v>2464</v>
      </c>
      <c r="AM197" s="95">
        <v>1235</v>
      </c>
      <c r="AN197" s="95">
        <v>1861</v>
      </c>
      <c r="AO197" s="95">
        <v>1455</v>
      </c>
      <c r="AP197" s="95">
        <v>577</v>
      </c>
      <c r="AQ197" s="95">
        <v>3023</v>
      </c>
      <c r="AR197" s="95">
        <v>2509</v>
      </c>
      <c r="AS197" s="95">
        <v>4919</v>
      </c>
      <c r="AT197" s="95">
        <v>3760</v>
      </c>
      <c r="AU197" s="95">
        <v>13987</v>
      </c>
      <c r="AV197" s="95">
        <v>1622</v>
      </c>
      <c r="AW197" s="95">
        <v>2948</v>
      </c>
      <c r="AX197" s="95">
        <v>11616</v>
      </c>
      <c r="AY197" s="95">
        <v>391</v>
      </c>
      <c r="AZ197" s="95">
        <v>18518</v>
      </c>
      <c r="BA197" s="95">
        <v>1851</v>
      </c>
      <c r="BB197" s="95">
        <v>13030</v>
      </c>
      <c r="BC197" s="95">
        <v>12673</v>
      </c>
      <c r="BD197" s="95">
        <v>9243</v>
      </c>
      <c r="BE197" s="95">
        <v>74782</v>
      </c>
      <c r="BF197" s="95">
        <v>7446</v>
      </c>
      <c r="BG197" s="95">
        <v>18602</v>
      </c>
      <c r="BH197" s="95">
        <v>9256</v>
      </c>
      <c r="BI197" s="95">
        <v>1618</v>
      </c>
      <c r="BJ197" s="95">
        <v>20917</v>
      </c>
      <c r="BK197" s="95">
        <v>832</v>
      </c>
      <c r="BL197" s="95">
        <v>5552</v>
      </c>
      <c r="BM197" s="95">
        <v>36655</v>
      </c>
      <c r="BN197" s="95">
        <v>3886</v>
      </c>
      <c r="BO197" s="95">
        <v>14032</v>
      </c>
      <c r="BP197" s="95">
        <v>531</v>
      </c>
      <c r="BQ197" s="95">
        <v>1531</v>
      </c>
      <c r="BR197" s="95">
        <v>13035</v>
      </c>
      <c r="BS197" s="95">
        <v>10726</v>
      </c>
      <c r="BT197" s="95">
        <v>703</v>
      </c>
      <c r="BU197" s="95">
        <v>3747</v>
      </c>
      <c r="BV197" s="95">
        <v>2512</v>
      </c>
      <c r="BW197" s="95">
        <v>78594</v>
      </c>
      <c r="BX197" s="95">
        <v>0</v>
      </c>
      <c r="BY197" s="95">
        <v>7588</v>
      </c>
      <c r="BZ197" s="95">
        <v>5542</v>
      </c>
      <c r="CA197" s="95">
        <v>12577</v>
      </c>
      <c r="CB197" s="95">
        <v>7893</v>
      </c>
      <c r="CC197" s="95">
        <v>3145</v>
      </c>
      <c r="CD197" s="95">
        <v>4573</v>
      </c>
      <c r="CE197" s="95">
        <v>0</v>
      </c>
      <c r="CF197" s="95">
        <v>594</v>
      </c>
      <c r="CG197" s="95">
        <v>4032</v>
      </c>
      <c r="CH197" s="95">
        <v>4894</v>
      </c>
      <c r="CI197" s="95">
        <v>3651</v>
      </c>
      <c r="CJ197" s="95">
        <v>3290</v>
      </c>
      <c r="CK197" s="95">
        <v>41232</v>
      </c>
      <c r="CL197" s="95">
        <v>79367</v>
      </c>
      <c r="CM197" s="95">
        <v>18141</v>
      </c>
      <c r="CN197" s="95">
        <v>6055</v>
      </c>
      <c r="CO197" s="95">
        <v>727</v>
      </c>
      <c r="CP197" s="95">
        <v>10936</v>
      </c>
      <c r="CQ197" s="95">
        <v>1553</v>
      </c>
      <c r="CR197" s="95">
        <v>33397</v>
      </c>
      <c r="CS197" s="95">
        <v>1777</v>
      </c>
      <c r="CT197" s="95">
        <v>3617</v>
      </c>
      <c r="CU197" s="95">
        <v>12955</v>
      </c>
      <c r="CV197" s="95">
        <v>13047</v>
      </c>
      <c r="CW197" s="95">
        <v>4091</v>
      </c>
      <c r="CX197" s="95">
        <v>15296</v>
      </c>
      <c r="CY197" s="95">
        <v>11504</v>
      </c>
      <c r="CZ197" s="95">
        <v>6431</v>
      </c>
      <c r="DA197" s="95">
        <v>9862</v>
      </c>
      <c r="DB197" s="95">
        <v>2779</v>
      </c>
      <c r="DC197" s="95">
        <v>160</v>
      </c>
      <c r="DD197" s="95">
        <v>358</v>
      </c>
      <c r="DE197" s="95">
        <v>44628</v>
      </c>
      <c r="DF197" s="95">
        <v>15215</v>
      </c>
      <c r="DG197" s="95">
        <v>151486</v>
      </c>
      <c r="DH197" s="95">
        <v>16827</v>
      </c>
      <c r="DI197" s="95">
        <v>5467</v>
      </c>
      <c r="DJ197" s="95">
        <v>14718</v>
      </c>
      <c r="DK197" s="95">
        <v>54839</v>
      </c>
      <c r="DL197" s="95">
        <v>78723</v>
      </c>
      <c r="DM197" s="95">
        <v>7480</v>
      </c>
      <c r="DN197" s="95">
        <v>28822</v>
      </c>
      <c r="DO197" s="95">
        <v>0</v>
      </c>
      <c r="DP197" s="95">
        <v>4726</v>
      </c>
      <c r="DQ197" s="95">
        <v>10583</v>
      </c>
      <c r="DR197" s="95">
        <v>27145</v>
      </c>
      <c r="DS197" s="95">
        <v>39647</v>
      </c>
      <c r="DT197" s="95">
        <v>4603</v>
      </c>
      <c r="DU197" s="95">
        <v>15394</v>
      </c>
      <c r="DV197" s="95">
        <v>8459</v>
      </c>
      <c r="DW197" s="95">
        <v>7627</v>
      </c>
      <c r="DX197" s="95">
        <v>17432</v>
      </c>
      <c r="DY197" s="95">
        <v>1315</v>
      </c>
      <c r="DZ197" s="95">
        <v>15445</v>
      </c>
      <c r="EA197" s="95">
        <v>13401</v>
      </c>
      <c r="EB197" s="95">
        <v>6565</v>
      </c>
      <c r="EC197" s="95">
        <v>24576</v>
      </c>
      <c r="ED197" s="95">
        <v>8359</v>
      </c>
      <c r="EE197" s="95">
        <v>135293</v>
      </c>
      <c r="EF197" s="95">
        <v>48809</v>
      </c>
      <c r="EG197" s="95">
        <v>799</v>
      </c>
      <c r="EH197" s="95">
        <v>34595</v>
      </c>
      <c r="EI197" s="95">
        <v>8969</v>
      </c>
      <c r="EJ197" s="95">
        <v>94830</v>
      </c>
      <c r="EK197" s="95">
        <v>164153</v>
      </c>
      <c r="EL197" s="95">
        <v>47682</v>
      </c>
      <c r="EM197" s="95">
        <v>39264</v>
      </c>
      <c r="EN197" s="95">
        <v>167488</v>
      </c>
      <c r="EO197" s="95">
        <v>139787</v>
      </c>
      <c r="EP197" s="95">
        <v>785648</v>
      </c>
      <c r="EQ197" s="95">
        <v>99978</v>
      </c>
      <c r="ER197" s="95">
        <v>282</v>
      </c>
      <c r="ES197" s="95">
        <v>8193</v>
      </c>
      <c r="ET197" s="95">
        <v>66940</v>
      </c>
      <c r="EU197" s="95">
        <v>7518</v>
      </c>
      <c r="EV197" s="95">
        <v>9796</v>
      </c>
      <c r="EW197" s="95">
        <v>13396</v>
      </c>
      <c r="EX197" s="95">
        <v>7222</v>
      </c>
      <c r="EY197" s="95">
        <v>6820</v>
      </c>
      <c r="EZ197" s="95">
        <v>25286</v>
      </c>
      <c r="FA197" s="95">
        <v>4179</v>
      </c>
      <c r="FB197" s="95">
        <v>27181</v>
      </c>
      <c r="FC197" s="95">
        <v>2812</v>
      </c>
      <c r="FD197" s="95">
        <v>81301</v>
      </c>
      <c r="FE197" s="95">
        <v>3134</v>
      </c>
      <c r="FF197" s="95">
        <v>23116</v>
      </c>
      <c r="FG197" s="95">
        <v>608</v>
      </c>
      <c r="FH197" s="95">
        <v>2753</v>
      </c>
      <c r="FI197" s="95">
        <v>0</v>
      </c>
      <c r="FJ197" s="95">
        <v>0</v>
      </c>
      <c r="FK197" s="95">
        <v>81940</v>
      </c>
      <c r="FL197" s="95">
        <v>3677</v>
      </c>
      <c r="FM197" s="95">
        <v>11628</v>
      </c>
      <c r="FN197" s="95">
        <v>39985</v>
      </c>
      <c r="FO197" s="95">
        <v>143229</v>
      </c>
      <c r="FP197" s="95">
        <v>1912</v>
      </c>
      <c r="FQ197" s="95">
        <v>9301</v>
      </c>
      <c r="FR197" s="95">
        <v>32193</v>
      </c>
      <c r="FS197" s="95">
        <v>11173</v>
      </c>
      <c r="FT197" s="95">
        <v>83440</v>
      </c>
      <c r="FU197" s="95">
        <v>10578</v>
      </c>
      <c r="FV197" s="95">
        <v>3909</v>
      </c>
      <c r="FW197" s="95">
        <v>2373</v>
      </c>
      <c r="FX197" s="95">
        <v>18168</v>
      </c>
      <c r="FY197" s="95">
        <v>96322</v>
      </c>
      <c r="FZ197" s="95">
        <v>31007</v>
      </c>
      <c r="GA197" s="95">
        <v>58735</v>
      </c>
      <c r="GB197" s="95">
        <v>28292</v>
      </c>
      <c r="GC197" s="95">
        <v>54608</v>
      </c>
      <c r="GD197" s="95">
        <v>45172</v>
      </c>
      <c r="GE197" s="95">
        <v>0</v>
      </c>
      <c r="GF197" s="95">
        <v>9241</v>
      </c>
      <c r="GG197" s="96">
        <v>4352286</v>
      </c>
      <c r="GH197" s="98"/>
      <c r="GI197" s="98"/>
      <c r="GJ197" s="98"/>
      <c r="GK197" s="98"/>
      <c r="GL197" s="98"/>
      <c r="GM197" s="98"/>
      <c r="GN197" s="98"/>
      <c r="GO197" s="98"/>
      <c r="GP197" s="98"/>
      <c r="GQ197" s="98"/>
      <c r="GR197" s="98"/>
      <c r="GS197" s="98"/>
      <c r="GT197" s="98"/>
      <c r="GU197" s="98"/>
      <c r="GV197" s="98"/>
      <c r="GW197" s="98"/>
      <c r="GX197" s="98"/>
      <c r="GY197" s="98"/>
      <c r="GZ197" s="98"/>
      <c r="HA197" s="98"/>
      <c r="HB197" s="98"/>
      <c r="HC197" s="98"/>
      <c r="HD197" s="98"/>
      <c r="HE197" s="98"/>
      <c r="HF197" s="98"/>
      <c r="HG197" s="95"/>
      <c r="HH197" s="40"/>
      <c r="HI197" s="40"/>
    </row>
    <row r="198" spans="1:217" x14ac:dyDescent="0.2">
      <c r="A198" s="87" t="s">
        <v>1075</v>
      </c>
      <c r="B198" s="92" t="s">
        <v>1258</v>
      </c>
      <c r="C198" s="89" t="s">
        <v>1259</v>
      </c>
      <c r="D198" s="95">
        <v>0</v>
      </c>
      <c r="E198" s="95">
        <v>0</v>
      </c>
      <c r="F198" s="95">
        <v>0</v>
      </c>
      <c r="G198" s="95">
        <v>0</v>
      </c>
      <c r="H198" s="95">
        <v>0</v>
      </c>
      <c r="I198" s="95">
        <v>0</v>
      </c>
      <c r="J198" s="95">
        <v>0</v>
      </c>
      <c r="K198" s="95">
        <v>0</v>
      </c>
      <c r="L198" s="95">
        <v>0</v>
      </c>
      <c r="M198" s="95">
        <v>0</v>
      </c>
      <c r="N198" s="95">
        <v>0</v>
      </c>
      <c r="O198" s="95">
        <v>0</v>
      </c>
      <c r="P198" s="95">
        <v>0</v>
      </c>
      <c r="Q198" s="95">
        <v>0</v>
      </c>
      <c r="R198" s="95">
        <v>0</v>
      </c>
      <c r="S198" s="95">
        <v>0</v>
      </c>
      <c r="T198" s="95">
        <v>0</v>
      </c>
      <c r="U198" s="95">
        <v>0</v>
      </c>
      <c r="V198" s="95">
        <v>0</v>
      </c>
      <c r="W198" s="95">
        <v>0</v>
      </c>
      <c r="X198" s="95">
        <v>0</v>
      </c>
      <c r="Y198" s="95">
        <v>0</v>
      </c>
      <c r="Z198" s="95">
        <v>0</v>
      </c>
      <c r="AA198" s="95">
        <v>0</v>
      </c>
      <c r="AB198" s="95">
        <v>0</v>
      </c>
      <c r="AC198" s="95">
        <v>0</v>
      </c>
      <c r="AD198" s="95">
        <v>0</v>
      </c>
      <c r="AE198" s="95">
        <v>0</v>
      </c>
      <c r="AF198" s="95">
        <v>0</v>
      </c>
      <c r="AG198" s="95">
        <v>0</v>
      </c>
      <c r="AH198" s="95">
        <v>0</v>
      </c>
      <c r="AI198" s="95">
        <v>0</v>
      </c>
      <c r="AJ198" s="95">
        <v>0</v>
      </c>
      <c r="AK198" s="95">
        <v>0</v>
      </c>
      <c r="AL198" s="95">
        <v>0</v>
      </c>
      <c r="AM198" s="95">
        <v>0</v>
      </c>
      <c r="AN198" s="95">
        <v>0</v>
      </c>
      <c r="AO198" s="95">
        <v>0</v>
      </c>
      <c r="AP198" s="95">
        <v>0</v>
      </c>
      <c r="AQ198" s="95">
        <v>0</v>
      </c>
      <c r="AR198" s="95">
        <v>0</v>
      </c>
      <c r="AS198" s="95">
        <v>0</v>
      </c>
      <c r="AT198" s="95">
        <v>0</v>
      </c>
      <c r="AU198" s="95">
        <v>0</v>
      </c>
      <c r="AV198" s="95">
        <v>0</v>
      </c>
      <c r="AW198" s="95">
        <v>0</v>
      </c>
      <c r="AX198" s="95">
        <v>0</v>
      </c>
      <c r="AY198" s="95">
        <v>0</v>
      </c>
      <c r="AZ198" s="95">
        <v>0</v>
      </c>
      <c r="BA198" s="95">
        <v>0</v>
      </c>
      <c r="BB198" s="95">
        <v>0</v>
      </c>
      <c r="BC198" s="95">
        <v>0</v>
      </c>
      <c r="BD198" s="95">
        <v>0</v>
      </c>
      <c r="BE198" s="95">
        <v>0</v>
      </c>
      <c r="BF198" s="95">
        <v>0</v>
      </c>
      <c r="BG198" s="95">
        <v>0</v>
      </c>
      <c r="BH198" s="95">
        <v>0</v>
      </c>
      <c r="BI198" s="95">
        <v>0</v>
      </c>
      <c r="BJ198" s="95">
        <v>0</v>
      </c>
      <c r="BK198" s="95">
        <v>0</v>
      </c>
      <c r="BL198" s="95">
        <v>0</v>
      </c>
      <c r="BM198" s="95">
        <v>0</v>
      </c>
      <c r="BN198" s="95">
        <v>0</v>
      </c>
      <c r="BO198" s="95">
        <v>0</v>
      </c>
      <c r="BP198" s="95">
        <v>0</v>
      </c>
      <c r="BQ198" s="95">
        <v>0</v>
      </c>
      <c r="BR198" s="95">
        <v>0</v>
      </c>
      <c r="BS198" s="95">
        <v>0</v>
      </c>
      <c r="BT198" s="95">
        <v>0</v>
      </c>
      <c r="BU198" s="95">
        <v>0</v>
      </c>
      <c r="BV198" s="95">
        <v>0</v>
      </c>
      <c r="BW198" s="95">
        <v>0</v>
      </c>
      <c r="BX198" s="95">
        <v>0</v>
      </c>
      <c r="BY198" s="95">
        <v>0</v>
      </c>
      <c r="BZ198" s="95">
        <v>0</v>
      </c>
      <c r="CA198" s="95">
        <v>0</v>
      </c>
      <c r="CB198" s="95">
        <v>0</v>
      </c>
      <c r="CC198" s="95">
        <v>0</v>
      </c>
      <c r="CD198" s="95">
        <v>0</v>
      </c>
      <c r="CE198" s="95">
        <v>0</v>
      </c>
      <c r="CF198" s="95">
        <v>0</v>
      </c>
      <c r="CG198" s="95">
        <v>0</v>
      </c>
      <c r="CH198" s="95">
        <v>0</v>
      </c>
      <c r="CI198" s="95">
        <v>0</v>
      </c>
      <c r="CJ198" s="95">
        <v>0</v>
      </c>
      <c r="CK198" s="95">
        <v>0</v>
      </c>
      <c r="CL198" s="95">
        <v>0</v>
      </c>
      <c r="CM198" s="95">
        <v>0</v>
      </c>
      <c r="CN198" s="95">
        <v>0</v>
      </c>
      <c r="CO198" s="95">
        <v>0</v>
      </c>
      <c r="CP198" s="95">
        <v>0</v>
      </c>
      <c r="CQ198" s="95">
        <v>0</v>
      </c>
      <c r="CR198" s="95">
        <v>0</v>
      </c>
      <c r="CS198" s="95">
        <v>0</v>
      </c>
      <c r="CT198" s="95">
        <v>0</v>
      </c>
      <c r="CU198" s="95">
        <v>0</v>
      </c>
      <c r="CV198" s="95">
        <v>0</v>
      </c>
      <c r="CW198" s="95">
        <v>0</v>
      </c>
      <c r="CX198" s="95">
        <v>0</v>
      </c>
      <c r="CY198" s="95">
        <v>0</v>
      </c>
      <c r="CZ198" s="95">
        <v>0</v>
      </c>
      <c r="DA198" s="95">
        <v>0</v>
      </c>
      <c r="DB198" s="95">
        <v>0</v>
      </c>
      <c r="DC198" s="95">
        <v>0</v>
      </c>
      <c r="DD198" s="95">
        <v>0</v>
      </c>
      <c r="DE198" s="95">
        <v>0</v>
      </c>
      <c r="DF198" s="95">
        <v>0</v>
      </c>
      <c r="DG198" s="95">
        <v>0</v>
      </c>
      <c r="DH198" s="95">
        <v>0</v>
      </c>
      <c r="DI198" s="95">
        <v>0</v>
      </c>
      <c r="DJ198" s="95">
        <v>0</v>
      </c>
      <c r="DK198" s="95">
        <v>0</v>
      </c>
      <c r="DL198" s="95">
        <v>0</v>
      </c>
      <c r="DM198" s="95">
        <v>0</v>
      </c>
      <c r="DN198" s="95">
        <v>0</v>
      </c>
      <c r="DO198" s="95">
        <v>0</v>
      </c>
      <c r="DP198" s="95">
        <v>0</v>
      </c>
      <c r="DQ198" s="95">
        <v>0</v>
      </c>
      <c r="DR198" s="95">
        <v>0</v>
      </c>
      <c r="DS198" s="95">
        <v>0</v>
      </c>
      <c r="DT198" s="95">
        <v>0</v>
      </c>
      <c r="DU198" s="95">
        <v>0</v>
      </c>
      <c r="DV198" s="95">
        <v>0</v>
      </c>
      <c r="DW198" s="95">
        <v>0</v>
      </c>
      <c r="DX198" s="95">
        <v>0</v>
      </c>
      <c r="DY198" s="95">
        <v>0</v>
      </c>
      <c r="DZ198" s="95">
        <v>0</v>
      </c>
      <c r="EA198" s="95">
        <v>0</v>
      </c>
      <c r="EB198" s="95">
        <v>0</v>
      </c>
      <c r="EC198" s="95">
        <v>0</v>
      </c>
      <c r="ED198" s="95">
        <v>0</v>
      </c>
      <c r="EE198" s="95">
        <v>0</v>
      </c>
      <c r="EF198" s="95">
        <v>0</v>
      </c>
      <c r="EG198" s="95">
        <v>0</v>
      </c>
      <c r="EH198" s="95">
        <v>4325</v>
      </c>
      <c r="EI198" s="95">
        <v>5829</v>
      </c>
      <c r="EJ198" s="95">
        <v>0</v>
      </c>
      <c r="EK198" s="95">
        <v>0</v>
      </c>
      <c r="EL198" s="95">
        <v>0</v>
      </c>
      <c r="EM198" s="95">
        <v>0</v>
      </c>
      <c r="EN198" s="95">
        <v>0</v>
      </c>
      <c r="EO198" s="95">
        <v>0</v>
      </c>
      <c r="EP198" s="95">
        <v>0</v>
      </c>
      <c r="EQ198" s="95">
        <v>0</v>
      </c>
      <c r="ER198" s="95">
        <v>0</v>
      </c>
      <c r="ES198" s="95">
        <v>0</v>
      </c>
      <c r="ET198" s="95">
        <v>0</v>
      </c>
      <c r="EU198" s="95">
        <v>0</v>
      </c>
      <c r="EV198" s="95">
        <v>0</v>
      </c>
      <c r="EW198" s="95">
        <v>0</v>
      </c>
      <c r="EX198" s="95">
        <v>0</v>
      </c>
      <c r="EY198" s="95">
        <v>0</v>
      </c>
      <c r="EZ198" s="95">
        <v>0</v>
      </c>
      <c r="FA198" s="95">
        <v>0</v>
      </c>
      <c r="FB198" s="95">
        <v>545</v>
      </c>
      <c r="FC198" s="95">
        <v>0</v>
      </c>
      <c r="FD198" s="95">
        <v>0</v>
      </c>
      <c r="FE198" s="95">
        <v>0</v>
      </c>
      <c r="FF198" s="95">
        <v>0</v>
      </c>
      <c r="FG198" s="95">
        <v>0</v>
      </c>
      <c r="FH198" s="95">
        <v>0</v>
      </c>
      <c r="FI198" s="95">
        <v>104086</v>
      </c>
      <c r="FJ198" s="95">
        <v>306445</v>
      </c>
      <c r="FK198" s="95">
        <v>131466</v>
      </c>
      <c r="FL198" s="95">
        <v>5762</v>
      </c>
      <c r="FM198" s="95">
        <v>37351</v>
      </c>
      <c r="FN198" s="95">
        <v>0</v>
      </c>
      <c r="FO198" s="95">
        <v>0</v>
      </c>
      <c r="FP198" s="95">
        <v>129</v>
      </c>
      <c r="FQ198" s="95">
        <v>971</v>
      </c>
      <c r="FR198" s="95">
        <v>0</v>
      </c>
      <c r="FS198" s="95">
        <v>0</v>
      </c>
      <c r="FT198" s="95">
        <v>0</v>
      </c>
      <c r="FU198" s="95">
        <v>0</v>
      </c>
      <c r="FV198" s="95">
        <v>0</v>
      </c>
      <c r="FW198" s="95">
        <v>0</v>
      </c>
      <c r="FX198" s="95">
        <v>0</v>
      </c>
      <c r="FY198" s="95">
        <v>0</v>
      </c>
      <c r="FZ198" s="95">
        <v>0</v>
      </c>
      <c r="GA198" s="95">
        <v>0</v>
      </c>
      <c r="GB198" s="95">
        <v>0</v>
      </c>
      <c r="GC198" s="95">
        <v>0</v>
      </c>
      <c r="GD198" s="95">
        <v>0</v>
      </c>
      <c r="GE198" s="95">
        <v>0</v>
      </c>
      <c r="GF198" s="95">
        <v>0</v>
      </c>
      <c r="GG198" s="96">
        <v>596909</v>
      </c>
      <c r="GH198" s="98"/>
      <c r="GI198" s="98"/>
      <c r="GJ198" s="98"/>
      <c r="GK198" s="98"/>
      <c r="GL198" s="98"/>
      <c r="GM198" s="98"/>
      <c r="GN198" s="98"/>
      <c r="GO198" s="98"/>
      <c r="GP198" s="98"/>
      <c r="GQ198" s="98"/>
      <c r="GR198" s="98"/>
      <c r="GS198" s="98"/>
      <c r="GT198" s="98"/>
      <c r="GU198" s="98"/>
      <c r="GV198" s="98"/>
      <c r="GW198" s="98"/>
      <c r="GX198" s="98"/>
      <c r="GY198" s="98"/>
      <c r="GZ198" s="98"/>
      <c r="HA198" s="98"/>
      <c r="HB198" s="98"/>
      <c r="HC198" s="98"/>
      <c r="HD198" s="98"/>
      <c r="HE198" s="98"/>
      <c r="HF198" s="98"/>
      <c r="HG198" s="95"/>
      <c r="HH198" s="40"/>
      <c r="HI198" s="40"/>
    </row>
    <row r="199" spans="1:217" x14ac:dyDescent="0.2">
      <c r="A199" s="87" t="s">
        <v>1076</v>
      </c>
      <c r="B199" s="92" t="s">
        <v>1260</v>
      </c>
      <c r="C199" s="89" t="s">
        <v>1261</v>
      </c>
      <c r="D199" s="95">
        <v>2770</v>
      </c>
      <c r="E199" s="95">
        <v>114</v>
      </c>
      <c r="F199" s="95">
        <v>2360</v>
      </c>
      <c r="G199" s="95">
        <v>191</v>
      </c>
      <c r="H199" s="95">
        <v>8</v>
      </c>
      <c r="I199" s="95">
        <v>217</v>
      </c>
      <c r="J199" s="95">
        <v>1040</v>
      </c>
      <c r="K199" s="95">
        <v>890</v>
      </c>
      <c r="L199" s="95">
        <v>162</v>
      </c>
      <c r="M199" s="95">
        <v>48</v>
      </c>
      <c r="N199" s="95">
        <v>64</v>
      </c>
      <c r="O199" s="95">
        <v>2360</v>
      </c>
      <c r="P199" s="95">
        <v>9</v>
      </c>
      <c r="Q199" s="95">
        <v>0</v>
      </c>
      <c r="R199" s="95">
        <v>864</v>
      </c>
      <c r="S199" s="95">
        <v>49</v>
      </c>
      <c r="T199" s="95">
        <v>2286</v>
      </c>
      <c r="U199" s="95">
        <v>1472</v>
      </c>
      <c r="V199" s="95">
        <v>7940</v>
      </c>
      <c r="W199" s="95">
        <v>5908</v>
      </c>
      <c r="X199" s="95">
        <v>953</v>
      </c>
      <c r="Y199" s="95">
        <v>7009</v>
      </c>
      <c r="Z199" s="95">
        <v>9167</v>
      </c>
      <c r="AA199" s="95">
        <v>75590</v>
      </c>
      <c r="AB199" s="95">
        <v>2374</v>
      </c>
      <c r="AC199" s="95">
        <v>936</v>
      </c>
      <c r="AD199" s="95">
        <v>0</v>
      </c>
      <c r="AE199" s="95">
        <v>139</v>
      </c>
      <c r="AF199" s="95">
        <v>617</v>
      </c>
      <c r="AG199" s="95">
        <v>0</v>
      </c>
      <c r="AH199" s="95">
        <v>145</v>
      </c>
      <c r="AI199" s="95">
        <v>275</v>
      </c>
      <c r="AJ199" s="95">
        <v>790</v>
      </c>
      <c r="AK199" s="95">
        <v>396</v>
      </c>
      <c r="AL199" s="95">
        <v>1073</v>
      </c>
      <c r="AM199" s="95">
        <v>521</v>
      </c>
      <c r="AN199" s="95">
        <v>875</v>
      </c>
      <c r="AO199" s="95">
        <v>862</v>
      </c>
      <c r="AP199" s="95">
        <v>125</v>
      </c>
      <c r="AQ199" s="95">
        <v>906</v>
      </c>
      <c r="AR199" s="95">
        <v>1384</v>
      </c>
      <c r="AS199" s="95">
        <v>2812</v>
      </c>
      <c r="AT199" s="95">
        <v>1629</v>
      </c>
      <c r="AU199" s="95">
        <v>4569</v>
      </c>
      <c r="AV199" s="95">
        <v>446</v>
      </c>
      <c r="AW199" s="95">
        <v>708</v>
      </c>
      <c r="AX199" s="95">
        <v>1118</v>
      </c>
      <c r="AY199" s="95">
        <v>129</v>
      </c>
      <c r="AZ199" s="95">
        <v>3060</v>
      </c>
      <c r="BA199" s="95">
        <v>150</v>
      </c>
      <c r="BB199" s="95">
        <v>2264</v>
      </c>
      <c r="BC199" s="95">
        <v>1402</v>
      </c>
      <c r="BD199" s="95">
        <v>2114</v>
      </c>
      <c r="BE199" s="95">
        <v>7717</v>
      </c>
      <c r="BF199" s="95">
        <v>1567</v>
      </c>
      <c r="BG199" s="95">
        <v>3669</v>
      </c>
      <c r="BH199" s="95">
        <v>2364</v>
      </c>
      <c r="BI199" s="95">
        <v>511</v>
      </c>
      <c r="BJ199" s="95">
        <v>4043</v>
      </c>
      <c r="BK199" s="95">
        <v>8754</v>
      </c>
      <c r="BL199" s="95">
        <v>520</v>
      </c>
      <c r="BM199" s="95">
        <v>16882</v>
      </c>
      <c r="BN199" s="95">
        <v>256</v>
      </c>
      <c r="BO199" s="95">
        <v>3744</v>
      </c>
      <c r="BP199" s="95">
        <v>318</v>
      </c>
      <c r="BQ199" s="95">
        <v>961</v>
      </c>
      <c r="BR199" s="95">
        <v>2291</v>
      </c>
      <c r="BS199" s="95">
        <v>4058</v>
      </c>
      <c r="BT199" s="95">
        <v>125</v>
      </c>
      <c r="BU199" s="95">
        <v>1012</v>
      </c>
      <c r="BV199" s="95">
        <v>698</v>
      </c>
      <c r="BW199" s="95">
        <v>23662</v>
      </c>
      <c r="BX199" s="95">
        <v>0</v>
      </c>
      <c r="BY199" s="95">
        <v>900</v>
      </c>
      <c r="BZ199" s="95">
        <v>861</v>
      </c>
      <c r="CA199" s="95">
        <v>1228</v>
      </c>
      <c r="CB199" s="95">
        <v>7619</v>
      </c>
      <c r="CC199" s="95">
        <v>2499</v>
      </c>
      <c r="CD199" s="95">
        <v>1123</v>
      </c>
      <c r="CE199" s="95">
        <v>0</v>
      </c>
      <c r="CF199" s="95">
        <v>117</v>
      </c>
      <c r="CG199" s="95">
        <v>1000</v>
      </c>
      <c r="CH199" s="95">
        <v>2295</v>
      </c>
      <c r="CI199" s="95">
        <v>1241</v>
      </c>
      <c r="CJ199" s="95">
        <v>2115</v>
      </c>
      <c r="CK199" s="95">
        <v>11948</v>
      </c>
      <c r="CL199" s="95">
        <v>3914</v>
      </c>
      <c r="CM199" s="95">
        <v>1412</v>
      </c>
      <c r="CN199" s="95">
        <v>770</v>
      </c>
      <c r="CO199" s="95">
        <v>69</v>
      </c>
      <c r="CP199" s="95">
        <v>945</v>
      </c>
      <c r="CQ199" s="95">
        <v>172</v>
      </c>
      <c r="CR199" s="95">
        <v>3879</v>
      </c>
      <c r="CS199" s="95">
        <v>21</v>
      </c>
      <c r="CT199" s="95">
        <v>196</v>
      </c>
      <c r="CU199" s="95">
        <v>1453</v>
      </c>
      <c r="CV199" s="95">
        <v>1379</v>
      </c>
      <c r="CW199" s="95">
        <v>120</v>
      </c>
      <c r="CX199" s="95">
        <v>900</v>
      </c>
      <c r="CY199" s="95">
        <v>1611</v>
      </c>
      <c r="CZ199" s="95">
        <v>968</v>
      </c>
      <c r="DA199" s="95">
        <v>521</v>
      </c>
      <c r="DB199" s="95">
        <v>262</v>
      </c>
      <c r="DC199" s="95">
        <v>11</v>
      </c>
      <c r="DD199" s="95">
        <v>24</v>
      </c>
      <c r="DE199" s="95">
        <v>1406</v>
      </c>
      <c r="DF199" s="95">
        <v>1113</v>
      </c>
      <c r="DG199" s="95">
        <v>2946</v>
      </c>
      <c r="DH199" s="95">
        <v>409</v>
      </c>
      <c r="DI199" s="95">
        <v>140</v>
      </c>
      <c r="DJ199" s="95">
        <v>377</v>
      </c>
      <c r="DK199" s="95">
        <v>2305</v>
      </c>
      <c r="DL199" s="95">
        <v>4252</v>
      </c>
      <c r="DM199" s="95">
        <v>804</v>
      </c>
      <c r="DN199" s="95">
        <v>2210</v>
      </c>
      <c r="DO199" s="95">
        <v>0</v>
      </c>
      <c r="DP199" s="95">
        <v>-100</v>
      </c>
      <c r="DQ199" s="95">
        <v>-4566</v>
      </c>
      <c r="DR199" s="95">
        <v>520</v>
      </c>
      <c r="DS199" s="95">
        <v>5481</v>
      </c>
      <c r="DT199" s="95">
        <v>1442</v>
      </c>
      <c r="DU199" s="95">
        <v>9331</v>
      </c>
      <c r="DV199" s="95">
        <v>796</v>
      </c>
      <c r="DW199" s="95">
        <v>293</v>
      </c>
      <c r="DX199" s="95">
        <v>1493</v>
      </c>
      <c r="DY199" s="95">
        <v>4144</v>
      </c>
      <c r="DZ199" s="95">
        <v>21949</v>
      </c>
      <c r="EA199" s="95">
        <v>17612</v>
      </c>
      <c r="EB199" s="95">
        <v>9123</v>
      </c>
      <c r="EC199" s="95">
        <v>13386</v>
      </c>
      <c r="ED199" s="95">
        <v>6645</v>
      </c>
      <c r="EE199" s="95">
        <v>21564</v>
      </c>
      <c r="EF199" s="95">
        <v>6634</v>
      </c>
      <c r="EG199" s="95">
        <v>65</v>
      </c>
      <c r="EH199" s="95">
        <v>8132</v>
      </c>
      <c r="EI199" s="95">
        <v>3296</v>
      </c>
      <c r="EJ199" s="95">
        <v>47881</v>
      </c>
      <c r="EK199" s="95">
        <v>70686</v>
      </c>
      <c r="EL199" s="95">
        <v>19299</v>
      </c>
      <c r="EM199" s="95">
        <v>4951</v>
      </c>
      <c r="EN199" s="95">
        <v>47948</v>
      </c>
      <c r="EO199" s="95">
        <v>19543</v>
      </c>
      <c r="EP199" s="95">
        <v>92011</v>
      </c>
      <c r="EQ199" s="95">
        <v>14218</v>
      </c>
      <c r="ER199" s="95">
        <v>110</v>
      </c>
      <c r="ES199" s="95">
        <v>4687</v>
      </c>
      <c r="ET199" s="95">
        <v>71225</v>
      </c>
      <c r="EU199" s="95">
        <v>644</v>
      </c>
      <c r="EV199" s="95">
        <v>2514</v>
      </c>
      <c r="EW199" s="95">
        <v>1366</v>
      </c>
      <c r="EX199" s="95">
        <v>-4535</v>
      </c>
      <c r="EY199" s="95">
        <v>4104</v>
      </c>
      <c r="EZ199" s="95">
        <v>13914</v>
      </c>
      <c r="FA199" s="95">
        <v>3361</v>
      </c>
      <c r="FB199" s="95">
        <v>22443</v>
      </c>
      <c r="FC199" s="95">
        <v>1022</v>
      </c>
      <c r="FD199" s="95">
        <v>13546</v>
      </c>
      <c r="FE199" s="95">
        <v>1803</v>
      </c>
      <c r="FF199" s="95">
        <v>8407</v>
      </c>
      <c r="FG199" s="95">
        <v>607</v>
      </c>
      <c r="FH199" s="95">
        <v>1306</v>
      </c>
      <c r="FI199" s="95">
        <v>1872</v>
      </c>
      <c r="FJ199" s="95">
        <v>2</v>
      </c>
      <c r="FK199" s="95">
        <v>6583</v>
      </c>
      <c r="FL199" s="95">
        <v>2899</v>
      </c>
      <c r="FM199" s="95">
        <v>6473</v>
      </c>
      <c r="FN199" s="95">
        <v>6475</v>
      </c>
      <c r="FO199" s="95">
        <v>32497</v>
      </c>
      <c r="FP199" s="95">
        <v>1258</v>
      </c>
      <c r="FQ199" s="95">
        <v>1929</v>
      </c>
      <c r="FR199" s="95">
        <v>6751</v>
      </c>
      <c r="FS199" s="95">
        <v>6286</v>
      </c>
      <c r="FT199" s="95">
        <v>1166</v>
      </c>
      <c r="FU199" s="95">
        <v>1584</v>
      </c>
      <c r="FV199" s="95">
        <v>1183</v>
      </c>
      <c r="FW199" s="95">
        <v>2789</v>
      </c>
      <c r="FX199" s="95">
        <v>9199</v>
      </c>
      <c r="FY199" s="95">
        <v>73181</v>
      </c>
      <c r="FZ199" s="95">
        <v>6411</v>
      </c>
      <c r="GA199" s="95">
        <v>39417</v>
      </c>
      <c r="GB199" s="95">
        <v>10307</v>
      </c>
      <c r="GC199" s="95">
        <v>41635</v>
      </c>
      <c r="GD199" s="95">
        <v>28851</v>
      </c>
      <c r="GE199" s="95">
        <v>0</v>
      </c>
      <c r="GF199" s="95">
        <v>3298</v>
      </c>
      <c r="GG199" s="96">
        <v>1186324</v>
      </c>
      <c r="GH199" s="98"/>
      <c r="GI199" s="98"/>
      <c r="GJ199" s="98"/>
      <c r="GK199" s="98"/>
      <c r="GL199" s="98"/>
      <c r="GM199" s="98"/>
      <c r="GN199" s="98"/>
      <c r="GO199" s="98"/>
      <c r="GP199" s="98"/>
      <c r="GQ199" s="98"/>
      <c r="GR199" s="98"/>
      <c r="GS199" s="98"/>
      <c r="GT199" s="98"/>
      <c r="GU199" s="98"/>
      <c r="GV199" s="98"/>
      <c r="GW199" s="98"/>
      <c r="GX199" s="98"/>
      <c r="GY199" s="98"/>
      <c r="GZ199" s="98"/>
      <c r="HA199" s="98"/>
      <c r="HB199" s="98"/>
      <c r="HC199" s="98"/>
      <c r="HD199" s="98"/>
      <c r="HE199" s="98"/>
      <c r="HF199" s="98"/>
      <c r="HG199" s="95"/>
      <c r="HH199" s="40"/>
      <c r="HI199" s="40"/>
    </row>
    <row r="200" spans="1:217" x14ac:dyDescent="0.2">
      <c r="A200" s="87" t="s">
        <v>1077</v>
      </c>
      <c r="B200" s="92" t="s">
        <v>1262</v>
      </c>
      <c r="C200" s="89" t="s">
        <v>1263</v>
      </c>
      <c r="D200" s="95">
        <v>-8239</v>
      </c>
      <c r="E200" s="95">
        <v>-3975</v>
      </c>
      <c r="F200" s="95">
        <v>-7</v>
      </c>
      <c r="G200" s="95">
        <v>-2</v>
      </c>
      <c r="H200" s="95">
        <v>-34</v>
      </c>
      <c r="I200" s="95">
        <v>-180</v>
      </c>
      <c r="J200" s="95">
        <v>-834</v>
      </c>
      <c r="K200" s="95">
        <v>-1</v>
      </c>
      <c r="L200" s="95">
        <v>-255</v>
      </c>
      <c r="M200" s="95">
        <v>-215</v>
      </c>
      <c r="N200" s="95">
        <v>0</v>
      </c>
      <c r="O200" s="95">
        <v>-39</v>
      </c>
      <c r="P200" s="95">
        <v>0</v>
      </c>
      <c r="Q200" s="95">
        <v>0</v>
      </c>
      <c r="R200" s="95">
        <v>0</v>
      </c>
      <c r="S200" s="95">
        <v>0</v>
      </c>
      <c r="T200" s="95">
        <v>-3705</v>
      </c>
      <c r="U200" s="95">
        <v>0</v>
      </c>
      <c r="V200" s="95">
        <v>-30</v>
      </c>
      <c r="W200" s="95">
        <v>-3</v>
      </c>
      <c r="X200" s="95">
        <v>-2</v>
      </c>
      <c r="Y200" s="95">
        <v>-4053</v>
      </c>
      <c r="Z200" s="95">
        <v>-38</v>
      </c>
      <c r="AA200" s="95">
        <v>-13</v>
      </c>
      <c r="AB200" s="95">
        <v>-2</v>
      </c>
      <c r="AC200" s="95">
        <v>-70</v>
      </c>
      <c r="AD200" s="95">
        <v>0</v>
      </c>
      <c r="AE200" s="95">
        <v>0</v>
      </c>
      <c r="AF200" s="95">
        <v>0</v>
      </c>
      <c r="AG200" s="95">
        <v>0</v>
      </c>
      <c r="AH200" s="95">
        <v>0</v>
      </c>
      <c r="AI200" s="95">
        <v>0</v>
      </c>
      <c r="AJ200" s="95">
        <v>0</v>
      </c>
      <c r="AK200" s="95">
        <v>0</v>
      </c>
      <c r="AL200" s="95">
        <v>0</v>
      </c>
      <c r="AM200" s="95">
        <v>0</v>
      </c>
      <c r="AN200" s="95">
        <v>0</v>
      </c>
      <c r="AO200" s="95">
        <v>0</v>
      </c>
      <c r="AP200" s="95">
        <v>0</v>
      </c>
      <c r="AQ200" s="95">
        <v>0</v>
      </c>
      <c r="AR200" s="95">
        <v>0</v>
      </c>
      <c r="AS200" s="95">
        <v>0</v>
      </c>
      <c r="AT200" s="95">
        <v>0</v>
      </c>
      <c r="AU200" s="95">
        <v>-1</v>
      </c>
      <c r="AV200" s="95">
        <v>0</v>
      </c>
      <c r="AW200" s="95">
        <v>0</v>
      </c>
      <c r="AX200" s="95">
        <v>0</v>
      </c>
      <c r="AY200" s="95">
        <v>0</v>
      </c>
      <c r="AZ200" s="95">
        <v>0</v>
      </c>
      <c r="BA200" s="95">
        <v>0</v>
      </c>
      <c r="BB200" s="95">
        <v>0</v>
      </c>
      <c r="BC200" s="95">
        <v>0</v>
      </c>
      <c r="BD200" s="95">
        <v>0</v>
      </c>
      <c r="BE200" s="95">
        <v>-1</v>
      </c>
      <c r="BF200" s="95">
        <v>0</v>
      </c>
      <c r="BG200" s="95">
        <v>0</v>
      </c>
      <c r="BH200" s="95">
        <v>-1</v>
      </c>
      <c r="BI200" s="95">
        <v>0</v>
      </c>
      <c r="BJ200" s="95">
        <v>-1</v>
      </c>
      <c r="BK200" s="95">
        <v>-148</v>
      </c>
      <c r="BL200" s="95">
        <v>0</v>
      </c>
      <c r="BM200" s="95">
        <v>-2</v>
      </c>
      <c r="BN200" s="95">
        <v>0</v>
      </c>
      <c r="BO200" s="95">
        <v>-1</v>
      </c>
      <c r="BP200" s="95">
        <v>-1</v>
      </c>
      <c r="BQ200" s="95">
        <v>-2</v>
      </c>
      <c r="BR200" s="95">
        <v>0</v>
      </c>
      <c r="BS200" s="95">
        <v>0</v>
      </c>
      <c r="BT200" s="95">
        <v>0</v>
      </c>
      <c r="BU200" s="95">
        <v>0</v>
      </c>
      <c r="BV200" s="95">
        <v>0</v>
      </c>
      <c r="BW200" s="95">
        <v>-2</v>
      </c>
      <c r="BX200" s="95">
        <v>0</v>
      </c>
      <c r="BY200" s="95">
        <v>-1</v>
      </c>
      <c r="BZ200" s="95">
        <v>0</v>
      </c>
      <c r="CA200" s="95">
        <v>-1</v>
      </c>
      <c r="CB200" s="95">
        <v>0</v>
      </c>
      <c r="CC200" s="95">
        <v>0</v>
      </c>
      <c r="CD200" s="95">
        <v>0</v>
      </c>
      <c r="CE200" s="95">
        <v>0</v>
      </c>
      <c r="CF200" s="95">
        <v>0</v>
      </c>
      <c r="CG200" s="95">
        <v>0</v>
      </c>
      <c r="CH200" s="95">
        <v>-1</v>
      </c>
      <c r="CI200" s="95">
        <v>0</v>
      </c>
      <c r="CJ200" s="95">
        <v>-1</v>
      </c>
      <c r="CK200" s="95">
        <v>-4</v>
      </c>
      <c r="CL200" s="95">
        <v>-2</v>
      </c>
      <c r="CM200" s="95">
        <v>-1</v>
      </c>
      <c r="CN200" s="95">
        <v>0</v>
      </c>
      <c r="CO200" s="95">
        <v>0</v>
      </c>
      <c r="CP200" s="95">
        <v>-1</v>
      </c>
      <c r="CQ200" s="95">
        <v>0</v>
      </c>
      <c r="CR200" s="95">
        <v>-1</v>
      </c>
      <c r="CS200" s="95">
        <v>0</v>
      </c>
      <c r="CT200" s="95">
        <v>0</v>
      </c>
      <c r="CU200" s="95">
        <v>-1</v>
      </c>
      <c r="CV200" s="95">
        <v>0</v>
      </c>
      <c r="CW200" s="95">
        <v>0</v>
      </c>
      <c r="CX200" s="95">
        <v>0</v>
      </c>
      <c r="CY200" s="95">
        <v>-1</v>
      </c>
      <c r="CZ200" s="95">
        <v>0</v>
      </c>
      <c r="DA200" s="95">
        <v>0</v>
      </c>
      <c r="DB200" s="95">
        <v>0</v>
      </c>
      <c r="DC200" s="95">
        <v>0</v>
      </c>
      <c r="DD200" s="95">
        <v>0</v>
      </c>
      <c r="DE200" s="95">
        <v>-1</v>
      </c>
      <c r="DF200" s="95">
        <v>-1</v>
      </c>
      <c r="DG200" s="95">
        <v>-4</v>
      </c>
      <c r="DH200" s="95">
        <v>0</v>
      </c>
      <c r="DI200" s="95">
        <v>0</v>
      </c>
      <c r="DJ200" s="95">
        <v>0</v>
      </c>
      <c r="DK200" s="95">
        <v>-1</v>
      </c>
      <c r="DL200" s="95">
        <v>-2</v>
      </c>
      <c r="DM200" s="95">
        <v>-1</v>
      </c>
      <c r="DN200" s="95">
        <v>-1</v>
      </c>
      <c r="DO200" s="95">
        <v>0</v>
      </c>
      <c r="DP200" s="95">
        <v>0</v>
      </c>
      <c r="DQ200" s="95">
        <v>0</v>
      </c>
      <c r="DR200" s="95">
        <v>-1</v>
      </c>
      <c r="DS200" s="95">
        <v>-2</v>
      </c>
      <c r="DT200" s="95">
        <v>0</v>
      </c>
      <c r="DU200" s="95">
        <v>-11</v>
      </c>
      <c r="DV200" s="95">
        <v>0</v>
      </c>
      <c r="DW200" s="95">
        <v>0</v>
      </c>
      <c r="DX200" s="95">
        <v>-2</v>
      </c>
      <c r="DY200" s="95">
        <v>0</v>
      </c>
      <c r="DZ200" s="95">
        <v>-9</v>
      </c>
      <c r="EA200" s="95">
        <v>-5</v>
      </c>
      <c r="EB200" s="95">
        <v>-10</v>
      </c>
      <c r="EC200" s="95">
        <v>-919</v>
      </c>
      <c r="ED200" s="95">
        <v>-6970</v>
      </c>
      <c r="EE200" s="95">
        <v>-4</v>
      </c>
      <c r="EF200" s="95">
        <v>-554</v>
      </c>
      <c r="EG200" s="95">
        <v>0</v>
      </c>
      <c r="EH200" s="95">
        <v>-8903</v>
      </c>
      <c r="EI200" s="95">
        <v>-1</v>
      </c>
      <c r="EJ200" s="95">
        <v>-596</v>
      </c>
      <c r="EK200" s="95">
        <v>-782</v>
      </c>
      <c r="EL200" s="95">
        <v>-12187</v>
      </c>
      <c r="EM200" s="95">
        <v>-5572</v>
      </c>
      <c r="EN200" s="95">
        <v>-9</v>
      </c>
      <c r="EO200" s="95">
        <v>-820</v>
      </c>
      <c r="EP200" s="95">
        <v>0</v>
      </c>
      <c r="EQ200" s="95">
        <v>-2296</v>
      </c>
      <c r="ER200" s="95">
        <v>0</v>
      </c>
      <c r="ES200" s="95">
        <v>-2182</v>
      </c>
      <c r="ET200" s="95">
        <v>-11</v>
      </c>
      <c r="EU200" s="95">
        <v>-2</v>
      </c>
      <c r="EV200" s="95">
        <v>-1071</v>
      </c>
      <c r="EW200" s="95">
        <v>-59</v>
      </c>
      <c r="EX200" s="95">
        <v>0</v>
      </c>
      <c r="EY200" s="95">
        <v>0</v>
      </c>
      <c r="EZ200" s="95">
        <v>-2</v>
      </c>
      <c r="FA200" s="95">
        <v>0</v>
      </c>
      <c r="FB200" s="95">
        <v>-1811</v>
      </c>
      <c r="FC200" s="95">
        <v>0</v>
      </c>
      <c r="FD200" s="95">
        <v>-3</v>
      </c>
      <c r="FE200" s="95">
        <v>0</v>
      </c>
      <c r="FF200" s="95">
        <v>-4</v>
      </c>
      <c r="FG200" s="95">
        <v>0</v>
      </c>
      <c r="FH200" s="95">
        <v>-1</v>
      </c>
      <c r="FI200" s="95">
        <v>0</v>
      </c>
      <c r="FJ200" s="95">
        <v>0</v>
      </c>
      <c r="FK200" s="95">
        <v>0</v>
      </c>
      <c r="FL200" s="95">
        <v>-113</v>
      </c>
      <c r="FM200" s="95">
        <v>-4560</v>
      </c>
      <c r="FN200" s="95">
        <v>-4</v>
      </c>
      <c r="FO200" s="95">
        <v>-31989</v>
      </c>
      <c r="FP200" s="95">
        <v>0</v>
      </c>
      <c r="FQ200" s="95">
        <v>-2</v>
      </c>
      <c r="FR200" s="95">
        <v>-1599</v>
      </c>
      <c r="FS200" s="95">
        <v>-3205</v>
      </c>
      <c r="FT200" s="95">
        <v>-1</v>
      </c>
      <c r="FU200" s="95">
        <v>0</v>
      </c>
      <c r="FV200" s="95">
        <v>0</v>
      </c>
      <c r="FW200" s="95">
        <v>-1</v>
      </c>
      <c r="FX200" s="95">
        <v>-2</v>
      </c>
      <c r="FY200" s="95">
        <v>-80</v>
      </c>
      <c r="FZ200" s="95">
        <v>-3</v>
      </c>
      <c r="GA200" s="95">
        <v>-4</v>
      </c>
      <c r="GB200" s="95">
        <v>-2</v>
      </c>
      <c r="GC200" s="95">
        <v>-2</v>
      </c>
      <c r="GD200" s="95">
        <v>-3</v>
      </c>
      <c r="GE200" s="95">
        <v>0</v>
      </c>
      <c r="GF200" s="95">
        <v>-953</v>
      </c>
      <c r="GG200" s="96">
        <v>-109205</v>
      </c>
      <c r="GH200" s="98"/>
      <c r="GI200" s="98"/>
      <c r="GJ200" s="98"/>
      <c r="GK200" s="98"/>
      <c r="GL200" s="98"/>
      <c r="GM200" s="98"/>
      <c r="GN200" s="98"/>
      <c r="GO200" s="98"/>
      <c r="GP200" s="98"/>
      <c r="GQ200" s="98"/>
      <c r="GR200" s="98"/>
      <c r="GS200" s="98"/>
      <c r="GT200" s="98"/>
      <c r="GU200" s="98"/>
      <c r="GV200" s="98"/>
      <c r="GW200" s="98"/>
      <c r="GX200" s="98"/>
      <c r="GY200" s="98"/>
      <c r="GZ200" s="98"/>
      <c r="HA200" s="98"/>
      <c r="HB200" s="98"/>
      <c r="HC200" s="98"/>
      <c r="HD200" s="98"/>
      <c r="HE200" s="98"/>
      <c r="HF200" s="98"/>
      <c r="HG200" s="95"/>
      <c r="HH200" s="40"/>
      <c r="HI200" s="40"/>
    </row>
    <row r="201" spans="1:217" x14ac:dyDescent="0.2">
      <c r="A201" s="87" t="s">
        <v>1078</v>
      </c>
      <c r="B201" s="408" t="s">
        <v>1264</v>
      </c>
      <c r="C201" s="409" t="s">
        <v>692</v>
      </c>
      <c r="D201" s="410">
        <v>24198</v>
      </c>
      <c r="E201" s="410">
        <v>588</v>
      </c>
      <c r="F201" s="410">
        <v>24974</v>
      </c>
      <c r="G201" s="410">
        <v>2185</v>
      </c>
      <c r="H201" s="410">
        <v>65</v>
      </c>
      <c r="I201" s="410">
        <v>3105</v>
      </c>
      <c r="J201" s="410">
        <v>13761</v>
      </c>
      <c r="K201" s="410">
        <v>18059</v>
      </c>
      <c r="L201" s="410">
        <v>6037</v>
      </c>
      <c r="M201" s="410">
        <v>1426</v>
      </c>
      <c r="N201" s="410">
        <v>663</v>
      </c>
      <c r="O201" s="410">
        <v>24874</v>
      </c>
      <c r="P201" s="410">
        <v>85</v>
      </c>
      <c r="Q201" s="410">
        <v>0</v>
      </c>
      <c r="R201" s="410">
        <v>7659</v>
      </c>
      <c r="S201" s="410">
        <v>572</v>
      </c>
      <c r="T201" s="410">
        <v>69884</v>
      </c>
      <c r="U201" s="410">
        <v>38647</v>
      </c>
      <c r="V201" s="410">
        <v>31258</v>
      </c>
      <c r="W201" s="410">
        <v>128002</v>
      </c>
      <c r="X201" s="410">
        <v>14098</v>
      </c>
      <c r="Y201" s="410">
        <v>72817</v>
      </c>
      <c r="Z201" s="410">
        <v>127543</v>
      </c>
      <c r="AA201" s="410">
        <v>128246</v>
      </c>
      <c r="AB201" s="410">
        <v>45962</v>
      </c>
      <c r="AC201" s="410">
        <v>10445</v>
      </c>
      <c r="AD201" s="410">
        <v>0</v>
      </c>
      <c r="AE201" s="410">
        <v>698</v>
      </c>
      <c r="AF201" s="410">
        <v>4313</v>
      </c>
      <c r="AG201" s="410">
        <v>0</v>
      </c>
      <c r="AH201" s="410">
        <v>1342</v>
      </c>
      <c r="AI201" s="410">
        <v>6123</v>
      </c>
      <c r="AJ201" s="410">
        <v>6871</v>
      </c>
      <c r="AK201" s="410">
        <v>2921</v>
      </c>
      <c r="AL201" s="410">
        <v>8465</v>
      </c>
      <c r="AM201" s="410">
        <v>6330</v>
      </c>
      <c r="AN201" s="410">
        <v>10963</v>
      </c>
      <c r="AO201" s="410">
        <v>12545</v>
      </c>
      <c r="AP201" s="410">
        <v>1179</v>
      </c>
      <c r="AQ201" s="410">
        <v>7508</v>
      </c>
      <c r="AR201" s="410">
        <v>24770</v>
      </c>
      <c r="AS201" s="410">
        <v>37295</v>
      </c>
      <c r="AT201" s="410">
        <v>21458</v>
      </c>
      <c r="AU201" s="410">
        <v>65474</v>
      </c>
      <c r="AV201" s="410">
        <v>5188</v>
      </c>
      <c r="AW201" s="410">
        <v>4145</v>
      </c>
      <c r="AX201" s="410">
        <v>34893</v>
      </c>
      <c r="AY201" s="410">
        <v>767</v>
      </c>
      <c r="AZ201" s="410">
        <v>32649</v>
      </c>
      <c r="BA201" s="410">
        <v>2555</v>
      </c>
      <c r="BB201" s="410">
        <v>29504</v>
      </c>
      <c r="BC201" s="410">
        <v>25294</v>
      </c>
      <c r="BD201" s="410">
        <v>26095</v>
      </c>
      <c r="BE201" s="410">
        <v>150214</v>
      </c>
      <c r="BF201" s="410">
        <v>21570</v>
      </c>
      <c r="BG201" s="410">
        <v>52809</v>
      </c>
      <c r="BH201" s="410">
        <v>40262</v>
      </c>
      <c r="BI201" s="410">
        <v>7085</v>
      </c>
      <c r="BJ201" s="410">
        <v>72776</v>
      </c>
      <c r="BK201" s="410">
        <v>11265</v>
      </c>
      <c r="BL201" s="410">
        <v>9062</v>
      </c>
      <c r="BM201" s="410">
        <v>156137</v>
      </c>
      <c r="BN201" s="410">
        <v>7972</v>
      </c>
      <c r="BO201" s="410">
        <v>53612</v>
      </c>
      <c r="BP201" s="410">
        <v>5468</v>
      </c>
      <c r="BQ201" s="410">
        <v>14494</v>
      </c>
      <c r="BR201" s="410">
        <v>46481</v>
      </c>
      <c r="BS201" s="410">
        <v>45428</v>
      </c>
      <c r="BT201" s="410">
        <v>2600</v>
      </c>
      <c r="BU201" s="410">
        <v>16050</v>
      </c>
      <c r="BV201" s="410">
        <v>15512</v>
      </c>
      <c r="BW201" s="410">
        <v>243189</v>
      </c>
      <c r="BX201" s="410">
        <v>0</v>
      </c>
      <c r="BY201" s="410">
        <v>46783</v>
      </c>
      <c r="BZ201" s="410">
        <v>41652</v>
      </c>
      <c r="CA201" s="410">
        <v>89544</v>
      </c>
      <c r="CB201" s="410">
        <v>69914</v>
      </c>
      <c r="CC201" s="410">
        <v>32227</v>
      </c>
      <c r="CD201" s="410">
        <v>36593</v>
      </c>
      <c r="CE201" s="410">
        <v>0</v>
      </c>
      <c r="CF201" s="410">
        <v>3293</v>
      </c>
      <c r="CG201" s="410">
        <v>30466</v>
      </c>
      <c r="CH201" s="410">
        <v>32563</v>
      </c>
      <c r="CI201" s="410">
        <v>16743</v>
      </c>
      <c r="CJ201" s="410">
        <v>28966</v>
      </c>
      <c r="CK201" s="410">
        <v>202615</v>
      </c>
      <c r="CL201" s="410">
        <v>291070</v>
      </c>
      <c r="CM201" s="410">
        <v>92176</v>
      </c>
      <c r="CN201" s="410">
        <v>30704</v>
      </c>
      <c r="CO201" s="410">
        <v>2584</v>
      </c>
      <c r="CP201" s="410">
        <v>52454</v>
      </c>
      <c r="CQ201" s="410">
        <v>8045</v>
      </c>
      <c r="CR201" s="410">
        <v>136463</v>
      </c>
      <c r="CS201" s="410">
        <v>8550</v>
      </c>
      <c r="CT201" s="410">
        <v>16430</v>
      </c>
      <c r="CU201" s="410">
        <v>58734</v>
      </c>
      <c r="CV201" s="410">
        <v>77061</v>
      </c>
      <c r="CW201" s="410">
        <v>13578</v>
      </c>
      <c r="CX201" s="410">
        <v>58017</v>
      </c>
      <c r="CY201" s="410">
        <v>36138</v>
      </c>
      <c r="CZ201" s="410">
        <v>16734</v>
      </c>
      <c r="DA201" s="410">
        <v>25942</v>
      </c>
      <c r="DB201" s="410">
        <v>8119</v>
      </c>
      <c r="DC201" s="410">
        <v>663</v>
      </c>
      <c r="DD201" s="410">
        <v>886</v>
      </c>
      <c r="DE201" s="410">
        <v>79318</v>
      </c>
      <c r="DF201" s="410">
        <v>36093</v>
      </c>
      <c r="DG201" s="410">
        <v>320056</v>
      </c>
      <c r="DH201" s="410">
        <v>29272</v>
      </c>
      <c r="DI201" s="410">
        <v>10039</v>
      </c>
      <c r="DJ201" s="410">
        <v>34544</v>
      </c>
      <c r="DK201" s="410">
        <v>151429</v>
      </c>
      <c r="DL201" s="410">
        <v>144405</v>
      </c>
      <c r="DM201" s="410">
        <v>23792</v>
      </c>
      <c r="DN201" s="410">
        <v>40022</v>
      </c>
      <c r="DO201" s="410">
        <v>0</v>
      </c>
      <c r="DP201" s="410">
        <v>9324</v>
      </c>
      <c r="DQ201" s="410">
        <v>28323</v>
      </c>
      <c r="DR201" s="410">
        <v>77293</v>
      </c>
      <c r="DS201" s="410">
        <v>117130</v>
      </c>
      <c r="DT201" s="410">
        <v>46888</v>
      </c>
      <c r="DU201" s="410">
        <v>53661</v>
      </c>
      <c r="DV201" s="410">
        <v>24983</v>
      </c>
      <c r="DW201" s="410">
        <v>21364</v>
      </c>
      <c r="DX201" s="410">
        <v>66350</v>
      </c>
      <c r="DY201" s="410">
        <v>20567</v>
      </c>
      <c r="DZ201" s="410">
        <v>272676</v>
      </c>
      <c r="EA201" s="410">
        <v>202503</v>
      </c>
      <c r="EB201" s="410">
        <v>115788</v>
      </c>
      <c r="EC201" s="410">
        <v>158977</v>
      </c>
      <c r="ED201" s="410">
        <v>111095</v>
      </c>
      <c r="EE201" s="410">
        <v>249129</v>
      </c>
      <c r="EF201" s="410">
        <v>96523</v>
      </c>
      <c r="EG201" s="410">
        <v>1796</v>
      </c>
      <c r="EH201" s="410">
        <v>90794</v>
      </c>
      <c r="EI201" s="410">
        <v>113668</v>
      </c>
      <c r="EJ201" s="410">
        <v>802819</v>
      </c>
      <c r="EK201" s="410">
        <v>1169110</v>
      </c>
      <c r="EL201" s="410">
        <v>442368</v>
      </c>
      <c r="EM201" s="410">
        <v>352195</v>
      </c>
      <c r="EN201" s="410">
        <v>426552</v>
      </c>
      <c r="EO201" s="410">
        <v>376362</v>
      </c>
      <c r="EP201" s="410">
        <v>1934972</v>
      </c>
      <c r="EQ201" s="410">
        <v>199362</v>
      </c>
      <c r="ER201" s="410">
        <v>1156</v>
      </c>
      <c r="ES201" s="410">
        <v>110474</v>
      </c>
      <c r="ET201" s="410">
        <v>567632</v>
      </c>
      <c r="EU201" s="410">
        <v>12252</v>
      </c>
      <c r="EV201" s="410">
        <v>23451</v>
      </c>
      <c r="EW201" s="410">
        <v>65972</v>
      </c>
      <c r="EX201" s="410">
        <v>9291</v>
      </c>
      <c r="EY201" s="410">
        <v>27456</v>
      </c>
      <c r="EZ201" s="410">
        <v>73351</v>
      </c>
      <c r="FA201" s="410">
        <v>25815</v>
      </c>
      <c r="FB201" s="410">
        <v>203279</v>
      </c>
      <c r="FC201" s="410">
        <v>36102</v>
      </c>
      <c r="FD201" s="410">
        <v>217026</v>
      </c>
      <c r="FE201" s="410">
        <v>20978</v>
      </c>
      <c r="FF201" s="410">
        <v>157153</v>
      </c>
      <c r="FG201" s="410">
        <v>8328</v>
      </c>
      <c r="FH201" s="410">
        <v>28014</v>
      </c>
      <c r="FI201" s="410">
        <v>224562</v>
      </c>
      <c r="FJ201" s="410">
        <v>642745</v>
      </c>
      <c r="FK201" s="410">
        <v>829629</v>
      </c>
      <c r="FL201" s="410">
        <v>48585</v>
      </c>
      <c r="FM201" s="410">
        <v>116763</v>
      </c>
      <c r="FN201" s="410">
        <v>308801</v>
      </c>
      <c r="FO201" s="410">
        <v>1146702</v>
      </c>
      <c r="FP201" s="410">
        <v>40744</v>
      </c>
      <c r="FQ201" s="410">
        <v>254385</v>
      </c>
      <c r="FR201" s="410">
        <v>330285</v>
      </c>
      <c r="FS201" s="410">
        <v>109021</v>
      </c>
      <c r="FT201" s="410">
        <v>126405</v>
      </c>
      <c r="FU201" s="410">
        <v>21992</v>
      </c>
      <c r="FV201" s="410">
        <v>14032</v>
      </c>
      <c r="FW201" s="410">
        <v>56187</v>
      </c>
      <c r="FX201" s="410">
        <v>107196</v>
      </c>
      <c r="FY201" s="410">
        <v>818606</v>
      </c>
      <c r="FZ201" s="410">
        <v>111177</v>
      </c>
      <c r="GA201" s="410">
        <v>498018</v>
      </c>
      <c r="GB201" s="410">
        <v>146561</v>
      </c>
      <c r="GC201" s="410">
        <v>283759</v>
      </c>
      <c r="GD201" s="410">
        <v>215167</v>
      </c>
      <c r="GE201" s="410">
        <v>0</v>
      </c>
      <c r="GF201" s="410">
        <v>81416</v>
      </c>
      <c r="GG201" s="411">
        <v>20284201</v>
      </c>
      <c r="GH201" s="98"/>
      <c r="GI201" s="98"/>
      <c r="GJ201" s="98"/>
      <c r="GK201" s="98"/>
      <c r="GL201" s="98"/>
      <c r="GM201" s="98"/>
      <c r="GN201" s="98"/>
      <c r="GO201" s="98"/>
      <c r="GP201" s="98"/>
      <c r="GQ201" s="98"/>
      <c r="GR201" s="98"/>
      <c r="GS201" s="98"/>
      <c r="GT201" s="98"/>
      <c r="GU201" s="98"/>
      <c r="GV201" s="98"/>
      <c r="GW201" s="98"/>
      <c r="GX201" s="98"/>
      <c r="GY201" s="98"/>
      <c r="GZ201" s="98"/>
      <c r="HA201" s="98"/>
      <c r="HB201" s="98"/>
      <c r="HC201" s="98"/>
      <c r="HD201" s="98"/>
      <c r="HE201" s="98"/>
      <c r="HF201" s="98"/>
      <c r="HG201" s="95"/>
      <c r="HH201" s="40"/>
      <c r="HI201" s="40"/>
    </row>
    <row r="202" spans="1:217" x14ac:dyDescent="0.2">
      <c r="A202" s="87" t="s">
        <v>1079</v>
      </c>
      <c r="B202" s="419" t="s">
        <v>691</v>
      </c>
      <c r="C202" s="420" t="s">
        <v>548</v>
      </c>
      <c r="D202" s="414">
        <v>44812</v>
      </c>
      <c r="E202" s="414">
        <v>3507</v>
      </c>
      <c r="F202" s="414">
        <v>42429</v>
      </c>
      <c r="G202" s="414">
        <v>3576</v>
      </c>
      <c r="H202" s="414">
        <v>112</v>
      </c>
      <c r="I202" s="414">
        <v>6139</v>
      </c>
      <c r="J202" s="414">
        <v>62089</v>
      </c>
      <c r="K202" s="414">
        <v>28151</v>
      </c>
      <c r="L202" s="414">
        <v>6640</v>
      </c>
      <c r="M202" s="414">
        <v>2751</v>
      </c>
      <c r="N202" s="414">
        <v>1405</v>
      </c>
      <c r="O202" s="414">
        <v>45668</v>
      </c>
      <c r="P202" s="414">
        <v>181</v>
      </c>
      <c r="Q202" s="414">
        <v>0</v>
      </c>
      <c r="R202" s="414">
        <v>17691</v>
      </c>
      <c r="S202" s="414">
        <v>1071</v>
      </c>
      <c r="T202" s="414">
        <v>304843</v>
      </c>
      <c r="U202" s="414">
        <v>104564</v>
      </c>
      <c r="V202" s="414">
        <v>134036</v>
      </c>
      <c r="W202" s="414">
        <v>326388</v>
      </c>
      <c r="X202" s="414">
        <v>39076</v>
      </c>
      <c r="Y202" s="414">
        <v>263938</v>
      </c>
      <c r="Z202" s="414">
        <v>372557</v>
      </c>
      <c r="AA202" s="414">
        <v>210066</v>
      </c>
      <c r="AB202" s="414">
        <v>121082</v>
      </c>
      <c r="AC202" s="414">
        <v>57885</v>
      </c>
      <c r="AD202" s="414">
        <v>0</v>
      </c>
      <c r="AE202" s="414">
        <v>2219</v>
      </c>
      <c r="AF202" s="414">
        <v>13183</v>
      </c>
      <c r="AG202" s="414">
        <v>0</v>
      </c>
      <c r="AH202" s="414">
        <v>2593</v>
      </c>
      <c r="AI202" s="414">
        <v>14965</v>
      </c>
      <c r="AJ202" s="414">
        <v>17305</v>
      </c>
      <c r="AK202" s="414">
        <v>8018</v>
      </c>
      <c r="AL202" s="414">
        <v>22432</v>
      </c>
      <c r="AM202" s="414">
        <v>17422</v>
      </c>
      <c r="AN202" s="414">
        <v>23184</v>
      </c>
      <c r="AO202" s="414">
        <v>30877</v>
      </c>
      <c r="AP202" s="414">
        <v>12592</v>
      </c>
      <c r="AQ202" s="414">
        <v>48332</v>
      </c>
      <c r="AR202" s="414">
        <v>84699</v>
      </c>
      <c r="AS202" s="414">
        <v>84885</v>
      </c>
      <c r="AT202" s="414">
        <v>48255</v>
      </c>
      <c r="AU202" s="414">
        <v>122242</v>
      </c>
      <c r="AV202" s="414">
        <v>16691</v>
      </c>
      <c r="AW202" s="414">
        <v>18643</v>
      </c>
      <c r="AX202" s="414">
        <v>91139</v>
      </c>
      <c r="AY202" s="414">
        <v>6306</v>
      </c>
      <c r="AZ202" s="414">
        <v>176948</v>
      </c>
      <c r="BA202" s="414">
        <v>7203</v>
      </c>
      <c r="BB202" s="414">
        <v>84711</v>
      </c>
      <c r="BC202" s="414">
        <v>97707</v>
      </c>
      <c r="BD202" s="414">
        <v>80519</v>
      </c>
      <c r="BE202" s="414">
        <v>284882</v>
      </c>
      <c r="BF202" s="414">
        <v>64576</v>
      </c>
      <c r="BG202" s="414">
        <v>134750</v>
      </c>
      <c r="BH202" s="414">
        <v>145544</v>
      </c>
      <c r="BI202" s="414">
        <v>18445</v>
      </c>
      <c r="BJ202" s="414">
        <v>242501</v>
      </c>
      <c r="BK202" s="414">
        <v>36284</v>
      </c>
      <c r="BL202" s="414">
        <v>78828</v>
      </c>
      <c r="BM202" s="414">
        <v>436677</v>
      </c>
      <c r="BN202" s="414">
        <v>20250</v>
      </c>
      <c r="BO202" s="414">
        <v>103541</v>
      </c>
      <c r="BP202" s="414">
        <v>13768</v>
      </c>
      <c r="BQ202" s="414">
        <v>35946</v>
      </c>
      <c r="BR202" s="414">
        <v>93733</v>
      </c>
      <c r="BS202" s="414">
        <v>98857</v>
      </c>
      <c r="BT202" s="414">
        <v>5491</v>
      </c>
      <c r="BU202" s="414">
        <v>34476</v>
      </c>
      <c r="BV202" s="414">
        <v>29684</v>
      </c>
      <c r="BW202" s="414">
        <v>887467</v>
      </c>
      <c r="BX202" s="414">
        <v>0</v>
      </c>
      <c r="BY202" s="414">
        <v>799228</v>
      </c>
      <c r="BZ202" s="414">
        <v>181201</v>
      </c>
      <c r="CA202" s="414">
        <v>637754</v>
      </c>
      <c r="CB202" s="414">
        <v>161160</v>
      </c>
      <c r="CC202" s="414">
        <v>183280</v>
      </c>
      <c r="CD202" s="414">
        <v>122959</v>
      </c>
      <c r="CE202" s="414">
        <v>0</v>
      </c>
      <c r="CF202" s="414">
        <v>12666</v>
      </c>
      <c r="CG202" s="414">
        <v>140978</v>
      </c>
      <c r="CH202" s="414">
        <v>86413</v>
      </c>
      <c r="CI202" s="414">
        <v>40207</v>
      </c>
      <c r="CJ202" s="414">
        <v>115225</v>
      </c>
      <c r="CK202" s="414">
        <v>396588</v>
      </c>
      <c r="CL202" s="414">
        <v>667260</v>
      </c>
      <c r="CM202" s="414">
        <v>210585</v>
      </c>
      <c r="CN202" s="414">
        <v>82912</v>
      </c>
      <c r="CO202" s="414">
        <v>5854</v>
      </c>
      <c r="CP202" s="414">
        <v>111837</v>
      </c>
      <c r="CQ202" s="414">
        <v>15697</v>
      </c>
      <c r="CR202" s="414">
        <v>344440</v>
      </c>
      <c r="CS202" s="414">
        <v>17698</v>
      </c>
      <c r="CT202" s="414">
        <v>34291</v>
      </c>
      <c r="CU202" s="414">
        <v>124046</v>
      </c>
      <c r="CV202" s="414">
        <v>161413</v>
      </c>
      <c r="CW202" s="414">
        <v>25634</v>
      </c>
      <c r="CX202" s="414">
        <v>140082</v>
      </c>
      <c r="CY202" s="414">
        <v>109190</v>
      </c>
      <c r="CZ202" s="414">
        <v>56240</v>
      </c>
      <c r="DA202" s="414">
        <v>46691</v>
      </c>
      <c r="DB202" s="414">
        <v>18467</v>
      </c>
      <c r="DC202" s="414">
        <v>1379</v>
      </c>
      <c r="DD202" s="414">
        <v>2070</v>
      </c>
      <c r="DE202" s="414">
        <v>220108</v>
      </c>
      <c r="DF202" s="414">
        <v>100152</v>
      </c>
      <c r="DG202" s="414">
        <v>914462</v>
      </c>
      <c r="DH202" s="414">
        <v>88281</v>
      </c>
      <c r="DI202" s="414">
        <v>30196</v>
      </c>
      <c r="DJ202" s="414">
        <v>80489</v>
      </c>
      <c r="DK202" s="414">
        <v>413917</v>
      </c>
      <c r="DL202" s="414">
        <v>396010</v>
      </c>
      <c r="DM202" s="414">
        <v>70728</v>
      </c>
      <c r="DN202" s="414">
        <v>121170</v>
      </c>
      <c r="DO202" s="414">
        <v>0</v>
      </c>
      <c r="DP202" s="414">
        <v>45640</v>
      </c>
      <c r="DQ202" s="414">
        <v>126909</v>
      </c>
      <c r="DR202" s="414">
        <v>299889</v>
      </c>
      <c r="DS202" s="414">
        <v>312028</v>
      </c>
      <c r="DT202" s="414">
        <v>137189</v>
      </c>
      <c r="DU202" s="414">
        <v>125584</v>
      </c>
      <c r="DV202" s="414">
        <v>78929</v>
      </c>
      <c r="DW202" s="414">
        <v>59319</v>
      </c>
      <c r="DX202" s="414">
        <v>163157</v>
      </c>
      <c r="DY202" s="414">
        <v>63251</v>
      </c>
      <c r="DZ202" s="414">
        <v>593783</v>
      </c>
      <c r="EA202" s="414">
        <v>449253</v>
      </c>
      <c r="EB202" s="414">
        <v>261108</v>
      </c>
      <c r="EC202" s="414">
        <v>326987</v>
      </c>
      <c r="ED202" s="414">
        <v>221102</v>
      </c>
      <c r="EE202" s="414">
        <v>779599</v>
      </c>
      <c r="EF202" s="414">
        <v>311810</v>
      </c>
      <c r="EG202" s="414">
        <v>3603</v>
      </c>
      <c r="EH202" s="414">
        <v>187800</v>
      </c>
      <c r="EI202" s="414">
        <v>177936</v>
      </c>
      <c r="EJ202" s="414">
        <v>1112677</v>
      </c>
      <c r="EK202" s="414">
        <v>1764988</v>
      </c>
      <c r="EL202" s="414">
        <v>670220</v>
      </c>
      <c r="EM202" s="414">
        <v>505286</v>
      </c>
      <c r="EN202" s="414">
        <v>590282</v>
      </c>
      <c r="EO202" s="414">
        <v>507673</v>
      </c>
      <c r="EP202" s="414">
        <v>2144216</v>
      </c>
      <c r="EQ202" s="414">
        <v>295039</v>
      </c>
      <c r="ER202" s="414">
        <v>2040</v>
      </c>
      <c r="ES202" s="414">
        <v>146971</v>
      </c>
      <c r="ET202" s="414">
        <v>754691</v>
      </c>
      <c r="EU202" s="414">
        <v>85223</v>
      </c>
      <c r="EV202" s="414">
        <v>53020</v>
      </c>
      <c r="EW202" s="414">
        <v>102852</v>
      </c>
      <c r="EX202" s="414">
        <v>51886</v>
      </c>
      <c r="EY202" s="414">
        <v>40412</v>
      </c>
      <c r="EZ202" s="414">
        <v>115064</v>
      </c>
      <c r="FA202" s="414">
        <v>45788</v>
      </c>
      <c r="FB202" s="414">
        <v>296477</v>
      </c>
      <c r="FC202" s="414">
        <v>46176</v>
      </c>
      <c r="FD202" s="414">
        <v>406460</v>
      </c>
      <c r="FE202" s="414">
        <v>47648</v>
      </c>
      <c r="FF202" s="414">
        <v>263712</v>
      </c>
      <c r="FG202" s="414">
        <v>19160</v>
      </c>
      <c r="FH202" s="414">
        <v>61510</v>
      </c>
      <c r="FI202" s="414">
        <v>340582</v>
      </c>
      <c r="FJ202" s="414">
        <v>877935</v>
      </c>
      <c r="FK202" s="414">
        <v>983437</v>
      </c>
      <c r="FL202" s="414">
        <v>76520</v>
      </c>
      <c r="FM202" s="414">
        <v>171653</v>
      </c>
      <c r="FN202" s="414">
        <v>535435</v>
      </c>
      <c r="FO202" s="414">
        <v>2019653</v>
      </c>
      <c r="FP202" s="414">
        <v>63466</v>
      </c>
      <c r="FQ202" s="414">
        <v>359334</v>
      </c>
      <c r="FR202" s="414">
        <v>428341</v>
      </c>
      <c r="FS202" s="414">
        <v>178370</v>
      </c>
      <c r="FT202" s="414">
        <v>192753</v>
      </c>
      <c r="FU202" s="414">
        <v>29146</v>
      </c>
      <c r="FV202" s="414">
        <v>47742</v>
      </c>
      <c r="FW202" s="414">
        <v>123713</v>
      </c>
      <c r="FX202" s="414">
        <v>356772</v>
      </c>
      <c r="FY202" s="414">
        <v>1120383</v>
      </c>
      <c r="FZ202" s="414">
        <v>230883</v>
      </c>
      <c r="GA202" s="414">
        <v>1224254</v>
      </c>
      <c r="GB202" s="414">
        <v>212019</v>
      </c>
      <c r="GC202" s="414">
        <v>403412</v>
      </c>
      <c r="GD202" s="414">
        <v>297741</v>
      </c>
      <c r="GE202" s="414">
        <v>53866</v>
      </c>
      <c r="GF202" s="414">
        <v>188430</v>
      </c>
      <c r="GG202" s="415">
        <v>38958572</v>
      </c>
      <c r="GH202" s="98"/>
      <c r="GI202" s="98"/>
      <c r="GJ202" s="98"/>
      <c r="GK202" s="98"/>
      <c r="GL202" s="98"/>
      <c r="GM202" s="98"/>
      <c r="GN202" s="98"/>
      <c r="GO202" s="98"/>
      <c r="GP202" s="98"/>
      <c r="GQ202" s="98"/>
      <c r="GR202" s="98"/>
      <c r="GS202" s="98"/>
      <c r="GT202" s="98"/>
      <c r="GU202" s="98"/>
      <c r="GV202" s="98"/>
      <c r="GW202" s="98"/>
      <c r="GX202" s="98"/>
      <c r="GY202" s="98"/>
      <c r="GZ202" s="98"/>
      <c r="HA202" s="98"/>
      <c r="HB202" s="98"/>
      <c r="HC202" s="98"/>
      <c r="HD202" s="98"/>
      <c r="HE202" s="98"/>
      <c r="HF202" s="98"/>
      <c r="HG202" s="95"/>
      <c r="HH202" s="40"/>
      <c r="HI202" s="40"/>
    </row>
    <row r="203" spans="1:217" x14ac:dyDescent="0.2">
      <c r="A203" s="399"/>
    </row>
    <row r="204" spans="1:217" x14ac:dyDescent="0.2">
      <c r="A204" s="40"/>
    </row>
    <row r="205" spans="1:217" x14ac:dyDescent="0.2">
      <c r="A205" s="40"/>
    </row>
    <row r="206" spans="1:217" x14ac:dyDescent="0.2">
      <c r="A206" s="40"/>
    </row>
    <row r="207" spans="1:217" x14ac:dyDescent="0.2">
      <c r="A207" s="40"/>
    </row>
    <row r="208" spans="1:217" x14ac:dyDescent="0.2">
      <c r="A208" s="40"/>
    </row>
    <row r="209" spans="1:1" s="55" customFormat="1" x14ac:dyDescent="0.2">
      <c r="A209" s="40"/>
    </row>
    <row r="210" spans="1:1" s="55" customFormat="1" x14ac:dyDescent="0.2">
      <c r="A210" s="40"/>
    </row>
    <row r="211" spans="1:1" s="55" customFormat="1" x14ac:dyDescent="0.2">
      <c r="A211" s="40"/>
    </row>
    <row r="212" spans="1:1" s="55" customFormat="1" x14ac:dyDescent="0.2">
      <c r="A212" s="40"/>
    </row>
    <row r="213" spans="1:1" s="55" customFormat="1" x14ac:dyDescent="0.2">
      <c r="A213" s="40"/>
    </row>
    <row r="214" spans="1:1" s="55" customFormat="1" x14ac:dyDescent="0.2">
      <c r="A214" s="40"/>
    </row>
    <row r="215" spans="1:1" s="55" customFormat="1" x14ac:dyDescent="0.2">
      <c r="A215" s="40"/>
    </row>
    <row r="216" spans="1:1" s="55" customFormat="1" x14ac:dyDescent="0.2">
      <c r="A216" s="40"/>
    </row>
    <row r="217" spans="1:1" s="55" customFormat="1" x14ac:dyDescent="0.2">
      <c r="A217" s="40"/>
    </row>
  </sheetData>
  <phoneticPr fontId="3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0"/>
  </sheetPr>
  <dimension ref="B1:Q582"/>
  <sheetViews>
    <sheetView workbookViewId="0">
      <pane xSplit="6" ySplit="5" topLeftCell="G103" activePane="bottomRight" state="frozen"/>
      <selection pane="topRight" activeCell="G1" sqref="G1"/>
      <selection pane="bottomLeft" activeCell="A6" sqref="A6"/>
      <selection pane="bottomRight" activeCell="J116" sqref="J116"/>
    </sheetView>
  </sheetViews>
  <sheetFormatPr defaultColWidth="9" defaultRowHeight="13" x14ac:dyDescent="0.2"/>
  <cols>
    <col min="1" max="1" width="1.453125" style="105" customWidth="1"/>
    <col min="2" max="2" width="5" style="108" customWidth="1"/>
    <col min="3" max="3" width="4.6328125" style="107" customWidth="1"/>
    <col min="4" max="4" width="5" style="108" bestFit="1" customWidth="1"/>
    <col min="5" max="5" width="5.36328125" style="108" customWidth="1"/>
    <col min="6" max="6" width="26.36328125" style="109" customWidth="1"/>
    <col min="7" max="8" width="10" style="109" bestFit="1" customWidth="1"/>
    <col min="9" max="9" width="5.453125" style="110" bestFit="1" customWidth="1"/>
    <col min="10" max="10" width="20.6328125" style="109" customWidth="1"/>
    <col min="11" max="11" width="10" style="109" bestFit="1" customWidth="1"/>
    <col min="12" max="12" width="5.453125" style="110" customWidth="1"/>
    <col min="13" max="13" width="20.6328125" style="109" customWidth="1"/>
    <col min="14" max="14" width="9.453125" style="109" bestFit="1" customWidth="1"/>
    <col min="15" max="15" width="5.453125" style="110" customWidth="1"/>
    <col min="16" max="16" width="20.6328125" style="111" customWidth="1"/>
    <col min="17" max="17" width="9.453125" style="111" bestFit="1" customWidth="1"/>
    <col min="18" max="18" width="1.453125" style="105" customWidth="1"/>
    <col min="19" max="16384" width="9" style="105"/>
  </cols>
  <sheetData>
    <row r="1" spans="2:17" ht="19" x14ac:dyDescent="0.2">
      <c r="B1" s="99" t="s">
        <v>1768</v>
      </c>
      <c r="C1" s="100"/>
      <c r="D1" s="101"/>
      <c r="E1" s="101"/>
      <c r="F1" s="102"/>
      <c r="G1" s="102"/>
      <c r="H1" s="102"/>
      <c r="I1" s="103"/>
      <c r="J1" s="102"/>
      <c r="K1" s="102"/>
      <c r="L1" s="103"/>
      <c r="M1" s="102"/>
      <c r="N1" s="102"/>
      <c r="O1" s="103"/>
      <c r="P1" s="104"/>
      <c r="Q1" s="104"/>
    </row>
    <row r="2" spans="2:17" ht="16.5" x14ac:dyDescent="0.2">
      <c r="B2" s="106" t="s">
        <v>1265</v>
      </c>
    </row>
    <row r="3" spans="2:17" x14ac:dyDescent="0.2">
      <c r="B3" s="994" t="s">
        <v>1769</v>
      </c>
      <c r="C3" s="995"/>
      <c r="D3" s="995"/>
      <c r="E3" s="995"/>
      <c r="F3" s="996"/>
      <c r="G3" s="997" t="s">
        <v>1266</v>
      </c>
      <c r="H3" s="998"/>
      <c r="I3" s="997" t="s">
        <v>1770</v>
      </c>
      <c r="J3" s="998"/>
      <c r="K3" s="353"/>
      <c r="L3" s="997" t="s">
        <v>1771</v>
      </c>
      <c r="M3" s="999"/>
      <c r="N3" s="354"/>
      <c r="O3" s="999" t="s">
        <v>1267</v>
      </c>
      <c r="P3" s="999"/>
      <c r="Q3" s="112"/>
    </row>
    <row r="4" spans="2:17" x14ac:dyDescent="0.2">
      <c r="B4" s="1004" t="s">
        <v>1268</v>
      </c>
      <c r="C4" s="1005"/>
      <c r="D4" s="1005"/>
      <c r="E4" s="1006"/>
      <c r="F4" s="1007" t="s">
        <v>1269</v>
      </c>
      <c r="G4" s="113" t="s">
        <v>1270</v>
      </c>
      <c r="H4" s="113" t="s">
        <v>1271</v>
      </c>
      <c r="I4" s="1009" t="s">
        <v>1272</v>
      </c>
      <c r="J4" s="1011" t="s">
        <v>1269</v>
      </c>
      <c r="K4" s="114"/>
      <c r="L4" s="1009" t="s">
        <v>1272</v>
      </c>
      <c r="M4" s="1000" t="s">
        <v>1269</v>
      </c>
      <c r="N4" s="115"/>
      <c r="O4" s="1013" t="s">
        <v>1272</v>
      </c>
      <c r="P4" s="1000" t="s">
        <v>1269</v>
      </c>
      <c r="Q4" s="115"/>
    </row>
    <row r="5" spans="2:17" s="116" customFormat="1" x14ac:dyDescent="0.2">
      <c r="B5" s="1002" t="s">
        <v>1273</v>
      </c>
      <c r="C5" s="1003"/>
      <c r="D5" s="1002" t="s">
        <v>1274</v>
      </c>
      <c r="E5" s="1003"/>
      <c r="F5" s="1008"/>
      <c r="G5" s="355"/>
      <c r="H5" s="355"/>
      <c r="I5" s="1010"/>
      <c r="J5" s="1012"/>
      <c r="K5" s="356"/>
      <c r="L5" s="1010"/>
      <c r="M5" s="1001"/>
      <c r="N5" s="357"/>
      <c r="O5" s="1014"/>
      <c r="P5" s="1001"/>
      <c r="Q5" s="357"/>
    </row>
    <row r="6" spans="2:17" x14ac:dyDescent="0.2">
      <c r="B6" s="427" t="s">
        <v>508</v>
      </c>
      <c r="C6" s="428" t="s">
        <v>505</v>
      </c>
      <c r="D6" s="427"/>
      <c r="E6" s="428"/>
      <c r="F6" s="429" t="s">
        <v>504</v>
      </c>
      <c r="G6" s="117">
        <v>44669</v>
      </c>
      <c r="H6" s="118"/>
      <c r="I6" s="119" t="s">
        <v>1772</v>
      </c>
      <c r="J6" s="118" t="s">
        <v>525</v>
      </c>
      <c r="K6" s="117">
        <f>SUM(H6:H11)</f>
        <v>44812</v>
      </c>
      <c r="L6" s="120" t="s">
        <v>1773</v>
      </c>
      <c r="M6" s="118" t="s">
        <v>506</v>
      </c>
      <c r="N6" s="121">
        <f>SUM(K6:K36)</f>
        <v>100575</v>
      </c>
      <c r="O6" s="122"/>
      <c r="P6" s="123" t="s">
        <v>1774</v>
      </c>
      <c r="Q6" s="124">
        <f>N6+N37+N45</f>
        <v>190815</v>
      </c>
    </row>
    <row r="7" spans="2:17" x14ac:dyDescent="0.2">
      <c r="B7" s="427"/>
      <c r="C7" s="428"/>
      <c r="D7" s="427" t="s">
        <v>1775</v>
      </c>
      <c r="E7" s="428" t="s">
        <v>1776</v>
      </c>
      <c r="F7" s="429" t="s">
        <v>312</v>
      </c>
      <c r="G7" s="125"/>
      <c r="H7" s="117">
        <v>43567</v>
      </c>
      <c r="I7" s="119"/>
      <c r="J7" s="118"/>
      <c r="K7" s="118"/>
      <c r="L7" s="120"/>
      <c r="M7" s="118"/>
      <c r="N7" s="126"/>
      <c r="O7" s="122"/>
      <c r="P7" s="118"/>
      <c r="Q7" s="126"/>
    </row>
    <row r="8" spans="2:17" x14ac:dyDescent="0.2">
      <c r="B8" s="427"/>
      <c r="C8" s="428"/>
      <c r="D8" s="427" t="s">
        <v>508</v>
      </c>
      <c r="E8" s="428" t="s">
        <v>261</v>
      </c>
      <c r="F8" s="430" t="s">
        <v>503</v>
      </c>
      <c r="G8" s="127"/>
      <c r="H8" s="127">
        <v>1102</v>
      </c>
      <c r="I8" s="119"/>
      <c r="J8" s="118"/>
      <c r="K8" s="118"/>
      <c r="L8" s="120"/>
      <c r="M8" s="118"/>
      <c r="N8" s="126"/>
      <c r="O8" s="122"/>
      <c r="P8" s="118"/>
      <c r="Q8" s="126"/>
    </row>
    <row r="9" spans="2:17" x14ac:dyDescent="0.2">
      <c r="B9" s="431" t="s">
        <v>508</v>
      </c>
      <c r="C9" s="432" t="s">
        <v>461</v>
      </c>
      <c r="D9" s="431"/>
      <c r="E9" s="432"/>
      <c r="F9" s="433" t="s">
        <v>502</v>
      </c>
      <c r="G9" s="117">
        <v>143</v>
      </c>
      <c r="H9" s="118"/>
      <c r="I9" s="119"/>
      <c r="J9" s="118"/>
      <c r="K9" s="118"/>
      <c r="L9" s="120"/>
      <c r="M9" s="118"/>
      <c r="N9" s="126"/>
      <c r="O9" s="122"/>
      <c r="P9" s="118"/>
      <c r="Q9" s="126"/>
    </row>
    <row r="10" spans="2:17" x14ac:dyDescent="0.2">
      <c r="B10" s="427"/>
      <c r="C10" s="428"/>
      <c r="D10" s="427" t="s">
        <v>508</v>
      </c>
      <c r="E10" s="428" t="s">
        <v>204</v>
      </c>
      <c r="F10" s="429" t="s">
        <v>1777</v>
      </c>
      <c r="G10" s="118"/>
      <c r="H10" s="117">
        <v>115</v>
      </c>
      <c r="I10" s="119"/>
      <c r="J10" s="118"/>
      <c r="K10" s="118"/>
      <c r="L10" s="120"/>
      <c r="M10" s="118"/>
      <c r="N10" s="126"/>
      <c r="O10" s="122"/>
      <c r="P10" s="118"/>
      <c r="Q10" s="126"/>
    </row>
    <row r="11" spans="2:17" x14ac:dyDescent="0.2">
      <c r="B11" s="427"/>
      <c r="C11" s="428"/>
      <c r="D11" s="427" t="s">
        <v>508</v>
      </c>
      <c r="E11" s="428" t="s">
        <v>1778</v>
      </c>
      <c r="F11" s="429" t="s">
        <v>1779</v>
      </c>
      <c r="G11" s="118"/>
      <c r="H11" s="117">
        <v>28</v>
      </c>
      <c r="I11" s="119"/>
      <c r="J11" s="118"/>
      <c r="K11" s="118"/>
      <c r="L11" s="120"/>
      <c r="M11" s="118"/>
      <c r="N11" s="126"/>
      <c r="O11" s="122"/>
      <c r="P11" s="118"/>
      <c r="Q11" s="126"/>
    </row>
    <row r="12" spans="2:17" x14ac:dyDescent="0.2">
      <c r="B12" s="434" t="s">
        <v>500</v>
      </c>
      <c r="C12" s="435" t="s">
        <v>505</v>
      </c>
      <c r="D12" s="434"/>
      <c r="E12" s="435"/>
      <c r="F12" s="436" t="s">
        <v>501</v>
      </c>
      <c r="G12" s="358">
        <v>555</v>
      </c>
      <c r="H12" s="359"/>
      <c r="I12" s="360" t="s">
        <v>1780</v>
      </c>
      <c r="J12" s="359" t="s">
        <v>526</v>
      </c>
      <c r="K12" s="361">
        <f>SUM(H12:H17)</f>
        <v>3507</v>
      </c>
      <c r="L12" s="120"/>
      <c r="M12" s="118"/>
      <c r="N12" s="126"/>
      <c r="O12" s="122"/>
      <c r="P12" s="118"/>
      <c r="Q12" s="126"/>
    </row>
    <row r="13" spans="2:17" x14ac:dyDescent="0.2">
      <c r="B13" s="427"/>
      <c r="C13" s="428"/>
      <c r="D13" s="427" t="s">
        <v>500</v>
      </c>
      <c r="E13" s="428" t="s">
        <v>266</v>
      </c>
      <c r="F13" s="429" t="s">
        <v>499</v>
      </c>
      <c r="G13" s="118"/>
      <c r="H13" s="117">
        <v>0</v>
      </c>
      <c r="I13" s="119"/>
      <c r="J13" s="118"/>
      <c r="K13" s="118"/>
      <c r="L13" s="120"/>
      <c r="M13" s="118"/>
      <c r="N13" s="126"/>
      <c r="O13" s="122"/>
      <c r="P13" s="118"/>
      <c r="Q13" s="126"/>
    </row>
    <row r="14" spans="2:17" x14ac:dyDescent="0.2">
      <c r="B14" s="437"/>
      <c r="C14" s="438"/>
      <c r="D14" s="437" t="s">
        <v>500</v>
      </c>
      <c r="E14" s="438" t="s">
        <v>261</v>
      </c>
      <c r="F14" s="430" t="s">
        <v>493</v>
      </c>
      <c r="G14" s="128"/>
      <c r="H14" s="127">
        <v>555</v>
      </c>
      <c r="I14" s="119"/>
      <c r="J14" s="118"/>
      <c r="K14" s="118"/>
      <c r="L14" s="120"/>
      <c r="M14" s="118"/>
      <c r="N14" s="126"/>
      <c r="O14" s="122"/>
      <c r="P14" s="118"/>
      <c r="Q14" s="126"/>
    </row>
    <row r="15" spans="2:17" x14ac:dyDescent="0.2">
      <c r="B15" s="427" t="s">
        <v>500</v>
      </c>
      <c r="C15" s="428" t="s">
        <v>461</v>
      </c>
      <c r="D15" s="427"/>
      <c r="E15" s="428"/>
      <c r="F15" s="433" t="s">
        <v>492</v>
      </c>
      <c r="G15" s="117">
        <v>2952</v>
      </c>
      <c r="H15" s="118"/>
      <c r="I15" s="119"/>
      <c r="J15" s="118"/>
      <c r="K15" s="118"/>
      <c r="L15" s="120"/>
      <c r="M15" s="118"/>
      <c r="N15" s="126"/>
      <c r="O15" s="122"/>
      <c r="P15" s="118"/>
      <c r="Q15" s="126"/>
    </row>
    <row r="16" spans="2:17" x14ac:dyDescent="0.2">
      <c r="B16" s="427"/>
      <c r="C16" s="428"/>
      <c r="D16" s="427" t="s">
        <v>500</v>
      </c>
      <c r="E16" s="428" t="s">
        <v>204</v>
      </c>
      <c r="F16" s="429" t="s">
        <v>1781</v>
      </c>
      <c r="G16" s="118"/>
      <c r="H16" s="117">
        <v>2369</v>
      </c>
      <c r="I16" s="119"/>
      <c r="J16" s="118"/>
      <c r="K16" s="118"/>
      <c r="L16" s="120"/>
      <c r="M16" s="118"/>
      <c r="N16" s="126"/>
      <c r="O16" s="122"/>
      <c r="P16" s="118"/>
      <c r="Q16" s="126"/>
    </row>
    <row r="17" spans="2:17" x14ac:dyDescent="0.2">
      <c r="B17" s="439"/>
      <c r="C17" s="440"/>
      <c r="D17" s="439" t="s">
        <v>500</v>
      </c>
      <c r="E17" s="440" t="s">
        <v>141</v>
      </c>
      <c r="F17" s="441" t="s">
        <v>491</v>
      </c>
      <c r="G17" s="129"/>
      <c r="H17" s="130">
        <v>583</v>
      </c>
      <c r="I17" s="131"/>
      <c r="J17" s="129"/>
      <c r="K17" s="118"/>
      <c r="L17" s="120"/>
      <c r="M17" s="118"/>
      <c r="N17" s="126"/>
      <c r="O17" s="122"/>
      <c r="P17" s="118"/>
      <c r="Q17" s="126"/>
    </row>
    <row r="18" spans="2:17" x14ac:dyDescent="0.2">
      <c r="B18" s="434"/>
      <c r="C18" s="435"/>
      <c r="D18" s="434" t="s">
        <v>490</v>
      </c>
      <c r="E18" s="435" t="s">
        <v>507</v>
      </c>
      <c r="F18" s="429" t="s">
        <v>527</v>
      </c>
      <c r="G18" s="117"/>
      <c r="H18" s="117">
        <v>42429</v>
      </c>
      <c r="I18" s="360" t="s">
        <v>1782</v>
      </c>
      <c r="J18" s="359" t="s">
        <v>527</v>
      </c>
      <c r="K18" s="361">
        <f>H18</f>
        <v>42429</v>
      </c>
      <c r="L18" s="120"/>
      <c r="M18" s="118"/>
      <c r="N18" s="126"/>
      <c r="O18" s="122"/>
      <c r="P18" s="118"/>
      <c r="Q18" s="126"/>
    </row>
    <row r="19" spans="2:17" x14ac:dyDescent="0.2">
      <c r="B19" s="427" t="s">
        <v>490</v>
      </c>
      <c r="C19" s="428" t="s">
        <v>505</v>
      </c>
      <c r="D19" s="427"/>
      <c r="E19" s="428"/>
      <c r="F19" s="429" t="s">
        <v>1279</v>
      </c>
      <c r="G19" s="117">
        <v>33256</v>
      </c>
      <c r="H19" s="117"/>
      <c r="I19" s="119"/>
      <c r="J19" s="118"/>
      <c r="K19" s="118"/>
      <c r="L19" s="120"/>
      <c r="M19" s="118"/>
      <c r="N19" s="126"/>
      <c r="O19" s="122"/>
      <c r="P19" s="118"/>
      <c r="Q19" s="126"/>
    </row>
    <row r="20" spans="2:17" x14ac:dyDescent="0.2">
      <c r="B20" s="427" t="s">
        <v>490</v>
      </c>
      <c r="C20" s="428" t="s">
        <v>461</v>
      </c>
      <c r="D20" s="427"/>
      <c r="E20" s="428"/>
      <c r="F20" s="429" t="s">
        <v>1280</v>
      </c>
      <c r="G20" s="117">
        <v>9173</v>
      </c>
      <c r="H20" s="117"/>
      <c r="I20" s="131"/>
      <c r="J20" s="129"/>
      <c r="K20" s="132"/>
      <c r="L20" s="120"/>
      <c r="M20" s="118"/>
      <c r="N20" s="126"/>
      <c r="O20" s="122"/>
      <c r="P20" s="118"/>
      <c r="Q20" s="126"/>
    </row>
    <row r="21" spans="2:17" x14ac:dyDescent="0.2">
      <c r="B21" s="434" t="s">
        <v>489</v>
      </c>
      <c r="C21" s="435" t="s">
        <v>505</v>
      </c>
      <c r="D21" s="434" t="s">
        <v>1783</v>
      </c>
      <c r="E21" s="435" t="s">
        <v>507</v>
      </c>
      <c r="F21" s="436" t="s">
        <v>528</v>
      </c>
      <c r="G21" s="358">
        <v>3576</v>
      </c>
      <c r="H21" s="358">
        <v>3576</v>
      </c>
      <c r="I21" s="360" t="s">
        <v>1783</v>
      </c>
      <c r="J21" s="359" t="s">
        <v>528</v>
      </c>
      <c r="K21" s="117">
        <f>H21</f>
        <v>3576</v>
      </c>
      <c r="L21" s="120"/>
      <c r="M21" s="118"/>
      <c r="N21" s="126"/>
      <c r="O21" s="122"/>
      <c r="P21" s="118"/>
      <c r="Q21" s="126"/>
    </row>
    <row r="22" spans="2:17" x14ac:dyDescent="0.2">
      <c r="B22" s="442" t="s">
        <v>487</v>
      </c>
      <c r="C22" s="443" t="s">
        <v>505</v>
      </c>
      <c r="D22" s="442" t="s">
        <v>487</v>
      </c>
      <c r="E22" s="443" t="s">
        <v>266</v>
      </c>
      <c r="F22" s="444" t="s">
        <v>488</v>
      </c>
      <c r="G22" s="358">
        <v>0</v>
      </c>
      <c r="H22" s="358">
        <v>0</v>
      </c>
      <c r="I22" s="360" t="s">
        <v>1784</v>
      </c>
      <c r="J22" s="359" t="s">
        <v>529</v>
      </c>
      <c r="K22" s="361">
        <f>SUM(H22:H28)</f>
        <v>112</v>
      </c>
      <c r="L22" s="120"/>
      <c r="M22" s="118"/>
      <c r="N22" s="126"/>
      <c r="O22" s="122"/>
      <c r="P22" s="118"/>
      <c r="Q22" s="126"/>
    </row>
    <row r="23" spans="2:17" x14ac:dyDescent="0.2">
      <c r="B23" s="427" t="s">
        <v>487</v>
      </c>
      <c r="C23" s="428" t="s">
        <v>461</v>
      </c>
      <c r="D23" s="427"/>
      <c r="E23" s="428"/>
      <c r="F23" s="433" t="s">
        <v>486</v>
      </c>
      <c r="G23" s="133">
        <v>77</v>
      </c>
      <c r="H23" s="134"/>
      <c r="I23" s="119"/>
      <c r="J23" s="118"/>
      <c r="K23" s="118"/>
      <c r="L23" s="120"/>
      <c r="M23" s="118"/>
      <c r="N23" s="126"/>
      <c r="O23" s="122"/>
      <c r="P23" s="118"/>
      <c r="Q23" s="126"/>
    </row>
    <row r="24" spans="2:17" x14ac:dyDescent="0.2">
      <c r="B24" s="427"/>
      <c r="C24" s="428"/>
      <c r="D24" s="427" t="s">
        <v>487</v>
      </c>
      <c r="E24" s="428" t="s">
        <v>204</v>
      </c>
      <c r="F24" s="429" t="s">
        <v>485</v>
      </c>
      <c r="G24" s="135"/>
      <c r="H24" s="125">
        <v>0</v>
      </c>
      <c r="I24" s="119"/>
      <c r="J24" s="118"/>
      <c r="K24" s="118"/>
      <c r="L24" s="120"/>
      <c r="M24" s="118"/>
      <c r="N24" s="126"/>
      <c r="O24" s="122"/>
      <c r="P24" s="118"/>
      <c r="Q24" s="126"/>
    </row>
    <row r="25" spans="2:17" x14ac:dyDescent="0.2">
      <c r="B25" s="437"/>
      <c r="C25" s="438"/>
      <c r="D25" s="437" t="s">
        <v>487</v>
      </c>
      <c r="E25" s="438" t="s">
        <v>141</v>
      </c>
      <c r="F25" s="430" t="s">
        <v>484</v>
      </c>
      <c r="G25" s="128"/>
      <c r="H25" s="127">
        <v>77</v>
      </c>
      <c r="I25" s="119"/>
      <c r="J25" s="118"/>
      <c r="K25" s="118"/>
      <c r="L25" s="120"/>
      <c r="M25" s="118"/>
      <c r="N25" s="126"/>
      <c r="O25" s="122"/>
      <c r="P25" s="118"/>
      <c r="Q25" s="126"/>
    </row>
    <row r="26" spans="2:17" x14ac:dyDescent="0.2">
      <c r="B26" s="427" t="s">
        <v>487</v>
      </c>
      <c r="C26" s="428" t="s">
        <v>139</v>
      </c>
      <c r="D26" s="427"/>
      <c r="E26" s="428"/>
      <c r="F26" s="433" t="s">
        <v>483</v>
      </c>
      <c r="G26" s="117">
        <v>35</v>
      </c>
      <c r="H26" s="118"/>
      <c r="I26" s="119"/>
      <c r="J26" s="118"/>
      <c r="K26" s="118"/>
      <c r="L26" s="120"/>
      <c r="M26" s="118"/>
      <c r="N26" s="126"/>
      <c r="O26" s="122"/>
      <c r="P26" s="118"/>
      <c r="Q26" s="126"/>
    </row>
    <row r="27" spans="2:17" x14ac:dyDescent="0.2">
      <c r="B27" s="427"/>
      <c r="C27" s="428"/>
      <c r="D27" s="427" t="s">
        <v>487</v>
      </c>
      <c r="E27" s="428" t="s">
        <v>748</v>
      </c>
      <c r="F27" s="429" t="s">
        <v>482</v>
      </c>
      <c r="G27" s="118"/>
      <c r="H27" s="117">
        <v>23</v>
      </c>
      <c r="I27" s="119"/>
      <c r="J27" s="118"/>
      <c r="K27" s="118"/>
      <c r="L27" s="120"/>
      <c r="M27" s="118"/>
      <c r="N27" s="126"/>
      <c r="O27" s="122"/>
      <c r="P27" s="118"/>
      <c r="Q27" s="126"/>
    </row>
    <row r="28" spans="2:17" x14ac:dyDescent="0.2">
      <c r="B28" s="439"/>
      <c r="C28" s="440"/>
      <c r="D28" s="439" t="s">
        <v>487</v>
      </c>
      <c r="E28" s="440" t="s">
        <v>1785</v>
      </c>
      <c r="F28" s="429" t="s">
        <v>1281</v>
      </c>
      <c r="G28" s="129"/>
      <c r="H28" s="136">
        <v>12</v>
      </c>
      <c r="I28" s="131"/>
      <c r="J28" s="129"/>
      <c r="K28" s="132"/>
      <c r="L28" s="120"/>
      <c r="M28" s="118"/>
      <c r="N28" s="126"/>
      <c r="O28" s="122"/>
      <c r="P28" s="118"/>
      <c r="Q28" s="126"/>
    </row>
    <row r="29" spans="2:17" hidden="1" x14ac:dyDescent="0.2">
      <c r="B29" s="442" t="s">
        <v>479</v>
      </c>
      <c r="C29" s="443" t="s">
        <v>505</v>
      </c>
      <c r="D29" s="442" t="s">
        <v>479</v>
      </c>
      <c r="E29" s="443" t="s">
        <v>266</v>
      </c>
      <c r="F29" s="444" t="s">
        <v>480</v>
      </c>
      <c r="G29" s="117">
        <v>679</v>
      </c>
      <c r="H29" s="117">
        <v>679</v>
      </c>
      <c r="I29" s="119" t="s">
        <v>1786</v>
      </c>
      <c r="J29" s="118" t="s">
        <v>478</v>
      </c>
      <c r="K29" s="117">
        <f>SUM(H29:H36)</f>
        <v>6139</v>
      </c>
      <c r="L29" s="120"/>
      <c r="M29" s="118"/>
      <c r="N29" s="126"/>
      <c r="O29" s="122"/>
      <c r="P29" s="118"/>
      <c r="Q29" s="126"/>
    </row>
    <row r="30" spans="2:17" hidden="1" x14ac:dyDescent="0.2">
      <c r="B30" s="445" t="s">
        <v>479</v>
      </c>
      <c r="C30" s="446" t="s">
        <v>461</v>
      </c>
      <c r="D30" s="445" t="s">
        <v>479</v>
      </c>
      <c r="E30" s="446" t="s">
        <v>204</v>
      </c>
      <c r="F30" s="447" t="s">
        <v>477</v>
      </c>
      <c r="G30" s="138">
        <v>790</v>
      </c>
      <c r="H30" s="138">
        <v>790</v>
      </c>
      <c r="I30" s="119"/>
      <c r="J30" s="118"/>
      <c r="K30" s="118"/>
      <c r="L30" s="120"/>
      <c r="M30" s="118"/>
      <c r="N30" s="126"/>
      <c r="O30" s="122"/>
      <c r="P30" s="118"/>
      <c r="Q30" s="126"/>
    </row>
    <row r="31" spans="2:17" hidden="1" x14ac:dyDescent="0.2">
      <c r="B31" s="445" t="s">
        <v>479</v>
      </c>
      <c r="C31" s="446" t="s">
        <v>458</v>
      </c>
      <c r="D31" s="445" t="s">
        <v>479</v>
      </c>
      <c r="E31" s="446" t="s">
        <v>125</v>
      </c>
      <c r="F31" s="447" t="s">
        <v>476</v>
      </c>
      <c r="G31" s="138">
        <v>4636</v>
      </c>
      <c r="H31" s="138">
        <v>4636</v>
      </c>
      <c r="I31" s="119"/>
      <c r="J31" s="118"/>
      <c r="K31" s="118"/>
      <c r="L31" s="120"/>
      <c r="M31" s="118"/>
      <c r="N31" s="126"/>
      <c r="O31" s="122"/>
      <c r="P31" s="118"/>
      <c r="Q31" s="126"/>
    </row>
    <row r="32" spans="2:17" hidden="1" x14ac:dyDescent="0.2">
      <c r="B32" s="427" t="s">
        <v>479</v>
      </c>
      <c r="C32" s="428" t="s">
        <v>139</v>
      </c>
      <c r="D32" s="427"/>
      <c r="E32" s="428"/>
      <c r="F32" s="433" t="s">
        <v>475</v>
      </c>
      <c r="G32" s="117">
        <v>34</v>
      </c>
      <c r="H32" s="118"/>
      <c r="I32" s="119"/>
      <c r="J32" s="118"/>
      <c r="K32" s="118"/>
      <c r="L32" s="120"/>
      <c r="M32" s="118"/>
      <c r="N32" s="126"/>
      <c r="O32" s="122"/>
      <c r="P32" s="118"/>
      <c r="Q32" s="126"/>
    </row>
    <row r="33" spans="2:17" hidden="1" x14ac:dyDescent="0.2">
      <c r="B33" s="427"/>
      <c r="C33" s="428"/>
      <c r="D33" s="427" t="s">
        <v>479</v>
      </c>
      <c r="E33" s="428" t="s">
        <v>748</v>
      </c>
      <c r="F33" s="429" t="s">
        <v>474</v>
      </c>
      <c r="G33" s="118"/>
      <c r="H33" s="117">
        <v>0</v>
      </c>
      <c r="I33" s="119"/>
      <c r="J33" s="118"/>
      <c r="K33" s="118"/>
      <c r="L33" s="120"/>
      <c r="M33" s="118"/>
      <c r="N33" s="126"/>
      <c r="O33" s="122"/>
      <c r="P33" s="118"/>
      <c r="Q33" s="126"/>
    </row>
    <row r="34" spans="2:17" hidden="1" x14ac:dyDescent="0.2">
      <c r="B34" s="427"/>
      <c r="C34" s="428"/>
      <c r="D34" s="427" t="s">
        <v>479</v>
      </c>
      <c r="E34" s="428" t="s">
        <v>747</v>
      </c>
      <c r="F34" s="429" t="s">
        <v>623</v>
      </c>
      <c r="G34" s="118"/>
      <c r="H34" s="117">
        <v>0</v>
      </c>
      <c r="I34" s="119"/>
      <c r="J34" s="118"/>
      <c r="K34" s="118"/>
      <c r="L34" s="120"/>
      <c r="M34" s="118"/>
      <c r="N34" s="126"/>
      <c r="O34" s="122"/>
      <c r="P34" s="118"/>
      <c r="Q34" s="126"/>
    </row>
    <row r="35" spans="2:17" hidden="1" x14ac:dyDescent="0.2">
      <c r="B35" s="427"/>
      <c r="C35" s="428"/>
      <c r="D35" s="427" t="s">
        <v>479</v>
      </c>
      <c r="E35" s="428" t="s">
        <v>746</v>
      </c>
      <c r="F35" s="429" t="s">
        <v>624</v>
      </c>
      <c r="G35" s="118"/>
      <c r="H35" s="117">
        <v>0</v>
      </c>
      <c r="I35" s="119"/>
      <c r="J35" s="118"/>
      <c r="K35" s="118"/>
      <c r="L35" s="120"/>
      <c r="M35" s="118"/>
      <c r="N35" s="126"/>
      <c r="O35" s="122"/>
      <c r="P35" s="118"/>
      <c r="Q35" s="126"/>
    </row>
    <row r="36" spans="2:17" hidden="1" x14ac:dyDescent="0.2">
      <c r="B36" s="439"/>
      <c r="C36" s="440"/>
      <c r="D36" s="439" t="s">
        <v>479</v>
      </c>
      <c r="E36" s="440" t="s">
        <v>281</v>
      </c>
      <c r="F36" s="441" t="s">
        <v>1282</v>
      </c>
      <c r="G36" s="118"/>
      <c r="H36" s="117">
        <v>34</v>
      </c>
      <c r="I36" s="119"/>
      <c r="J36" s="118"/>
      <c r="K36" s="118"/>
      <c r="L36" s="139"/>
      <c r="M36" s="118"/>
      <c r="N36" s="126"/>
      <c r="O36" s="122"/>
      <c r="P36" s="118"/>
      <c r="Q36" s="126"/>
    </row>
    <row r="37" spans="2:17" x14ac:dyDescent="0.2">
      <c r="B37" s="434" t="s">
        <v>472</v>
      </c>
      <c r="C37" s="435" t="s">
        <v>505</v>
      </c>
      <c r="D37" s="434"/>
      <c r="E37" s="435"/>
      <c r="F37" s="436" t="s">
        <v>473</v>
      </c>
      <c r="G37" s="358">
        <v>12518</v>
      </c>
      <c r="H37" s="359"/>
      <c r="I37" s="360" t="s">
        <v>1787</v>
      </c>
      <c r="J37" s="359" t="s">
        <v>530</v>
      </c>
      <c r="K37" s="358">
        <f>SUM(H37:H44)</f>
        <v>62089</v>
      </c>
      <c r="L37" s="360" t="s">
        <v>1788</v>
      </c>
      <c r="M37" s="359" t="s">
        <v>1789</v>
      </c>
      <c r="N37" s="140">
        <f>K37</f>
        <v>62089</v>
      </c>
      <c r="O37" s="122"/>
      <c r="P37" s="118"/>
      <c r="Q37" s="126"/>
    </row>
    <row r="38" spans="2:17" x14ac:dyDescent="0.2">
      <c r="B38" s="427"/>
      <c r="C38" s="428"/>
      <c r="D38" s="427" t="s">
        <v>472</v>
      </c>
      <c r="E38" s="428" t="s">
        <v>266</v>
      </c>
      <c r="F38" s="429" t="s">
        <v>341</v>
      </c>
      <c r="G38" s="125"/>
      <c r="H38" s="117">
        <v>10206</v>
      </c>
      <c r="I38" s="119"/>
      <c r="J38" s="118"/>
      <c r="K38" s="118"/>
      <c r="L38" s="119"/>
      <c r="M38" s="118"/>
      <c r="N38" s="126"/>
      <c r="O38" s="122"/>
      <c r="P38" s="118"/>
      <c r="Q38" s="126"/>
    </row>
    <row r="39" spans="2:17" x14ac:dyDescent="0.2">
      <c r="B39" s="437"/>
      <c r="C39" s="438"/>
      <c r="D39" s="437" t="s">
        <v>472</v>
      </c>
      <c r="E39" s="438" t="s">
        <v>215</v>
      </c>
      <c r="F39" s="430" t="s">
        <v>471</v>
      </c>
      <c r="G39" s="125"/>
      <c r="H39" s="117">
        <v>2312</v>
      </c>
      <c r="I39" s="119"/>
      <c r="J39" s="118"/>
      <c r="K39" s="118"/>
      <c r="L39" s="119"/>
      <c r="M39" s="118"/>
      <c r="N39" s="126"/>
      <c r="O39" s="122"/>
      <c r="P39" s="118"/>
      <c r="Q39" s="126"/>
    </row>
    <row r="40" spans="2:17" x14ac:dyDescent="0.2">
      <c r="B40" s="445" t="s">
        <v>472</v>
      </c>
      <c r="C40" s="446" t="s">
        <v>1790</v>
      </c>
      <c r="D40" s="445" t="s">
        <v>472</v>
      </c>
      <c r="E40" s="446" t="s">
        <v>1791</v>
      </c>
      <c r="F40" s="447" t="s">
        <v>467</v>
      </c>
      <c r="G40" s="138">
        <v>18258</v>
      </c>
      <c r="H40" s="138">
        <v>18258</v>
      </c>
      <c r="I40" s="119"/>
      <c r="J40" s="118"/>
      <c r="K40" s="118"/>
      <c r="L40" s="119"/>
      <c r="M40" s="118"/>
      <c r="N40" s="126"/>
      <c r="O40" s="122"/>
      <c r="P40" s="118"/>
      <c r="Q40" s="126"/>
    </row>
    <row r="41" spans="2:17" x14ac:dyDescent="0.2">
      <c r="B41" s="445" t="s">
        <v>472</v>
      </c>
      <c r="C41" s="446" t="s">
        <v>1792</v>
      </c>
      <c r="D41" s="445" t="s">
        <v>472</v>
      </c>
      <c r="E41" s="446" t="s">
        <v>1793</v>
      </c>
      <c r="F41" s="447" t="s">
        <v>468</v>
      </c>
      <c r="G41" s="117">
        <v>1871</v>
      </c>
      <c r="H41" s="117">
        <v>1871</v>
      </c>
      <c r="I41" s="119"/>
      <c r="J41" s="118"/>
      <c r="K41" s="118"/>
      <c r="L41" s="119"/>
      <c r="M41" s="118"/>
      <c r="N41" s="126"/>
      <c r="O41" s="122"/>
      <c r="P41" s="118"/>
      <c r="Q41" s="126"/>
    </row>
    <row r="42" spans="2:17" x14ac:dyDescent="0.2">
      <c r="B42" s="445" t="s">
        <v>472</v>
      </c>
      <c r="C42" s="446" t="s">
        <v>1794</v>
      </c>
      <c r="D42" s="445" t="s">
        <v>472</v>
      </c>
      <c r="E42" s="446" t="s">
        <v>1795</v>
      </c>
      <c r="F42" s="447" t="s">
        <v>470</v>
      </c>
      <c r="G42" s="138">
        <v>20680</v>
      </c>
      <c r="H42" s="138">
        <v>20680</v>
      </c>
      <c r="I42" s="119"/>
      <c r="J42" s="118"/>
      <c r="K42" s="118"/>
      <c r="L42" s="119"/>
      <c r="M42" s="118"/>
      <c r="N42" s="126"/>
      <c r="O42" s="122"/>
      <c r="P42" s="118"/>
      <c r="Q42" s="126"/>
    </row>
    <row r="43" spans="2:17" x14ac:dyDescent="0.2">
      <c r="B43" s="445" t="s">
        <v>472</v>
      </c>
      <c r="C43" s="446" t="s">
        <v>1796</v>
      </c>
      <c r="D43" s="445" t="s">
        <v>472</v>
      </c>
      <c r="E43" s="446" t="s">
        <v>1797</v>
      </c>
      <c r="F43" s="447" t="s">
        <v>469</v>
      </c>
      <c r="G43" s="138">
        <v>8415</v>
      </c>
      <c r="H43" s="138">
        <v>8415</v>
      </c>
      <c r="I43" s="119"/>
      <c r="J43" s="118"/>
      <c r="K43" s="118"/>
      <c r="L43" s="119"/>
      <c r="M43" s="118"/>
      <c r="N43" s="126"/>
      <c r="O43" s="122"/>
      <c r="P43" s="118"/>
      <c r="Q43" s="126"/>
    </row>
    <row r="44" spans="2:17" x14ac:dyDescent="0.2">
      <c r="B44" s="427" t="s">
        <v>472</v>
      </c>
      <c r="C44" s="428" t="s">
        <v>139</v>
      </c>
      <c r="D44" s="427" t="s">
        <v>472</v>
      </c>
      <c r="E44" s="428" t="s">
        <v>281</v>
      </c>
      <c r="F44" s="433" t="s">
        <v>466</v>
      </c>
      <c r="G44" s="145">
        <v>347</v>
      </c>
      <c r="H44" s="145">
        <v>347</v>
      </c>
      <c r="I44" s="119"/>
      <c r="J44" s="118"/>
      <c r="K44" s="118"/>
      <c r="L44" s="119"/>
      <c r="M44" s="118"/>
      <c r="N44" s="126"/>
      <c r="O44" s="122"/>
      <c r="P44" s="118"/>
      <c r="Q44" s="126"/>
    </row>
    <row r="45" spans="2:17" x14ac:dyDescent="0.2">
      <c r="B45" s="442" t="s">
        <v>464</v>
      </c>
      <c r="C45" s="443" t="s">
        <v>505</v>
      </c>
      <c r="D45" s="442" t="s">
        <v>464</v>
      </c>
      <c r="E45" s="443" t="s">
        <v>266</v>
      </c>
      <c r="F45" s="444" t="s">
        <v>465</v>
      </c>
      <c r="G45" s="127">
        <v>18696</v>
      </c>
      <c r="H45" s="127">
        <v>18696</v>
      </c>
      <c r="I45" s="360" t="s">
        <v>1798</v>
      </c>
      <c r="J45" s="359" t="s">
        <v>463</v>
      </c>
      <c r="K45" s="358">
        <f>SUM(H45:H46)</f>
        <v>28151</v>
      </c>
      <c r="L45" s="360" t="s">
        <v>1799</v>
      </c>
      <c r="M45" s="359" t="s">
        <v>463</v>
      </c>
      <c r="N45" s="140">
        <f>K45</f>
        <v>28151</v>
      </c>
      <c r="O45" s="122"/>
      <c r="P45" s="118"/>
      <c r="Q45" s="126"/>
    </row>
    <row r="46" spans="2:17" x14ac:dyDescent="0.2">
      <c r="B46" s="439" t="s">
        <v>464</v>
      </c>
      <c r="C46" s="440" t="s">
        <v>461</v>
      </c>
      <c r="D46" s="439" t="s">
        <v>464</v>
      </c>
      <c r="E46" s="440" t="s">
        <v>204</v>
      </c>
      <c r="F46" s="448" t="s">
        <v>1800</v>
      </c>
      <c r="G46" s="117">
        <v>9455</v>
      </c>
      <c r="H46" s="117">
        <v>9455</v>
      </c>
      <c r="I46" s="119"/>
      <c r="J46" s="118"/>
      <c r="K46" s="118"/>
      <c r="L46" s="119"/>
      <c r="M46" s="118"/>
      <c r="N46" s="141"/>
      <c r="O46" s="120"/>
      <c r="P46" s="118"/>
      <c r="Q46" s="126"/>
    </row>
    <row r="47" spans="2:17" x14ac:dyDescent="0.2">
      <c r="B47" s="449" t="s">
        <v>1291</v>
      </c>
      <c r="C47" s="450" t="s">
        <v>505</v>
      </c>
      <c r="D47" s="449" t="s">
        <v>1291</v>
      </c>
      <c r="E47" s="450" t="s">
        <v>266</v>
      </c>
      <c r="F47" s="451" t="s">
        <v>462</v>
      </c>
      <c r="G47" s="358">
        <v>6640</v>
      </c>
      <c r="H47" s="358">
        <v>6640</v>
      </c>
      <c r="I47" s="360" t="s">
        <v>1291</v>
      </c>
      <c r="J47" s="359" t="s">
        <v>462</v>
      </c>
      <c r="K47" s="358">
        <f>H47</f>
        <v>6640</v>
      </c>
      <c r="L47" s="362" t="s">
        <v>1801</v>
      </c>
      <c r="M47" s="359" t="s">
        <v>460</v>
      </c>
      <c r="N47" s="121">
        <f>SUM(K47:K49)</f>
        <v>10796</v>
      </c>
      <c r="O47" s="362"/>
      <c r="P47" s="359" t="s">
        <v>460</v>
      </c>
      <c r="Q47" s="140">
        <f>N47</f>
        <v>10796</v>
      </c>
    </row>
    <row r="48" spans="2:17" x14ac:dyDescent="0.2">
      <c r="B48" s="434" t="s">
        <v>1802</v>
      </c>
      <c r="C48" s="435" t="s">
        <v>505</v>
      </c>
      <c r="D48" s="434" t="s">
        <v>1096</v>
      </c>
      <c r="E48" s="435" t="s">
        <v>266</v>
      </c>
      <c r="F48" s="436" t="s">
        <v>459</v>
      </c>
      <c r="G48" s="363">
        <v>2751</v>
      </c>
      <c r="H48" s="363">
        <v>2751</v>
      </c>
      <c r="I48" s="364" t="s">
        <v>1802</v>
      </c>
      <c r="J48" s="365" t="s">
        <v>459</v>
      </c>
      <c r="K48" s="366">
        <f>H48</f>
        <v>2751</v>
      </c>
      <c r="L48" s="120"/>
      <c r="M48" s="118"/>
      <c r="N48" s="126"/>
      <c r="O48" s="120"/>
      <c r="P48" s="118"/>
      <c r="Q48" s="126"/>
    </row>
    <row r="49" spans="2:17" x14ac:dyDescent="0.2">
      <c r="B49" s="449" t="s">
        <v>1803</v>
      </c>
      <c r="C49" s="450" t="s">
        <v>505</v>
      </c>
      <c r="D49" s="449" t="s">
        <v>1803</v>
      </c>
      <c r="E49" s="450" t="s">
        <v>266</v>
      </c>
      <c r="F49" s="451" t="s">
        <v>1804</v>
      </c>
      <c r="G49" s="130">
        <v>1405</v>
      </c>
      <c r="H49" s="130">
        <v>1405</v>
      </c>
      <c r="I49" s="131" t="s">
        <v>1803</v>
      </c>
      <c r="J49" s="129" t="s">
        <v>531</v>
      </c>
      <c r="K49" s="130">
        <f>H49</f>
        <v>1405</v>
      </c>
      <c r="L49" s="139"/>
      <c r="M49" s="129"/>
      <c r="N49" s="141"/>
      <c r="O49" s="139"/>
      <c r="P49" s="129"/>
      <c r="Q49" s="141"/>
    </row>
    <row r="50" spans="2:17" x14ac:dyDescent="0.2">
      <c r="B50" s="442" t="s">
        <v>1294</v>
      </c>
      <c r="C50" s="443" t="s">
        <v>505</v>
      </c>
      <c r="D50" s="442" t="s">
        <v>1098</v>
      </c>
      <c r="E50" s="443" t="s">
        <v>266</v>
      </c>
      <c r="F50" s="444" t="s">
        <v>1295</v>
      </c>
      <c r="G50" s="137">
        <v>26420</v>
      </c>
      <c r="H50" s="137">
        <v>26420</v>
      </c>
      <c r="I50" s="360" t="s">
        <v>1805</v>
      </c>
      <c r="J50" s="359" t="s">
        <v>532</v>
      </c>
      <c r="K50" s="358">
        <f>SUM(H50:H51)</f>
        <v>45668</v>
      </c>
      <c r="L50" s="362" t="s">
        <v>1806</v>
      </c>
      <c r="M50" s="359" t="s">
        <v>457</v>
      </c>
      <c r="N50" s="121">
        <f>SUM(K50:K54)</f>
        <v>45849</v>
      </c>
      <c r="O50" s="122"/>
      <c r="P50" s="359" t="s">
        <v>457</v>
      </c>
      <c r="Q50" s="121">
        <f>N50</f>
        <v>45849</v>
      </c>
    </row>
    <row r="51" spans="2:17" x14ac:dyDescent="0.2">
      <c r="B51" s="439" t="s">
        <v>1805</v>
      </c>
      <c r="C51" s="440" t="s">
        <v>1790</v>
      </c>
      <c r="D51" s="439" t="s">
        <v>1805</v>
      </c>
      <c r="E51" s="440" t="s">
        <v>1791</v>
      </c>
      <c r="F51" s="441" t="s">
        <v>456</v>
      </c>
      <c r="G51" s="130">
        <v>19248</v>
      </c>
      <c r="H51" s="130">
        <v>19248</v>
      </c>
      <c r="I51" s="131"/>
      <c r="J51" s="129"/>
      <c r="K51" s="118"/>
      <c r="L51" s="120"/>
      <c r="M51" s="118"/>
      <c r="N51" s="126"/>
      <c r="O51" s="122"/>
      <c r="P51" s="118"/>
      <c r="Q51" s="126"/>
    </row>
    <row r="52" spans="2:17" x14ac:dyDescent="0.2">
      <c r="B52" s="434"/>
      <c r="C52" s="435"/>
      <c r="D52" s="434" t="s">
        <v>1297</v>
      </c>
      <c r="E52" s="435" t="s">
        <v>507</v>
      </c>
      <c r="F52" s="429" t="s">
        <v>455</v>
      </c>
      <c r="G52" s="367"/>
      <c r="H52" s="117">
        <v>181</v>
      </c>
      <c r="I52" s="360" t="s">
        <v>1297</v>
      </c>
      <c r="J52" s="359" t="s">
        <v>533</v>
      </c>
      <c r="K52" s="361">
        <f>H52</f>
        <v>181</v>
      </c>
      <c r="L52" s="120"/>
      <c r="M52" s="118"/>
      <c r="N52" s="126"/>
      <c r="O52" s="122"/>
      <c r="P52" s="118"/>
      <c r="Q52" s="126"/>
    </row>
    <row r="53" spans="2:17" x14ac:dyDescent="0.2">
      <c r="B53" s="427" t="s">
        <v>1807</v>
      </c>
      <c r="C53" s="428" t="s">
        <v>505</v>
      </c>
      <c r="D53" s="427"/>
      <c r="E53" s="428"/>
      <c r="F53" s="429" t="s">
        <v>533</v>
      </c>
      <c r="G53" s="117">
        <v>87</v>
      </c>
      <c r="H53" s="118"/>
      <c r="I53" s="119"/>
      <c r="J53" s="118"/>
      <c r="K53" s="118"/>
      <c r="L53" s="120"/>
      <c r="M53" s="118"/>
      <c r="N53" s="126"/>
      <c r="O53" s="122"/>
      <c r="P53" s="118"/>
      <c r="Q53" s="126"/>
    </row>
    <row r="54" spans="2:17" x14ac:dyDescent="0.2">
      <c r="B54" s="439" t="s">
        <v>1807</v>
      </c>
      <c r="C54" s="440" t="s">
        <v>461</v>
      </c>
      <c r="D54" s="439"/>
      <c r="E54" s="440"/>
      <c r="F54" s="429" t="s">
        <v>454</v>
      </c>
      <c r="G54" s="117">
        <v>94</v>
      </c>
      <c r="H54" s="118"/>
      <c r="I54" s="131"/>
      <c r="J54" s="129"/>
      <c r="K54" s="129"/>
      <c r="L54" s="139"/>
      <c r="M54" s="129"/>
      <c r="N54" s="141"/>
      <c r="O54" s="143"/>
      <c r="P54" s="129"/>
      <c r="Q54" s="126"/>
    </row>
    <row r="55" spans="2:17" hidden="1" x14ac:dyDescent="0.2">
      <c r="B55" s="434" t="s">
        <v>1808</v>
      </c>
      <c r="C55" s="435" t="s">
        <v>505</v>
      </c>
      <c r="D55" s="434"/>
      <c r="E55" s="435"/>
      <c r="F55" s="436" t="s">
        <v>1809</v>
      </c>
      <c r="G55" s="361">
        <v>0</v>
      </c>
      <c r="H55" s="367"/>
      <c r="I55" s="362" t="s">
        <v>1808</v>
      </c>
      <c r="J55" s="359" t="s">
        <v>1809</v>
      </c>
      <c r="K55" s="358">
        <f>SUM(H55:H58)</f>
        <v>0</v>
      </c>
      <c r="L55" s="362" t="s">
        <v>1810</v>
      </c>
      <c r="M55" s="359" t="s">
        <v>1809</v>
      </c>
      <c r="N55" s="121">
        <f>K55</f>
        <v>0</v>
      </c>
      <c r="O55" s="122" t="s">
        <v>1811</v>
      </c>
      <c r="P55" s="118" t="s">
        <v>1300</v>
      </c>
      <c r="Q55" s="140">
        <f>SUM(N55:N66)</f>
        <v>18762</v>
      </c>
    </row>
    <row r="56" spans="2:17" hidden="1" x14ac:dyDescent="0.2">
      <c r="B56" s="427"/>
      <c r="C56" s="428"/>
      <c r="D56" s="427" t="s">
        <v>453</v>
      </c>
      <c r="E56" s="428" t="s">
        <v>1812</v>
      </c>
      <c r="F56" s="429" t="s">
        <v>1301</v>
      </c>
      <c r="G56" s="135"/>
      <c r="H56" s="125">
        <v>0</v>
      </c>
      <c r="I56" s="120"/>
      <c r="J56" s="118"/>
      <c r="K56" s="118"/>
      <c r="L56" s="120"/>
      <c r="M56" s="118"/>
      <c r="N56" s="126"/>
      <c r="O56" s="122"/>
      <c r="P56" s="118"/>
      <c r="Q56" s="126"/>
    </row>
    <row r="57" spans="2:17" hidden="1" x14ac:dyDescent="0.2">
      <c r="B57" s="427"/>
      <c r="C57" s="428"/>
      <c r="D57" s="427" t="s">
        <v>453</v>
      </c>
      <c r="E57" s="428" t="s">
        <v>1813</v>
      </c>
      <c r="F57" s="429" t="s">
        <v>446</v>
      </c>
      <c r="G57" s="135"/>
      <c r="H57" s="125">
        <v>0</v>
      </c>
      <c r="I57" s="120"/>
      <c r="J57" s="118"/>
      <c r="K57" s="118"/>
      <c r="L57" s="120"/>
      <c r="M57" s="118"/>
      <c r="N57" s="126"/>
      <c r="O57" s="122"/>
      <c r="P57" s="118"/>
      <c r="Q57" s="126"/>
    </row>
    <row r="58" spans="2:17" hidden="1" x14ac:dyDescent="0.2">
      <c r="B58" s="439"/>
      <c r="C58" s="440"/>
      <c r="D58" s="439" t="s">
        <v>453</v>
      </c>
      <c r="E58" s="440" t="s">
        <v>1814</v>
      </c>
      <c r="F58" s="441" t="s">
        <v>445</v>
      </c>
      <c r="G58" s="132"/>
      <c r="H58" s="136">
        <v>0</v>
      </c>
      <c r="I58" s="139"/>
      <c r="J58" s="129"/>
      <c r="K58" s="129"/>
      <c r="L58" s="139"/>
      <c r="M58" s="129"/>
      <c r="N58" s="141"/>
      <c r="O58" s="122"/>
      <c r="P58" s="118"/>
      <c r="Q58" s="126"/>
    </row>
    <row r="59" spans="2:17" hidden="1" x14ac:dyDescent="0.2">
      <c r="B59" s="434" t="s">
        <v>1815</v>
      </c>
      <c r="C59" s="435" t="s">
        <v>505</v>
      </c>
      <c r="D59" s="434" t="s">
        <v>1816</v>
      </c>
      <c r="E59" s="452" t="s">
        <v>266</v>
      </c>
      <c r="F59" s="436" t="s">
        <v>1817</v>
      </c>
      <c r="G59" s="127">
        <v>4972</v>
      </c>
      <c r="H59" s="127">
        <v>4972</v>
      </c>
      <c r="I59" s="362" t="s">
        <v>1815</v>
      </c>
      <c r="J59" s="359" t="s">
        <v>1302</v>
      </c>
      <c r="K59" s="358">
        <f>SUM(H59:H60)</f>
        <v>17691</v>
      </c>
      <c r="L59" s="362" t="s">
        <v>1818</v>
      </c>
      <c r="M59" s="359" t="s">
        <v>1819</v>
      </c>
      <c r="N59" s="121">
        <f>SUM(K59:K66)</f>
        <v>18762</v>
      </c>
      <c r="O59" s="122"/>
      <c r="P59" s="118"/>
      <c r="Q59" s="126"/>
    </row>
    <row r="60" spans="2:17" hidden="1" x14ac:dyDescent="0.2">
      <c r="B60" s="453" t="s">
        <v>1820</v>
      </c>
      <c r="C60" s="454" t="s">
        <v>1821</v>
      </c>
      <c r="D60" s="453" t="s">
        <v>1822</v>
      </c>
      <c r="E60" s="454" t="s">
        <v>1823</v>
      </c>
      <c r="F60" s="448" t="s">
        <v>1303</v>
      </c>
      <c r="G60" s="136">
        <v>12719</v>
      </c>
      <c r="H60" s="136">
        <v>12719</v>
      </c>
      <c r="I60" s="139"/>
      <c r="J60" s="129"/>
      <c r="K60" s="132"/>
      <c r="L60" s="120"/>
      <c r="M60" s="118"/>
      <c r="N60" s="126"/>
      <c r="O60" s="122"/>
      <c r="P60" s="118"/>
      <c r="Q60" s="126"/>
    </row>
    <row r="61" spans="2:17" hidden="1" x14ac:dyDescent="0.2">
      <c r="B61" s="434" t="s">
        <v>1824</v>
      </c>
      <c r="C61" s="435" t="s">
        <v>1825</v>
      </c>
      <c r="D61" s="434"/>
      <c r="E61" s="452"/>
      <c r="F61" s="436" t="s">
        <v>1305</v>
      </c>
      <c r="G61" s="358">
        <v>1071</v>
      </c>
      <c r="H61" s="359"/>
      <c r="I61" s="360" t="s">
        <v>1824</v>
      </c>
      <c r="J61" s="359" t="s">
        <v>1305</v>
      </c>
      <c r="K61" s="117">
        <f>SUM(H61:H66)</f>
        <v>1071</v>
      </c>
      <c r="L61" s="120"/>
      <c r="M61" s="118"/>
      <c r="N61" s="126"/>
      <c r="O61" s="122"/>
      <c r="P61" s="118"/>
      <c r="Q61" s="126"/>
    </row>
    <row r="62" spans="2:17" hidden="1" x14ac:dyDescent="0.2">
      <c r="B62" s="427"/>
      <c r="C62" s="428"/>
      <c r="D62" s="427" t="s">
        <v>1826</v>
      </c>
      <c r="E62" s="428" t="s">
        <v>1827</v>
      </c>
      <c r="F62" s="429" t="s">
        <v>451</v>
      </c>
      <c r="G62" s="118"/>
      <c r="H62" s="117">
        <v>0</v>
      </c>
      <c r="I62" s="119"/>
      <c r="J62" s="118"/>
      <c r="K62" s="118"/>
      <c r="L62" s="119"/>
      <c r="M62" s="118"/>
      <c r="N62" s="126"/>
      <c r="O62" s="122"/>
      <c r="P62" s="118"/>
      <c r="Q62" s="126"/>
    </row>
    <row r="63" spans="2:17" hidden="1" x14ac:dyDescent="0.2">
      <c r="B63" s="427"/>
      <c r="C63" s="428"/>
      <c r="D63" s="427" t="s">
        <v>1826</v>
      </c>
      <c r="E63" s="428" t="s">
        <v>1828</v>
      </c>
      <c r="F63" s="429" t="s">
        <v>450</v>
      </c>
      <c r="G63" s="118"/>
      <c r="H63" s="117">
        <v>0</v>
      </c>
      <c r="I63" s="119"/>
      <c r="J63" s="118"/>
      <c r="K63" s="118"/>
      <c r="L63" s="119"/>
      <c r="M63" s="118"/>
      <c r="N63" s="126"/>
      <c r="O63" s="122"/>
      <c r="P63" s="118"/>
      <c r="Q63" s="126"/>
    </row>
    <row r="64" spans="2:17" hidden="1" x14ac:dyDescent="0.2">
      <c r="B64" s="427"/>
      <c r="C64" s="428"/>
      <c r="D64" s="427" t="s">
        <v>1826</v>
      </c>
      <c r="E64" s="455" t="s">
        <v>1829</v>
      </c>
      <c r="F64" s="429" t="s">
        <v>448</v>
      </c>
      <c r="G64" s="118"/>
      <c r="H64" s="117">
        <v>0</v>
      </c>
      <c r="I64" s="119"/>
      <c r="J64" s="118"/>
      <c r="K64" s="118"/>
      <c r="L64" s="120"/>
      <c r="M64" s="118"/>
      <c r="N64" s="126"/>
      <c r="O64" s="122"/>
      <c r="P64" s="118"/>
      <c r="Q64" s="126"/>
    </row>
    <row r="65" spans="2:17" hidden="1" x14ac:dyDescent="0.2">
      <c r="B65" s="427"/>
      <c r="C65" s="428"/>
      <c r="D65" s="427" t="s">
        <v>1826</v>
      </c>
      <c r="E65" s="455" t="s">
        <v>1830</v>
      </c>
      <c r="F65" s="429" t="s">
        <v>1306</v>
      </c>
      <c r="G65" s="118"/>
      <c r="H65" s="117">
        <v>988</v>
      </c>
      <c r="I65" s="119"/>
      <c r="J65" s="118"/>
      <c r="K65" s="118"/>
      <c r="L65" s="120"/>
      <c r="M65" s="118"/>
      <c r="N65" s="126"/>
      <c r="O65" s="122"/>
      <c r="P65" s="118"/>
      <c r="Q65" s="126"/>
    </row>
    <row r="66" spans="2:17" hidden="1" x14ac:dyDescent="0.2">
      <c r="B66" s="439"/>
      <c r="C66" s="456"/>
      <c r="D66" s="439" t="s">
        <v>1826</v>
      </c>
      <c r="E66" s="456" t="s">
        <v>1831</v>
      </c>
      <c r="F66" s="441" t="s">
        <v>1307</v>
      </c>
      <c r="G66" s="129"/>
      <c r="H66" s="130">
        <v>83</v>
      </c>
      <c r="I66" s="131"/>
      <c r="J66" s="129"/>
      <c r="K66" s="129"/>
      <c r="L66" s="139"/>
      <c r="M66" s="129"/>
      <c r="N66" s="141"/>
      <c r="O66" s="143"/>
      <c r="P66" s="129"/>
      <c r="Q66" s="126"/>
    </row>
    <row r="67" spans="2:17" x14ac:dyDescent="0.2">
      <c r="B67" s="434" t="s">
        <v>444</v>
      </c>
      <c r="C67" s="435" t="s">
        <v>505</v>
      </c>
      <c r="D67" s="434"/>
      <c r="E67" s="435"/>
      <c r="F67" s="436" t="s">
        <v>1308</v>
      </c>
      <c r="G67" s="358">
        <v>93559</v>
      </c>
      <c r="H67" s="359"/>
      <c r="I67" s="360" t="s">
        <v>1832</v>
      </c>
      <c r="J67" s="359" t="s">
        <v>1833</v>
      </c>
      <c r="K67" s="358">
        <f>SUM(H67:H76)</f>
        <v>304843</v>
      </c>
      <c r="L67" s="362" t="s">
        <v>1834</v>
      </c>
      <c r="M67" s="359" t="s">
        <v>442</v>
      </c>
      <c r="N67" s="140">
        <f>SUM(K67:K106)</f>
        <v>1545402</v>
      </c>
      <c r="O67" s="144" t="s">
        <v>1835</v>
      </c>
      <c r="P67" s="359" t="s">
        <v>1310</v>
      </c>
      <c r="Q67" s="140">
        <f>SUM(N67:N116)</f>
        <v>1934435</v>
      </c>
    </row>
    <row r="68" spans="2:17" x14ac:dyDescent="0.2">
      <c r="B68" s="427"/>
      <c r="C68" s="428"/>
      <c r="D68" s="427" t="s">
        <v>444</v>
      </c>
      <c r="E68" s="428" t="s">
        <v>266</v>
      </c>
      <c r="F68" s="429" t="s">
        <v>1836</v>
      </c>
      <c r="G68" s="118"/>
      <c r="H68" s="117">
        <v>68151</v>
      </c>
      <c r="I68" s="119"/>
      <c r="J68" s="118"/>
      <c r="K68" s="118"/>
      <c r="L68" s="120"/>
      <c r="M68" s="118"/>
      <c r="N68" s="126"/>
      <c r="O68" s="122"/>
      <c r="P68" s="118"/>
      <c r="Q68" s="126"/>
    </row>
    <row r="69" spans="2:17" x14ac:dyDescent="0.2">
      <c r="B69" s="427"/>
      <c r="C69" s="428"/>
      <c r="D69" s="427" t="s">
        <v>444</v>
      </c>
      <c r="E69" s="428" t="s">
        <v>261</v>
      </c>
      <c r="F69" s="429" t="s">
        <v>1311</v>
      </c>
      <c r="G69" s="118"/>
      <c r="H69" s="117">
        <v>4539</v>
      </c>
      <c r="I69" s="119"/>
      <c r="J69" s="118"/>
      <c r="K69" s="118"/>
      <c r="L69" s="120"/>
      <c r="M69" s="118"/>
      <c r="N69" s="126"/>
      <c r="O69" s="122"/>
      <c r="P69" s="118"/>
      <c r="Q69" s="126"/>
    </row>
    <row r="70" spans="2:17" x14ac:dyDescent="0.2">
      <c r="B70" s="427"/>
      <c r="C70" s="428"/>
      <c r="D70" s="427" t="s">
        <v>444</v>
      </c>
      <c r="E70" s="428" t="s">
        <v>259</v>
      </c>
      <c r="F70" s="429" t="s">
        <v>441</v>
      </c>
      <c r="G70" s="118"/>
      <c r="H70" s="117">
        <v>17664</v>
      </c>
      <c r="I70" s="119"/>
      <c r="J70" s="118"/>
      <c r="K70" s="118"/>
      <c r="L70" s="120"/>
      <c r="M70" s="118"/>
      <c r="N70" s="126"/>
      <c r="O70" s="122"/>
      <c r="P70" s="118"/>
      <c r="Q70" s="126"/>
    </row>
    <row r="71" spans="2:17" x14ac:dyDescent="0.2">
      <c r="B71" s="427"/>
      <c r="C71" s="428"/>
      <c r="D71" s="427" t="s">
        <v>444</v>
      </c>
      <c r="E71" s="428" t="s">
        <v>257</v>
      </c>
      <c r="F71" s="429" t="s">
        <v>1312</v>
      </c>
      <c r="G71" s="118"/>
      <c r="H71" s="117">
        <v>0</v>
      </c>
      <c r="I71" s="119"/>
      <c r="J71" s="118"/>
      <c r="K71" s="118"/>
      <c r="L71" s="120"/>
      <c r="M71" s="118"/>
      <c r="N71" s="126"/>
      <c r="O71" s="122"/>
      <c r="P71" s="118"/>
      <c r="Q71" s="126"/>
    </row>
    <row r="72" spans="2:17" x14ac:dyDescent="0.2">
      <c r="B72" s="439"/>
      <c r="C72" s="440"/>
      <c r="D72" s="439" t="s">
        <v>444</v>
      </c>
      <c r="E72" s="440" t="s">
        <v>242</v>
      </c>
      <c r="F72" s="441" t="s">
        <v>1837</v>
      </c>
      <c r="G72" s="129"/>
      <c r="H72" s="136">
        <v>3205</v>
      </c>
      <c r="I72" s="119"/>
      <c r="J72" s="118"/>
      <c r="K72" s="118"/>
      <c r="L72" s="120"/>
      <c r="M72" s="118"/>
      <c r="N72" s="126"/>
      <c r="O72" s="122"/>
      <c r="P72" s="118"/>
      <c r="Q72" s="126"/>
    </row>
    <row r="73" spans="2:17" x14ac:dyDescent="0.2">
      <c r="B73" s="431" t="s">
        <v>1838</v>
      </c>
      <c r="C73" s="432" t="s">
        <v>1839</v>
      </c>
      <c r="D73" s="431"/>
      <c r="E73" s="432"/>
      <c r="F73" s="433" t="s">
        <v>439</v>
      </c>
      <c r="G73" s="117">
        <v>107620</v>
      </c>
      <c r="H73" s="118"/>
      <c r="I73" s="119"/>
      <c r="J73" s="118"/>
      <c r="K73" s="118"/>
      <c r="L73" s="120"/>
      <c r="M73" s="118"/>
      <c r="N73" s="126"/>
      <c r="O73" s="122"/>
      <c r="P73" s="118"/>
      <c r="Q73" s="126"/>
    </row>
    <row r="74" spans="2:17" x14ac:dyDescent="0.2">
      <c r="B74" s="427"/>
      <c r="C74" s="428"/>
      <c r="D74" s="427" t="s">
        <v>1309</v>
      </c>
      <c r="E74" s="428" t="s">
        <v>1336</v>
      </c>
      <c r="F74" s="429" t="s">
        <v>438</v>
      </c>
      <c r="G74" s="118"/>
      <c r="H74" s="117">
        <v>26532</v>
      </c>
      <c r="I74" s="119"/>
      <c r="J74" s="118"/>
      <c r="K74" s="118"/>
      <c r="L74" s="120"/>
      <c r="M74" s="118"/>
      <c r="N74" s="126"/>
      <c r="O74" s="122"/>
      <c r="P74" s="118"/>
      <c r="Q74" s="126"/>
    </row>
    <row r="75" spans="2:17" x14ac:dyDescent="0.2">
      <c r="B75" s="439"/>
      <c r="C75" s="440"/>
      <c r="D75" s="439" t="s">
        <v>1832</v>
      </c>
      <c r="E75" s="440" t="s">
        <v>1840</v>
      </c>
      <c r="F75" s="441" t="s">
        <v>293</v>
      </c>
      <c r="G75" s="118"/>
      <c r="H75" s="117">
        <v>81088</v>
      </c>
      <c r="I75" s="119"/>
      <c r="J75" s="118"/>
      <c r="K75" s="135"/>
      <c r="L75" s="120"/>
      <c r="M75" s="118"/>
      <c r="N75" s="126"/>
      <c r="O75" s="122"/>
      <c r="P75" s="118"/>
      <c r="Q75" s="126"/>
    </row>
    <row r="76" spans="2:17" x14ac:dyDescent="0.2">
      <c r="B76" s="427" t="s">
        <v>1832</v>
      </c>
      <c r="C76" s="428" t="s">
        <v>1841</v>
      </c>
      <c r="D76" s="427" t="s">
        <v>1832</v>
      </c>
      <c r="E76" s="428" t="s">
        <v>1842</v>
      </c>
      <c r="F76" s="429" t="s">
        <v>1843</v>
      </c>
      <c r="G76" s="366">
        <v>103664</v>
      </c>
      <c r="H76" s="366">
        <v>103664</v>
      </c>
      <c r="I76" s="131"/>
      <c r="J76" s="129"/>
      <c r="K76" s="132"/>
      <c r="L76" s="120"/>
      <c r="M76" s="118"/>
      <c r="N76" s="126"/>
      <c r="O76" s="122"/>
      <c r="P76" s="118"/>
      <c r="Q76" s="126"/>
    </row>
    <row r="77" spans="2:17" x14ac:dyDescent="0.2">
      <c r="B77" s="442" t="s">
        <v>1844</v>
      </c>
      <c r="C77" s="443" t="s">
        <v>505</v>
      </c>
      <c r="D77" s="442" t="s">
        <v>440</v>
      </c>
      <c r="E77" s="443" t="s">
        <v>266</v>
      </c>
      <c r="F77" s="444" t="s">
        <v>558</v>
      </c>
      <c r="G77" s="117">
        <v>6618</v>
      </c>
      <c r="H77" s="471">
        <v>6618</v>
      </c>
      <c r="I77" s="119" t="s">
        <v>1844</v>
      </c>
      <c r="J77" s="118" t="s">
        <v>535</v>
      </c>
      <c r="K77" s="117">
        <f>SUM(H77:H81)</f>
        <v>104564</v>
      </c>
      <c r="L77" s="120"/>
      <c r="M77" s="118"/>
      <c r="N77" s="126"/>
      <c r="O77" s="122"/>
      <c r="P77" s="118"/>
      <c r="Q77" s="126"/>
    </row>
    <row r="78" spans="2:17" x14ac:dyDescent="0.2">
      <c r="B78" s="445" t="s">
        <v>440</v>
      </c>
      <c r="C78" s="446" t="s">
        <v>461</v>
      </c>
      <c r="D78" s="445" t="s">
        <v>440</v>
      </c>
      <c r="E78" s="446" t="s">
        <v>204</v>
      </c>
      <c r="F78" s="447" t="s">
        <v>549</v>
      </c>
      <c r="G78" s="138">
        <v>14264</v>
      </c>
      <c r="H78" s="469">
        <v>14264</v>
      </c>
      <c r="I78" s="119"/>
      <c r="J78" s="118"/>
      <c r="K78" s="118"/>
      <c r="L78" s="120"/>
      <c r="M78" s="118"/>
      <c r="N78" s="126"/>
      <c r="O78" s="122"/>
      <c r="P78" s="118"/>
      <c r="Q78" s="126"/>
    </row>
    <row r="79" spans="2:17" x14ac:dyDescent="0.2">
      <c r="B79" s="445" t="s">
        <v>440</v>
      </c>
      <c r="C79" s="446" t="s">
        <v>458</v>
      </c>
      <c r="D79" s="445" t="s">
        <v>440</v>
      </c>
      <c r="E79" s="446" t="s">
        <v>125</v>
      </c>
      <c r="F79" s="447" t="s">
        <v>550</v>
      </c>
      <c r="G79" s="117">
        <v>808</v>
      </c>
      <c r="H79" s="471">
        <v>808</v>
      </c>
      <c r="I79" s="119"/>
      <c r="J79" s="118"/>
      <c r="K79" s="118"/>
      <c r="L79" s="120"/>
      <c r="M79" s="118"/>
      <c r="N79" s="126"/>
      <c r="O79" s="122"/>
      <c r="P79" s="118"/>
      <c r="Q79" s="126"/>
    </row>
    <row r="80" spans="2:17" x14ac:dyDescent="0.2">
      <c r="B80" s="427" t="s">
        <v>440</v>
      </c>
      <c r="C80" s="428" t="s">
        <v>452</v>
      </c>
      <c r="D80" s="427" t="s">
        <v>440</v>
      </c>
      <c r="E80" s="428" t="s">
        <v>44</v>
      </c>
      <c r="F80" s="447" t="s">
        <v>551</v>
      </c>
      <c r="G80" s="138">
        <v>36347</v>
      </c>
      <c r="H80" s="469">
        <v>36347</v>
      </c>
      <c r="I80" s="119"/>
      <c r="J80" s="118"/>
      <c r="K80" s="118"/>
      <c r="L80" s="120"/>
      <c r="M80" s="118"/>
      <c r="N80" s="126"/>
      <c r="O80" s="122"/>
      <c r="P80" s="118"/>
      <c r="Q80" s="126"/>
    </row>
    <row r="81" spans="2:17" x14ac:dyDescent="0.2">
      <c r="B81" s="453" t="s">
        <v>440</v>
      </c>
      <c r="C81" s="454" t="s">
        <v>139</v>
      </c>
      <c r="D81" s="453" t="s">
        <v>440</v>
      </c>
      <c r="E81" s="454" t="s">
        <v>281</v>
      </c>
      <c r="F81" s="448" t="s">
        <v>1845</v>
      </c>
      <c r="G81" s="130">
        <v>46527</v>
      </c>
      <c r="H81" s="470">
        <v>46527</v>
      </c>
      <c r="I81" s="131"/>
      <c r="J81" s="129"/>
      <c r="K81" s="132"/>
      <c r="L81" s="120"/>
      <c r="M81" s="117"/>
      <c r="N81" s="126"/>
      <c r="O81" s="122"/>
      <c r="P81" s="118"/>
      <c r="Q81" s="126"/>
    </row>
    <row r="82" spans="2:17" x14ac:dyDescent="0.2">
      <c r="B82" s="434" t="s">
        <v>1846</v>
      </c>
      <c r="C82" s="435" t="s">
        <v>505</v>
      </c>
      <c r="D82" s="434"/>
      <c r="E82" s="435"/>
      <c r="F82" s="436" t="s">
        <v>291</v>
      </c>
      <c r="G82" s="358">
        <v>58775</v>
      </c>
      <c r="H82" s="359"/>
      <c r="I82" s="360" t="s">
        <v>1846</v>
      </c>
      <c r="J82" s="359" t="s">
        <v>1847</v>
      </c>
      <c r="K82" s="117">
        <f>SUM(H82:H87)</f>
        <v>134036</v>
      </c>
      <c r="L82" s="120"/>
      <c r="M82" s="118"/>
      <c r="N82" s="126"/>
      <c r="O82" s="122"/>
      <c r="P82" s="118"/>
      <c r="Q82" s="126"/>
    </row>
    <row r="83" spans="2:17" x14ac:dyDescent="0.2">
      <c r="B83" s="427"/>
      <c r="C83" s="428"/>
      <c r="D83" s="427" t="s">
        <v>292</v>
      </c>
      <c r="E83" s="428" t="s">
        <v>266</v>
      </c>
      <c r="F83" s="429" t="s">
        <v>554</v>
      </c>
      <c r="G83" s="118"/>
      <c r="H83" s="471">
        <v>58090</v>
      </c>
      <c r="I83" s="119"/>
      <c r="J83" s="118"/>
      <c r="K83" s="118"/>
      <c r="L83" s="120"/>
      <c r="M83" s="118"/>
      <c r="N83" s="126"/>
      <c r="O83" s="122"/>
      <c r="P83" s="118"/>
      <c r="Q83" s="126"/>
    </row>
    <row r="84" spans="2:17" x14ac:dyDescent="0.2">
      <c r="B84" s="437"/>
      <c r="C84" s="438"/>
      <c r="D84" s="437" t="s">
        <v>292</v>
      </c>
      <c r="E84" s="438" t="s">
        <v>215</v>
      </c>
      <c r="F84" s="430" t="s">
        <v>555</v>
      </c>
      <c r="G84" s="142"/>
      <c r="H84" s="472">
        <v>685</v>
      </c>
      <c r="I84" s="119"/>
      <c r="J84" s="118"/>
      <c r="K84" s="118"/>
      <c r="L84" s="120"/>
      <c r="M84" s="118"/>
      <c r="N84" s="126"/>
      <c r="O84" s="122"/>
      <c r="P84" s="118"/>
      <c r="Q84" s="126"/>
    </row>
    <row r="85" spans="2:17" x14ac:dyDescent="0.2">
      <c r="B85" s="427" t="s">
        <v>292</v>
      </c>
      <c r="C85" s="428" t="s">
        <v>461</v>
      </c>
      <c r="D85" s="427"/>
      <c r="E85" s="428"/>
      <c r="F85" s="433" t="s">
        <v>289</v>
      </c>
      <c r="G85" s="117">
        <v>75261</v>
      </c>
      <c r="H85" s="118"/>
      <c r="I85" s="119"/>
      <c r="J85" s="118"/>
      <c r="K85" s="118"/>
      <c r="L85" s="120"/>
      <c r="M85" s="118"/>
      <c r="N85" s="126"/>
      <c r="O85" s="122"/>
      <c r="P85" s="118"/>
      <c r="Q85" s="126"/>
    </row>
    <row r="86" spans="2:17" x14ac:dyDescent="0.2">
      <c r="B86" s="427"/>
      <c r="C86" s="428"/>
      <c r="D86" s="427" t="s">
        <v>292</v>
      </c>
      <c r="E86" s="428" t="s">
        <v>204</v>
      </c>
      <c r="F86" s="429" t="s">
        <v>556</v>
      </c>
      <c r="G86" s="118"/>
      <c r="H86" s="471">
        <v>70487</v>
      </c>
      <c r="I86" s="119"/>
      <c r="J86" s="118"/>
      <c r="K86" s="118"/>
      <c r="L86" s="120"/>
      <c r="M86" s="118"/>
      <c r="N86" s="126"/>
      <c r="O86" s="122"/>
      <c r="P86" s="118"/>
      <c r="Q86" s="126"/>
    </row>
    <row r="87" spans="2:17" x14ac:dyDescent="0.2">
      <c r="B87" s="439"/>
      <c r="C87" s="440"/>
      <c r="D87" s="439" t="s">
        <v>292</v>
      </c>
      <c r="E87" s="440" t="s">
        <v>141</v>
      </c>
      <c r="F87" s="441" t="s">
        <v>557</v>
      </c>
      <c r="G87" s="129"/>
      <c r="H87" s="470">
        <v>4774</v>
      </c>
      <c r="I87" s="131"/>
      <c r="J87" s="129"/>
      <c r="K87" s="132"/>
      <c r="L87" s="120"/>
      <c r="M87" s="118"/>
      <c r="N87" s="126"/>
      <c r="O87" s="122"/>
      <c r="P87" s="118"/>
      <c r="Q87" s="126"/>
    </row>
    <row r="88" spans="2:17" x14ac:dyDescent="0.2">
      <c r="B88" s="442" t="s">
        <v>1314</v>
      </c>
      <c r="C88" s="443" t="s">
        <v>505</v>
      </c>
      <c r="D88" s="442" t="s">
        <v>290</v>
      </c>
      <c r="E88" s="443" t="s">
        <v>266</v>
      </c>
      <c r="F88" s="444" t="s">
        <v>288</v>
      </c>
      <c r="G88" s="358">
        <v>78973</v>
      </c>
      <c r="H88" s="358">
        <v>78973</v>
      </c>
      <c r="I88" s="360" t="s">
        <v>1848</v>
      </c>
      <c r="J88" s="359" t="s">
        <v>1849</v>
      </c>
      <c r="K88" s="117">
        <f>SUM(H88:H90)</f>
        <v>326388</v>
      </c>
      <c r="L88" s="120"/>
      <c r="M88" s="118"/>
      <c r="N88" s="126"/>
      <c r="O88" s="122"/>
      <c r="P88" s="118"/>
      <c r="Q88" s="126"/>
    </row>
    <row r="89" spans="2:17" x14ac:dyDescent="0.2">
      <c r="B89" s="445" t="s">
        <v>290</v>
      </c>
      <c r="C89" s="446" t="s">
        <v>461</v>
      </c>
      <c r="D89" s="445" t="s">
        <v>290</v>
      </c>
      <c r="E89" s="446" t="s">
        <v>204</v>
      </c>
      <c r="F89" s="447" t="s">
        <v>286</v>
      </c>
      <c r="G89" s="138">
        <v>92630</v>
      </c>
      <c r="H89" s="138">
        <v>92630</v>
      </c>
      <c r="I89" s="119"/>
      <c r="J89" s="118"/>
      <c r="K89" s="118"/>
      <c r="L89" s="120"/>
      <c r="M89" s="118"/>
      <c r="N89" s="126"/>
      <c r="O89" s="122"/>
      <c r="P89" s="118"/>
      <c r="Q89" s="126"/>
    </row>
    <row r="90" spans="2:17" x14ac:dyDescent="0.2">
      <c r="B90" s="439" t="s">
        <v>290</v>
      </c>
      <c r="C90" s="440" t="s">
        <v>458</v>
      </c>
      <c r="D90" s="439" t="s">
        <v>290</v>
      </c>
      <c r="E90" s="440" t="s">
        <v>125</v>
      </c>
      <c r="F90" s="448" t="s">
        <v>285</v>
      </c>
      <c r="G90" s="117">
        <v>154785</v>
      </c>
      <c r="H90" s="117">
        <v>154785</v>
      </c>
      <c r="I90" s="119"/>
      <c r="J90" s="118"/>
      <c r="K90" s="118"/>
      <c r="L90" s="120"/>
      <c r="M90" s="118"/>
      <c r="N90" s="126"/>
      <c r="O90" s="122"/>
      <c r="P90" s="118"/>
      <c r="Q90" s="126"/>
    </row>
    <row r="91" spans="2:17" x14ac:dyDescent="0.2">
      <c r="B91" s="439" t="s">
        <v>1850</v>
      </c>
      <c r="C91" s="440" t="s">
        <v>1851</v>
      </c>
      <c r="D91" s="439" t="s">
        <v>1850</v>
      </c>
      <c r="E91" s="440" t="s">
        <v>1852</v>
      </c>
      <c r="F91" s="448" t="s">
        <v>1853</v>
      </c>
      <c r="G91" s="363">
        <v>39076</v>
      </c>
      <c r="H91" s="363">
        <v>39076</v>
      </c>
      <c r="I91" s="364" t="s">
        <v>1854</v>
      </c>
      <c r="J91" s="365" t="s">
        <v>413</v>
      </c>
      <c r="K91" s="366">
        <f>H91</f>
        <v>39076</v>
      </c>
      <c r="L91" s="120"/>
      <c r="M91" s="118"/>
      <c r="N91" s="126"/>
      <c r="O91" s="122"/>
      <c r="P91" s="118"/>
      <c r="Q91" s="126"/>
    </row>
    <row r="92" spans="2:17" x14ac:dyDescent="0.2">
      <c r="B92" s="434" t="s">
        <v>1855</v>
      </c>
      <c r="C92" s="435" t="s">
        <v>505</v>
      </c>
      <c r="D92" s="434"/>
      <c r="E92" s="435"/>
      <c r="F92" s="436" t="s">
        <v>283</v>
      </c>
      <c r="G92" s="361">
        <v>31780</v>
      </c>
      <c r="H92" s="118"/>
      <c r="I92" s="119" t="s">
        <v>1856</v>
      </c>
      <c r="J92" s="118" t="s">
        <v>1857</v>
      </c>
      <c r="K92" s="368">
        <f>SUM(H92:H102)</f>
        <v>263938</v>
      </c>
      <c r="L92" s="120"/>
      <c r="M92" s="118"/>
      <c r="N92" s="126"/>
      <c r="O92" s="122"/>
      <c r="P92" s="118"/>
      <c r="Q92" s="126"/>
    </row>
    <row r="93" spans="2:17" x14ac:dyDescent="0.2">
      <c r="B93" s="427"/>
      <c r="C93" s="428"/>
      <c r="D93" s="427" t="s">
        <v>284</v>
      </c>
      <c r="E93" s="428" t="s">
        <v>266</v>
      </c>
      <c r="F93" s="429" t="s">
        <v>282</v>
      </c>
      <c r="G93" s="118"/>
      <c r="H93" s="117">
        <v>31778</v>
      </c>
      <c r="I93" s="119"/>
      <c r="J93" s="118"/>
      <c r="K93" s="118"/>
      <c r="L93" s="120"/>
      <c r="M93" s="118"/>
      <c r="N93" s="126"/>
      <c r="O93" s="122"/>
      <c r="P93" s="118"/>
      <c r="Q93" s="126"/>
    </row>
    <row r="94" spans="2:17" x14ac:dyDescent="0.2">
      <c r="B94" s="437"/>
      <c r="C94" s="438"/>
      <c r="D94" s="437" t="s">
        <v>284</v>
      </c>
      <c r="E94" s="438" t="s">
        <v>215</v>
      </c>
      <c r="F94" s="430" t="s">
        <v>280</v>
      </c>
      <c r="G94" s="128"/>
      <c r="H94" s="117">
        <v>2</v>
      </c>
      <c r="I94" s="119"/>
      <c r="J94" s="118"/>
      <c r="K94" s="118"/>
      <c r="L94" s="120"/>
      <c r="M94" s="118"/>
      <c r="N94" s="126"/>
      <c r="O94" s="122"/>
      <c r="P94" s="118"/>
      <c r="Q94" s="126"/>
    </row>
    <row r="95" spans="2:17" x14ac:dyDescent="0.2">
      <c r="B95" s="445" t="s">
        <v>284</v>
      </c>
      <c r="C95" s="446" t="s">
        <v>461</v>
      </c>
      <c r="D95" s="445" t="s">
        <v>284</v>
      </c>
      <c r="E95" s="446" t="s">
        <v>204</v>
      </c>
      <c r="F95" s="447" t="s">
        <v>279</v>
      </c>
      <c r="G95" s="138">
        <v>5040</v>
      </c>
      <c r="H95" s="138">
        <v>5040</v>
      </c>
      <c r="I95" s="119"/>
      <c r="J95" s="118"/>
      <c r="K95" s="118"/>
      <c r="L95" s="120"/>
      <c r="M95" s="118"/>
      <c r="N95" s="126"/>
      <c r="O95" s="122"/>
      <c r="P95" s="118"/>
      <c r="Q95" s="126"/>
    </row>
    <row r="96" spans="2:17" x14ac:dyDescent="0.2">
      <c r="B96" s="445" t="s">
        <v>284</v>
      </c>
      <c r="C96" s="446" t="s">
        <v>458</v>
      </c>
      <c r="D96" s="445" t="s">
        <v>284</v>
      </c>
      <c r="E96" s="446" t="s">
        <v>125</v>
      </c>
      <c r="F96" s="447" t="s">
        <v>278</v>
      </c>
      <c r="G96" s="117">
        <v>18809</v>
      </c>
      <c r="H96" s="117">
        <v>18809</v>
      </c>
      <c r="I96" s="119"/>
      <c r="J96" s="118"/>
      <c r="K96" s="118"/>
      <c r="L96" s="120"/>
      <c r="M96" s="118"/>
      <c r="N96" s="126"/>
      <c r="O96" s="122"/>
      <c r="P96" s="118"/>
      <c r="Q96" s="126"/>
    </row>
    <row r="97" spans="2:17" x14ac:dyDescent="0.2">
      <c r="B97" s="427" t="s">
        <v>284</v>
      </c>
      <c r="C97" s="428" t="s">
        <v>452</v>
      </c>
      <c r="D97" s="427"/>
      <c r="E97" s="428"/>
      <c r="F97" s="433" t="s">
        <v>1315</v>
      </c>
      <c r="G97" s="133">
        <v>115501</v>
      </c>
      <c r="H97" s="134"/>
      <c r="I97" s="119"/>
      <c r="J97" s="118"/>
      <c r="K97" s="118"/>
      <c r="L97" s="120"/>
      <c r="M97" s="118"/>
      <c r="N97" s="126"/>
      <c r="O97" s="122"/>
      <c r="P97" s="118"/>
      <c r="Q97" s="126"/>
    </row>
    <row r="98" spans="2:17" x14ac:dyDescent="0.2">
      <c r="B98" s="427"/>
      <c r="C98" s="428"/>
      <c r="D98" s="427" t="s">
        <v>284</v>
      </c>
      <c r="E98" s="428" t="s">
        <v>44</v>
      </c>
      <c r="F98" s="429" t="s">
        <v>277</v>
      </c>
      <c r="G98" s="135"/>
      <c r="H98" s="125">
        <v>40428</v>
      </c>
      <c r="I98" s="119"/>
      <c r="J98" s="118"/>
      <c r="K98" s="118"/>
      <c r="L98" s="120"/>
      <c r="M98" s="118"/>
      <c r="N98" s="126"/>
      <c r="O98" s="122"/>
      <c r="P98" s="118"/>
      <c r="Q98" s="126"/>
    </row>
    <row r="99" spans="2:17" x14ac:dyDescent="0.2">
      <c r="B99" s="427"/>
      <c r="C99" s="428"/>
      <c r="D99" s="427" t="s">
        <v>284</v>
      </c>
      <c r="E99" s="428" t="s">
        <v>1858</v>
      </c>
      <c r="F99" s="429" t="s">
        <v>1316</v>
      </c>
      <c r="G99" s="135"/>
      <c r="H99" s="125">
        <v>624</v>
      </c>
      <c r="I99" s="119"/>
      <c r="J99" s="118"/>
      <c r="K99" s="118"/>
      <c r="L99" s="120"/>
      <c r="M99" s="118"/>
      <c r="N99" s="126"/>
      <c r="O99" s="122"/>
      <c r="P99" s="118"/>
      <c r="Q99" s="126"/>
    </row>
    <row r="100" spans="2:17" x14ac:dyDescent="0.2">
      <c r="B100" s="427"/>
      <c r="C100" s="428"/>
      <c r="D100" s="427" t="s">
        <v>284</v>
      </c>
      <c r="E100" s="428" t="s">
        <v>1859</v>
      </c>
      <c r="F100" s="429" t="s">
        <v>276</v>
      </c>
      <c r="G100" s="135"/>
      <c r="H100" s="125">
        <v>50546</v>
      </c>
      <c r="I100" s="119"/>
      <c r="J100" s="118"/>
      <c r="K100" s="118"/>
      <c r="L100" s="120"/>
      <c r="M100" s="118"/>
      <c r="N100" s="126"/>
      <c r="O100" s="122"/>
      <c r="P100" s="118"/>
      <c r="Q100" s="126"/>
    </row>
    <row r="101" spans="2:17" x14ac:dyDescent="0.2">
      <c r="B101" s="437"/>
      <c r="C101" s="438"/>
      <c r="D101" s="437" t="s">
        <v>284</v>
      </c>
      <c r="E101" s="438" t="s">
        <v>1860</v>
      </c>
      <c r="F101" s="429" t="s">
        <v>275</v>
      </c>
      <c r="G101" s="128"/>
      <c r="H101" s="127">
        <v>23903</v>
      </c>
      <c r="I101" s="119"/>
      <c r="J101" s="118"/>
      <c r="K101" s="118"/>
      <c r="L101" s="120"/>
      <c r="M101" s="118"/>
      <c r="N101" s="126"/>
      <c r="O101" s="122"/>
      <c r="P101" s="118"/>
      <c r="Q101" s="126"/>
    </row>
    <row r="102" spans="2:17" x14ac:dyDescent="0.2">
      <c r="B102" s="439" t="s">
        <v>284</v>
      </c>
      <c r="C102" s="440" t="s">
        <v>1861</v>
      </c>
      <c r="D102" s="439" t="s">
        <v>284</v>
      </c>
      <c r="E102" s="440" t="s">
        <v>1862</v>
      </c>
      <c r="F102" s="448" t="s">
        <v>1319</v>
      </c>
      <c r="G102" s="130">
        <v>92808</v>
      </c>
      <c r="H102" s="130">
        <v>92808</v>
      </c>
      <c r="I102" s="131"/>
      <c r="J102" s="132"/>
      <c r="K102" s="132"/>
      <c r="L102" s="120"/>
      <c r="M102" s="118"/>
      <c r="N102" s="126"/>
      <c r="O102" s="122"/>
      <c r="P102" s="118"/>
      <c r="Q102" s="126"/>
    </row>
    <row r="103" spans="2:17" x14ac:dyDescent="0.2">
      <c r="B103" s="437" t="s">
        <v>273</v>
      </c>
      <c r="C103" s="438" t="s">
        <v>505</v>
      </c>
      <c r="D103" s="437" t="s">
        <v>273</v>
      </c>
      <c r="E103" s="438" t="s">
        <v>266</v>
      </c>
      <c r="F103" s="430" t="s">
        <v>274</v>
      </c>
      <c r="G103" s="117">
        <v>20828</v>
      </c>
      <c r="H103" s="117">
        <v>20828</v>
      </c>
      <c r="I103" s="119" t="s">
        <v>1863</v>
      </c>
      <c r="J103" s="118" t="s">
        <v>1864</v>
      </c>
      <c r="K103" s="117">
        <f>SUM(H103:H106)</f>
        <v>372557</v>
      </c>
      <c r="L103" s="120"/>
      <c r="M103" s="118"/>
      <c r="N103" s="126"/>
      <c r="O103" s="120"/>
      <c r="P103" s="118"/>
      <c r="Q103" s="126"/>
    </row>
    <row r="104" spans="2:17" x14ac:dyDescent="0.2">
      <c r="B104" s="445" t="s">
        <v>273</v>
      </c>
      <c r="C104" s="446" t="s">
        <v>461</v>
      </c>
      <c r="D104" s="445" t="s">
        <v>273</v>
      </c>
      <c r="E104" s="446" t="s">
        <v>204</v>
      </c>
      <c r="F104" s="447" t="s">
        <v>272</v>
      </c>
      <c r="G104" s="138">
        <v>3120</v>
      </c>
      <c r="H104" s="138">
        <v>3120</v>
      </c>
      <c r="I104" s="119"/>
      <c r="J104" s="118"/>
      <c r="K104" s="118"/>
      <c r="L104" s="120"/>
      <c r="M104" s="118"/>
      <c r="N104" s="126"/>
      <c r="O104" s="122"/>
      <c r="P104" s="118"/>
      <c r="Q104" s="126"/>
    </row>
    <row r="105" spans="2:17" x14ac:dyDescent="0.2">
      <c r="B105" s="445" t="s">
        <v>273</v>
      </c>
      <c r="C105" s="446" t="s">
        <v>458</v>
      </c>
      <c r="D105" s="445" t="s">
        <v>273</v>
      </c>
      <c r="E105" s="446" t="s">
        <v>125</v>
      </c>
      <c r="F105" s="447" t="s">
        <v>271</v>
      </c>
      <c r="G105" s="138">
        <v>225998</v>
      </c>
      <c r="H105" s="138">
        <v>225998</v>
      </c>
      <c r="I105" s="119"/>
      <c r="J105" s="117"/>
      <c r="K105" s="118"/>
      <c r="L105" s="120"/>
      <c r="M105" s="118"/>
      <c r="N105" s="126"/>
      <c r="O105" s="122"/>
      <c r="P105" s="118"/>
      <c r="Q105" s="126"/>
    </row>
    <row r="106" spans="2:17" x14ac:dyDescent="0.2">
      <c r="B106" s="439" t="s">
        <v>273</v>
      </c>
      <c r="C106" s="440" t="s">
        <v>139</v>
      </c>
      <c r="D106" s="439" t="s">
        <v>273</v>
      </c>
      <c r="E106" s="440" t="s">
        <v>281</v>
      </c>
      <c r="F106" s="448" t="s">
        <v>540</v>
      </c>
      <c r="G106" s="130">
        <v>122611</v>
      </c>
      <c r="H106" s="130">
        <v>122611</v>
      </c>
      <c r="I106" s="131"/>
      <c r="J106" s="129"/>
      <c r="K106" s="129"/>
      <c r="L106" s="139"/>
      <c r="M106" s="129"/>
      <c r="N106" s="126"/>
      <c r="O106" s="122"/>
      <c r="P106" s="118"/>
      <c r="Q106" s="126"/>
    </row>
    <row r="107" spans="2:17" x14ac:dyDescent="0.2">
      <c r="B107" s="442" t="s">
        <v>267</v>
      </c>
      <c r="C107" s="443" t="s">
        <v>505</v>
      </c>
      <c r="D107" s="442" t="s">
        <v>267</v>
      </c>
      <c r="E107" s="443" t="s">
        <v>266</v>
      </c>
      <c r="F107" s="444" t="s">
        <v>268</v>
      </c>
      <c r="G107" s="358">
        <v>115974</v>
      </c>
      <c r="H107" s="358">
        <v>115974</v>
      </c>
      <c r="I107" s="360" t="s">
        <v>1865</v>
      </c>
      <c r="J107" s="135" t="s">
        <v>1321</v>
      </c>
      <c r="K107" s="125">
        <f>SUM(H107:H110)</f>
        <v>210066</v>
      </c>
      <c r="L107" s="362" t="s">
        <v>1866</v>
      </c>
      <c r="M107" s="118" t="s">
        <v>1322</v>
      </c>
      <c r="N107" s="140">
        <f>SUM(K107:K113)</f>
        <v>331148</v>
      </c>
      <c r="O107" s="122"/>
      <c r="P107" s="118"/>
      <c r="Q107" s="126"/>
    </row>
    <row r="108" spans="2:17" x14ac:dyDescent="0.2">
      <c r="B108" s="427" t="s">
        <v>267</v>
      </c>
      <c r="C108" s="428" t="s">
        <v>461</v>
      </c>
      <c r="D108" s="427" t="s">
        <v>267</v>
      </c>
      <c r="E108" s="428" t="s">
        <v>204</v>
      </c>
      <c r="F108" s="447" t="s">
        <v>1323</v>
      </c>
      <c r="G108" s="138">
        <v>58441</v>
      </c>
      <c r="H108" s="138">
        <v>58441</v>
      </c>
      <c r="I108" s="119"/>
      <c r="J108" s="135"/>
      <c r="K108" s="135"/>
      <c r="L108" s="120"/>
      <c r="M108" s="118"/>
      <c r="N108" s="126"/>
      <c r="O108" s="122"/>
      <c r="P108" s="118"/>
      <c r="Q108" s="126"/>
    </row>
    <row r="109" spans="2:17" x14ac:dyDescent="0.2">
      <c r="B109" s="445" t="s">
        <v>267</v>
      </c>
      <c r="C109" s="446" t="s">
        <v>1867</v>
      </c>
      <c r="D109" s="445" t="s">
        <v>267</v>
      </c>
      <c r="E109" s="446" t="s">
        <v>1868</v>
      </c>
      <c r="F109" s="447" t="s">
        <v>1869</v>
      </c>
      <c r="G109" s="138">
        <v>297</v>
      </c>
      <c r="H109" s="138">
        <v>297</v>
      </c>
      <c r="I109" s="119"/>
      <c r="J109" s="135"/>
      <c r="K109" s="135"/>
      <c r="L109" s="120"/>
      <c r="M109" s="118"/>
      <c r="N109" s="126"/>
      <c r="O109" s="122"/>
      <c r="P109" s="118"/>
      <c r="Q109" s="126"/>
    </row>
    <row r="110" spans="2:17" x14ac:dyDescent="0.2">
      <c r="B110" s="439" t="s">
        <v>267</v>
      </c>
      <c r="C110" s="440" t="s">
        <v>139</v>
      </c>
      <c r="D110" s="439" t="s">
        <v>267</v>
      </c>
      <c r="E110" s="440" t="s">
        <v>281</v>
      </c>
      <c r="F110" s="448" t="s">
        <v>265</v>
      </c>
      <c r="G110" s="130">
        <v>35354</v>
      </c>
      <c r="H110" s="130">
        <v>35354</v>
      </c>
      <c r="I110" s="131"/>
      <c r="J110" s="135"/>
      <c r="K110" s="132"/>
      <c r="L110" s="120"/>
      <c r="M110" s="118"/>
      <c r="N110" s="126"/>
      <c r="O110" s="122"/>
      <c r="P110" s="118"/>
      <c r="Q110" s="126"/>
    </row>
    <row r="111" spans="2:17" x14ac:dyDescent="0.2">
      <c r="B111" s="442" t="s">
        <v>264</v>
      </c>
      <c r="C111" s="443" t="s">
        <v>505</v>
      </c>
      <c r="D111" s="442" t="s">
        <v>264</v>
      </c>
      <c r="E111" s="443" t="s">
        <v>266</v>
      </c>
      <c r="F111" s="444" t="s">
        <v>560</v>
      </c>
      <c r="G111" s="358">
        <v>52909</v>
      </c>
      <c r="H111" s="468">
        <v>52909</v>
      </c>
      <c r="I111" s="360" t="s">
        <v>1870</v>
      </c>
      <c r="J111" s="359" t="s">
        <v>542</v>
      </c>
      <c r="K111" s="117">
        <f>SUM(H111:H113)</f>
        <v>121082</v>
      </c>
      <c r="L111" s="120"/>
      <c r="M111" s="118"/>
      <c r="N111" s="126"/>
      <c r="O111" s="122"/>
      <c r="P111" s="118"/>
      <c r="Q111" s="126"/>
    </row>
    <row r="112" spans="2:17" x14ac:dyDescent="0.2">
      <c r="B112" s="445" t="s">
        <v>264</v>
      </c>
      <c r="C112" s="446" t="s">
        <v>461</v>
      </c>
      <c r="D112" s="445" t="s">
        <v>264</v>
      </c>
      <c r="E112" s="446" t="s">
        <v>204</v>
      </c>
      <c r="F112" s="447" t="s">
        <v>561</v>
      </c>
      <c r="G112" s="138">
        <v>66168</v>
      </c>
      <c r="H112" s="469">
        <v>66168</v>
      </c>
      <c r="I112" s="119"/>
      <c r="J112" s="118"/>
      <c r="K112" s="118"/>
      <c r="L112" s="120"/>
      <c r="M112" s="118"/>
      <c r="N112" s="126"/>
      <c r="O112" s="122"/>
      <c r="P112" s="118"/>
      <c r="Q112" s="126"/>
    </row>
    <row r="113" spans="2:17" x14ac:dyDescent="0.2">
      <c r="B113" s="439" t="s">
        <v>264</v>
      </c>
      <c r="C113" s="440" t="s">
        <v>458</v>
      </c>
      <c r="D113" s="439" t="s">
        <v>264</v>
      </c>
      <c r="E113" s="440" t="s">
        <v>125</v>
      </c>
      <c r="F113" s="448" t="s">
        <v>562</v>
      </c>
      <c r="G113" s="130">
        <v>2005</v>
      </c>
      <c r="H113" s="470">
        <v>2005</v>
      </c>
      <c r="I113" s="131"/>
      <c r="J113" s="129"/>
      <c r="K113" s="129"/>
      <c r="L113" s="139"/>
      <c r="M113" s="129"/>
      <c r="N113" s="126"/>
      <c r="O113" s="122"/>
      <c r="P113" s="118"/>
      <c r="Q113" s="126"/>
    </row>
    <row r="114" spans="2:17" hidden="1" x14ac:dyDescent="0.2">
      <c r="B114" s="442" t="s">
        <v>262</v>
      </c>
      <c r="C114" s="443" t="s">
        <v>505</v>
      </c>
      <c r="D114" s="442" t="s">
        <v>262</v>
      </c>
      <c r="E114" s="443" t="s">
        <v>266</v>
      </c>
      <c r="F114" s="444" t="s">
        <v>263</v>
      </c>
      <c r="G114" s="137">
        <v>56148</v>
      </c>
      <c r="H114" s="137">
        <v>56148</v>
      </c>
      <c r="I114" s="360" t="s">
        <v>1324</v>
      </c>
      <c r="J114" s="367" t="s">
        <v>1325</v>
      </c>
      <c r="K114" s="358">
        <f>SUM(H114:H115)</f>
        <v>57885</v>
      </c>
      <c r="L114" s="360" t="s">
        <v>1326</v>
      </c>
      <c r="M114" s="359" t="s">
        <v>1325</v>
      </c>
      <c r="N114" s="140">
        <f>K114</f>
        <v>57885</v>
      </c>
      <c r="O114" s="122"/>
      <c r="P114" s="118"/>
      <c r="Q114" s="126"/>
    </row>
    <row r="115" spans="2:17" hidden="1" x14ac:dyDescent="0.2">
      <c r="B115" s="439" t="s">
        <v>262</v>
      </c>
      <c r="C115" s="440" t="s">
        <v>461</v>
      </c>
      <c r="D115" s="439" t="s">
        <v>262</v>
      </c>
      <c r="E115" s="440" t="s">
        <v>204</v>
      </c>
      <c r="F115" s="448" t="s">
        <v>1327</v>
      </c>
      <c r="G115" s="130">
        <v>1737</v>
      </c>
      <c r="H115" s="130">
        <v>1737</v>
      </c>
      <c r="I115" s="131"/>
      <c r="J115" s="146"/>
      <c r="K115" s="147"/>
      <c r="L115" s="131"/>
      <c r="M115" s="147"/>
      <c r="N115" s="148"/>
      <c r="O115" s="122"/>
      <c r="P115" s="118"/>
      <c r="Q115" s="126"/>
    </row>
    <row r="116" spans="2:17" x14ac:dyDescent="0.2">
      <c r="B116" s="449" t="s">
        <v>260</v>
      </c>
      <c r="C116" s="450" t="s">
        <v>505</v>
      </c>
      <c r="D116" s="449" t="s">
        <v>260</v>
      </c>
      <c r="E116" s="450" t="s">
        <v>266</v>
      </c>
      <c r="F116" s="429" t="s">
        <v>543</v>
      </c>
      <c r="G116" s="117">
        <v>0</v>
      </c>
      <c r="H116" s="117">
        <v>0</v>
      </c>
      <c r="I116" s="364" t="s">
        <v>1328</v>
      </c>
      <c r="J116" s="135" t="s">
        <v>1871</v>
      </c>
      <c r="K116" s="117">
        <f>H116</f>
        <v>0</v>
      </c>
      <c r="L116" s="364" t="s">
        <v>1329</v>
      </c>
      <c r="M116" s="365" t="s">
        <v>303</v>
      </c>
      <c r="N116" s="369">
        <f>K116</f>
        <v>0</v>
      </c>
      <c r="O116" s="143"/>
      <c r="P116" s="118"/>
      <c r="Q116" s="126"/>
    </row>
    <row r="117" spans="2:17" hidden="1" x14ac:dyDescent="0.2">
      <c r="B117" s="439" t="s">
        <v>1330</v>
      </c>
      <c r="C117" s="440" t="s">
        <v>505</v>
      </c>
      <c r="D117" s="439" t="s">
        <v>258</v>
      </c>
      <c r="E117" s="440" t="s">
        <v>266</v>
      </c>
      <c r="F117" s="451" t="s">
        <v>1331</v>
      </c>
      <c r="G117" s="363">
        <v>2219</v>
      </c>
      <c r="H117" s="363">
        <v>2219</v>
      </c>
      <c r="I117" s="364" t="s">
        <v>1872</v>
      </c>
      <c r="J117" s="365" t="s">
        <v>434</v>
      </c>
      <c r="K117" s="366">
        <f>H117</f>
        <v>2219</v>
      </c>
      <c r="L117" s="362" t="s">
        <v>1873</v>
      </c>
      <c r="M117" s="359" t="s">
        <v>256</v>
      </c>
      <c r="N117" s="140">
        <f>SUM(K117:K125)</f>
        <v>32960</v>
      </c>
      <c r="O117" s="144" t="s">
        <v>1874</v>
      </c>
      <c r="P117" s="359" t="s">
        <v>1875</v>
      </c>
      <c r="Q117" s="140">
        <f>SUM(N117:N133)</f>
        <v>80715</v>
      </c>
    </row>
    <row r="118" spans="2:17" hidden="1" x14ac:dyDescent="0.2">
      <c r="B118" s="442" t="s">
        <v>254</v>
      </c>
      <c r="C118" s="443" t="s">
        <v>505</v>
      </c>
      <c r="D118" s="442" t="s">
        <v>254</v>
      </c>
      <c r="E118" s="443" t="s">
        <v>266</v>
      </c>
      <c r="F118" s="444" t="s">
        <v>1876</v>
      </c>
      <c r="G118" s="358">
        <v>2342</v>
      </c>
      <c r="H118" s="358">
        <v>2342</v>
      </c>
      <c r="I118" s="360" t="s">
        <v>1877</v>
      </c>
      <c r="J118" s="359" t="s">
        <v>253</v>
      </c>
      <c r="K118" s="117">
        <f>SUM(H118:H120)</f>
        <v>13183</v>
      </c>
      <c r="L118" s="120"/>
      <c r="M118" s="118"/>
      <c r="N118" s="126"/>
      <c r="O118" s="122"/>
      <c r="P118" s="118"/>
      <c r="Q118" s="126"/>
    </row>
    <row r="119" spans="2:17" hidden="1" x14ac:dyDescent="0.2">
      <c r="B119" s="445" t="s">
        <v>254</v>
      </c>
      <c r="C119" s="446" t="s">
        <v>461</v>
      </c>
      <c r="D119" s="445" t="s">
        <v>254</v>
      </c>
      <c r="E119" s="446" t="s">
        <v>204</v>
      </c>
      <c r="F119" s="447" t="s">
        <v>1878</v>
      </c>
      <c r="G119" s="138">
        <v>0</v>
      </c>
      <c r="H119" s="138">
        <v>0</v>
      </c>
      <c r="I119" s="119"/>
      <c r="J119" s="118"/>
      <c r="K119" s="118"/>
      <c r="L119" s="120"/>
      <c r="M119" s="118"/>
      <c r="N119" s="126"/>
      <c r="O119" s="122"/>
      <c r="P119" s="118"/>
      <c r="Q119" s="126"/>
    </row>
    <row r="120" spans="2:17" hidden="1" x14ac:dyDescent="0.2">
      <c r="B120" s="439" t="s">
        <v>254</v>
      </c>
      <c r="C120" s="440" t="s">
        <v>1879</v>
      </c>
      <c r="D120" s="439" t="s">
        <v>254</v>
      </c>
      <c r="E120" s="440" t="s">
        <v>1785</v>
      </c>
      <c r="F120" s="448" t="s">
        <v>1880</v>
      </c>
      <c r="G120" s="130">
        <v>10841</v>
      </c>
      <c r="H120" s="130">
        <v>10841</v>
      </c>
      <c r="I120" s="131"/>
      <c r="J120" s="129"/>
      <c r="K120" s="132"/>
      <c r="L120" s="120"/>
      <c r="M120" s="118"/>
      <c r="N120" s="126"/>
      <c r="O120" s="122"/>
      <c r="P120" s="118"/>
      <c r="Q120" s="126"/>
    </row>
    <row r="121" spans="2:17" hidden="1" x14ac:dyDescent="0.2">
      <c r="B121" s="449" t="s">
        <v>251</v>
      </c>
      <c r="C121" s="450" t="s">
        <v>505</v>
      </c>
      <c r="D121" s="449" t="s">
        <v>251</v>
      </c>
      <c r="E121" s="450" t="s">
        <v>266</v>
      </c>
      <c r="F121" s="451" t="s">
        <v>252</v>
      </c>
      <c r="G121" s="363">
        <v>0</v>
      </c>
      <c r="H121" s="363">
        <v>0</v>
      </c>
      <c r="I121" s="364" t="s">
        <v>1881</v>
      </c>
      <c r="J121" s="365" t="s">
        <v>252</v>
      </c>
      <c r="K121" s="117">
        <f>H121</f>
        <v>0</v>
      </c>
      <c r="L121" s="120"/>
      <c r="M121" s="118"/>
      <c r="N121" s="126"/>
      <c r="O121" s="122"/>
      <c r="P121" s="118"/>
      <c r="Q121" s="126"/>
    </row>
    <row r="122" spans="2:17" hidden="1" x14ac:dyDescent="0.2">
      <c r="B122" s="449" t="s">
        <v>250</v>
      </c>
      <c r="C122" s="450" t="s">
        <v>505</v>
      </c>
      <c r="D122" s="449" t="s">
        <v>250</v>
      </c>
      <c r="E122" s="450" t="s">
        <v>266</v>
      </c>
      <c r="F122" s="451" t="s">
        <v>249</v>
      </c>
      <c r="G122" s="363">
        <v>2593</v>
      </c>
      <c r="H122" s="363">
        <v>2593</v>
      </c>
      <c r="I122" s="364" t="s">
        <v>1882</v>
      </c>
      <c r="J122" s="365" t="s">
        <v>249</v>
      </c>
      <c r="K122" s="361">
        <f>H122</f>
        <v>2593</v>
      </c>
      <c r="L122" s="120"/>
      <c r="M122" s="118"/>
      <c r="N122" s="126"/>
      <c r="O122" s="122"/>
      <c r="P122" s="118"/>
      <c r="Q122" s="126"/>
    </row>
    <row r="123" spans="2:17" hidden="1" x14ac:dyDescent="0.2">
      <c r="B123" s="434" t="s">
        <v>1883</v>
      </c>
      <c r="C123" s="435" t="s">
        <v>1884</v>
      </c>
      <c r="D123" s="434"/>
      <c r="E123" s="452"/>
      <c r="F123" s="429" t="s">
        <v>245</v>
      </c>
      <c r="G123" s="125">
        <v>14965</v>
      </c>
      <c r="H123" s="135"/>
      <c r="I123" s="362" t="s">
        <v>1332</v>
      </c>
      <c r="J123" s="359" t="s">
        <v>1333</v>
      </c>
      <c r="K123" s="361">
        <f>SUM(H123:H125)</f>
        <v>14965</v>
      </c>
      <c r="L123" s="120"/>
      <c r="M123" s="118"/>
      <c r="N123" s="126"/>
      <c r="O123" s="122"/>
      <c r="P123" s="118"/>
      <c r="Q123" s="126"/>
    </row>
    <row r="124" spans="2:17" hidden="1" x14ac:dyDescent="0.2">
      <c r="B124" s="427"/>
      <c r="C124" s="428"/>
      <c r="D124" s="427" t="s">
        <v>247</v>
      </c>
      <c r="E124" s="455" t="s">
        <v>1885</v>
      </c>
      <c r="F124" s="429" t="s">
        <v>248</v>
      </c>
      <c r="G124" s="135"/>
      <c r="H124" s="125">
        <v>465</v>
      </c>
      <c r="I124" s="120"/>
      <c r="J124" s="135"/>
      <c r="K124" s="135"/>
      <c r="L124" s="120"/>
      <c r="M124" s="118"/>
      <c r="N124" s="126"/>
      <c r="O124" s="122"/>
      <c r="P124" s="118"/>
      <c r="Q124" s="126"/>
    </row>
    <row r="125" spans="2:17" hidden="1" x14ac:dyDescent="0.2">
      <c r="B125" s="439"/>
      <c r="C125" s="440"/>
      <c r="D125" s="439" t="s">
        <v>247</v>
      </c>
      <c r="E125" s="440" t="s">
        <v>281</v>
      </c>
      <c r="F125" s="429" t="s">
        <v>1334</v>
      </c>
      <c r="G125" s="135"/>
      <c r="H125" s="125">
        <v>14500</v>
      </c>
      <c r="I125" s="139"/>
      <c r="J125" s="129"/>
      <c r="K125" s="129"/>
      <c r="L125" s="139"/>
      <c r="M125" s="129"/>
      <c r="N125" s="126"/>
      <c r="O125" s="122"/>
      <c r="P125" s="118"/>
      <c r="Q125" s="126"/>
    </row>
    <row r="126" spans="2:17" hidden="1" x14ac:dyDescent="0.2">
      <c r="B126" s="442" t="s">
        <v>243</v>
      </c>
      <c r="C126" s="443" t="s">
        <v>505</v>
      </c>
      <c r="D126" s="442" t="s">
        <v>243</v>
      </c>
      <c r="E126" s="443" t="s">
        <v>266</v>
      </c>
      <c r="F126" s="444" t="s">
        <v>244</v>
      </c>
      <c r="G126" s="137">
        <v>4997</v>
      </c>
      <c r="H126" s="137">
        <v>4997</v>
      </c>
      <c r="I126" s="362" t="s">
        <v>1886</v>
      </c>
      <c r="J126" s="359" t="s">
        <v>1887</v>
      </c>
      <c r="K126" s="358">
        <f>SUM(H126:H127)</f>
        <v>17305</v>
      </c>
      <c r="L126" s="362" t="s">
        <v>1888</v>
      </c>
      <c r="M126" s="359" t="s">
        <v>1335</v>
      </c>
      <c r="N126" s="140">
        <f>SUM(K126:K133)</f>
        <v>47755</v>
      </c>
      <c r="O126" s="122"/>
      <c r="P126" s="118"/>
      <c r="Q126" s="126"/>
    </row>
    <row r="127" spans="2:17" hidden="1" x14ac:dyDescent="0.2">
      <c r="B127" s="439" t="s">
        <v>243</v>
      </c>
      <c r="C127" s="440" t="s">
        <v>461</v>
      </c>
      <c r="D127" s="439" t="s">
        <v>243</v>
      </c>
      <c r="E127" s="440" t="s">
        <v>1889</v>
      </c>
      <c r="F127" s="433" t="s">
        <v>241</v>
      </c>
      <c r="G127" s="125">
        <v>12308</v>
      </c>
      <c r="H127" s="125">
        <v>12308</v>
      </c>
      <c r="I127" s="139"/>
      <c r="J127" s="129"/>
      <c r="K127" s="132"/>
      <c r="L127" s="120"/>
      <c r="M127" s="123"/>
      <c r="N127" s="149"/>
      <c r="O127" s="122"/>
      <c r="P127" s="118"/>
      <c r="Q127" s="126"/>
    </row>
    <row r="128" spans="2:17" hidden="1" x14ac:dyDescent="0.2">
      <c r="B128" s="449" t="s">
        <v>240</v>
      </c>
      <c r="C128" s="450" t="s">
        <v>1841</v>
      </c>
      <c r="D128" s="449" t="s">
        <v>240</v>
      </c>
      <c r="E128" s="450" t="s">
        <v>1842</v>
      </c>
      <c r="F128" s="451" t="s">
        <v>239</v>
      </c>
      <c r="G128" s="366">
        <v>8018</v>
      </c>
      <c r="H128" s="366">
        <v>8018</v>
      </c>
      <c r="I128" s="131" t="s">
        <v>1890</v>
      </c>
      <c r="J128" s="365" t="s">
        <v>239</v>
      </c>
      <c r="K128" s="136">
        <f>H128</f>
        <v>8018</v>
      </c>
      <c r="L128" s="120"/>
      <c r="M128" s="118"/>
      <c r="N128" s="126"/>
      <c r="O128" s="122"/>
      <c r="P128" s="118"/>
      <c r="Q128" s="126"/>
    </row>
    <row r="129" spans="2:17" hidden="1" x14ac:dyDescent="0.2">
      <c r="B129" s="442" t="s">
        <v>237</v>
      </c>
      <c r="C129" s="443" t="s">
        <v>505</v>
      </c>
      <c r="D129" s="442" t="s">
        <v>237</v>
      </c>
      <c r="E129" s="443" t="s">
        <v>266</v>
      </c>
      <c r="F129" s="430" t="s">
        <v>238</v>
      </c>
      <c r="G129" s="125">
        <v>5142</v>
      </c>
      <c r="H129" s="125">
        <v>5142</v>
      </c>
      <c r="I129" s="362" t="s">
        <v>1891</v>
      </c>
      <c r="J129" s="359" t="s">
        <v>236</v>
      </c>
      <c r="K129" s="117">
        <f>SUM(H129:H133)</f>
        <v>22432</v>
      </c>
      <c r="L129" s="120"/>
      <c r="M129" s="118"/>
      <c r="N129" s="126"/>
      <c r="O129" s="122"/>
      <c r="P129" s="118"/>
      <c r="Q129" s="126"/>
    </row>
    <row r="130" spans="2:17" hidden="1" x14ac:dyDescent="0.2">
      <c r="B130" s="445" t="s">
        <v>1891</v>
      </c>
      <c r="C130" s="446" t="s">
        <v>461</v>
      </c>
      <c r="D130" s="445" t="s">
        <v>1891</v>
      </c>
      <c r="E130" s="446" t="s">
        <v>204</v>
      </c>
      <c r="F130" s="447" t="s">
        <v>246</v>
      </c>
      <c r="G130" s="138">
        <v>7223</v>
      </c>
      <c r="H130" s="138">
        <v>7223</v>
      </c>
      <c r="I130" s="120"/>
      <c r="J130" s="118"/>
      <c r="K130" s="118"/>
      <c r="L130" s="120"/>
      <c r="M130" s="118"/>
      <c r="N130" s="126"/>
      <c r="O130" s="122"/>
      <c r="P130" s="118"/>
      <c r="Q130" s="126"/>
    </row>
    <row r="131" spans="2:17" hidden="1" x14ac:dyDescent="0.2">
      <c r="B131" s="431" t="s">
        <v>1891</v>
      </c>
      <c r="C131" s="432" t="s">
        <v>1884</v>
      </c>
      <c r="D131" s="431"/>
      <c r="E131" s="432"/>
      <c r="F131" s="433" t="s">
        <v>236</v>
      </c>
      <c r="G131" s="150">
        <v>10067</v>
      </c>
      <c r="H131" s="135"/>
      <c r="I131" s="120"/>
      <c r="J131" s="118"/>
      <c r="K131" s="118"/>
      <c r="L131" s="120"/>
      <c r="M131" s="118"/>
      <c r="N131" s="126"/>
      <c r="O131" s="122"/>
      <c r="P131" s="118"/>
      <c r="Q131" s="126"/>
    </row>
    <row r="132" spans="2:17" hidden="1" x14ac:dyDescent="0.2">
      <c r="B132" s="427"/>
      <c r="C132" s="428"/>
      <c r="D132" s="427" t="s">
        <v>1891</v>
      </c>
      <c r="E132" s="428" t="s">
        <v>1885</v>
      </c>
      <c r="F132" s="429" t="s">
        <v>1892</v>
      </c>
      <c r="G132" s="135"/>
      <c r="H132" s="125">
        <v>177</v>
      </c>
      <c r="I132" s="120"/>
      <c r="J132" s="118"/>
      <c r="K132" s="118"/>
      <c r="L132" s="120"/>
      <c r="M132" s="118"/>
      <c r="N132" s="126"/>
      <c r="O132" s="122"/>
      <c r="P132" s="118"/>
      <c r="Q132" s="126"/>
    </row>
    <row r="133" spans="2:17" hidden="1" x14ac:dyDescent="0.2">
      <c r="B133" s="439"/>
      <c r="C133" s="440"/>
      <c r="D133" s="439" t="s">
        <v>237</v>
      </c>
      <c r="E133" s="440" t="s">
        <v>281</v>
      </c>
      <c r="F133" s="441" t="s">
        <v>1338</v>
      </c>
      <c r="G133" s="132"/>
      <c r="H133" s="136">
        <v>9890</v>
      </c>
      <c r="I133" s="151"/>
      <c r="J133" s="129"/>
      <c r="K133" s="129"/>
      <c r="L133" s="151"/>
      <c r="M133" s="129"/>
      <c r="N133" s="141"/>
      <c r="O133" s="152"/>
      <c r="P133" s="129"/>
      <c r="Q133" s="126"/>
    </row>
    <row r="134" spans="2:17" hidden="1" x14ac:dyDescent="0.2">
      <c r="B134" s="442" t="s">
        <v>234</v>
      </c>
      <c r="C134" s="443" t="s">
        <v>505</v>
      </c>
      <c r="D134" s="442" t="s">
        <v>234</v>
      </c>
      <c r="E134" s="443" t="s">
        <v>266</v>
      </c>
      <c r="F134" s="444" t="s">
        <v>235</v>
      </c>
      <c r="G134" s="361">
        <v>9635</v>
      </c>
      <c r="H134" s="361">
        <v>9635</v>
      </c>
      <c r="I134" s="362" t="s">
        <v>1893</v>
      </c>
      <c r="J134" s="367" t="s">
        <v>1339</v>
      </c>
      <c r="K134" s="153">
        <f>SUM(H134:H136)</f>
        <v>17422</v>
      </c>
      <c r="L134" s="362" t="s">
        <v>1894</v>
      </c>
      <c r="M134" s="359" t="s">
        <v>1340</v>
      </c>
      <c r="N134" s="140">
        <f>SUM(K134:K139)</f>
        <v>40606</v>
      </c>
      <c r="O134" s="144" t="s">
        <v>1895</v>
      </c>
      <c r="P134" s="359" t="s">
        <v>232</v>
      </c>
      <c r="Q134" s="140">
        <f>SUM(N134:N153)</f>
        <v>350246</v>
      </c>
    </row>
    <row r="135" spans="2:17" hidden="1" x14ac:dyDescent="0.2">
      <c r="B135" s="445" t="s">
        <v>234</v>
      </c>
      <c r="C135" s="446" t="s">
        <v>461</v>
      </c>
      <c r="D135" s="445" t="s">
        <v>234</v>
      </c>
      <c r="E135" s="446" t="s">
        <v>204</v>
      </c>
      <c r="F135" s="447" t="s">
        <v>1341</v>
      </c>
      <c r="G135" s="138">
        <v>6051</v>
      </c>
      <c r="H135" s="138">
        <v>6051</v>
      </c>
      <c r="I135" s="120"/>
      <c r="J135" s="154"/>
      <c r="L135" s="120"/>
      <c r="M135" s="118"/>
      <c r="N135" s="126"/>
      <c r="O135" s="122"/>
      <c r="P135" s="118"/>
      <c r="Q135" s="126"/>
    </row>
    <row r="136" spans="2:17" hidden="1" x14ac:dyDescent="0.2">
      <c r="B136" s="439" t="s">
        <v>234</v>
      </c>
      <c r="C136" s="440" t="s">
        <v>458</v>
      </c>
      <c r="D136" s="439" t="s">
        <v>234</v>
      </c>
      <c r="E136" s="440" t="s">
        <v>125</v>
      </c>
      <c r="F136" s="448" t="s">
        <v>231</v>
      </c>
      <c r="G136" s="136">
        <v>1736</v>
      </c>
      <c r="H136" s="136">
        <v>1736</v>
      </c>
      <c r="I136" s="139"/>
      <c r="J136" s="132"/>
      <c r="K136" s="141"/>
      <c r="L136" s="120"/>
      <c r="M136" s="118"/>
      <c r="N136" s="126"/>
      <c r="O136" s="122"/>
      <c r="P136" s="118"/>
      <c r="Q136" s="126"/>
    </row>
    <row r="137" spans="2:17" hidden="1" x14ac:dyDescent="0.2">
      <c r="B137" s="434" t="s">
        <v>230</v>
      </c>
      <c r="C137" s="435" t="s">
        <v>139</v>
      </c>
      <c r="D137" s="434"/>
      <c r="E137" s="435"/>
      <c r="F137" s="436" t="s">
        <v>229</v>
      </c>
      <c r="G137" s="361">
        <v>23184</v>
      </c>
      <c r="H137" s="367"/>
      <c r="I137" s="362" t="s">
        <v>1896</v>
      </c>
      <c r="J137" s="359" t="s">
        <v>229</v>
      </c>
      <c r="K137" s="155">
        <f>SUM(H137:H139)</f>
        <v>23184</v>
      </c>
      <c r="L137" s="120"/>
      <c r="M137" s="118"/>
      <c r="N137" s="126"/>
      <c r="O137" s="122"/>
      <c r="P137" s="118"/>
      <c r="Q137" s="126"/>
    </row>
    <row r="138" spans="2:17" hidden="1" x14ac:dyDescent="0.2">
      <c r="B138" s="427"/>
      <c r="C138" s="428"/>
      <c r="D138" s="427" t="s">
        <v>230</v>
      </c>
      <c r="E138" s="428" t="s">
        <v>748</v>
      </c>
      <c r="F138" s="429" t="s">
        <v>228</v>
      </c>
      <c r="G138" s="135"/>
      <c r="H138" s="125">
        <v>9668</v>
      </c>
      <c r="I138" s="120"/>
      <c r="J138" s="118"/>
      <c r="K138" s="118"/>
      <c r="L138" s="120"/>
      <c r="M138" s="118"/>
      <c r="N138" s="126"/>
      <c r="O138" s="122"/>
      <c r="P138" s="118"/>
      <c r="Q138" s="126"/>
    </row>
    <row r="139" spans="2:17" hidden="1" x14ac:dyDescent="0.2">
      <c r="B139" s="439"/>
      <c r="C139" s="440"/>
      <c r="D139" s="439" t="s">
        <v>230</v>
      </c>
      <c r="E139" s="440" t="s">
        <v>281</v>
      </c>
      <c r="F139" s="441" t="s">
        <v>1342</v>
      </c>
      <c r="G139" s="132"/>
      <c r="H139" s="136">
        <v>13516</v>
      </c>
      <c r="I139" s="139"/>
      <c r="J139" s="129"/>
      <c r="K139" s="129"/>
      <c r="L139" s="139"/>
      <c r="M139" s="118"/>
      <c r="N139" s="141"/>
      <c r="O139" s="122"/>
      <c r="P139" s="118"/>
      <c r="Q139" s="126"/>
    </row>
    <row r="140" spans="2:17" hidden="1" x14ac:dyDescent="0.2">
      <c r="B140" s="442" t="s">
        <v>1897</v>
      </c>
      <c r="C140" s="443" t="s">
        <v>505</v>
      </c>
      <c r="D140" s="442" t="s">
        <v>1897</v>
      </c>
      <c r="E140" s="443" t="s">
        <v>1898</v>
      </c>
      <c r="F140" s="444" t="s">
        <v>1899</v>
      </c>
      <c r="G140" s="361">
        <v>15029</v>
      </c>
      <c r="H140" s="361">
        <v>15029</v>
      </c>
      <c r="I140" s="362" t="s">
        <v>1343</v>
      </c>
      <c r="J140" s="359" t="s">
        <v>226</v>
      </c>
      <c r="K140" s="358">
        <f>SUM(H140:H143)</f>
        <v>30877</v>
      </c>
      <c r="L140" s="362" t="s">
        <v>1344</v>
      </c>
      <c r="M140" s="359" t="s">
        <v>226</v>
      </c>
      <c r="N140" s="121">
        <f>K140</f>
        <v>30877</v>
      </c>
      <c r="O140" s="122"/>
      <c r="P140" s="118"/>
      <c r="Q140" s="126"/>
    </row>
    <row r="141" spans="2:17" hidden="1" x14ac:dyDescent="0.2">
      <c r="B141" s="445" t="s">
        <v>1343</v>
      </c>
      <c r="C141" s="446" t="s">
        <v>1293</v>
      </c>
      <c r="D141" s="445" t="s">
        <v>1343</v>
      </c>
      <c r="E141" s="446" t="s">
        <v>1336</v>
      </c>
      <c r="F141" s="447" t="s">
        <v>1345</v>
      </c>
      <c r="G141" s="138">
        <v>1000</v>
      </c>
      <c r="H141" s="138">
        <v>1000</v>
      </c>
      <c r="I141" s="120"/>
      <c r="J141" s="118"/>
      <c r="K141" s="118"/>
      <c r="L141" s="120"/>
      <c r="M141" s="118"/>
      <c r="N141" s="126"/>
      <c r="O141" s="122"/>
      <c r="P141" s="118"/>
      <c r="Q141" s="126"/>
    </row>
    <row r="142" spans="2:17" hidden="1" x14ac:dyDescent="0.2">
      <c r="B142" s="437" t="s">
        <v>1897</v>
      </c>
      <c r="C142" s="438" t="s">
        <v>1867</v>
      </c>
      <c r="D142" s="437" t="s">
        <v>1897</v>
      </c>
      <c r="E142" s="438" t="s">
        <v>1868</v>
      </c>
      <c r="F142" s="447" t="s">
        <v>225</v>
      </c>
      <c r="G142" s="138">
        <v>9111</v>
      </c>
      <c r="H142" s="138">
        <v>9111</v>
      </c>
      <c r="I142" s="120"/>
      <c r="J142" s="118"/>
      <c r="K142" s="118"/>
      <c r="L142" s="120"/>
      <c r="M142" s="118"/>
      <c r="N142" s="126"/>
      <c r="O142" s="122"/>
      <c r="P142" s="118"/>
      <c r="Q142" s="126"/>
    </row>
    <row r="143" spans="2:17" hidden="1" x14ac:dyDescent="0.2">
      <c r="B143" s="439" t="s">
        <v>1897</v>
      </c>
      <c r="C143" s="440" t="s">
        <v>1884</v>
      </c>
      <c r="D143" s="439" t="s">
        <v>1897</v>
      </c>
      <c r="E143" s="440" t="s">
        <v>1900</v>
      </c>
      <c r="F143" s="448" t="s">
        <v>1346</v>
      </c>
      <c r="G143" s="136">
        <v>5737</v>
      </c>
      <c r="H143" s="136">
        <v>5737</v>
      </c>
      <c r="I143" s="139"/>
      <c r="J143" s="129"/>
      <c r="K143" s="129"/>
      <c r="L143" s="139"/>
      <c r="M143" s="129"/>
      <c r="N143" s="126"/>
      <c r="O143" s="122"/>
      <c r="P143" s="118"/>
      <c r="Q143" s="126"/>
    </row>
    <row r="144" spans="2:17" hidden="1" x14ac:dyDescent="0.2">
      <c r="B144" s="442" t="s">
        <v>1901</v>
      </c>
      <c r="C144" s="443" t="s">
        <v>505</v>
      </c>
      <c r="D144" s="442" t="s">
        <v>1901</v>
      </c>
      <c r="E144" s="443" t="s">
        <v>266</v>
      </c>
      <c r="F144" s="444" t="s">
        <v>224</v>
      </c>
      <c r="G144" s="137">
        <v>12592</v>
      </c>
      <c r="H144" s="137">
        <v>12592</v>
      </c>
      <c r="I144" s="362" t="s">
        <v>1901</v>
      </c>
      <c r="J144" s="359" t="s">
        <v>224</v>
      </c>
      <c r="K144" s="358">
        <f>SUM(H144:H145)</f>
        <v>12592</v>
      </c>
      <c r="L144" s="362" t="s">
        <v>1902</v>
      </c>
      <c r="M144" s="370" t="s">
        <v>342</v>
      </c>
      <c r="N144" s="156">
        <f>SUM(K144:K149)</f>
        <v>145623</v>
      </c>
      <c r="O144" s="122"/>
      <c r="P144" s="118"/>
      <c r="Q144" s="126"/>
    </row>
    <row r="145" spans="2:17" hidden="1" x14ac:dyDescent="0.2">
      <c r="B145" s="439"/>
      <c r="C145" s="440"/>
      <c r="D145" s="439" t="s">
        <v>1901</v>
      </c>
      <c r="E145" s="440" t="s">
        <v>1903</v>
      </c>
      <c r="F145" s="441" t="s">
        <v>222</v>
      </c>
      <c r="G145" s="136">
        <v>0</v>
      </c>
      <c r="H145" s="136">
        <v>0</v>
      </c>
      <c r="I145" s="139"/>
      <c r="J145" s="129"/>
      <c r="K145" s="132"/>
      <c r="L145" s="120"/>
      <c r="M145" s="157"/>
      <c r="N145" s="148"/>
      <c r="O145" s="122"/>
      <c r="P145" s="118"/>
      <c r="Q145" s="126"/>
    </row>
    <row r="146" spans="2:17" hidden="1" x14ac:dyDescent="0.2">
      <c r="B146" s="442" t="s">
        <v>1904</v>
      </c>
      <c r="C146" s="443" t="s">
        <v>505</v>
      </c>
      <c r="D146" s="442" t="s">
        <v>1904</v>
      </c>
      <c r="E146" s="443" t="s">
        <v>266</v>
      </c>
      <c r="F146" s="444" t="s">
        <v>221</v>
      </c>
      <c r="G146" s="137">
        <v>12124</v>
      </c>
      <c r="H146" s="137">
        <v>12124</v>
      </c>
      <c r="I146" s="362" t="s">
        <v>1904</v>
      </c>
      <c r="J146" s="359" t="s">
        <v>343</v>
      </c>
      <c r="K146" s="117">
        <f>SUM(H146:H147)</f>
        <v>48332</v>
      </c>
      <c r="L146" s="120"/>
      <c r="M146" s="118"/>
      <c r="N146" s="126"/>
      <c r="O146" s="122"/>
      <c r="P146" s="118"/>
      <c r="Q146" s="126"/>
    </row>
    <row r="147" spans="2:17" hidden="1" x14ac:dyDescent="0.2">
      <c r="B147" s="439" t="s">
        <v>1904</v>
      </c>
      <c r="C147" s="440" t="s">
        <v>461</v>
      </c>
      <c r="D147" s="439" t="s">
        <v>1904</v>
      </c>
      <c r="E147" s="440" t="s">
        <v>204</v>
      </c>
      <c r="F147" s="448" t="s">
        <v>220</v>
      </c>
      <c r="G147" s="136">
        <v>36208</v>
      </c>
      <c r="H147" s="136">
        <v>36208</v>
      </c>
      <c r="I147" s="139"/>
      <c r="J147" s="129"/>
      <c r="K147" s="132"/>
      <c r="L147" s="120"/>
      <c r="M147" s="118"/>
      <c r="N147" s="126"/>
      <c r="O147" s="122"/>
      <c r="P147" s="118"/>
      <c r="Q147" s="126"/>
    </row>
    <row r="148" spans="2:17" hidden="1" x14ac:dyDescent="0.2">
      <c r="B148" s="442" t="s">
        <v>1905</v>
      </c>
      <c r="C148" s="443" t="s">
        <v>505</v>
      </c>
      <c r="D148" s="442" t="s">
        <v>1905</v>
      </c>
      <c r="E148" s="443" t="s">
        <v>266</v>
      </c>
      <c r="F148" s="444" t="s">
        <v>219</v>
      </c>
      <c r="G148" s="137">
        <v>30559</v>
      </c>
      <c r="H148" s="137">
        <v>30559</v>
      </c>
      <c r="I148" s="371">
        <v>1633</v>
      </c>
      <c r="J148" s="359" t="s">
        <v>344</v>
      </c>
      <c r="K148" s="117">
        <f>SUM(H148:H149)</f>
        <v>84699</v>
      </c>
      <c r="L148" s="158"/>
      <c r="M148" s="118"/>
      <c r="N148" s="126"/>
      <c r="O148" s="159"/>
      <c r="P148" s="118"/>
      <c r="Q148" s="126"/>
    </row>
    <row r="149" spans="2:17" hidden="1" x14ac:dyDescent="0.2">
      <c r="B149" s="439" t="s">
        <v>1905</v>
      </c>
      <c r="C149" s="440" t="s">
        <v>461</v>
      </c>
      <c r="D149" s="439" t="s">
        <v>1905</v>
      </c>
      <c r="E149" s="440" t="s">
        <v>204</v>
      </c>
      <c r="F149" s="448" t="s">
        <v>218</v>
      </c>
      <c r="G149" s="136">
        <v>54140</v>
      </c>
      <c r="H149" s="136">
        <v>54140</v>
      </c>
      <c r="I149" s="139"/>
      <c r="J149" s="129"/>
      <c r="K149" s="129"/>
      <c r="L149" s="139"/>
      <c r="M149" s="129"/>
      <c r="N149" s="126"/>
      <c r="O149" s="122"/>
      <c r="P149" s="118"/>
      <c r="Q149" s="126"/>
    </row>
    <row r="150" spans="2:17" hidden="1" x14ac:dyDescent="0.2">
      <c r="B150" s="442" t="s">
        <v>1906</v>
      </c>
      <c r="C150" s="443" t="s">
        <v>505</v>
      </c>
      <c r="D150" s="442" t="s">
        <v>1906</v>
      </c>
      <c r="E150" s="443" t="s">
        <v>266</v>
      </c>
      <c r="F150" s="444" t="s">
        <v>217</v>
      </c>
      <c r="G150" s="137">
        <v>57118</v>
      </c>
      <c r="H150" s="137">
        <v>57118</v>
      </c>
      <c r="I150" s="362" t="s">
        <v>1907</v>
      </c>
      <c r="J150" s="359" t="s">
        <v>216</v>
      </c>
      <c r="K150" s="358">
        <f>SUM(H150:H151)</f>
        <v>84885</v>
      </c>
      <c r="L150" s="362" t="s">
        <v>1908</v>
      </c>
      <c r="M150" s="359" t="s">
        <v>214</v>
      </c>
      <c r="N150" s="140">
        <f>SUM(K150:K153)</f>
        <v>133140</v>
      </c>
      <c r="O150" s="122"/>
      <c r="P150" s="118"/>
      <c r="Q150" s="126"/>
    </row>
    <row r="151" spans="2:17" hidden="1" x14ac:dyDescent="0.2">
      <c r="B151" s="439" t="s">
        <v>1907</v>
      </c>
      <c r="C151" s="440" t="s">
        <v>139</v>
      </c>
      <c r="D151" s="439" t="s">
        <v>1907</v>
      </c>
      <c r="E151" s="440" t="s">
        <v>281</v>
      </c>
      <c r="F151" s="448" t="s">
        <v>213</v>
      </c>
      <c r="G151" s="136">
        <v>27767</v>
      </c>
      <c r="H151" s="136">
        <v>27767</v>
      </c>
      <c r="I151" s="139"/>
      <c r="J151" s="160"/>
      <c r="K151" s="161"/>
      <c r="L151" s="120"/>
      <c r="M151" s="118"/>
      <c r="N151" s="126"/>
      <c r="O151" s="122"/>
      <c r="P151" s="118"/>
      <c r="Q151" s="126"/>
    </row>
    <row r="152" spans="2:17" hidden="1" x14ac:dyDescent="0.2">
      <c r="B152" s="442" t="s">
        <v>1909</v>
      </c>
      <c r="C152" s="443" t="s">
        <v>1910</v>
      </c>
      <c r="D152" s="442" t="s">
        <v>1911</v>
      </c>
      <c r="E152" s="443" t="s">
        <v>1898</v>
      </c>
      <c r="F152" s="444" t="s">
        <v>212</v>
      </c>
      <c r="G152" s="137">
        <v>5099</v>
      </c>
      <c r="H152" s="137">
        <v>5099</v>
      </c>
      <c r="I152" s="362" t="s">
        <v>1911</v>
      </c>
      <c r="J152" s="372" t="s">
        <v>211</v>
      </c>
      <c r="K152" s="162">
        <f>SUM(H152:H153)</f>
        <v>48255</v>
      </c>
      <c r="L152" s="120"/>
      <c r="M152" s="118"/>
      <c r="N152" s="126"/>
      <c r="O152" s="122"/>
      <c r="P152" s="118"/>
      <c r="Q152" s="126"/>
    </row>
    <row r="153" spans="2:17" hidden="1" x14ac:dyDescent="0.2">
      <c r="B153" s="439" t="s">
        <v>1909</v>
      </c>
      <c r="C153" s="440" t="s">
        <v>1879</v>
      </c>
      <c r="D153" s="439" t="s">
        <v>1911</v>
      </c>
      <c r="E153" s="440" t="s">
        <v>281</v>
      </c>
      <c r="F153" s="441" t="s">
        <v>1347</v>
      </c>
      <c r="G153" s="136">
        <v>43156</v>
      </c>
      <c r="H153" s="136">
        <v>43156</v>
      </c>
      <c r="I153" s="139"/>
      <c r="J153" s="129"/>
      <c r="K153" s="129"/>
      <c r="L153" s="139"/>
      <c r="M153" s="129"/>
      <c r="N153" s="141"/>
      <c r="O153" s="143"/>
      <c r="P153" s="129"/>
      <c r="Q153" s="141"/>
    </row>
    <row r="154" spans="2:17" hidden="1" x14ac:dyDescent="0.2">
      <c r="B154" s="434" t="s">
        <v>206</v>
      </c>
      <c r="C154" s="435" t="s">
        <v>505</v>
      </c>
      <c r="D154" s="434" t="s">
        <v>206</v>
      </c>
      <c r="E154" s="435" t="s">
        <v>266</v>
      </c>
      <c r="F154" s="451" t="s">
        <v>613</v>
      </c>
      <c r="G154" s="366">
        <v>122242</v>
      </c>
      <c r="H154" s="366">
        <v>122242</v>
      </c>
      <c r="I154" s="373" t="s">
        <v>1912</v>
      </c>
      <c r="J154" s="365" t="s">
        <v>1348</v>
      </c>
      <c r="K154" s="363">
        <f>H154</f>
        <v>122242</v>
      </c>
      <c r="L154" s="373" t="s">
        <v>1913</v>
      </c>
      <c r="M154" s="365" t="s">
        <v>1348</v>
      </c>
      <c r="N154" s="369">
        <f>K154</f>
        <v>122242</v>
      </c>
      <c r="O154" s="374" t="s">
        <v>1914</v>
      </c>
      <c r="P154" s="359" t="s">
        <v>1915</v>
      </c>
      <c r="Q154" s="163">
        <f>N154</f>
        <v>122242</v>
      </c>
    </row>
    <row r="155" spans="2:17" hidden="1" x14ac:dyDescent="0.2">
      <c r="B155" s="449" t="s">
        <v>205</v>
      </c>
      <c r="C155" s="450" t="s">
        <v>505</v>
      </c>
      <c r="D155" s="449" t="s">
        <v>205</v>
      </c>
      <c r="E155" s="450" t="s">
        <v>266</v>
      </c>
      <c r="F155" s="451" t="s">
        <v>203</v>
      </c>
      <c r="G155" s="366">
        <v>16691</v>
      </c>
      <c r="H155" s="366">
        <v>16691</v>
      </c>
      <c r="I155" s="373" t="s">
        <v>1916</v>
      </c>
      <c r="J155" s="365" t="s">
        <v>203</v>
      </c>
      <c r="K155" s="363">
        <f>H155</f>
        <v>16691</v>
      </c>
      <c r="L155" s="373" t="s">
        <v>1917</v>
      </c>
      <c r="M155" s="365" t="s">
        <v>203</v>
      </c>
      <c r="N155" s="369">
        <f>K155</f>
        <v>16691</v>
      </c>
      <c r="O155" s="144" t="s">
        <v>1918</v>
      </c>
      <c r="P155" s="359" t="s">
        <v>345</v>
      </c>
      <c r="Q155" s="121">
        <f>SUM(N155:N223)</f>
        <v>1470565</v>
      </c>
    </row>
    <row r="156" spans="2:17" hidden="1" x14ac:dyDescent="0.2">
      <c r="B156" s="434" t="s">
        <v>202</v>
      </c>
      <c r="C156" s="435" t="s">
        <v>505</v>
      </c>
      <c r="D156" s="434"/>
      <c r="E156" s="435"/>
      <c r="F156" s="436" t="s">
        <v>201</v>
      </c>
      <c r="G156" s="361">
        <v>18643</v>
      </c>
      <c r="H156" s="367"/>
      <c r="I156" s="362" t="s">
        <v>1919</v>
      </c>
      <c r="J156" s="359" t="s">
        <v>201</v>
      </c>
      <c r="K156" s="358">
        <f>SUM(H156:H160)</f>
        <v>18643</v>
      </c>
      <c r="L156" s="362" t="s">
        <v>1920</v>
      </c>
      <c r="M156" s="359" t="s">
        <v>1350</v>
      </c>
      <c r="N156" s="121">
        <f>SUM(K156:K169)</f>
        <v>109782</v>
      </c>
      <c r="O156" s="122"/>
      <c r="P156" s="118"/>
      <c r="Q156" s="126"/>
    </row>
    <row r="157" spans="2:17" hidden="1" x14ac:dyDescent="0.2">
      <c r="B157" s="427"/>
      <c r="C157" s="428"/>
      <c r="D157" s="427" t="s">
        <v>202</v>
      </c>
      <c r="E157" s="428" t="s">
        <v>266</v>
      </c>
      <c r="F157" s="429" t="s">
        <v>200</v>
      </c>
      <c r="G157" s="125"/>
      <c r="H157" s="125">
        <v>0</v>
      </c>
      <c r="I157" s="120"/>
      <c r="J157" s="118"/>
      <c r="K157" s="118"/>
      <c r="L157" s="120"/>
      <c r="M157" s="118"/>
      <c r="N157" s="126"/>
      <c r="O157" s="122"/>
      <c r="P157" s="118"/>
      <c r="Q157" s="126"/>
    </row>
    <row r="158" spans="2:17" hidden="1" x14ac:dyDescent="0.2">
      <c r="B158" s="427"/>
      <c r="C158" s="428"/>
      <c r="D158" s="427" t="s">
        <v>202</v>
      </c>
      <c r="E158" s="428" t="s">
        <v>261</v>
      </c>
      <c r="F158" s="429" t="s">
        <v>199</v>
      </c>
      <c r="G158" s="125"/>
      <c r="H158" s="125">
        <v>11766</v>
      </c>
      <c r="I158" s="120"/>
      <c r="J158" s="118"/>
      <c r="K158" s="118"/>
      <c r="L158" s="120"/>
      <c r="M158" s="118"/>
      <c r="N158" s="126"/>
      <c r="O158" s="122"/>
      <c r="P158" s="118"/>
      <c r="Q158" s="126"/>
    </row>
    <row r="159" spans="2:17" hidden="1" x14ac:dyDescent="0.2">
      <c r="B159" s="427"/>
      <c r="C159" s="428"/>
      <c r="D159" s="427" t="s">
        <v>202</v>
      </c>
      <c r="E159" s="428" t="s">
        <v>259</v>
      </c>
      <c r="F159" s="429" t="s">
        <v>198</v>
      </c>
      <c r="G159" s="125"/>
      <c r="H159" s="125">
        <v>1599</v>
      </c>
      <c r="I159" s="120"/>
      <c r="J159" s="118"/>
      <c r="K159" s="118"/>
      <c r="L159" s="120"/>
      <c r="M159" s="118"/>
      <c r="N159" s="126"/>
      <c r="O159" s="122"/>
      <c r="P159" s="118"/>
      <c r="Q159" s="126"/>
    </row>
    <row r="160" spans="2:17" hidden="1" x14ac:dyDescent="0.2">
      <c r="B160" s="439"/>
      <c r="C160" s="440"/>
      <c r="D160" s="439" t="s">
        <v>202</v>
      </c>
      <c r="E160" s="440" t="s">
        <v>215</v>
      </c>
      <c r="F160" s="441" t="s">
        <v>197</v>
      </c>
      <c r="G160" s="136"/>
      <c r="H160" s="136">
        <v>5278</v>
      </c>
      <c r="I160" s="139"/>
      <c r="J160" s="129"/>
      <c r="K160" s="118"/>
      <c r="L160" s="120"/>
      <c r="M160" s="118"/>
      <c r="N160" s="126"/>
      <c r="O160" s="122"/>
      <c r="P160" s="118"/>
      <c r="Q160" s="126"/>
    </row>
    <row r="161" spans="2:17" x14ac:dyDescent="0.2">
      <c r="B161" s="434" t="s">
        <v>195</v>
      </c>
      <c r="C161" s="435" t="s">
        <v>505</v>
      </c>
      <c r="D161" s="434"/>
      <c r="E161" s="435"/>
      <c r="F161" s="436" t="s">
        <v>196</v>
      </c>
      <c r="G161" s="361">
        <v>9175</v>
      </c>
      <c r="H161" s="367"/>
      <c r="I161" s="362" t="s">
        <v>1921</v>
      </c>
      <c r="J161" s="367" t="s">
        <v>1351</v>
      </c>
      <c r="K161" s="368">
        <f>SUM(H161:H169)</f>
        <v>91139</v>
      </c>
      <c r="L161" s="120"/>
      <c r="M161" s="118"/>
      <c r="N161" s="126"/>
      <c r="O161" s="122"/>
      <c r="P161" s="118"/>
      <c r="Q161" s="126"/>
    </row>
    <row r="162" spans="2:17" x14ac:dyDescent="0.2">
      <c r="B162" s="427"/>
      <c r="C162" s="428"/>
      <c r="D162" s="427" t="s">
        <v>195</v>
      </c>
      <c r="E162" s="428" t="s">
        <v>266</v>
      </c>
      <c r="F162" s="429" t="s">
        <v>563</v>
      </c>
      <c r="G162" s="135"/>
      <c r="H162" s="473">
        <v>3114</v>
      </c>
      <c r="I162" s="120"/>
      <c r="J162" s="135"/>
      <c r="K162" s="135"/>
      <c r="L162" s="120"/>
      <c r="M162" s="118"/>
      <c r="N162" s="126"/>
      <c r="O162" s="122"/>
      <c r="P162" s="118"/>
      <c r="Q162" s="126"/>
    </row>
    <row r="163" spans="2:17" x14ac:dyDescent="0.2">
      <c r="B163" s="427"/>
      <c r="C163" s="428"/>
      <c r="D163" s="427" t="s">
        <v>195</v>
      </c>
      <c r="E163" s="428" t="s">
        <v>261</v>
      </c>
      <c r="F163" s="429" t="s">
        <v>564</v>
      </c>
      <c r="G163" s="135"/>
      <c r="H163" s="473">
        <v>0</v>
      </c>
      <c r="I163" s="120"/>
      <c r="J163" s="118"/>
      <c r="K163" s="118"/>
      <c r="L163" s="120"/>
      <c r="M163" s="118"/>
      <c r="N163" s="126"/>
      <c r="O163" s="122"/>
      <c r="P163" s="118"/>
      <c r="Q163" s="126"/>
    </row>
    <row r="164" spans="2:17" x14ac:dyDescent="0.2">
      <c r="B164" s="439"/>
      <c r="C164" s="440"/>
      <c r="D164" s="439" t="s">
        <v>195</v>
      </c>
      <c r="E164" s="440" t="s">
        <v>215</v>
      </c>
      <c r="F164" s="441" t="s">
        <v>565</v>
      </c>
      <c r="G164" s="135"/>
      <c r="H164" s="474">
        <v>6061</v>
      </c>
      <c r="I164" s="120"/>
      <c r="J164" s="118"/>
      <c r="K164" s="118"/>
      <c r="L164" s="120"/>
      <c r="M164" s="118"/>
      <c r="N164" s="126"/>
      <c r="O164" s="122"/>
      <c r="P164" s="118"/>
      <c r="Q164" s="126"/>
    </row>
    <row r="165" spans="2:17" x14ac:dyDescent="0.2">
      <c r="B165" s="449" t="s">
        <v>195</v>
      </c>
      <c r="C165" s="450" t="s">
        <v>461</v>
      </c>
      <c r="D165" s="449" t="s">
        <v>195</v>
      </c>
      <c r="E165" s="450" t="s">
        <v>204</v>
      </c>
      <c r="F165" s="451" t="s">
        <v>513</v>
      </c>
      <c r="G165" s="366">
        <v>24554</v>
      </c>
      <c r="H165" s="473">
        <v>24554</v>
      </c>
      <c r="I165" s="120"/>
      <c r="J165" s="118"/>
      <c r="K165" s="118"/>
      <c r="L165" s="120"/>
      <c r="M165" s="118"/>
      <c r="N165" s="126"/>
      <c r="O165" s="122"/>
      <c r="P165" s="118"/>
      <c r="Q165" s="126"/>
    </row>
    <row r="166" spans="2:17" x14ac:dyDescent="0.2">
      <c r="B166" s="427" t="s">
        <v>195</v>
      </c>
      <c r="C166" s="428" t="s">
        <v>458</v>
      </c>
      <c r="D166" s="427"/>
      <c r="E166" s="428"/>
      <c r="F166" s="429" t="s">
        <v>568</v>
      </c>
      <c r="G166" s="125">
        <v>7826</v>
      </c>
      <c r="H166" s="367"/>
      <c r="I166" s="120"/>
      <c r="J166" s="118"/>
      <c r="K166" s="118"/>
      <c r="L166" s="120"/>
      <c r="M166" s="118"/>
      <c r="N166" s="126"/>
      <c r="O166" s="122"/>
      <c r="P166" s="118"/>
      <c r="Q166" s="126"/>
    </row>
    <row r="167" spans="2:17" x14ac:dyDescent="0.2">
      <c r="B167" s="427"/>
      <c r="C167" s="428"/>
      <c r="D167" s="427" t="s">
        <v>195</v>
      </c>
      <c r="E167" s="428" t="s">
        <v>125</v>
      </c>
      <c r="F167" s="429" t="s">
        <v>567</v>
      </c>
      <c r="G167" s="125"/>
      <c r="H167" s="473">
        <v>0</v>
      </c>
      <c r="I167" s="120"/>
      <c r="J167" s="118"/>
      <c r="K167" s="118"/>
      <c r="L167" s="120"/>
      <c r="M167" s="118"/>
      <c r="N167" s="126"/>
      <c r="O167" s="122"/>
      <c r="P167" s="118"/>
      <c r="Q167" s="126"/>
    </row>
    <row r="168" spans="2:17" x14ac:dyDescent="0.2">
      <c r="B168" s="439"/>
      <c r="C168" s="440"/>
      <c r="D168" s="439" t="s">
        <v>195</v>
      </c>
      <c r="E168" s="440" t="s">
        <v>113</v>
      </c>
      <c r="F168" s="441" t="s">
        <v>568</v>
      </c>
      <c r="G168" s="136"/>
      <c r="H168" s="473">
        <v>7826</v>
      </c>
      <c r="I168" s="120"/>
      <c r="J168" s="118"/>
      <c r="K168" s="118"/>
      <c r="L168" s="120"/>
      <c r="M168" s="118"/>
      <c r="N168" s="126"/>
      <c r="O168" s="122"/>
      <c r="P168" s="118"/>
      <c r="Q168" s="126"/>
    </row>
    <row r="169" spans="2:17" x14ac:dyDescent="0.2">
      <c r="B169" s="439" t="s">
        <v>195</v>
      </c>
      <c r="C169" s="440" t="s">
        <v>139</v>
      </c>
      <c r="D169" s="439" t="s">
        <v>195</v>
      </c>
      <c r="E169" s="440" t="s">
        <v>281</v>
      </c>
      <c r="F169" s="441" t="s">
        <v>569</v>
      </c>
      <c r="G169" s="366">
        <v>49584</v>
      </c>
      <c r="H169" s="475">
        <v>49584</v>
      </c>
      <c r="I169" s="139"/>
      <c r="J169" s="129"/>
      <c r="K169" s="129"/>
      <c r="L169" s="139"/>
      <c r="M169" s="129"/>
      <c r="N169" s="126"/>
      <c r="O169" s="122"/>
      <c r="P169" s="129"/>
      <c r="Q169" s="141"/>
    </row>
    <row r="170" spans="2:17" hidden="1" x14ac:dyDescent="0.2">
      <c r="B170" s="434" t="s">
        <v>194</v>
      </c>
      <c r="C170" s="435" t="s">
        <v>505</v>
      </c>
      <c r="D170" s="434"/>
      <c r="E170" s="435"/>
      <c r="F170" s="436" t="s">
        <v>193</v>
      </c>
      <c r="G170" s="361">
        <v>0</v>
      </c>
      <c r="H170" s="367"/>
      <c r="I170" s="362" t="s">
        <v>1922</v>
      </c>
      <c r="J170" s="118" t="s">
        <v>1923</v>
      </c>
      <c r="K170" s="117">
        <f>SUM(H170:H178)</f>
        <v>6306</v>
      </c>
      <c r="L170" s="362" t="s">
        <v>1924</v>
      </c>
      <c r="M170" s="359" t="s">
        <v>1925</v>
      </c>
      <c r="N170" s="140">
        <f>K170</f>
        <v>6306</v>
      </c>
      <c r="O170" s="122"/>
      <c r="P170" s="118"/>
      <c r="Q170" s="126"/>
    </row>
    <row r="171" spans="2:17" hidden="1" x14ac:dyDescent="0.2">
      <c r="B171" s="427"/>
      <c r="C171" s="428"/>
      <c r="D171" s="427" t="s">
        <v>194</v>
      </c>
      <c r="E171" s="428" t="s">
        <v>266</v>
      </c>
      <c r="F171" s="429" t="s">
        <v>192</v>
      </c>
      <c r="G171" s="135"/>
      <c r="H171" s="125">
        <v>0</v>
      </c>
      <c r="I171" s="120"/>
      <c r="J171" s="118"/>
      <c r="K171" s="118"/>
      <c r="L171" s="120"/>
      <c r="M171" s="118"/>
      <c r="N171" s="126"/>
      <c r="O171" s="122"/>
      <c r="P171" s="118"/>
      <c r="Q171" s="126"/>
    </row>
    <row r="172" spans="2:17" hidden="1" x14ac:dyDescent="0.2">
      <c r="B172" s="427"/>
      <c r="C172" s="428"/>
      <c r="D172" s="427" t="s">
        <v>194</v>
      </c>
      <c r="E172" s="428" t="s">
        <v>261</v>
      </c>
      <c r="F172" s="429" t="s">
        <v>191</v>
      </c>
      <c r="G172" s="135"/>
      <c r="H172" s="125">
        <v>0</v>
      </c>
      <c r="I172" s="120"/>
      <c r="J172" s="118"/>
      <c r="K172" s="118"/>
      <c r="L172" s="120"/>
      <c r="M172" s="118"/>
      <c r="N172" s="126"/>
      <c r="O172" s="122"/>
      <c r="P172" s="118"/>
      <c r="Q172" s="126"/>
    </row>
    <row r="173" spans="2:17" hidden="1" x14ac:dyDescent="0.2">
      <c r="B173" s="437"/>
      <c r="C173" s="438"/>
      <c r="D173" s="437" t="s">
        <v>194</v>
      </c>
      <c r="E173" s="438" t="s">
        <v>215</v>
      </c>
      <c r="F173" s="430" t="s">
        <v>190</v>
      </c>
      <c r="G173" s="128"/>
      <c r="H173" s="127">
        <v>0</v>
      </c>
      <c r="I173" s="120"/>
      <c r="J173" s="118"/>
      <c r="K173" s="118"/>
      <c r="L173" s="120"/>
      <c r="M173" s="118"/>
      <c r="N173" s="126"/>
      <c r="O173" s="122"/>
      <c r="P173" s="118"/>
      <c r="Q173" s="126"/>
    </row>
    <row r="174" spans="2:17" hidden="1" x14ac:dyDescent="0.2">
      <c r="B174" s="427" t="s">
        <v>194</v>
      </c>
      <c r="C174" s="428" t="s">
        <v>461</v>
      </c>
      <c r="D174" s="427"/>
      <c r="E174" s="428"/>
      <c r="F174" s="429" t="s">
        <v>346</v>
      </c>
      <c r="G174" s="125">
        <v>6306</v>
      </c>
      <c r="H174" s="135"/>
      <c r="I174" s="120"/>
      <c r="J174" s="118"/>
      <c r="K174" s="118"/>
      <c r="L174" s="120"/>
      <c r="M174" s="118"/>
      <c r="N174" s="126"/>
      <c r="O174" s="122"/>
      <c r="P174" s="118"/>
      <c r="Q174" s="126"/>
    </row>
    <row r="175" spans="2:17" hidden="1" x14ac:dyDescent="0.2">
      <c r="B175" s="427"/>
      <c r="C175" s="428"/>
      <c r="D175" s="427" t="s">
        <v>194</v>
      </c>
      <c r="E175" s="428" t="s">
        <v>204</v>
      </c>
      <c r="F175" s="429" t="s">
        <v>189</v>
      </c>
      <c r="G175" s="135"/>
      <c r="H175" s="125">
        <v>5563</v>
      </c>
      <c r="I175" s="120"/>
      <c r="J175" s="118"/>
      <c r="K175" s="118"/>
      <c r="L175" s="120"/>
      <c r="M175" s="118"/>
      <c r="N175" s="126"/>
      <c r="O175" s="122"/>
      <c r="P175" s="118"/>
      <c r="Q175" s="126"/>
    </row>
    <row r="176" spans="2:17" hidden="1" x14ac:dyDescent="0.2">
      <c r="B176" s="427"/>
      <c r="C176" s="428"/>
      <c r="D176" s="427" t="s">
        <v>194</v>
      </c>
      <c r="E176" s="428" t="s">
        <v>1277</v>
      </c>
      <c r="F176" s="429" t="s">
        <v>188</v>
      </c>
      <c r="G176" s="135"/>
      <c r="H176" s="125">
        <v>743</v>
      </c>
      <c r="I176" s="120"/>
      <c r="J176" s="118"/>
      <c r="K176" s="118"/>
      <c r="L176" s="120"/>
      <c r="M176" s="118"/>
      <c r="N176" s="126"/>
      <c r="O176" s="122"/>
      <c r="P176" s="118"/>
      <c r="Q176" s="126"/>
    </row>
    <row r="177" spans="2:17" hidden="1" x14ac:dyDescent="0.2">
      <c r="B177" s="427"/>
      <c r="C177" s="428"/>
      <c r="D177" s="427" t="s">
        <v>194</v>
      </c>
      <c r="E177" s="428" t="s">
        <v>1278</v>
      </c>
      <c r="F177" s="429" t="s">
        <v>187</v>
      </c>
      <c r="G177" s="135"/>
      <c r="H177" s="125">
        <v>0</v>
      </c>
      <c r="I177" s="120"/>
      <c r="J177" s="118"/>
      <c r="K177" s="118"/>
      <c r="L177" s="120"/>
      <c r="M177" s="118"/>
      <c r="N177" s="126"/>
      <c r="O177" s="122"/>
      <c r="P177" s="118"/>
      <c r="Q177" s="126"/>
    </row>
    <row r="178" spans="2:17" hidden="1" x14ac:dyDescent="0.2">
      <c r="B178" s="439"/>
      <c r="C178" s="440"/>
      <c r="D178" s="439" t="s">
        <v>194</v>
      </c>
      <c r="E178" s="440" t="s">
        <v>141</v>
      </c>
      <c r="F178" s="441" t="s">
        <v>186</v>
      </c>
      <c r="G178" s="132"/>
      <c r="H178" s="136">
        <v>0</v>
      </c>
      <c r="I178" s="139"/>
      <c r="J178" s="118"/>
      <c r="K178" s="118"/>
      <c r="L178" s="139"/>
      <c r="M178" s="129"/>
      <c r="N178" s="126"/>
      <c r="O178" s="122"/>
      <c r="P178" s="118"/>
      <c r="Q178" s="126"/>
    </row>
    <row r="179" spans="2:17" ht="13.5" hidden="1" customHeight="1" x14ac:dyDescent="0.2">
      <c r="B179" s="434" t="s">
        <v>1926</v>
      </c>
      <c r="C179" s="435" t="s">
        <v>505</v>
      </c>
      <c r="D179" s="434"/>
      <c r="E179" s="452"/>
      <c r="F179" s="436" t="s">
        <v>185</v>
      </c>
      <c r="G179" s="361">
        <v>166496</v>
      </c>
      <c r="H179" s="367"/>
      <c r="I179" s="362" t="s">
        <v>1926</v>
      </c>
      <c r="J179" s="990" t="s">
        <v>1927</v>
      </c>
      <c r="K179" s="375">
        <f>SUM(H179:H193)</f>
        <v>176948</v>
      </c>
      <c r="L179" s="362" t="s">
        <v>1928</v>
      </c>
      <c r="M179" s="992" t="s">
        <v>1929</v>
      </c>
      <c r="N179" s="140">
        <f>SUM(K179:K197)</f>
        <v>268862</v>
      </c>
      <c r="O179" s="122"/>
      <c r="P179" s="118"/>
      <c r="Q179" s="126"/>
    </row>
    <row r="180" spans="2:17" hidden="1" x14ac:dyDescent="0.2">
      <c r="B180" s="427"/>
      <c r="C180" s="428"/>
      <c r="D180" s="427" t="s">
        <v>1926</v>
      </c>
      <c r="E180" s="455" t="s">
        <v>266</v>
      </c>
      <c r="F180" s="429" t="s">
        <v>1930</v>
      </c>
      <c r="G180" s="135"/>
      <c r="H180" s="125">
        <v>0</v>
      </c>
      <c r="I180" s="120"/>
      <c r="J180" s="991"/>
      <c r="K180" s="299"/>
      <c r="L180" s="120"/>
      <c r="M180" s="993"/>
      <c r="N180" s="164"/>
      <c r="O180" s="122"/>
      <c r="P180" s="118"/>
      <c r="Q180" s="126"/>
    </row>
    <row r="181" spans="2:17" hidden="1" x14ac:dyDescent="0.2">
      <c r="B181" s="427"/>
      <c r="C181" s="428"/>
      <c r="D181" s="427" t="s">
        <v>167</v>
      </c>
      <c r="E181" s="455" t="s">
        <v>261</v>
      </c>
      <c r="F181" s="429" t="s">
        <v>183</v>
      </c>
      <c r="G181" s="135"/>
      <c r="H181" s="125">
        <v>20729</v>
      </c>
      <c r="I181" s="120"/>
      <c r="J181" s="118"/>
      <c r="K181" s="118"/>
      <c r="L181" s="120"/>
      <c r="M181" s="993"/>
      <c r="N181" s="165"/>
      <c r="O181" s="122"/>
      <c r="P181" s="118"/>
      <c r="Q181" s="126"/>
    </row>
    <row r="182" spans="2:17" hidden="1" x14ac:dyDescent="0.2">
      <c r="B182" s="427"/>
      <c r="C182" s="428"/>
      <c r="D182" s="427" t="s">
        <v>167</v>
      </c>
      <c r="E182" s="455" t="s">
        <v>259</v>
      </c>
      <c r="F182" s="429" t="s">
        <v>182</v>
      </c>
      <c r="G182" s="135"/>
      <c r="H182" s="125">
        <v>56674</v>
      </c>
      <c r="I182" s="120"/>
      <c r="J182" s="118"/>
      <c r="K182" s="118"/>
      <c r="L182" s="120"/>
      <c r="M182" s="118"/>
      <c r="N182" s="126"/>
      <c r="O182" s="122"/>
      <c r="P182" s="118"/>
      <c r="Q182" s="126"/>
    </row>
    <row r="183" spans="2:17" hidden="1" x14ac:dyDescent="0.2">
      <c r="B183" s="427"/>
      <c r="C183" s="428"/>
      <c r="D183" s="427" t="s">
        <v>167</v>
      </c>
      <c r="E183" s="455" t="s">
        <v>257</v>
      </c>
      <c r="F183" s="429" t="s">
        <v>181</v>
      </c>
      <c r="G183" s="135"/>
      <c r="H183" s="125">
        <v>0</v>
      </c>
      <c r="I183" s="120"/>
      <c r="J183" s="118"/>
      <c r="K183" s="118"/>
      <c r="L183" s="120"/>
      <c r="M183" s="118"/>
      <c r="N183" s="126"/>
      <c r="O183" s="122"/>
      <c r="P183" s="118"/>
      <c r="Q183" s="126"/>
    </row>
    <row r="184" spans="2:17" hidden="1" x14ac:dyDescent="0.2">
      <c r="B184" s="427"/>
      <c r="C184" s="428"/>
      <c r="D184" s="427" t="s">
        <v>167</v>
      </c>
      <c r="E184" s="455" t="s">
        <v>242</v>
      </c>
      <c r="F184" s="429" t="s">
        <v>180</v>
      </c>
      <c r="G184" s="135"/>
      <c r="H184" s="125">
        <v>0</v>
      </c>
      <c r="I184" s="120"/>
      <c r="J184" s="118"/>
      <c r="K184" s="118"/>
      <c r="L184" s="120"/>
      <c r="M184" s="118"/>
      <c r="N184" s="126"/>
      <c r="O184" s="122"/>
      <c r="P184" s="118"/>
      <c r="Q184" s="126"/>
    </row>
    <row r="185" spans="2:17" hidden="1" x14ac:dyDescent="0.2">
      <c r="B185" s="427"/>
      <c r="C185" s="428"/>
      <c r="D185" s="427" t="s">
        <v>167</v>
      </c>
      <c r="E185" s="455" t="s">
        <v>233</v>
      </c>
      <c r="F185" s="429" t="s">
        <v>179</v>
      </c>
      <c r="G185" s="135"/>
      <c r="H185" s="125">
        <v>0</v>
      </c>
      <c r="I185" s="120"/>
      <c r="J185" s="118"/>
      <c r="K185" s="118"/>
      <c r="L185" s="120"/>
      <c r="M185" s="118"/>
      <c r="N185" s="126"/>
      <c r="O185" s="122"/>
      <c r="P185" s="118"/>
      <c r="Q185" s="126"/>
    </row>
    <row r="186" spans="2:17" hidden="1" x14ac:dyDescent="0.2">
      <c r="B186" s="437"/>
      <c r="C186" s="438"/>
      <c r="D186" s="437" t="s">
        <v>167</v>
      </c>
      <c r="E186" s="457" t="s">
        <v>215</v>
      </c>
      <c r="F186" s="430" t="s">
        <v>177</v>
      </c>
      <c r="G186" s="128"/>
      <c r="H186" s="127">
        <v>89093</v>
      </c>
      <c r="I186" s="120"/>
      <c r="J186" s="118"/>
      <c r="K186" s="118"/>
      <c r="L186" s="120"/>
      <c r="M186" s="118"/>
      <c r="N186" s="126"/>
      <c r="O186" s="122"/>
      <c r="P186" s="118"/>
      <c r="Q186" s="126"/>
    </row>
    <row r="187" spans="2:17" hidden="1" x14ac:dyDescent="0.2">
      <c r="B187" s="427" t="s">
        <v>1931</v>
      </c>
      <c r="C187" s="428" t="s">
        <v>461</v>
      </c>
      <c r="D187" s="427"/>
      <c r="E187" s="428"/>
      <c r="F187" s="433" t="s">
        <v>1932</v>
      </c>
      <c r="G187" s="150">
        <v>10452</v>
      </c>
      <c r="H187" s="135"/>
      <c r="I187" s="120"/>
      <c r="J187" s="118"/>
      <c r="K187" s="118"/>
      <c r="L187" s="120"/>
      <c r="M187" s="118"/>
      <c r="N187" s="126"/>
      <c r="O187" s="122"/>
      <c r="P187" s="118"/>
      <c r="Q187" s="126"/>
    </row>
    <row r="188" spans="2:17" hidden="1" x14ac:dyDescent="0.2">
      <c r="B188" s="427"/>
      <c r="C188" s="428"/>
      <c r="D188" s="427" t="s">
        <v>167</v>
      </c>
      <c r="E188" s="455" t="s">
        <v>1933</v>
      </c>
      <c r="F188" s="429" t="s">
        <v>1352</v>
      </c>
      <c r="G188" s="125"/>
      <c r="H188" s="125">
        <v>2671</v>
      </c>
      <c r="I188" s="120"/>
      <c r="J188" s="118"/>
      <c r="K188" s="118"/>
      <c r="L188" s="120"/>
      <c r="M188" s="118"/>
      <c r="N188" s="126"/>
      <c r="O188" s="122"/>
      <c r="P188" s="118"/>
      <c r="Q188" s="126"/>
    </row>
    <row r="189" spans="2:17" hidden="1" x14ac:dyDescent="0.2">
      <c r="B189" s="427"/>
      <c r="C189" s="428"/>
      <c r="D189" s="427" t="s">
        <v>167</v>
      </c>
      <c r="E189" s="428" t="s">
        <v>1934</v>
      </c>
      <c r="F189" s="429" t="s">
        <v>176</v>
      </c>
      <c r="G189" s="135"/>
      <c r="H189" s="125">
        <v>0</v>
      </c>
      <c r="I189" s="120"/>
      <c r="J189" s="118"/>
      <c r="K189" s="118"/>
      <c r="L189" s="120"/>
      <c r="M189" s="118"/>
      <c r="N189" s="126"/>
      <c r="O189" s="122"/>
      <c r="P189" s="118"/>
      <c r="Q189" s="126"/>
    </row>
    <row r="190" spans="2:17" hidden="1" x14ac:dyDescent="0.2">
      <c r="B190" s="427"/>
      <c r="C190" s="428"/>
      <c r="D190" s="427" t="s">
        <v>167</v>
      </c>
      <c r="E190" s="428" t="s">
        <v>1935</v>
      </c>
      <c r="F190" s="429" t="s">
        <v>175</v>
      </c>
      <c r="G190" s="135"/>
      <c r="H190" s="125">
        <v>0</v>
      </c>
      <c r="I190" s="120"/>
      <c r="J190" s="118"/>
      <c r="K190" s="118"/>
      <c r="L190" s="120"/>
      <c r="M190" s="118"/>
      <c r="N190" s="126"/>
      <c r="O190" s="122"/>
      <c r="P190" s="118"/>
      <c r="Q190" s="126"/>
    </row>
    <row r="191" spans="2:17" hidden="1" x14ac:dyDescent="0.2">
      <c r="B191" s="427"/>
      <c r="C191" s="428"/>
      <c r="D191" s="427" t="s">
        <v>167</v>
      </c>
      <c r="E191" s="428" t="s">
        <v>1936</v>
      </c>
      <c r="F191" s="429" t="s">
        <v>1937</v>
      </c>
      <c r="G191" s="135"/>
      <c r="H191" s="125">
        <v>0</v>
      </c>
      <c r="I191" s="120"/>
      <c r="J191" s="118"/>
      <c r="K191" s="118"/>
      <c r="L191" s="120"/>
      <c r="M191" s="118"/>
      <c r="N191" s="126"/>
      <c r="O191" s="122"/>
      <c r="P191" s="118"/>
      <c r="Q191" s="126"/>
    </row>
    <row r="192" spans="2:17" hidden="1" x14ac:dyDescent="0.2">
      <c r="B192" s="427"/>
      <c r="C192" s="428"/>
      <c r="D192" s="427" t="s">
        <v>167</v>
      </c>
      <c r="E192" s="428" t="s">
        <v>1938</v>
      </c>
      <c r="F192" s="429" t="s">
        <v>174</v>
      </c>
      <c r="G192" s="135"/>
      <c r="H192" s="125">
        <v>0</v>
      </c>
      <c r="I192" s="120"/>
      <c r="J192" s="118"/>
      <c r="K192" s="118"/>
      <c r="L192" s="120"/>
      <c r="M192" s="118"/>
      <c r="N192" s="126"/>
      <c r="O192" s="122"/>
      <c r="P192" s="118"/>
      <c r="Q192" s="126"/>
    </row>
    <row r="193" spans="2:17" hidden="1" x14ac:dyDescent="0.2">
      <c r="B193" s="427"/>
      <c r="C193" s="428"/>
      <c r="D193" s="427" t="s">
        <v>167</v>
      </c>
      <c r="E193" s="428" t="s">
        <v>141</v>
      </c>
      <c r="F193" s="430" t="s">
        <v>173</v>
      </c>
      <c r="G193" s="128"/>
      <c r="H193" s="127">
        <v>7781</v>
      </c>
      <c r="I193" s="120"/>
      <c r="J193" s="118"/>
      <c r="K193" s="118"/>
      <c r="L193" s="120"/>
      <c r="M193" s="118"/>
      <c r="N193" s="126"/>
      <c r="O193" s="122"/>
      <c r="P193" s="118"/>
      <c r="Q193" s="126"/>
    </row>
    <row r="194" spans="2:17" hidden="1" x14ac:dyDescent="0.2">
      <c r="B194" s="449" t="s">
        <v>1939</v>
      </c>
      <c r="C194" s="450" t="s">
        <v>505</v>
      </c>
      <c r="D194" s="449" t="s">
        <v>1939</v>
      </c>
      <c r="E194" s="450" t="s">
        <v>266</v>
      </c>
      <c r="F194" s="451" t="s">
        <v>172</v>
      </c>
      <c r="G194" s="366">
        <v>7203</v>
      </c>
      <c r="H194" s="366">
        <v>7203</v>
      </c>
      <c r="I194" s="373" t="s">
        <v>1940</v>
      </c>
      <c r="J194" s="365" t="s">
        <v>172</v>
      </c>
      <c r="K194" s="361">
        <f>H194</f>
        <v>7203</v>
      </c>
      <c r="L194" s="120"/>
      <c r="M194" s="118"/>
      <c r="N194" s="126"/>
      <c r="O194" s="122"/>
      <c r="P194" s="118"/>
      <c r="Q194" s="126"/>
    </row>
    <row r="195" spans="2:17" hidden="1" x14ac:dyDescent="0.2">
      <c r="B195" s="442" t="s">
        <v>1941</v>
      </c>
      <c r="C195" s="443" t="s">
        <v>505</v>
      </c>
      <c r="D195" s="442" t="s">
        <v>1941</v>
      </c>
      <c r="E195" s="443" t="s">
        <v>266</v>
      </c>
      <c r="F195" s="444" t="s">
        <v>171</v>
      </c>
      <c r="G195" s="127">
        <v>165</v>
      </c>
      <c r="H195" s="127">
        <v>165</v>
      </c>
      <c r="I195" s="362" t="s">
        <v>1942</v>
      </c>
      <c r="J195" s="359" t="s">
        <v>1353</v>
      </c>
      <c r="K195" s="361">
        <f>SUM(H195:H197)</f>
        <v>84711</v>
      </c>
      <c r="L195" s="120"/>
      <c r="M195" s="118"/>
      <c r="N195" s="126"/>
      <c r="O195" s="122"/>
      <c r="P195" s="118"/>
      <c r="Q195" s="126"/>
    </row>
    <row r="196" spans="2:17" hidden="1" x14ac:dyDescent="0.2">
      <c r="B196" s="445" t="s">
        <v>1942</v>
      </c>
      <c r="C196" s="446" t="s">
        <v>1943</v>
      </c>
      <c r="D196" s="445" t="s">
        <v>1942</v>
      </c>
      <c r="E196" s="446" t="s">
        <v>1944</v>
      </c>
      <c r="F196" s="447" t="s">
        <v>170</v>
      </c>
      <c r="G196" s="127">
        <v>5595</v>
      </c>
      <c r="H196" s="127">
        <v>5595</v>
      </c>
      <c r="I196" s="120"/>
      <c r="J196" s="118"/>
      <c r="K196" s="118"/>
      <c r="L196" s="120"/>
      <c r="M196" s="118"/>
      <c r="N196" s="126"/>
      <c r="O196" s="122"/>
      <c r="P196" s="118"/>
      <c r="Q196" s="126"/>
    </row>
    <row r="197" spans="2:17" hidden="1" x14ac:dyDescent="0.2">
      <c r="B197" s="453" t="s">
        <v>1941</v>
      </c>
      <c r="C197" s="454" t="s">
        <v>139</v>
      </c>
      <c r="D197" s="453" t="s">
        <v>1941</v>
      </c>
      <c r="E197" s="454" t="s">
        <v>281</v>
      </c>
      <c r="F197" s="448" t="s">
        <v>169</v>
      </c>
      <c r="G197" s="136">
        <v>78951</v>
      </c>
      <c r="H197" s="136">
        <v>78951</v>
      </c>
      <c r="I197" s="139"/>
      <c r="J197" s="129"/>
      <c r="K197" s="129"/>
      <c r="L197" s="139"/>
      <c r="M197" s="129"/>
      <c r="N197" s="126"/>
      <c r="O197" s="122"/>
      <c r="P197" s="118"/>
      <c r="Q197" s="126"/>
    </row>
    <row r="198" spans="2:17" hidden="1" x14ac:dyDescent="0.2">
      <c r="B198" s="442" t="s">
        <v>1945</v>
      </c>
      <c r="C198" s="443" t="s">
        <v>505</v>
      </c>
      <c r="D198" s="442" t="s">
        <v>1945</v>
      </c>
      <c r="E198" s="443" t="s">
        <v>266</v>
      </c>
      <c r="F198" s="444" t="s">
        <v>168</v>
      </c>
      <c r="G198" s="361">
        <v>15785</v>
      </c>
      <c r="H198" s="361">
        <v>15785</v>
      </c>
      <c r="I198" s="362" t="s">
        <v>1945</v>
      </c>
      <c r="J198" s="359" t="s">
        <v>165</v>
      </c>
      <c r="K198" s="358">
        <f>SUM(H198:H206)</f>
        <v>97707</v>
      </c>
      <c r="L198" s="362" t="s">
        <v>1946</v>
      </c>
      <c r="M198" s="359" t="s">
        <v>165</v>
      </c>
      <c r="N198" s="140">
        <f>K198</f>
        <v>97707</v>
      </c>
      <c r="O198" s="122"/>
      <c r="P198" s="118"/>
      <c r="Q198" s="126"/>
    </row>
    <row r="199" spans="2:17" hidden="1" x14ac:dyDescent="0.2">
      <c r="B199" s="427" t="s">
        <v>1947</v>
      </c>
      <c r="C199" s="428" t="s">
        <v>461</v>
      </c>
      <c r="D199" s="427"/>
      <c r="E199" s="428"/>
      <c r="F199" s="429" t="s">
        <v>164</v>
      </c>
      <c r="G199" s="166">
        <v>54639</v>
      </c>
      <c r="H199" s="134"/>
      <c r="I199" s="120"/>
      <c r="J199" s="118"/>
      <c r="K199" s="118"/>
      <c r="L199" s="120"/>
      <c r="M199" s="118"/>
      <c r="N199" s="126"/>
      <c r="O199" s="122"/>
      <c r="P199" s="118"/>
      <c r="Q199" s="126"/>
    </row>
    <row r="200" spans="2:17" hidden="1" x14ac:dyDescent="0.2">
      <c r="B200" s="427"/>
      <c r="C200" s="428"/>
      <c r="D200" s="427" t="s">
        <v>1948</v>
      </c>
      <c r="E200" s="428" t="s">
        <v>204</v>
      </c>
      <c r="F200" s="429" t="s">
        <v>163</v>
      </c>
      <c r="G200" s="135"/>
      <c r="H200" s="125">
        <v>0</v>
      </c>
      <c r="I200" s="120"/>
      <c r="J200" s="118"/>
      <c r="K200" s="118"/>
      <c r="L200" s="120"/>
      <c r="M200" s="118"/>
      <c r="N200" s="126"/>
      <c r="O200" s="122"/>
      <c r="P200" s="118"/>
      <c r="Q200" s="126"/>
    </row>
    <row r="201" spans="2:17" hidden="1" x14ac:dyDescent="0.2">
      <c r="B201" s="427"/>
      <c r="C201" s="428"/>
      <c r="D201" s="427" t="s">
        <v>156</v>
      </c>
      <c r="E201" s="428" t="s">
        <v>1277</v>
      </c>
      <c r="F201" s="429" t="s">
        <v>162</v>
      </c>
      <c r="G201" s="135"/>
      <c r="H201" s="125">
        <v>0</v>
      </c>
      <c r="I201" s="120"/>
      <c r="J201" s="118"/>
      <c r="K201" s="118"/>
      <c r="L201" s="120"/>
      <c r="M201" s="118"/>
      <c r="N201" s="126"/>
      <c r="O201" s="122"/>
      <c r="P201" s="118"/>
      <c r="Q201" s="126"/>
    </row>
    <row r="202" spans="2:17" hidden="1" x14ac:dyDescent="0.2">
      <c r="B202" s="427"/>
      <c r="C202" s="428"/>
      <c r="D202" s="427" t="s">
        <v>156</v>
      </c>
      <c r="E202" s="428" t="s">
        <v>1278</v>
      </c>
      <c r="F202" s="429" t="s">
        <v>161</v>
      </c>
      <c r="G202" s="135"/>
      <c r="H202" s="125">
        <v>14112</v>
      </c>
      <c r="I202" s="120"/>
      <c r="J202" s="118"/>
      <c r="K202" s="118"/>
      <c r="L202" s="120"/>
      <c r="M202" s="118"/>
      <c r="N202" s="126"/>
      <c r="O202" s="122"/>
      <c r="P202" s="118"/>
      <c r="Q202" s="126"/>
    </row>
    <row r="203" spans="2:17" hidden="1" x14ac:dyDescent="0.2">
      <c r="B203" s="427"/>
      <c r="C203" s="428"/>
      <c r="D203" s="427" t="s">
        <v>156</v>
      </c>
      <c r="E203" s="428" t="s">
        <v>184</v>
      </c>
      <c r="F203" s="429" t="s">
        <v>160</v>
      </c>
      <c r="G203" s="135"/>
      <c r="H203" s="125">
        <v>0</v>
      </c>
      <c r="I203" s="120"/>
      <c r="J203" s="118"/>
      <c r="K203" s="118"/>
      <c r="L203" s="120"/>
      <c r="M203" s="118"/>
      <c r="N203" s="126"/>
      <c r="O203" s="122"/>
      <c r="P203" s="118"/>
      <c r="Q203" s="126"/>
    </row>
    <row r="204" spans="2:17" hidden="1" x14ac:dyDescent="0.2">
      <c r="B204" s="437"/>
      <c r="C204" s="438"/>
      <c r="D204" s="437" t="s">
        <v>156</v>
      </c>
      <c r="E204" s="438" t="s">
        <v>166</v>
      </c>
      <c r="F204" s="430" t="s">
        <v>159</v>
      </c>
      <c r="G204" s="135"/>
      <c r="H204" s="125">
        <v>40527</v>
      </c>
      <c r="I204" s="120"/>
      <c r="J204" s="118"/>
      <c r="K204" s="118"/>
      <c r="L204" s="120"/>
      <c r="M204" s="118"/>
      <c r="N204" s="126"/>
      <c r="O204" s="122"/>
      <c r="P204" s="118"/>
      <c r="Q204" s="126"/>
    </row>
    <row r="205" spans="2:17" hidden="1" x14ac:dyDescent="0.2">
      <c r="B205" s="445" t="s">
        <v>156</v>
      </c>
      <c r="C205" s="446" t="s">
        <v>458</v>
      </c>
      <c r="D205" s="445" t="s">
        <v>156</v>
      </c>
      <c r="E205" s="446" t="s">
        <v>125</v>
      </c>
      <c r="F205" s="447" t="s">
        <v>158</v>
      </c>
      <c r="G205" s="138">
        <v>1</v>
      </c>
      <c r="H205" s="138">
        <v>1</v>
      </c>
      <c r="I205" s="120"/>
      <c r="J205" s="118"/>
      <c r="K205" s="118"/>
      <c r="L205" s="120"/>
      <c r="M205" s="118"/>
      <c r="N205" s="126"/>
      <c r="O205" s="122"/>
      <c r="P205" s="118"/>
      <c r="Q205" s="126"/>
    </row>
    <row r="206" spans="2:17" hidden="1" x14ac:dyDescent="0.2">
      <c r="B206" s="439" t="s">
        <v>156</v>
      </c>
      <c r="C206" s="440" t="s">
        <v>139</v>
      </c>
      <c r="D206" s="439" t="s">
        <v>156</v>
      </c>
      <c r="E206" s="440" t="s">
        <v>281</v>
      </c>
      <c r="F206" s="448" t="s">
        <v>157</v>
      </c>
      <c r="G206" s="136">
        <v>27282</v>
      </c>
      <c r="H206" s="136">
        <v>27282</v>
      </c>
      <c r="I206" s="139"/>
      <c r="J206" s="129"/>
      <c r="K206" s="129"/>
      <c r="L206" s="139"/>
      <c r="M206" s="129"/>
      <c r="N206" s="126"/>
      <c r="O206" s="122"/>
      <c r="P206" s="118"/>
      <c r="Q206" s="126"/>
    </row>
    <row r="207" spans="2:17" hidden="1" x14ac:dyDescent="0.2">
      <c r="B207" s="427" t="s">
        <v>154</v>
      </c>
      <c r="C207" s="428" t="s">
        <v>505</v>
      </c>
      <c r="D207" s="427"/>
      <c r="E207" s="428"/>
      <c r="F207" s="429" t="s">
        <v>1949</v>
      </c>
      <c r="G207" s="125">
        <v>80519</v>
      </c>
      <c r="H207" s="125"/>
      <c r="I207" s="120" t="s">
        <v>1950</v>
      </c>
      <c r="J207" s="118" t="s">
        <v>155</v>
      </c>
      <c r="K207" s="117">
        <f>SUM(H207:H209)</f>
        <v>80519</v>
      </c>
      <c r="L207" s="120" t="s">
        <v>1951</v>
      </c>
      <c r="M207" s="118" t="s">
        <v>155</v>
      </c>
      <c r="N207" s="140">
        <f>K207</f>
        <v>80519</v>
      </c>
      <c r="O207" s="122"/>
      <c r="P207" s="118"/>
      <c r="Q207" s="126"/>
    </row>
    <row r="208" spans="2:17" hidden="1" x14ac:dyDescent="0.2">
      <c r="B208" s="427"/>
      <c r="C208" s="428"/>
      <c r="D208" s="427" t="s">
        <v>1950</v>
      </c>
      <c r="E208" s="455" t="s">
        <v>266</v>
      </c>
      <c r="F208" s="429" t="s">
        <v>1952</v>
      </c>
      <c r="G208" s="125"/>
      <c r="H208" s="125">
        <v>28154</v>
      </c>
      <c r="J208" s="154"/>
      <c r="L208" s="120"/>
      <c r="M208" s="118"/>
      <c r="N208" s="121"/>
      <c r="O208" s="122"/>
      <c r="P208" s="118"/>
      <c r="Q208" s="126"/>
    </row>
    <row r="209" spans="2:17" hidden="1" x14ac:dyDescent="0.2">
      <c r="B209" s="439"/>
      <c r="C209" s="440"/>
      <c r="D209" s="439" t="s">
        <v>1354</v>
      </c>
      <c r="E209" s="456" t="s">
        <v>1285</v>
      </c>
      <c r="F209" s="441" t="s">
        <v>1355</v>
      </c>
      <c r="G209" s="136"/>
      <c r="H209" s="136">
        <v>52365</v>
      </c>
      <c r="I209" s="139"/>
      <c r="J209" s="129"/>
      <c r="K209" s="129"/>
      <c r="L209" s="139"/>
      <c r="M209" s="129"/>
      <c r="N209" s="141"/>
      <c r="O209" s="122"/>
      <c r="P209" s="118"/>
      <c r="Q209" s="126"/>
    </row>
    <row r="210" spans="2:17" hidden="1" x14ac:dyDescent="0.2">
      <c r="B210" s="439" t="s">
        <v>1953</v>
      </c>
      <c r="C210" s="440" t="s">
        <v>505</v>
      </c>
      <c r="D210" s="439" t="s">
        <v>1953</v>
      </c>
      <c r="E210" s="440" t="s">
        <v>266</v>
      </c>
      <c r="F210" s="441" t="s">
        <v>153</v>
      </c>
      <c r="G210" s="136">
        <v>284882</v>
      </c>
      <c r="H210" s="136">
        <v>284882</v>
      </c>
      <c r="I210" s="139" t="s">
        <v>1953</v>
      </c>
      <c r="J210" s="128" t="s">
        <v>1356</v>
      </c>
      <c r="K210" s="125">
        <f>H210</f>
        <v>284882</v>
      </c>
      <c r="L210" s="139" t="s">
        <v>1954</v>
      </c>
      <c r="M210" s="142" t="s">
        <v>1356</v>
      </c>
      <c r="N210" s="121">
        <f>K210</f>
        <v>284882</v>
      </c>
      <c r="O210" s="122"/>
      <c r="P210" s="118"/>
      <c r="Q210" s="126"/>
    </row>
    <row r="211" spans="2:17" ht="24" hidden="1" x14ac:dyDescent="0.2">
      <c r="B211" s="458" t="s">
        <v>1955</v>
      </c>
      <c r="C211" s="459" t="s">
        <v>505</v>
      </c>
      <c r="D211" s="458"/>
      <c r="E211" s="459"/>
      <c r="F211" s="436" t="s">
        <v>1956</v>
      </c>
      <c r="G211" s="361">
        <v>64576</v>
      </c>
      <c r="H211" s="367"/>
      <c r="I211" s="376" t="s">
        <v>1955</v>
      </c>
      <c r="J211" s="377" t="s">
        <v>1956</v>
      </c>
      <c r="K211" s="358">
        <f>SUM(H211:H214)</f>
        <v>64576</v>
      </c>
      <c r="L211" s="362" t="s">
        <v>1957</v>
      </c>
      <c r="M211" s="359" t="s">
        <v>1357</v>
      </c>
      <c r="N211" s="140">
        <f>SUM(K211:K223)</f>
        <v>605816</v>
      </c>
      <c r="O211" s="122"/>
      <c r="P211" s="118"/>
      <c r="Q211" s="126"/>
    </row>
    <row r="212" spans="2:17" hidden="1" x14ac:dyDescent="0.2">
      <c r="B212" s="427"/>
      <c r="C212" s="428"/>
      <c r="D212" s="427" t="s">
        <v>1955</v>
      </c>
      <c r="E212" s="428" t="s">
        <v>1898</v>
      </c>
      <c r="F212" s="429" t="s">
        <v>1958</v>
      </c>
      <c r="G212" s="135"/>
      <c r="H212" s="125">
        <v>32243</v>
      </c>
      <c r="I212" s="120"/>
      <c r="J212" s="378"/>
      <c r="K212" s="298"/>
      <c r="L212" s="120"/>
      <c r="M212" s="118"/>
      <c r="N212" s="126"/>
      <c r="O212" s="122"/>
      <c r="P212" s="118"/>
      <c r="Q212" s="126"/>
    </row>
    <row r="213" spans="2:17" hidden="1" x14ac:dyDescent="0.2">
      <c r="B213" s="427"/>
      <c r="C213" s="428"/>
      <c r="D213" s="427" t="s">
        <v>1108</v>
      </c>
      <c r="E213" s="428" t="s">
        <v>1788</v>
      </c>
      <c r="F213" s="429" t="s">
        <v>151</v>
      </c>
      <c r="G213" s="125"/>
      <c r="H213" s="125">
        <v>23498</v>
      </c>
      <c r="I213" s="120"/>
      <c r="J213" s="118"/>
      <c r="K213" s="118"/>
      <c r="L213" s="120"/>
      <c r="M213" s="157"/>
      <c r="N213" s="148"/>
      <c r="O213" s="122"/>
      <c r="P213" s="118"/>
      <c r="Q213" s="126"/>
    </row>
    <row r="214" spans="2:17" hidden="1" x14ac:dyDescent="0.2">
      <c r="B214" s="427"/>
      <c r="C214" s="428"/>
      <c r="D214" s="427" t="s">
        <v>1108</v>
      </c>
      <c r="E214" s="428" t="s">
        <v>1799</v>
      </c>
      <c r="F214" s="429" t="s">
        <v>1959</v>
      </c>
      <c r="G214" s="135"/>
      <c r="H214" s="125">
        <v>8835</v>
      </c>
      <c r="I214" s="120"/>
      <c r="J214" s="118"/>
      <c r="K214" s="118"/>
      <c r="L214" s="120"/>
      <c r="M214" s="118"/>
      <c r="N214" s="126"/>
      <c r="O214" s="122"/>
      <c r="P214" s="118"/>
      <c r="Q214" s="126"/>
    </row>
    <row r="215" spans="2:17" hidden="1" x14ac:dyDescent="0.2">
      <c r="B215" s="449" t="s">
        <v>1960</v>
      </c>
      <c r="C215" s="450" t="s">
        <v>1961</v>
      </c>
      <c r="D215" s="449" t="s">
        <v>1960</v>
      </c>
      <c r="E215" s="450" t="s">
        <v>1898</v>
      </c>
      <c r="F215" s="451" t="s">
        <v>150</v>
      </c>
      <c r="G215" s="366">
        <v>134750</v>
      </c>
      <c r="H215" s="366">
        <v>134750</v>
      </c>
      <c r="I215" s="373" t="s">
        <v>1960</v>
      </c>
      <c r="J215" s="365" t="s">
        <v>1962</v>
      </c>
      <c r="K215" s="366">
        <f>H215</f>
        <v>134750</v>
      </c>
      <c r="L215" s="120"/>
      <c r="M215" s="118"/>
      <c r="N215" s="126"/>
      <c r="O215" s="122"/>
      <c r="P215" s="118"/>
      <c r="Q215" s="126"/>
    </row>
    <row r="216" spans="2:17" hidden="1" x14ac:dyDescent="0.2">
      <c r="B216" s="442" t="s">
        <v>1963</v>
      </c>
      <c r="C216" s="443" t="s">
        <v>505</v>
      </c>
      <c r="D216" s="442" t="s">
        <v>1963</v>
      </c>
      <c r="E216" s="443" t="s">
        <v>266</v>
      </c>
      <c r="F216" s="444" t="s">
        <v>149</v>
      </c>
      <c r="G216" s="137">
        <v>129225</v>
      </c>
      <c r="H216" s="137">
        <v>129225</v>
      </c>
      <c r="I216" s="362" t="s">
        <v>1963</v>
      </c>
      <c r="J216" s="359" t="s">
        <v>148</v>
      </c>
      <c r="K216" s="361">
        <f>SUM(H216:H217)</f>
        <v>145544</v>
      </c>
      <c r="L216" s="120"/>
      <c r="M216" s="118"/>
      <c r="N216" s="126"/>
      <c r="O216" s="122"/>
      <c r="P216" s="118"/>
      <c r="Q216" s="126"/>
    </row>
    <row r="217" spans="2:17" hidden="1" x14ac:dyDescent="0.2">
      <c r="B217" s="439" t="s">
        <v>1963</v>
      </c>
      <c r="C217" s="440" t="s">
        <v>461</v>
      </c>
      <c r="D217" s="439" t="s">
        <v>1963</v>
      </c>
      <c r="E217" s="440" t="s">
        <v>204</v>
      </c>
      <c r="F217" s="448" t="s">
        <v>1964</v>
      </c>
      <c r="G217" s="136">
        <v>16319</v>
      </c>
      <c r="H217" s="136">
        <v>16319</v>
      </c>
      <c r="I217" s="139"/>
      <c r="J217" s="129"/>
      <c r="K217" s="118"/>
      <c r="L217" s="120"/>
      <c r="M217" s="118"/>
      <c r="N217" s="126"/>
      <c r="O217" s="122"/>
      <c r="P217" s="118"/>
      <c r="Q217" s="126"/>
    </row>
    <row r="218" spans="2:17" hidden="1" x14ac:dyDescent="0.2">
      <c r="B218" s="449" t="s">
        <v>1358</v>
      </c>
      <c r="C218" s="450" t="s">
        <v>505</v>
      </c>
      <c r="D218" s="449" t="s">
        <v>1358</v>
      </c>
      <c r="E218" s="450" t="s">
        <v>266</v>
      </c>
      <c r="F218" s="451" t="s">
        <v>146</v>
      </c>
      <c r="G218" s="366">
        <v>18445</v>
      </c>
      <c r="H218" s="366">
        <v>18445</v>
      </c>
      <c r="I218" s="373" t="s">
        <v>1358</v>
      </c>
      <c r="J218" s="365" t="s">
        <v>146</v>
      </c>
      <c r="K218" s="361">
        <f>H218</f>
        <v>18445</v>
      </c>
      <c r="L218" s="120"/>
      <c r="M218" s="118"/>
      <c r="N218" s="126"/>
      <c r="O218" s="122"/>
      <c r="P218" s="118"/>
      <c r="Q218" s="126"/>
    </row>
    <row r="219" spans="2:17" hidden="1" x14ac:dyDescent="0.2">
      <c r="B219" s="434" t="s">
        <v>1965</v>
      </c>
      <c r="C219" s="435" t="s">
        <v>505</v>
      </c>
      <c r="D219" s="434" t="s">
        <v>1965</v>
      </c>
      <c r="E219" s="435" t="s">
        <v>266</v>
      </c>
      <c r="F219" s="429" t="s">
        <v>145</v>
      </c>
      <c r="G219" s="361">
        <v>12205</v>
      </c>
      <c r="H219" s="361">
        <v>12205</v>
      </c>
      <c r="I219" s="362" t="s">
        <v>1965</v>
      </c>
      <c r="J219" s="379" t="s">
        <v>144</v>
      </c>
      <c r="K219" s="380">
        <f>SUM(H219:H223)</f>
        <v>242501</v>
      </c>
      <c r="L219" s="120"/>
      <c r="M219" s="118"/>
      <c r="N219" s="126"/>
      <c r="O219" s="122"/>
      <c r="P219" s="118"/>
      <c r="Q219" s="126"/>
    </row>
    <row r="220" spans="2:17" hidden="1" x14ac:dyDescent="0.2">
      <c r="B220" s="445" t="s">
        <v>1112</v>
      </c>
      <c r="C220" s="446" t="s">
        <v>1966</v>
      </c>
      <c r="D220" s="445" t="s">
        <v>1965</v>
      </c>
      <c r="E220" s="446" t="s">
        <v>1967</v>
      </c>
      <c r="F220" s="447" t="s">
        <v>147</v>
      </c>
      <c r="G220" s="138">
        <v>6143</v>
      </c>
      <c r="H220" s="138">
        <v>6143</v>
      </c>
      <c r="I220" s="120"/>
      <c r="J220" s="135"/>
      <c r="K220" s="125"/>
      <c r="L220" s="120"/>
      <c r="M220" s="118"/>
      <c r="N220" s="126"/>
      <c r="O220" s="122"/>
      <c r="P220" s="118"/>
      <c r="Q220" s="126"/>
    </row>
    <row r="221" spans="2:17" hidden="1" x14ac:dyDescent="0.2">
      <c r="B221" s="427" t="s">
        <v>1965</v>
      </c>
      <c r="C221" s="428" t="s">
        <v>139</v>
      </c>
      <c r="D221" s="427"/>
      <c r="E221" s="428"/>
      <c r="F221" s="429" t="s">
        <v>144</v>
      </c>
      <c r="G221" s="150">
        <v>224153</v>
      </c>
      <c r="H221" s="135"/>
      <c r="I221" s="120"/>
      <c r="J221" s="167"/>
      <c r="K221" s="167"/>
      <c r="L221" s="120"/>
      <c r="M221" s="118"/>
      <c r="N221" s="126"/>
      <c r="O221" s="122"/>
      <c r="P221" s="118"/>
      <c r="Q221" s="126"/>
    </row>
    <row r="222" spans="2:17" hidden="1" x14ac:dyDescent="0.2">
      <c r="B222" s="427"/>
      <c r="C222" s="428"/>
      <c r="D222" s="427" t="s">
        <v>1965</v>
      </c>
      <c r="E222" s="428" t="s">
        <v>748</v>
      </c>
      <c r="F222" s="429" t="s">
        <v>143</v>
      </c>
      <c r="G222" s="135"/>
      <c r="H222" s="125">
        <v>24899</v>
      </c>
      <c r="I222" s="120"/>
      <c r="J222" s="118"/>
      <c r="K222" s="118"/>
      <c r="L222" s="120"/>
      <c r="M222" s="118"/>
      <c r="N222" s="126"/>
      <c r="O222" s="122"/>
      <c r="P222" s="118"/>
      <c r="Q222" s="126"/>
    </row>
    <row r="223" spans="2:17" hidden="1" x14ac:dyDescent="0.2">
      <c r="B223" s="439"/>
      <c r="C223" s="440"/>
      <c r="D223" s="439" t="s">
        <v>1965</v>
      </c>
      <c r="E223" s="440" t="s">
        <v>281</v>
      </c>
      <c r="F223" s="441" t="s">
        <v>1359</v>
      </c>
      <c r="G223" s="132"/>
      <c r="H223" s="136">
        <v>199254</v>
      </c>
      <c r="I223" s="139"/>
      <c r="J223" s="129"/>
      <c r="K223" s="129"/>
      <c r="L223" s="139"/>
      <c r="M223" s="129"/>
      <c r="N223" s="141"/>
      <c r="O223" s="143"/>
      <c r="P223" s="129"/>
      <c r="Q223" s="126"/>
    </row>
    <row r="224" spans="2:17" hidden="1" x14ac:dyDescent="0.2">
      <c r="B224" s="434" t="s">
        <v>142</v>
      </c>
      <c r="C224" s="435" t="s">
        <v>505</v>
      </c>
      <c r="D224" s="434"/>
      <c r="E224" s="435"/>
      <c r="F224" s="436" t="s">
        <v>140</v>
      </c>
      <c r="G224" s="368">
        <v>36284</v>
      </c>
      <c r="H224" s="367"/>
      <c r="I224" s="362" t="s">
        <v>1968</v>
      </c>
      <c r="J224" s="359" t="s">
        <v>140</v>
      </c>
      <c r="K224" s="358">
        <f>SUM(H225:H233)</f>
        <v>36284</v>
      </c>
      <c r="L224" s="362" t="s">
        <v>1969</v>
      </c>
      <c r="M224" s="359" t="s">
        <v>140</v>
      </c>
      <c r="N224" s="140">
        <f>K224</f>
        <v>36284</v>
      </c>
      <c r="O224" s="144" t="s">
        <v>1970</v>
      </c>
      <c r="P224" s="359" t="s">
        <v>347</v>
      </c>
      <c r="Q224" s="140">
        <f>SUM(N224:N237)</f>
        <v>115112</v>
      </c>
    </row>
    <row r="225" spans="2:17" hidden="1" x14ac:dyDescent="0.2">
      <c r="B225" s="427"/>
      <c r="C225" s="428"/>
      <c r="D225" s="427" t="s">
        <v>142</v>
      </c>
      <c r="E225" s="428" t="s">
        <v>266</v>
      </c>
      <c r="F225" s="429" t="s">
        <v>1971</v>
      </c>
      <c r="G225" s="135"/>
      <c r="H225" s="125">
        <v>0</v>
      </c>
      <c r="I225" s="120"/>
      <c r="J225" s="118"/>
      <c r="K225" s="118"/>
      <c r="L225" s="120"/>
      <c r="M225" s="118"/>
      <c r="N225" s="126"/>
      <c r="O225" s="122"/>
      <c r="P225" s="118"/>
      <c r="Q225" s="126"/>
    </row>
    <row r="226" spans="2:17" hidden="1" x14ac:dyDescent="0.2">
      <c r="B226" s="427"/>
      <c r="C226" s="428"/>
      <c r="D226" s="427" t="s">
        <v>142</v>
      </c>
      <c r="E226" s="428" t="s">
        <v>261</v>
      </c>
      <c r="F226" s="429" t="s">
        <v>138</v>
      </c>
      <c r="G226" s="135"/>
      <c r="H226" s="125">
        <v>0</v>
      </c>
      <c r="I226" s="120"/>
      <c r="J226" s="118"/>
      <c r="K226" s="118"/>
      <c r="L226" s="120"/>
      <c r="M226" s="118"/>
      <c r="N226" s="126"/>
      <c r="O226" s="122"/>
      <c r="P226" s="118"/>
      <c r="Q226" s="126"/>
    </row>
    <row r="227" spans="2:17" hidden="1" x14ac:dyDescent="0.2">
      <c r="B227" s="427"/>
      <c r="C227" s="428"/>
      <c r="D227" s="427" t="s">
        <v>142</v>
      </c>
      <c r="E227" s="428" t="s">
        <v>259</v>
      </c>
      <c r="F227" s="429" t="s">
        <v>137</v>
      </c>
      <c r="G227" s="135"/>
      <c r="H227" s="125">
        <v>0</v>
      </c>
      <c r="I227" s="120"/>
      <c r="J227" s="118"/>
      <c r="K227" s="118"/>
      <c r="L227" s="120"/>
      <c r="M227" s="118"/>
      <c r="N227" s="126"/>
      <c r="O227" s="122"/>
      <c r="P227" s="118"/>
      <c r="Q227" s="126"/>
    </row>
    <row r="228" spans="2:17" hidden="1" x14ac:dyDescent="0.2">
      <c r="B228" s="427"/>
      <c r="C228" s="428"/>
      <c r="D228" s="427" t="s">
        <v>142</v>
      </c>
      <c r="E228" s="428" t="s">
        <v>257</v>
      </c>
      <c r="F228" s="429" t="s">
        <v>136</v>
      </c>
      <c r="G228" s="135"/>
      <c r="H228" s="125">
        <v>0</v>
      </c>
      <c r="I228" s="120"/>
      <c r="J228" s="117"/>
      <c r="K228" s="118"/>
      <c r="L228" s="120"/>
      <c r="M228" s="118"/>
      <c r="N228" s="126"/>
      <c r="O228" s="122"/>
      <c r="P228" s="118"/>
      <c r="Q228" s="126"/>
    </row>
    <row r="229" spans="2:17" hidden="1" x14ac:dyDescent="0.2">
      <c r="B229" s="427"/>
      <c r="C229" s="428"/>
      <c r="D229" s="427" t="s">
        <v>142</v>
      </c>
      <c r="E229" s="428" t="s">
        <v>242</v>
      </c>
      <c r="F229" s="429" t="s">
        <v>514</v>
      </c>
      <c r="G229" s="135"/>
      <c r="H229" s="125">
        <v>0</v>
      </c>
      <c r="I229" s="120"/>
      <c r="J229" s="118"/>
      <c r="K229" s="118"/>
      <c r="L229" s="120"/>
      <c r="M229" s="118"/>
      <c r="N229" s="126"/>
      <c r="O229" s="122"/>
      <c r="P229" s="118"/>
      <c r="Q229" s="126"/>
    </row>
    <row r="230" spans="2:17" hidden="1" x14ac:dyDescent="0.2">
      <c r="B230" s="427"/>
      <c r="C230" s="428"/>
      <c r="D230" s="427" t="s">
        <v>142</v>
      </c>
      <c r="E230" s="428" t="s">
        <v>233</v>
      </c>
      <c r="F230" s="429" t="s">
        <v>135</v>
      </c>
      <c r="G230" s="135"/>
      <c r="H230" s="125">
        <v>0</v>
      </c>
      <c r="I230" s="120"/>
      <c r="J230" s="118"/>
      <c r="K230" s="118"/>
      <c r="L230" s="120"/>
      <c r="M230" s="118"/>
      <c r="N230" s="126"/>
      <c r="O230" s="122"/>
      <c r="P230" s="118"/>
      <c r="Q230" s="126"/>
    </row>
    <row r="231" spans="2:17" hidden="1" x14ac:dyDescent="0.2">
      <c r="B231" s="427"/>
      <c r="C231" s="428"/>
      <c r="D231" s="427" t="s">
        <v>142</v>
      </c>
      <c r="E231" s="428" t="s">
        <v>227</v>
      </c>
      <c r="F231" s="429" t="s">
        <v>134</v>
      </c>
      <c r="G231" s="135"/>
      <c r="H231" s="125">
        <v>0</v>
      </c>
      <c r="I231" s="120"/>
      <c r="J231" s="118"/>
      <c r="K231" s="118"/>
      <c r="L231" s="120"/>
      <c r="M231" s="118"/>
      <c r="N231" s="126"/>
      <c r="O231" s="122"/>
      <c r="P231" s="118"/>
      <c r="Q231" s="126"/>
    </row>
    <row r="232" spans="2:17" hidden="1" x14ac:dyDescent="0.2">
      <c r="B232" s="427"/>
      <c r="C232" s="428"/>
      <c r="D232" s="427" t="s">
        <v>142</v>
      </c>
      <c r="E232" s="428" t="s">
        <v>223</v>
      </c>
      <c r="F232" s="429" t="s">
        <v>133</v>
      </c>
      <c r="G232" s="135"/>
      <c r="H232" s="125">
        <v>0</v>
      </c>
      <c r="I232" s="120"/>
      <c r="J232" s="118"/>
      <c r="K232" s="118"/>
      <c r="L232" s="120"/>
      <c r="M232" s="118"/>
      <c r="N232" s="126"/>
      <c r="O232" s="122"/>
      <c r="P232" s="118"/>
      <c r="Q232" s="126"/>
    </row>
    <row r="233" spans="2:17" hidden="1" x14ac:dyDescent="0.2">
      <c r="B233" s="439"/>
      <c r="C233" s="440"/>
      <c r="D233" s="439" t="s">
        <v>142</v>
      </c>
      <c r="E233" s="440" t="s">
        <v>215</v>
      </c>
      <c r="F233" s="441" t="s">
        <v>132</v>
      </c>
      <c r="G233" s="132"/>
      <c r="H233" s="136">
        <v>36284</v>
      </c>
      <c r="I233" s="139"/>
      <c r="J233" s="129"/>
      <c r="K233" s="129"/>
      <c r="L233" s="139"/>
      <c r="M233" s="129"/>
      <c r="N233" s="126"/>
      <c r="O233" s="122"/>
      <c r="P233" s="118"/>
      <c r="Q233" s="126"/>
    </row>
    <row r="234" spans="2:17" hidden="1" x14ac:dyDescent="0.2">
      <c r="B234" s="434" t="s">
        <v>131</v>
      </c>
      <c r="C234" s="435" t="s">
        <v>505</v>
      </c>
      <c r="D234" s="434"/>
      <c r="E234" s="435"/>
      <c r="F234" s="429" t="s">
        <v>130</v>
      </c>
      <c r="G234" s="125">
        <v>66167</v>
      </c>
      <c r="H234" s="135"/>
      <c r="I234" s="362" t="s">
        <v>1972</v>
      </c>
      <c r="J234" s="359" t="s">
        <v>130</v>
      </c>
      <c r="K234" s="358">
        <f>SUM(H235:H237)</f>
        <v>78828</v>
      </c>
      <c r="L234" s="362" t="s">
        <v>1973</v>
      </c>
      <c r="M234" s="359" t="s">
        <v>130</v>
      </c>
      <c r="N234" s="140">
        <f>K234</f>
        <v>78828</v>
      </c>
      <c r="O234" s="122"/>
      <c r="P234" s="118"/>
      <c r="Q234" s="126"/>
    </row>
    <row r="235" spans="2:17" hidden="1" x14ac:dyDescent="0.2">
      <c r="B235" s="427"/>
      <c r="C235" s="428"/>
      <c r="D235" s="427" t="s">
        <v>131</v>
      </c>
      <c r="E235" s="428" t="s">
        <v>266</v>
      </c>
      <c r="F235" s="429" t="s">
        <v>129</v>
      </c>
      <c r="G235" s="135"/>
      <c r="H235" s="125">
        <v>43152</v>
      </c>
      <c r="I235" s="120"/>
      <c r="J235" s="118"/>
      <c r="K235" s="118"/>
      <c r="L235" s="120"/>
      <c r="M235" s="118"/>
      <c r="N235" s="126"/>
      <c r="O235" s="122"/>
      <c r="P235" s="118"/>
      <c r="Q235" s="126"/>
    </row>
    <row r="236" spans="2:17" hidden="1" x14ac:dyDescent="0.2">
      <c r="B236" s="437"/>
      <c r="C236" s="438"/>
      <c r="D236" s="437" t="s">
        <v>131</v>
      </c>
      <c r="E236" s="438" t="s">
        <v>215</v>
      </c>
      <c r="F236" s="430" t="s">
        <v>128</v>
      </c>
      <c r="G236" s="128"/>
      <c r="H236" s="168">
        <v>23015</v>
      </c>
      <c r="I236" s="120"/>
      <c r="J236" s="118"/>
      <c r="K236" s="118"/>
      <c r="L236" s="120"/>
      <c r="M236" s="118"/>
      <c r="N236" s="126"/>
      <c r="O236" s="122"/>
      <c r="P236" s="118"/>
      <c r="Q236" s="126"/>
    </row>
    <row r="237" spans="2:17" hidden="1" x14ac:dyDescent="0.2">
      <c r="B237" s="439" t="s">
        <v>131</v>
      </c>
      <c r="C237" s="440" t="s">
        <v>461</v>
      </c>
      <c r="D237" s="439" t="s">
        <v>131</v>
      </c>
      <c r="E237" s="440" t="s">
        <v>204</v>
      </c>
      <c r="F237" s="433" t="s">
        <v>127</v>
      </c>
      <c r="G237" s="169">
        <v>12661</v>
      </c>
      <c r="H237" s="169">
        <v>12661</v>
      </c>
      <c r="I237" s="139"/>
      <c r="J237" s="129"/>
      <c r="K237" s="129"/>
      <c r="L237" s="139"/>
      <c r="M237" s="129"/>
      <c r="N237" s="141"/>
      <c r="O237" s="143"/>
      <c r="P237" s="129"/>
      <c r="Q237" s="141"/>
    </row>
    <row r="238" spans="2:17" hidden="1" x14ac:dyDescent="0.2">
      <c r="B238" s="434" t="s">
        <v>126</v>
      </c>
      <c r="C238" s="435" t="s">
        <v>505</v>
      </c>
      <c r="D238" s="434"/>
      <c r="E238" s="435"/>
      <c r="F238" s="436" t="s">
        <v>124</v>
      </c>
      <c r="G238" s="117">
        <v>436677</v>
      </c>
      <c r="H238" s="118"/>
      <c r="I238" s="119" t="s">
        <v>1360</v>
      </c>
      <c r="J238" s="359" t="s">
        <v>124</v>
      </c>
      <c r="K238" s="358">
        <f>SUM(H239:H246)</f>
        <v>436677</v>
      </c>
      <c r="L238" s="362" t="s">
        <v>1361</v>
      </c>
      <c r="M238" s="359" t="s">
        <v>124</v>
      </c>
      <c r="N238" s="140">
        <f>K238</f>
        <v>436677</v>
      </c>
      <c r="O238" s="144" t="s">
        <v>1362</v>
      </c>
      <c r="P238" s="370" t="s">
        <v>1974</v>
      </c>
      <c r="Q238" s="170">
        <f>SUM(N238:N250)</f>
        <v>560468</v>
      </c>
    </row>
    <row r="239" spans="2:17" hidden="1" x14ac:dyDescent="0.2">
      <c r="B239" s="427"/>
      <c r="C239" s="428"/>
      <c r="D239" s="427" t="s">
        <v>126</v>
      </c>
      <c r="E239" s="428" t="s">
        <v>266</v>
      </c>
      <c r="F239" s="429" t="s">
        <v>123</v>
      </c>
      <c r="G239" s="125"/>
      <c r="H239" s="117">
        <v>220557</v>
      </c>
      <c r="I239" s="119"/>
      <c r="J239" s="118"/>
      <c r="K239" s="118"/>
      <c r="L239" s="120"/>
      <c r="M239" s="118"/>
      <c r="N239" s="126"/>
      <c r="O239" s="122"/>
      <c r="P239" s="118"/>
      <c r="Q239" s="126"/>
    </row>
    <row r="240" spans="2:17" hidden="1" x14ac:dyDescent="0.2">
      <c r="B240" s="427"/>
      <c r="C240" s="428"/>
      <c r="D240" s="427" t="s">
        <v>126</v>
      </c>
      <c r="E240" s="428" t="s">
        <v>261</v>
      </c>
      <c r="F240" s="429" t="s">
        <v>122</v>
      </c>
      <c r="G240" s="125"/>
      <c r="H240" s="117">
        <v>48822</v>
      </c>
      <c r="I240" s="119"/>
      <c r="J240" s="118"/>
      <c r="K240" s="118"/>
      <c r="L240" s="120"/>
      <c r="M240" s="118"/>
      <c r="N240" s="126"/>
      <c r="O240" s="122"/>
      <c r="P240" s="118"/>
      <c r="Q240" s="126"/>
    </row>
    <row r="241" spans="2:17" hidden="1" x14ac:dyDescent="0.2">
      <c r="B241" s="427"/>
      <c r="C241" s="428"/>
      <c r="D241" s="427" t="s">
        <v>126</v>
      </c>
      <c r="E241" s="428" t="s">
        <v>259</v>
      </c>
      <c r="F241" s="429" t="s">
        <v>121</v>
      </c>
      <c r="G241" s="125"/>
      <c r="H241" s="117">
        <v>20333</v>
      </c>
      <c r="I241" s="119"/>
      <c r="J241" s="118"/>
      <c r="K241" s="118"/>
      <c r="L241" s="120"/>
      <c r="M241" s="118"/>
      <c r="N241" s="126"/>
      <c r="O241" s="122"/>
      <c r="P241" s="118"/>
      <c r="Q241" s="126"/>
    </row>
    <row r="242" spans="2:17" hidden="1" x14ac:dyDescent="0.2">
      <c r="B242" s="427"/>
      <c r="C242" s="428"/>
      <c r="D242" s="427" t="s">
        <v>126</v>
      </c>
      <c r="E242" s="428" t="s">
        <v>257</v>
      </c>
      <c r="F242" s="429" t="s">
        <v>120</v>
      </c>
      <c r="G242" s="125"/>
      <c r="H242" s="117">
        <v>33410</v>
      </c>
      <c r="I242" s="119"/>
      <c r="J242" s="118"/>
      <c r="K242" s="118"/>
      <c r="L242" s="120"/>
      <c r="M242" s="118"/>
      <c r="N242" s="126"/>
      <c r="O242" s="122"/>
      <c r="P242" s="118"/>
      <c r="Q242" s="126"/>
    </row>
    <row r="243" spans="2:17" hidden="1" x14ac:dyDescent="0.2">
      <c r="B243" s="427"/>
      <c r="C243" s="428"/>
      <c r="D243" s="427" t="s">
        <v>126</v>
      </c>
      <c r="E243" s="428" t="s">
        <v>242</v>
      </c>
      <c r="F243" s="429" t="s">
        <v>119</v>
      </c>
      <c r="G243" s="125"/>
      <c r="H243" s="117">
        <v>10849</v>
      </c>
      <c r="I243" s="119"/>
      <c r="J243" s="118"/>
      <c r="K243" s="118"/>
      <c r="L243" s="120"/>
      <c r="M243" s="118"/>
      <c r="N243" s="126"/>
      <c r="O243" s="122"/>
      <c r="P243" s="118"/>
      <c r="Q243" s="126"/>
    </row>
    <row r="244" spans="2:17" hidden="1" x14ac:dyDescent="0.2">
      <c r="B244" s="427"/>
      <c r="C244" s="428"/>
      <c r="D244" s="427" t="s">
        <v>126</v>
      </c>
      <c r="E244" s="428" t="s">
        <v>233</v>
      </c>
      <c r="F244" s="429" t="s">
        <v>118</v>
      </c>
      <c r="G244" s="125"/>
      <c r="H244" s="117">
        <v>46914</v>
      </c>
      <c r="I244" s="119"/>
      <c r="J244" s="118"/>
      <c r="K244" s="118"/>
      <c r="L244" s="120"/>
      <c r="M244" s="118"/>
      <c r="N244" s="126"/>
      <c r="O244" s="122"/>
      <c r="P244" s="118"/>
      <c r="Q244" s="126"/>
    </row>
    <row r="245" spans="2:17" hidden="1" x14ac:dyDescent="0.2">
      <c r="B245" s="427"/>
      <c r="C245" s="428"/>
      <c r="D245" s="427" t="s">
        <v>126</v>
      </c>
      <c r="E245" s="428" t="s">
        <v>227</v>
      </c>
      <c r="F245" s="429" t="s">
        <v>117</v>
      </c>
      <c r="G245" s="125"/>
      <c r="H245" s="117">
        <v>6957</v>
      </c>
      <c r="I245" s="119"/>
      <c r="J245" s="118"/>
      <c r="K245" s="118"/>
      <c r="L245" s="120"/>
      <c r="M245" s="118"/>
      <c r="N245" s="126"/>
      <c r="O245" s="122"/>
      <c r="P245" s="118"/>
      <c r="Q245" s="126"/>
    </row>
    <row r="246" spans="2:17" hidden="1" x14ac:dyDescent="0.2">
      <c r="B246" s="439"/>
      <c r="C246" s="440"/>
      <c r="D246" s="439" t="s">
        <v>126</v>
      </c>
      <c r="E246" s="440" t="s">
        <v>215</v>
      </c>
      <c r="F246" s="441" t="s">
        <v>116</v>
      </c>
      <c r="G246" s="125"/>
      <c r="H246" s="130">
        <v>48835</v>
      </c>
      <c r="I246" s="131"/>
      <c r="J246" s="129"/>
      <c r="K246" s="129"/>
      <c r="L246" s="139"/>
      <c r="M246" s="129"/>
      <c r="N246" s="141"/>
      <c r="O246" s="122"/>
      <c r="P246" s="118"/>
      <c r="Q246" s="126"/>
    </row>
    <row r="247" spans="2:17" hidden="1" x14ac:dyDescent="0.2">
      <c r="B247" s="449" t="s">
        <v>1975</v>
      </c>
      <c r="C247" s="450" t="s">
        <v>505</v>
      </c>
      <c r="D247" s="449" t="s">
        <v>1975</v>
      </c>
      <c r="E247" s="450" t="s">
        <v>266</v>
      </c>
      <c r="F247" s="451" t="s">
        <v>114</v>
      </c>
      <c r="G247" s="363">
        <v>20250</v>
      </c>
      <c r="H247" s="363">
        <v>20250</v>
      </c>
      <c r="I247" s="364" t="s">
        <v>1975</v>
      </c>
      <c r="J247" s="365" t="s">
        <v>114</v>
      </c>
      <c r="K247" s="358">
        <f>H247</f>
        <v>20250</v>
      </c>
      <c r="L247" s="362" t="s">
        <v>1363</v>
      </c>
      <c r="M247" s="359" t="s">
        <v>112</v>
      </c>
      <c r="N247" s="121">
        <f>SUM(K247:K250)</f>
        <v>123791</v>
      </c>
      <c r="O247" s="122"/>
      <c r="P247" s="157"/>
      <c r="Q247" s="148"/>
    </row>
    <row r="248" spans="2:17" hidden="1" x14ac:dyDescent="0.2">
      <c r="B248" s="434" t="s">
        <v>1114</v>
      </c>
      <c r="C248" s="435" t="s">
        <v>139</v>
      </c>
      <c r="D248" s="434"/>
      <c r="E248" s="435"/>
      <c r="F248" s="436" t="s">
        <v>111</v>
      </c>
      <c r="G248" s="361">
        <v>103541</v>
      </c>
      <c r="H248" s="358"/>
      <c r="I248" s="119" t="s">
        <v>1976</v>
      </c>
      <c r="J248" s="367" t="s">
        <v>111</v>
      </c>
      <c r="K248" s="361">
        <f>SUM(H249:H250)</f>
        <v>103541</v>
      </c>
      <c r="L248" s="120"/>
      <c r="M248" s="118"/>
      <c r="N248" s="121"/>
      <c r="O248" s="122"/>
      <c r="P248" s="157"/>
      <c r="Q248" s="148"/>
    </row>
    <row r="249" spans="2:17" hidden="1" x14ac:dyDescent="0.2">
      <c r="B249" s="427"/>
      <c r="C249" s="428"/>
      <c r="D249" s="427" t="s">
        <v>1976</v>
      </c>
      <c r="E249" s="455" t="s">
        <v>1885</v>
      </c>
      <c r="F249" s="429" t="s">
        <v>1977</v>
      </c>
      <c r="G249" s="125"/>
      <c r="H249" s="125">
        <v>8734</v>
      </c>
      <c r="J249" s="154"/>
      <c r="K249" s="154"/>
      <c r="L249" s="120"/>
      <c r="M249" s="118"/>
      <c r="N249" s="126"/>
      <c r="O249" s="122"/>
      <c r="P249" s="118"/>
      <c r="Q249" s="126"/>
    </row>
    <row r="250" spans="2:17" hidden="1" x14ac:dyDescent="0.2">
      <c r="B250" s="439"/>
      <c r="C250" s="440"/>
      <c r="D250" s="439" t="s">
        <v>1364</v>
      </c>
      <c r="E250" s="440" t="s">
        <v>281</v>
      </c>
      <c r="F250" s="441" t="s">
        <v>1978</v>
      </c>
      <c r="G250" s="125"/>
      <c r="H250" s="136">
        <v>94807</v>
      </c>
      <c r="I250" s="131"/>
      <c r="J250" s="132"/>
      <c r="K250" s="132"/>
      <c r="L250" s="139"/>
      <c r="M250" s="129"/>
      <c r="N250" s="126"/>
      <c r="O250" s="122"/>
      <c r="P250" s="118"/>
      <c r="Q250" s="126"/>
    </row>
    <row r="251" spans="2:17" hidden="1" x14ac:dyDescent="0.2">
      <c r="B251" s="449" t="s">
        <v>1979</v>
      </c>
      <c r="C251" s="450" t="s">
        <v>505</v>
      </c>
      <c r="D251" s="449" t="s">
        <v>1979</v>
      </c>
      <c r="E251" s="450" t="s">
        <v>266</v>
      </c>
      <c r="F251" s="451" t="s">
        <v>110</v>
      </c>
      <c r="G251" s="366">
        <v>13768</v>
      </c>
      <c r="H251" s="366">
        <v>13768</v>
      </c>
      <c r="I251" s="373" t="s">
        <v>1979</v>
      </c>
      <c r="J251" s="365" t="s">
        <v>110</v>
      </c>
      <c r="K251" s="366">
        <f>H251</f>
        <v>13768</v>
      </c>
      <c r="L251" s="362" t="s">
        <v>1365</v>
      </c>
      <c r="M251" s="359" t="s">
        <v>1980</v>
      </c>
      <c r="N251" s="140">
        <f>SUM(K251:K254)</f>
        <v>49714</v>
      </c>
      <c r="O251" s="144" t="s">
        <v>1349</v>
      </c>
      <c r="P251" s="359" t="s">
        <v>1366</v>
      </c>
      <c r="Q251" s="140">
        <f>N251</f>
        <v>49714</v>
      </c>
    </row>
    <row r="252" spans="2:17" hidden="1" x14ac:dyDescent="0.2">
      <c r="B252" s="434" t="s">
        <v>1115</v>
      </c>
      <c r="C252" s="435" t="s">
        <v>505</v>
      </c>
      <c r="D252" s="434"/>
      <c r="E252" s="435"/>
      <c r="F252" s="429" t="s">
        <v>1981</v>
      </c>
      <c r="G252" s="125">
        <v>35946</v>
      </c>
      <c r="H252" s="361"/>
      <c r="I252" s="120" t="s">
        <v>1367</v>
      </c>
      <c r="J252" s="135" t="s">
        <v>1982</v>
      </c>
      <c r="K252" s="125">
        <f>SUM(H253:H254)</f>
        <v>35946</v>
      </c>
      <c r="L252" s="120"/>
      <c r="M252" s="118"/>
      <c r="N252" s="121"/>
      <c r="O252" s="122"/>
      <c r="P252" s="118"/>
      <c r="Q252" s="121"/>
    </row>
    <row r="253" spans="2:17" hidden="1" x14ac:dyDescent="0.2">
      <c r="B253" s="427"/>
      <c r="C253" s="428"/>
      <c r="D253" s="427" t="s">
        <v>1367</v>
      </c>
      <c r="E253" s="428" t="s">
        <v>266</v>
      </c>
      <c r="F253" s="429" t="s">
        <v>515</v>
      </c>
      <c r="G253" s="125"/>
      <c r="H253" s="125">
        <v>14882</v>
      </c>
      <c r="J253" s="154"/>
      <c r="L253" s="120"/>
      <c r="M253" s="118"/>
      <c r="N253" s="126"/>
      <c r="O253" s="122"/>
      <c r="P253" s="118"/>
      <c r="Q253" s="126"/>
    </row>
    <row r="254" spans="2:17" hidden="1" x14ac:dyDescent="0.2">
      <c r="B254" s="439"/>
      <c r="C254" s="440"/>
      <c r="D254" s="439" t="s">
        <v>1983</v>
      </c>
      <c r="E254" s="440" t="s">
        <v>204</v>
      </c>
      <c r="F254" s="441" t="s">
        <v>108</v>
      </c>
      <c r="G254" s="127"/>
      <c r="H254" s="136">
        <v>21064</v>
      </c>
      <c r="I254" s="139"/>
      <c r="J254" s="132"/>
      <c r="K254" s="132"/>
      <c r="L254" s="139"/>
      <c r="M254" s="129"/>
      <c r="N254" s="141"/>
      <c r="O254" s="143"/>
      <c r="P254" s="129"/>
      <c r="Q254" s="141"/>
    </row>
    <row r="255" spans="2:17" hidden="1" x14ac:dyDescent="0.2">
      <c r="B255" s="434" t="s">
        <v>107</v>
      </c>
      <c r="C255" s="435" t="s">
        <v>505</v>
      </c>
      <c r="D255" s="434"/>
      <c r="E255" s="435"/>
      <c r="F255" s="436" t="s">
        <v>106</v>
      </c>
      <c r="G255" s="361">
        <v>60584</v>
      </c>
      <c r="H255" s="367"/>
      <c r="I255" s="362" t="s">
        <v>1984</v>
      </c>
      <c r="J255" s="367" t="s">
        <v>105</v>
      </c>
      <c r="K255" s="368">
        <f>SUM(H255:H261)</f>
        <v>93733</v>
      </c>
      <c r="L255" s="362" t="s">
        <v>1985</v>
      </c>
      <c r="M255" s="359" t="s">
        <v>105</v>
      </c>
      <c r="N255" s="171">
        <f>K255</f>
        <v>93733</v>
      </c>
      <c r="O255" s="144" t="s">
        <v>1986</v>
      </c>
      <c r="P255" s="359" t="s">
        <v>348</v>
      </c>
      <c r="Q255" s="121">
        <f>SUM(N255:N273)</f>
        <v>262241</v>
      </c>
    </row>
    <row r="256" spans="2:17" hidden="1" x14ac:dyDescent="0.2">
      <c r="B256" s="427"/>
      <c r="C256" s="428"/>
      <c r="D256" s="427" t="s">
        <v>107</v>
      </c>
      <c r="E256" s="428" t="s">
        <v>266</v>
      </c>
      <c r="F256" s="429" t="s">
        <v>103</v>
      </c>
      <c r="G256" s="135"/>
      <c r="H256" s="125">
        <v>0</v>
      </c>
      <c r="I256" s="120"/>
      <c r="J256" s="135"/>
      <c r="K256" s="135"/>
      <c r="L256" s="120"/>
      <c r="M256" s="118"/>
      <c r="N256" s="126"/>
      <c r="O256" s="122"/>
      <c r="P256" s="118"/>
      <c r="Q256" s="126"/>
    </row>
    <row r="257" spans="2:17" hidden="1" x14ac:dyDescent="0.2">
      <c r="B257" s="427"/>
      <c r="C257" s="428"/>
      <c r="D257" s="427" t="s">
        <v>107</v>
      </c>
      <c r="E257" s="428" t="s">
        <v>261</v>
      </c>
      <c r="F257" s="430" t="s">
        <v>102</v>
      </c>
      <c r="G257" s="135"/>
      <c r="H257" s="125">
        <v>60584</v>
      </c>
      <c r="I257" s="120"/>
      <c r="J257" s="135"/>
      <c r="K257" s="135"/>
      <c r="L257" s="120"/>
      <c r="M257" s="118"/>
      <c r="N257" s="126"/>
      <c r="O257" s="122"/>
      <c r="P257" s="118"/>
      <c r="Q257" s="126"/>
    </row>
    <row r="258" spans="2:17" hidden="1" x14ac:dyDescent="0.2">
      <c r="B258" s="445" t="s">
        <v>1984</v>
      </c>
      <c r="C258" s="446" t="s">
        <v>1966</v>
      </c>
      <c r="D258" s="445" t="s">
        <v>1984</v>
      </c>
      <c r="E258" s="460" t="s">
        <v>1967</v>
      </c>
      <c r="F258" s="447" t="s">
        <v>101</v>
      </c>
      <c r="G258" s="138">
        <v>390</v>
      </c>
      <c r="H258" s="138">
        <v>390</v>
      </c>
      <c r="I258" s="120"/>
      <c r="J258" s="135"/>
      <c r="K258" s="135"/>
      <c r="L258" s="120"/>
      <c r="M258" s="118"/>
      <c r="N258" s="126"/>
      <c r="O258" s="122"/>
      <c r="P258" s="118"/>
      <c r="Q258" s="126"/>
    </row>
    <row r="259" spans="2:17" hidden="1" x14ac:dyDescent="0.2">
      <c r="B259" s="427" t="s">
        <v>1984</v>
      </c>
      <c r="C259" s="428" t="s">
        <v>139</v>
      </c>
      <c r="D259" s="427"/>
      <c r="E259" s="428"/>
      <c r="F259" s="433" t="s">
        <v>100</v>
      </c>
      <c r="G259" s="125">
        <v>32759</v>
      </c>
      <c r="H259" s="135"/>
      <c r="I259" s="120"/>
      <c r="J259" s="135"/>
      <c r="K259" s="135"/>
      <c r="L259" s="120"/>
      <c r="M259" s="118"/>
      <c r="N259" s="126"/>
      <c r="O259" s="122"/>
      <c r="P259" s="118"/>
      <c r="Q259" s="126"/>
    </row>
    <row r="260" spans="2:17" hidden="1" x14ac:dyDescent="0.2">
      <c r="B260" s="427"/>
      <c r="C260" s="428"/>
      <c r="D260" s="427" t="s">
        <v>1984</v>
      </c>
      <c r="E260" s="428" t="s">
        <v>748</v>
      </c>
      <c r="F260" s="429" t="s">
        <v>99</v>
      </c>
      <c r="G260" s="135"/>
      <c r="H260" s="125">
        <v>4289</v>
      </c>
      <c r="I260" s="120"/>
      <c r="J260" s="135"/>
      <c r="K260" s="135"/>
      <c r="L260" s="120"/>
      <c r="M260" s="118"/>
      <c r="N260" s="126"/>
      <c r="O260" s="122"/>
      <c r="P260" s="118"/>
      <c r="Q260" s="126"/>
    </row>
    <row r="261" spans="2:17" hidden="1" x14ac:dyDescent="0.2">
      <c r="B261" s="439"/>
      <c r="C261" s="440"/>
      <c r="D261" s="439" t="s">
        <v>1368</v>
      </c>
      <c r="E261" s="440" t="s">
        <v>281</v>
      </c>
      <c r="F261" s="441" t="s">
        <v>1369</v>
      </c>
      <c r="G261" s="132"/>
      <c r="H261" s="136">
        <v>28470</v>
      </c>
      <c r="I261" s="139"/>
      <c r="J261" s="132"/>
      <c r="K261" s="132"/>
      <c r="L261" s="139"/>
      <c r="M261" s="129"/>
      <c r="N261" s="126"/>
      <c r="O261" s="122"/>
      <c r="P261" s="118"/>
      <c r="Q261" s="126"/>
    </row>
    <row r="262" spans="2:17" hidden="1" x14ac:dyDescent="0.2">
      <c r="B262" s="434" t="s">
        <v>98</v>
      </c>
      <c r="C262" s="435" t="s">
        <v>505</v>
      </c>
      <c r="D262" s="434" t="s">
        <v>98</v>
      </c>
      <c r="E262" s="435" t="s">
        <v>266</v>
      </c>
      <c r="F262" s="444" t="s">
        <v>97</v>
      </c>
      <c r="G262" s="361">
        <v>18093</v>
      </c>
      <c r="H262" s="361">
        <v>18093</v>
      </c>
      <c r="I262" s="362" t="s">
        <v>1987</v>
      </c>
      <c r="J262" s="367" t="s">
        <v>349</v>
      </c>
      <c r="K262" s="117">
        <f>SUM(H262:H264)</f>
        <v>98857</v>
      </c>
      <c r="L262" s="119" t="s">
        <v>1988</v>
      </c>
      <c r="M262" s="359" t="s">
        <v>349</v>
      </c>
      <c r="N262" s="140">
        <f>K262</f>
        <v>98857</v>
      </c>
      <c r="O262" s="122"/>
      <c r="P262" s="118"/>
      <c r="Q262" s="126"/>
    </row>
    <row r="263" spans="2:17" hidden="1" x14ac:dyDescent="0.2">
      <c r="B263" s="445" t="s">
        <v>1987</v>
      </c>
      <c r="C263" s="446" t="s">
        <v>1966</v>
      </c>
      <c r="D263" s="445" t="s">
        <v>1987</v>
      </c>
      <c r="E263" s="460" t="s">
        <v>1967</v>
      </c>
      <c r="F263" s="447" t="s">
        <v>96</v>
      </c>
      <c r="G263" s="138">
        <v>40194</v>
      </c>
      <c r="H263" s="138">
        <v>40194</v>
      </c>
      <c r="I263" s="120"/>
      <c r="J263" s="135"/>
      <c r="K263" s="118"/>
      <c r="L263" s="119"/>
      <c r="M263" s="118"/>
      <c r="N263" s="126"/>
      <c r="O263" s="122"/>
      <c r="P263" s="118"/>
      <c r="Q263" s="126"/>
    </row>
    <row r="264" spans="2:17" hidden="1" x14ac:dyDescent="0.2">
      <c r="B264" s="439" t="s">
        <v>1987</v>
      </c>
      <c r="C264" s="440" t="s">
        <v>1867</v>
      </c>
      <c r="D264" s="439" t="s">
        <v>1987</v>
      </c>
      <c r="E264" s="440" t="s">
        <v>1868</v>
      </c>
      <c r="F264" s="448" t="s">
        <v>95</v>
      </c>
      <c r="G264" s="136">
        <v>40570</v>
      </c>
      <c r="H264" s="136">
        <v>40570</v>
      </c>
      <c r="I264" s="139"/>
      <c r="J264" s="132"/>
      <c r="K264" s="129"/>
      <c r="L264" s="131"/>
      <c r="M264" s="129"/>
      <c r="N264" s="141"/>
      <c r="O264" s="122"/>
      <c r="P264" s="118"/>
      <c r="Q264" s="126"/>
    </row>
    <row r="265" spans="2:17" hidden="1" x14ac:dyDescent="0.2">
      <c r="B265" s="434" t="s">
        <v>94</v>
      </c>
      <c r="C265" s="435" t="s">
        <v>505</v>
      </c>
      <c r="D265" s="434"/>
      <c r="E265" s="435"/>
      <c r="F265" s="436" t="s">
        <v>84</v>
      </c>
      <c r="G265" s="358">
        <v>5491</v>
      </c>
      <c r="H265" s="359"/>
      <c r="I265" s="360" t="s">
        <v>1989</v>
      </c>
      <c r="J265" s="359" t="s">
        <v>84</v>
      </c>
      <c r="K265" s="381">
        <f>SUM(H265:H268)</f>
        <v>5491</v>
      </c>
      <c r="L265" s="362" t="s">
        <v>1990</v>
      </c>
      <c r="M265" s="359" t="s">
        <v>84</v>
      </c>
      <c r="N265" s="172">
        <f>K265</f>
        <v>5491</v>
      </c>
      <c r="O265" s="122"/>
      <c r="P265" s="118"/>
      <c r="Q265" s="126"/>
    </row>
    <row r="266" spans="2:17" hidden="1" x14ac:dyDescent="0.2">
      <c r="B266" s="427"/>
      <c r="C266" s="428"/>
      <c r="D266" s="427" t="s">
        <v>94</v>
      </c>
      <c r="E266" s="428" t="s">
        <v>266</v>
      </c>
      <c r="F266" s="429" t="s">
        <v>83</v>
      </c>
      <c r="G266" s="118"/>
      <c r="H266" s="117">
        <v>720</v>
      </c>
      <c r="I266" s="119"/>
      <c r="J266" s="118"/>
      <c r="K266" s="118"/>
      <c r="L266" s="120"/>
      <c r="M266" s="118"/>
      <c r="N266" s="126"/>
      <c r="O266" s="122"/>
      <c r="P266" s="118"/>
      <c r="Q266" s="126"/>
    </row>
    <row r="267" spans="2:17" hidden="1" x14ac:dyDescent="0.2">
      <c r="B267" s="427"/>
      <c r="C267" s="428"/>
      <c r="D267" s="427" t="s">
        <v>94</v>
      </c>
      <c r="E267" s="428" t="s">
        <v>261</v>
      </c>
      <c r="F267" s="429" t="s">
        <v>82</v>
      </c>
      <c r="G267" s="118"/>
      <c r="H267" s="117">
        <v>4608</v>
      </c>
      <c r="I267" s="119"/>
      <c r="J267" s="118"/>
      <c r="K267" s="118"/>
      <c r="L267" s="120"/>
      <c r="M267" s="118"/>
      <c r="N267" s="126"/>
      <c r="O267" s="122"/>
      <c r="P267" s="118"/>
      <c r="Q267" s="126"/>
    </row>
    <row r="268" spans="2:17" hidden="1" x14ac:dyDescent="0.2">
      <c r="B268" s="439"/>
      <c r="C268" s="440"/>
      <c r="D268" s="439" t="s">
        <v>94</v>
      </c>
      <c r="E268" s="440" t="s">
        <v>259</v>
      </c>
      <c r="F268" s="441" t="s">
        <v>81</v>
      </c>
      <c r="G268" s="118"/>
      <c r="H268" s="117">
        <v>163</v>
      </c>
      <c r="I268" s="119"/>
      <c r="J268" s="129"/>
      <c r="K268" s="129"/>
      <c r="L268" s="139"/>
      <c r="M268" s="129"/>
      <c r="N268" s="141"/>
      <c r="O268" s="122"/>
      <c r="P268" s="118"/>
      <c r="Q268" s="126"/>
    </row>
    <row r="269" spans="2:17" hidden="1" x14ac:dyDescent="0.2">
      <c r="B269" s="442" t="s">
        <v>1991</v>
      </c>
      <c r="C269" s="443" t="s">
        <v>505</v>
      </c>
      <c r="D269" s="442" t="s">
        <v>1991</v>
      </c>
      <c r="E269" s="443" t="s">
        <v>266</v>
      </c>
      <c r="F269" s="444" t="s">
        <v>80</v>
      </c>
      <c r="G269" s="137">
        <v>23139</v>
      </c>
      <c r="H269" s="137">
        <v>23139</v>
      </c>
      <c r="I269" s="362" t="s">
        <v>1991</v>
      </c>
      <c r="J269" s="379" t="s">
        <v>1992</v>
      </c>
      <c r="K269" s="380">
        <f>SUM(H269:H270)</f>
        <v>34476</v>
      </c>
      <c r="L269" s="362" t="s">
        <v>1993</v>
      </c>
      <c r="M269" s="359" t="s">
        <v>1994</v>
      </c>
      <c r="N269" s="121">
        <f>SUM(K269:K273)</f>
        <v>64160</v>
      </c>
      <c r="O269" s="122"/>
      <c r="P269" s="118"/>
      <c r="Q269" s="126"/>
    </row>
    <row r="270" spans="2:17" hidden="1" x14ac:dyDescent="0.2">
      <c r="B270" s="453" t="s">
        <v>1991</v>
      </c>
      <c r="C270" s="454" t="s">
        <v>1884</v>
      </c>
      <c r="D270" s="453" t="s">
        <v>1991</v>
      </c>
      <c r="E270" s="454" t="s">
        <v>1900</v>
      </c>
      <c r="F270" s="448" t="s">
        <v>78</v>
      </c>
      <c r="G270" s="136">
        <v>11337</v>
      </c>
      <c r="H270" s="136">
        <v>11337</v>
      </c>
      <c r="I270" s="139"/>
      <c r="J270" s="167"/>
      <c r="K270" s="146"/>
      <c r="L270" s="120"/>
      <c r="M270" s="157"/>
      <c r="N270" s="148"/>
      <c r="O270" s="122"/>
      <c r="P270" s="118"/>
      <c r="Q270" s="126"/>
    </row>
    <row r="271" spans="2:17" hidden="1" x14ac:dyDescent="0.2">
      <c r="B271" s="437" t="s">
        <v>79</v>
      </c>
      <c r="C271" s="438" t="s">
        <v>1276</v>
      </c>
      <c r="D271" s="437" t="s">
        <v>79</v>
      </c>
      <c r="E271" s="438" t="s">
        <v>1275</v>
      </c>
      <c r="F271" s="430" t="s">
        <v>77</v>
      </c>
      <c r="G271" s="125">
        <v>5721</v>
      </c>
      <c r="H271" s="125">
        <v>5721</v>
      </c>
      <c r="I271" s="120" t="s">
        <v>1995</v>
      </c>
      <c r="J271" s="367" t="s">
        <v>1994</v>
      </c>
      <c r="K271" s="125">
        <f>SUM(H271:H273)</f>
        <v>29684</v>
      </c>
      <c r="L271" s="120"/>
      <c r="M271" s="118"/>
      <c r="N271" s="126"/>
      <c r="O271" s="122"/>
      <c r="P271" s="118"/>
      <c r="Q271" s="126"/>
    </row>
    <row r="272" spans="2:17" hidden="1" x14ac:dyDescent="0.2">
      <c r="B272" s="445" t="s">
        <v>79</v>
      </c>
      <c r="C272" s="446" t="s">
        <v>1966</v>
      </c>
      <c r="D272" s="445" t="s">
        <v>79</v>
      </c>
      <c r="E272" s="446" t="s">
        <v>1967</v>
      </c>
      <c r="F272" s="447" t="s">
        <v>516</v>
      </c>
      <c r="G272" s="138">
        <v>2659</v>
      </c>
      <c r="H272" s="138">
        <v>2659</v>
      </c>
      <c r="I272" s="120"/>
      <c r="J272" s="167"/>
      <c r="K272" s="167"/>
      <c r="L272" s="120"/>
      <c r="M272" s="118"/>
      <c r="N272" s="126"/>
      <c r="O272" s="122"/>
      <c r="P272" s="118"/>
      <c r="Q272" s="126"/>
    </row>
    <row r="273" spans="2:17" hidden="1" x14ac:dyDescent="0.2">
      <c r="B273" s="439" t="s">
        <v>79</v>
      </c>
      <c r="C273" s="440" t="s">
        <v>139</v>
      </c>
      <c r="D273" s="439" t="s">
        <v>79</v>
      </c>
      <c r="E273" s="440" t="s">
        <v>281</v>
      </c>
      <c r="F273" s="433" t="s">
        <v>76</v>
      </c>
      <c r="G273" s="125">
        <v>21304</v>
      </c>
      <c r="H273" s="125">
        <v>21304</v>
      </c>
      <c r="I273" s="139"/>
      <c r="J273" s="129"/>
      <c r="K273" s="129"/>
      <c r="L273" s="139"/>
      <c r="M273" s="129"/>
      <c r="N273" s="141"/>
      <c r="O273" s="143"/>
      <c r="P273" s="129"/>
      <c r="Q273" s="141"/>
    </row>
    <row r="274" spans="2:17" hidden="1" x14ac:dyDescent="0.2">
      <c r="B274" s="442" t="s">
        <v>74</v>
      </c>
      <c r="C274" s="443" t="s">
        <v>505</v>
      </c>
      <c r="D274" s="442" t="s">
        <v>74</v>
      </c>
      <c r="E274" s="443" t="s">
        <v>266</v>
      </c>
      <c r="F274" s="444" t="s">
        <v>75</v>
      </c>
      <c r="G274" s="361">
        <v>197814</v>
      </c>
      <c r="H274" s="361">
        <v>197814</v>
      </c>
      <c r="I274" s="362" t="s">
        <v>1996</v>
      </c>
      <c r="J274" s="359" t="s">
        <v>73</v>
      </c>
      <c r="K274" s="358">
        <f>SUM(H274:H277)</f>
        <v>887467</v>
      </c>
      <c r="L274" s="362" t="s">
        <v>1997</v>
      </c>
      <c r="M274" s="359" t="s">
        <v>73</v>
      </c>
      <c r="N274" s="140">
        <f>SUM(K274:K278)</f>
        <v>887467</v>
      </c>
      <c r="O274" s="144" t="s">
        <v>1998</v>
      </c>
      <c r="P274" s="359" t="s">
        <v>350</v>
      </c>
      <c r="Q274" s="121">
        <f>SUM(N274:N302)</f>
        <v>2850090</v>
      </c>
    </row>
    <row r="275" spans="2:17" hidden="1" x14ac:dyDescent="0.2">
      <c r="B275" s="445" t="s">
        <v>74</v>
      </c>
      <c r="C275" s="446" t="s">
        <v>461</v>
      </c>
      <c r="D275" s="445" t="s">
        <v>74</v>
      </c>
      <c r="E275" s="446" t="s">
        <v>204</v>
      </c>
      <c r="F275" s="447" t="s">
        <v>71</v>
      </c>
      <c r="G275" s="138">
        <v>5301</v>
      </c>
      <c r="H275" s="138">
        <v>5301</v>
      </c>
      <c r="I275" s="120"/>
      <c r="J275" s="118"/>
      <c r="K275" s="118"/>
      <c r="L275" s="120"/>
      <c r="M275" s="118"/>
      <c r="N275" s="126"/>
      <c r="O275" s="122"/>
      <c r="P275" s="118"/>
      <c r="Q275" s="126"/>
    </row>
    <row r="276" spans="2:17" hidden="1" x14ac:dyDescent="0.2">
      <c r="B276" s="445" t="s">
        <v>74</v>
      </c>
      <c r="C276" s="446" t="s">
        <v>458</v>
      </c>
      <c r="D276" s="445" t="s">
        <v>74</v>
      </c>
      <c r="E276" s="446" t="s">
        <v>125</v>
      </c>
      <c r="F276" s="447" t="s">
        <v>614</v>
      </c>
      <c r="G276" s="138">
        <v>489569</v>
      </c>
      <c r="H276" s="138">
        <v>489569</v>
      </c>
      <c r="I276" s="120"/>
      <c r="J276" s="118"/>
      <c r="K276" s="118"/>
      <c r="L276" s="120"/>
      <c r="M276" s="118"/>
      <c r="N276" s="126"/>
      <c r="O276" s="122"/>
      <c r="P276" s="118"/>
      <c r="Q276" s="126"/>
    </row>
    <row r="277" spans="2:17" hidden="1" x14ac:dyDescent="0.2">
      <c r="B277" s="439" t="s">
        <v>74</v>
      </c>
      <c r="C277" s="440" t="s">
        <v>452</v>
      </c>
      <c r="D277" s="439" t="s">
        <v>74</v>
      </c>
      <c r="E277" s="440" t="s">
        <v>44</v>
      </c>
      <c r="F277" s="448" t="s">
        <v>615</v>
      </c>
      <c r="G277" s="136">
        <v>194783</v>
      </c>
      <c r="H277" s="136">
        <v>194783</v>
      </c>
      <c r="I277" s="139"/>
      <c r="J277" s="129"/>
      <c r="K277" s="132"/>
      <c r="L277" s="120"/>
      <c r="M277" s="118"/>
      <c r="N277" s="126"/>
      <c r="O277" s="122"/>
      <c r="P277" s="118"/>
      <c r="Q277" s="126"/>
    </row>
    <row r="278" spans="2:17" hidden="1" x14ac:dyDescent="0.2">
      <c r="B278" s="449"/>
      <c r="C278" s="450"/>
      <c r="D278" s="449" t="s">
        <v>70</v>
      </c>
      <c r="E278" s="450" t="s">
        <v>1370</v>
      </c>
      <c r="F278" s="451" t="s">
        <v>69</v>
      </c>
      <c r="G278" s="366"/>
      <c r="H278" s="136">
        <v>0</v>
      </c>
      <c r="I278" s="139" t="s">
        <v>1999</v>
      </c>
      <c r="J278" s="365" t="s">
        <v>69</v>
      </c>
      <c r="K278" s="130">
        <f>H278</f>
        <v>0</v>
      </c>
      <c r="L278" s="139"/>
      <c r="M278" s="129"/>
      <c r="N278" s="141"/>
      <c r="O278" s="122"/>
      <c r="P278" s="118"/>
      <c r="Q278" s="126"/>
    </row>
    <row r="279" spans="2:17" hidden="1" x14ac:dyDescent="0.2">
      <c r="B279" s="434" t="s">
        <v>68</v>
      </c>
      <c r="C279" s="435" t="s">
        <v>505</v>
      </c>
      <c r="D279" s="434"/>
      <c r="E279" s="435"/>
      <c r="F279" s="436" t="s">
        <v>67</v>
      </c>
      <c r="G279" s="368">
        <v>799228</v>
      </c>
      <c r="H279" s="367"/>
      <c r="I279" s="362" t="s">
        <v>2000</v>
      </c>
      <c r="J279" s="359" t="s">
        <v>67</v>
      </c>
      <c r="K279" s="358">
        <f>SUM(H280:H286)</f>
        <v>799228</v>
      </c>
      <c r="L279" s="362" t="s">
        <v>2001</v>
      </c>
      <c r="M279" s="359" t="s">
        <v>66</v>
      </c>
      <c r="N279" s="121">
        <f>SUM(K279:K293)</f>
        <v>1618183</v>
      </c>
      <c r="O279" s="122"/>
      <c r="P279" s="118"/>
      <c r="Q279" s="126"/>
    </row>
    <row r="280" spans="2:17" hidden="1" x14ac:dyDescent="0.2">
      <c r="B280" s="427"/>
      <c r="C280" s="428"/>
      <c r="D280" s="427" t="s">
        <v>68</v>
      </c>
      <c r="E280" s="428" t="s">
        <v>266</v>
      </c>
      <c r="F280" s="429" t="s">
        <v>65</v>
      </c>
      <c r="G280" s="135"/>
      <c r="H280" s="125">
        <v>65717</v>
      </c>
      <c r="I280" s="120"/>
      <c r="J280" s="118"/>
      <c r="K280" s="118"/>
      <c r="L280" s="120"/>
      <c r="M280" s="118"/>
      <c r="N280" s="126"/>
      <c r="O280" s="122"/>
      <c r="P280" s="118"/>
      <c r="Q280" s="126"/>
    </row>
    <row r="281" spans="2:17" hidden="1" x14ac:dyDescent="0.2">
      <c r="B281" s="427"/>
      <c r="C281" s="428"/>
      <c r="D281" s="427" t="s">
        <v>68</v>
      </c>
      <c r="E281" s="428" t="s">
        <v>261</v>
      </c>
      <c r="F281" s="429" t="s">
        <v>64</v>
      </c>
      <c r="G281" s="135"/>
      <c r="H281" s="125">
        <v>101911</v>
      </c>
      <c r="I281" s="120"/>
      <c r="J281" s="118"/>
      <c r="K281" s="118"/>
      <c r="L281" s="120"/>
      <c r="M281" s="118"/>
      <c r="N281" s="126"/>
      <c r="O281" s="122"/>
      <c r="P281" s="118"/>
      <c r="Q281" s="126"/>
    </row>
    <row r="282" spans="2:17" hidden="1" x14ac:dyDescent="0.2">
      <c r="B282" s="427"/>
      <c r="C282" s="428"/>
      <c r="D282" s="427" t="s">
        <v>68</v>
      </c>
      <c r="E282" s="428" t="s">
        <v>259</v>
      </c>
      <c r="F282" s="429" t="s">
        <v>63</v>
      </c>
      <c r="G282" s="135"/>
      <c r="H282" s="125">
        <v>194962</v>
      </c>
      <c r="I282" s="120"/>
      <c r="J282" s="118"/>
      <c r="K282" s="118"/>
      <c r="L282" s="120"/>
      <c r="M282" s="118"/>
      <c r="N282" s="126"/>
      <c r="O282" s="122"/>
      <c r="P282" s="118"/>
      <c r="Q282" s="126"/>
    </row>
    <row r="283" spans="2:17" hidden="1" x14ac:dyDescent="0.2">
      <c r="B283" s="427"/>
      <c r="C283" s="428"/>
      <c r="D283" s="427" t="s">
        <v>68</v>
      </c>
      <c r="E283" s="428" t="s">
        <v>257</v>
      </c>
      <c r="F283" s="429" t="s">
        <v>62</v>
      </c>
      <c r="G283" s="135"/>
      <c r="H283" s="125">
        <v>4264</v>
      </c>
      <c r="I283" s="120"/>
      <c r="J283" s="118"/>
      <c r="K283" s="118"/>
      <c r="L283" s="120"/>
      <c r="M283" s="118"/>
      <c r="N283" s="126"/>
      <c r="O283" s="122"/>
      <c r="P283" s="118"/>
      <c r="Q283" s="126"/>
    </row>
    <row r="284" spans="2:17" hidden="1" x14ac:dyDescent="0.2">
      <c r="B284" s="427"/>
      <c r="C284" s="428"/>
      <c r="D284" s="427" t="s">
        <v>68</v>
      </c>
      <c r="E284" s="428" t="s">
        <v>242</v>
      </c>
      <c r="F284" s="429" t="s">
        <v>61</v>
      </c>
      <c r="G284" s="135"/>
      <c r="H284" s="125">
        <v>61558</v>
      </c>
      <c r="I284" s="120"/>
      <c r="J284" s="118"/>
      <c r="K284" s="118"/>
      <c r="L284" s="120"/>
      <c r="M284" s="118"/>
      <c r="N284" s="126"/>
      <c r="O284" s="122"/>
      <c r="P284" s="118"/>
      <c r="Q284" s="126"/>
    </row>
    <row r="285" spans="2:17" hidden="1" x14ac:dyDescent="0.2">
      <c r="B285" s="437"/>
      <c r="C285" s="438"/>
      <c r="D285" s="437" t="s">
        <v>68</v>
      </c>
      <c r="E285" s="438" t="s">
        <v>233</v>
      </c>
      <c r="F285" s="430" t="s">
        <v>60</v>
      </c>
      <c r="G285" s="135"/>
      <c r="H285" s="125">
        <v>370816</v>
      </c>
      <c r="I285" s="120"/>
      <c r="J285" s="118"/>
      <c r="K285" s="118"/>
      <c r="L285" s="120"/>
      <c r="M285" s="118"/>
      <c r="N285" s="126"/>
      <c r="O285" s="122"/>
      <c r="P285" s="118"/>
      <c r="Q285" s="126"/>
    </row>
    <row r="286" spans="2:17" hidden="1" x14ac:dyDescent="0.2">
      <c r="B286" s="439" t="s">
        <v>1371</v>
      </c>
      <c r="C286" s="440" t="s">
        <v>1293</v>
      </c>
      <c r="D286" s="439" t="s">
        <v>1371</v>
      </c>
      <c r="E286" s="440" t="s">
        <v>1336</v>
      </c>
      <c r="F286" s="441" t="s">
        <v>1372</v>
      </c>
      <c r="G286" s="145">
        <v>0</v>
      </c>
      <c r="H286" s="145">
        <v>0</v>
      </c>
      <c r="I286" s="139"/>
      <c r="J286" s="129"/>
      <c r="K286" s="118"/>
      <c r="L286" s="120"/>
      <c r="M286" s="118"/>
      <c r="N286" s="126"/>
      <c r="O286" s="122"/>
      <c r="P286" s="118"/>
      <c r="Q286" s="126"/>
    </row>
    <row r="287" spans="2:17" hidden="1" x14ac:dyDescent="0.2">
      <c r="B287" s="434" t="s">
        <v>59</v>
      </c>
      <c r="C287" s="435" t="s">
        <v>505</v>
      </c>
      <c r="D287" s="434"/>
      <c r="E287" s="435"/>
      <c r="F287" s="436" t="s">
        <v>58</v>
      </c>
      <c r="G287" s="381">
        <v>181201</v>
      </c>
      <c r="H287" s="359"/>
      <c r="I287" s="362" t="s">
        <v>2002</v>
      </c>
      <c r="J287" s="359" t="s">
        <v>58</v>
      </c>
      <c r="K287" s="361">
        <f>SUM(H288:H289)</f>
        <v>181201</v>
      </c>
      <c r="L287" s="120"/>
      <c r="M287" s="118"/>
      <c r="N287" s="126"/>
      <c r="O287" s="122"/>
      <c r="P287" s="118"/>
      <c r="Q287" s="126"/>
    </row>
    <row r="288" spans="2:17" hidden="1" x14ac:dyDescent="0.2">
      <c r="B288" s="427"/>
      <c r="C288" s="428"/>
      <c r="D288" s="427" t="s">
        <v>59</v>
      </c>
      <c r="E288" s="428" t="s">
        <v>266</v>
      </c>
      <c r="F288" s="429" t="s">
        <v>57</v>
      </c>
      <c r="G288" s="118"/>
      <c r="H288" s="117">
        <v>43349</v>
      </c>
      <c r="I288" s="119"/>
      <c r="J288" s="118"/>
      <c r="K288" s="118"/>
      <c r="L288" s="120"/>
      <c r="M288" s="118"/>
      <c r="N288" s="126"/>
      <c r="O288" s="122"/>
      <c r="P288" s="118"/>
      <c r="Q288" s="126"/>
    </row>
    <row r="289" spans="2:17" hidden="1" x14ac:dyDescent="0.2">
      <c r="B289" s="439"/>
      <c r="C289" s="440"/>
      <c r="D289" s="439" t="s">
        <v>59</v>
      </c>
      <c r="E289" s="440" t="s">
        <v>261</v>
      </c>
      <c r="F289" s="441" t="s">
        <v>56</v>
      </c>
      <c r="G289" s="129"/>
      <c r="H289" s="130">
        <v>137852</v>
      </c>
      <c r="I289" s="131"/>
      <c r="J289" s="129"/>
      <c r="K289" s="118"/>
      <c r="L289" s="120"/>
      <c r="M289" s="118"/>
      <c r="N289" s="126"/>
      <c r="O289" s="122"/>
      <c r="P289" s="118"/>
      <c r="Q289" s="126"/>
    </row>
    <row r="290" spans="2:17" hidden="1" x14ac:dyDescent="0.2">
      <c r="B290" s="434" t="s">
        <v>54</v>
      </c>
      <c r="C290" s="435" t="s">
        <v>505</v>
      </c>
      <c r="D290" s="434"/>
      <c r="E290" s="435"/>
      <c r="F290" s="436" t="s">
        <v>55</v>
      </c>
      <c r="G290" s="368">
        <v>433999</v>
      </c>
      <c r="H290" s="367"/>
      <c r="I290" s="362" t="s">
        <v>2003</v>
      </c>
      <c r="J290" s="359" t="s">
        <v>53</v>
      </c>
      <c r="K290" s="361">
        <f>SUM(H291:H293)</f>
        <v>637754</v>
      </c>
      <c r="L290" s="120"/>
      <c r="M290" s="118"/>
      <c r="N290" s="126"/>
      <c r="O290" s="122"/>
      <c r="P290" s="118"/>
      <c r="Q290" s="126"/>
    </row>
    <row r="291" spans="2:17" hidden="1" x14ac:dyDescent="0.2">
      <c r="B291" s="427"/>
      <c r="C291" s="428"/>
      <c r="D291" s="427" t="s">
        <v>54</v>
      </c>
      <c r="E291" s="428" t="s">
        <v>266</v>
      </c>
      <c r="F291" s="429" t="s">
        <v>1374</v>
      </c>
      <c r="G291" s="135"/>
      <c r="H291" s="125">
        <v>305795</v>
      </c>
      <c r="I291" s="120"/>
      <c r="J291" s="118"/>
      <c r="K291" s="118"/>
      <c r="L291" s="120"/>
      <c r="M291" s="118"/>
      <c r="N291" s="126"/>
      <c r="O291" s="122"/>
      <c r="P291" s="118"/>
      <c r="Q291" s="126"/>
    </row>
    <row r="292" spans="2:17" hidden="1" x14ac:dyDescent="0.2">
      <c r="B292" s="437"/>
      <c r="C292" s="438"/>
      <c r="D292" s="437" t="s">
        <v>1373</v>
      </c>
      <c r="E292" s="438" t="s">
        <v>1283</v>
      </c>
      <c r="F292" s="429" t="s">
        <v>1375</v>
      </c>
      <c r="G292" s="128"/>
      <c r="H292" s="127">
        <v>128204</v>
      </c>
      <c r="I292" s="120"/>
      <c r="J292" s="118"/>
      <c r="K292" s="118"/>
      <c r="L292" s="120"/>
      <c r="M292" s="118"/>
      <c r="N292" s="126"/>
      <c r="O292" s="122"/>
      <c r="P292" s="118"/>
      <c r="Q292" s="126"/>
    </row>
    <row r="293" spans="2:17" hidden="1" x14ac:dyDescent="0.2">
      <c r="B293" s="439" t="s">
        <v>54</v>
      </c>
      <c r="C293" s="440" t="s">
        <v>461</v>
      </c>
      <c r="D293" s="439" t="s">
        <v>54</v>
      </c>
      <c r="E293" s="440" t="s">
        <v>204</v>
      </c>
      <c r="F293" s="448" t="s">
        <v>52</v>
      </c>
      <c r="G293" s="136">
        <v>203755</v>
      </c>
      <c r="H293" s="136">
        <v>203755</v>
      </c>
      <c r="I293" s="139"/>
      <c r="J293" s="129"/>
      <c r="K293" s="129"/>
      <c r="L293" s="139"/>
      <c r="M293" s="129"/>
      <c r="N293" s="141"/>
      <c r="O293" s="122"/>
      <c r="P293" s="118"/>
      <c r="Q293" s="126"/>
    </row>
    <row r="294" spans="2:17" hidden="1" x14ac:dyDescent="0.2">
      <c r="B294" s="434" t="s">
        <v>50</v>
      </c>
      <c r="C294" s="435" t="s">
        <v>505</v>
      </c>
      <c r="D294" s="434"/>
      <c r="E294" s="435"/>
      <c r="F294" s="436" t="s">
        <v>51</v>
      </c>
      <c r="G294" s="368">
        <v>75397</v>
      </c>
      <c r="H294" s="367"/>
      <c r="I294" s="362" t="s">
        <v>1376</v>
      </c>
      <c r="J294" s="118" t="s">
        <v>2004</v>
      </c>
      <c r="K294" s="117">
        <f>SUM(H295:H300)</f>
        <v>161160</v>
      </c>
      <c r="L294" s="362" t="s">
        <v>1377</v>
      </c>
      <c r="M294" s="359" t="s">
        <v>2004</v>
      </c>
      <c r="N294" s="121">
        <f>K294</f>
        <v>161160</v>
      </c>
      <c r="O294" s="122"/>
      <c r="P294" s="118"/>
      <c r="Q294" s="126"/>
    </row>
    <row r="295" spans="2:17" hidden="1" x14ac:dyDescent="0.2">
      <c r="B295" s="427"/>
      <c r="C295" s="428"/>
      <c r="D295" s="427" t="s">
        <v>50</v>
      </c>
      <c r="E295" s="428" t="s">
        <v>266</v>
      </c>
      <c r="F295" s="429" t="s">
        <v>49</v>
      </c>
      <c r="G295" s="135"/>
      <c r="H295" s="125">
        <v>65627</v>
      </c>
      <c r="I295" s="120"/>
      <c r="J295" s="118"/>
      <c r="K295" s="118"/>
      <c r="L295" s="120"/>
      <c r="M295" s="118"/>
      <c r="N295" s="126"/>
      <c r="O295" s="122"/>
      <c r="P295" s="118"/>
      <c r="Q295" s="126"/>
    </row>
    <row r="296" spans="2:17" hidden="1" x14ac:dyDescent="0.2">
      <c r="B296" s="437"/>
      <c r="C296" s="438"/>
      <c r="D296" s="437" t="s">
        <v>50</v>
      </c>
      <c r="E296" s="438" t="s">
        <v>261</v>
      </c>
      <c r="F296" s="430" t="s">
        <v>48</v>
      </c>
      <c r="G296" s="128"/>
      <c r="H296" s="127">
        <v>9770</v>
      </c>
      <c r="I296" s="120"/>
      <c r="J296" s="118"/>
      <c r="K296" s="118"/>
      <c r="L296" s="120"/>
      <c r="M296" s="118"/>
      <c r="N296" s="126"/>
      <c r="O296" s="122"/>
      <c r="P296" s="118"/>
      <c r="Q296" s="126"/>
    </row>
    <row r="297" spans="2:17" hidden="1" x14ac:dyDescent="0.2">
      <c r="B297" s="445" t="s">
        <v>50</v>
      </c>
      <c r="C297" s="446" t="s">
        <v>461</v>
      </c>
      <c r="D297" s="445" t="s">
        <v>50</v>
      </c>
      <c r="E297" s="446" t="s">
        <v>204</v>
      </c>
      <c r="F297" s="447" t="s">
        <v>47</v>
      </c>
      <c r="G297" s="138">
        <v>19557</v>
      </c>
      <c r="H297" s="138">
        <v>19557</v>
      </c>
      <c r="I297" s="120"/>
      <c r="J297" s="118"/>
      <c r="K297" s="118"/>
      <c r="L297" s="120"/>
      <c r="M297" s="118"/>
      <c r="N297" s="126"/>
      <c r="O297" s="122"/>
      <c r="P297" s="118"/>
      <c r="Q297" s="126"/>
    </row>
    <row r="298" spans="2:17" hidden="1" x14ac:dyDescent="0.2">
      <c r="B298" s="427" t="s">
        <v>50</v>
      </c>
      <c r="C298" s="428" t="s">
        <v>458</v>
      </c>
      <c r="D298" s="427"/>
      <c r="E298" s="428"/>
      <c r="F298" s="433" t="s">
        <v>2005</v>
      </c>
      <c r="G298" s="125">
        <v>66206</v>
      </c>
      <c r="H298" s="135"/>
      <c r="I298" s="120"/>
      <c r="J298" s="118"/>
      <c r="K298" s="118"/>
      <c r="L298" s="120"/>
      <c r="M298" s="118"/>
      <c r="N298" s="126"/>
      <c r="O298" s="122"/>
      <c r="P298" s="118"/>
      <c r="Q298" s="126"/>
    </row>
    <row r="299" spans="2:17" hidden="1" x14ac:dyDescent="0.2">
      <c r="B299" s="427"/>
      <c r="C299" s="428"/>
      <c r="D299" s="427" t="s">
        <v>50</v>
      </c>
      <c r="E299" s="428" t="s">
        <v>125</v>
      </c>
      <c r="F299" s="429" t="s">
        <v>46</v>
      </c>
      <c r="G299" s="135"/>
      <c r="H299" s="125">
        <v>30028</v>
      </c>
      <c r="I299" s="120"/>
      <c r="J299" s="118"/>
      <c r="K299" s="118"/>
      <c r="L299" s="120"/>
      <c r="M299" s="118"/>
      <c r="N299" s="126"/>
      <c r="O299" s="122"/>
      <c r="P299" s="118"/>
      <c r="Q299" s="126"/>
    </row>
    <row r="300" spans="2:17" hidden="1" x14ac:dyDescent="0.2">
      <c r="B300" s="439"/>
      <c r="C300" s="440"/>
      <c r="D300" s="439" t="s">
        <v>50</v>
      </c>
      <c r="E300" s="440" t="s">
        <v>113</v>
      </c>
      <c r="F300" s="441" t="s">
        <v>625</v>
      </c>
      <c r="G300" s="132"/>
      <c r="H300" s="136">
        <v>36178</v>
      </c>
      <c r="I300" s="139"/>
      <c r="J300" s="118"/>
      <c r="K300" s="132"/>
      <c r="L300" s="139"/>
      <c r="M300" s="129"/>
      <c r="N300" s="141"/>
      <c r="O300" s="122"/>
      <c r="P300" s="118"/>
      <c r="Q300" s="126"/>
    </row>
    <row r="301" spans="2:17" hidden="1" x14ac:dyDescent="0.2">
      <c r="B301" s="442" t="s">
        <v>1378</v>
      </c>
      <c r="C301" s="443" t="s">
        <v>505</v>
      </c>
      <c r="D301" s="442" t="s">
        <v>1378</v>
      </c>
      <c r="E301" s="443" t="s">
        <v>266</v>
      </c>
      <c r="F301" s="430" t="s">
        <v>45</v>
      </c>
      <c r="G301" s="137">
        <v>124378</v>
      </c>
      <c r="H301" s="137">
        <v>124378</v>
      </c>
      <c r="I301" s="119" t="s">
        <v>1378</v>
      </c>
      <c r="J301" s="359" t="s">
        <v>43</v>
      </c>
      <c r="K301" s="117">
        <f>SUM(H301:H302)</f>
        <v>183280</v>
      </c>
      <c r="L301" s="119" t="s">
        <v>1379</v>
      </c>
      <c r="M301" s="359" t="s">
        <v>1380</v>
      </c>
      <c r="N301" s="121">
        <f>K301</f>
        <v>183280</v>
      </c>
      <c r="O301" s="122"/>
      <c r="P301" s="118"/>
      <c r="Q301" s="126"/>
    </row>
    <row r="302" spans="2:17" hidden="1" x14ac:dyDescent="0.2">
      <c r="B302" s="439" t="s">
        <v>1378</v>
      </c>
      <c r="C302" s="440" t="s">
        <v>139</v>
      </c>
      <c r="D302" s="439" t="s">
        <v>1378</v>
      </c>
      <c r="E302" s="440" t="s">
        <v>281</v>
      </c>
      <c r="F302" s="448" t="s">
        <v>43</v>
      </c>
      <c r="G302" s="130">
        <v>58902</v>
      </c>
      <c r="H302" s="130">
        <v>58902</v>
      </c>
      <c r="I302" s="131"/>
      <c r="J302" s="129"/>
      <c r="K302" s="129"/>
      <c r="L302" s="131"/>
      <c r="M302" s="129"/>
      <c r="N302" s="141"/>
      <c r="O302" s="143"/>
      <c r="P302" s="129"/>
      <c r="Q302" s="126"/>
    </row>
    <row r="303" spans="2:17" hidden="1" x14ac:dyDescent="0.2">
      <c r="B303" s="442" t="s">
        <v>41</v>
      </c>
      <c r="C303" s="443" t="s">
        <v>505</v>
      </c>
      <c r="D303" s="442" t="s">
        <v>41</v>
      </c>
      <c r="E303" s="443" t="s">
        <v>266</v>
      </c>
      <c r="F303" s="444" t="s">
        <v>42</v>
      </c>
      <c r="G303" s="137">
        <v>0</v>
      </c>
      <c r="H303" s="137">
        <v>0</v>
      </c>
      <c r="I303" s="362" t="s">
        <v>1381</v>
      </c>
      <c r="J303" s="359" t="s">
        <v>40</v>
      </c>
      <c r="K303" s="358">
        <f>SUM(H303:H306)</f>
        <v>122959</v>
      </c>
      <c r="L303" s="362" t="s">
        <v>1382</v>
      </c>
      <c r="M303" s="359" t="s">
        <v>40</v>
      </c>
      <c r="N303" s="140">
        <f>SUM(K303:K307)</f>
        <v>122959</v>
      </c>
      <c r="O303" s="144" t="s">
        <v>2006</v>
      </c>
      <c r="P303" s="359" t="s">
        <v>351</v>
      </c>
      <c r="Q303" s="140">
        <f>SUM(N303:N314)</f>
        <v>276603</v>
      </c>
    </row>
    <row r="304" spans="2:17" hidden="1" x14ac:dyDescent="0.2">
      <c r="B304" s="445" t="s">
        <v>41</v>
      </c>
      <c r="C304" s="446" t="s">
        <v>461</v>
      </c>
      <c r="D304" s="445" t="s">
        <v>41</v>
      </c>
      <c r="E304" s="446" t="s">
        <v>204</v>
      </c>
      <c r="F304" s="447" t="s">
        <v>2007</v>
      </c>
      <c r="G304" s="127">
        <v>17463</v>
      </c>
      <c r="H304" s="127">
        <v>17463</v>
      </c>
      <c r="I304" s="120"/>
      <c r="J304" s="118"/>
      <c r="K304" s="118"/>
      <c r="L304" s="120"/>
      <c r="M304" s="118"/>
      <c r="N304" s="126"/>
      <c r="O304" s="122"/>
      <c r="P304" s="118"/>
      <c r="Q304" s="126"/>
    </row>
    <row r="305" spans="2:17" hidden="1" x14ac:dyDescent="0.2">
      <c r="B305" s="445" t="s">
        <v>41</v>
      </c>
      <c r="C305" s="446" t="s">
        <v>458</v>
      </c>
      <c r="D305" s="445" t="s">
        <v>41</v>
      </c>
      <c r="E305" s="446" t="s">
        <v>125</v>
      </c>
      <c r="F305" s="447" t="s">
        <v>1383</v>
      </c>
      <c r="G305" s="138">
        <v>27847</v>
      </c>
      <c r="H305" s="138">
        <v>27847</v>
      </c>
      <c r="I305" s="120"/>
      <c r="J305" s="118"/>
      <c r="K305" s="118"/>
      <c r="L305" s="120"/>
      <c r="M305" s="118"/>
      <c r="N305" s="126"/>
      <c r="O305" s="122"/>
      <c r="P305" s="118"/>
      <c r="Q305" s="126"/>
    </row>
    <row r="306" spans="2:17" hidden="1" x14ac:dyDescent="0.2">
      <c r="B306" s="439" t="s">
        <v>41</v>
      </c>
      <c r="C306" s="440" t="s">
        <v>139</v>
      </c>
      <c r="D306" s="439" t="s">
        <v>41</v>
      </c>
      <c r="E306" s="440" t="s">
        <v>281</v>
      </c>
      <c r="F306" s="448" t="s">
        <v>38</v>
      </c>
      <c r="G306" s="136">
        <v>77649</v>
      </c>
      <c r="H306" s="136">
        <v>77649</v>
      </c>
      <c r="I306" s="139"/>
      <c r="J306" s="129"/>
      <c r="K306" s="132"/>
      <c r="L306" s="120"/>
      <c r="M306" s="118"/>
      <c r="N306" s="126"/>
      <c r="O306" s="122"/>
      <c r="P306" s="118"/>
      <c r="Q306" s="126"/>
    </row>
    <row r="307" spans="2:17" hidden="1" x14ac:dyDescent="0.2">
      <c r="B307" s="449"/>
      <c r="C307" s="450"/>
      <c r="D307" s="449" t="s">
        <v>37</v>
      </c>
      <c r="E307" s="450" t="s">
        <v>2008</v>
      </c>
      <c r="F307" s="451" t="s">
        <v>36</v>
      </c>
      <c r="G307" s="366"/>
      <c r="H307" s="366">
        <v>0</v>
      </c>
      <c r="I307" s="373" t="s">
        <v>2009</v>
      </c>
      <c r="J307" s="129" t="s">
        <v>36</v>
      </c>
      <c r="K307" s="130">
        <f>H307</f>
        <v>0</v>
      </c>
      <c r="L307" s="139"/>
      <c r="M307" s="129"/>
      <c r="N307" s="141"/>
      <c r="O307" s="122"/>
      <c r="P307" s="118"/>
      <c r="Q307" s="126"/>
    </row>
    <row r="308" spans="2:17" hidden="1" x14ac:dyDescent="0.2">
      <c r="B308" s="442" t="s">
        <v>35</v>
      </c>
      <c r="C308" s="443" t="s">
        <v>505</v>
      </c>
      <c r="D308" s="442" t="s">
        <v>35</v>
      </c>
      <c r="E308" s="443" t="s">
        <v>266</v>
      </c>
      <c r="F308" s="444" t="s">
        <v>34</v>
      </c>
      <c r="G308" s="137">
        <v>12623</v>
      </c>
      <c r="H308" s="137">
        <v>12623</v>
      </c>
      <c r="I308" s="362" t="s">
        <v>2010</v>
      </c>
      <c r="J308" s="359" t="s">
        <v>34</v>
      </c>
      <c r="K308" s="358">
        <f>SUM(H308:H309)</f>
        <v>12666</v>
      </c>
      <c r="L308" s="362" t="s">
        <v>2011</v>
      </c>
      <c r="M308" s="359" t="s">
        <v>33</v>
      </c>
      <c r="N308" s="121">
        <f>SUM(K308:K314)</f>
        <v>153644</v>
      </c>
      <c r="O308" s="122"/>
      <c r="P308" s="118"/>
      <c r="Q308" s="126"/>
    </row>
    <row r="309" spans="2:17" hidden="1" x14ac:dyDescent="0.2">
      <c r="B309" s="439" t="s">
        <v>35</v>
      </c>
      <c r="C309" s="440" t="s">
        <v>461</v>
      </c>
      <c r="D309" s="439" t="s">
        <v>35</v>
      </c>
      <c r="E309" s="440" t="s">
        <v>204</v>
      </c>
      <c r="F309" s="448" t="s">
        <v>32</v>
      </c>
      <c r="G309" s="136">
        <v>43</v>
      </c>
      <c r="H309" s="136">
        <v>43</v>
      </c>
      <c r="I309" s="139"/>
      <c r="J309" s="129"/>
      <c r="K309" s="132"/>
      <c r="L309" s="120"/>
      <c r="M309" s="118"/>
      <c r="N309" s="126"/>
      <c r="O309" s="122"/>
      <c r="P309" s="118"/>
      <c r="Q309" s="126"/>
    </row>
    <row r="310" spans="2:17" hidden="1" x14ac:dyDescent="0.2">
      <c r="B310" s="442" t="s">
        <v>1384</v>
      </c>
      <c r="C310" s="443" t="s">
        <v>505</v>
      </c>
      <c r="D310" s="442" t="s">
        <v>1384</v>
      </c>
      <c r="E310" s="443" t="s">
        <v>266</v>
      </c>
      <c r="F310" s="430" t="s">
        <v>31</v>
      </c>
      <c r="G310" s="137">
        <v>15937</v>
      </c>
      <c r="H310" s="137">
        <v>15937</v>
      </c>
      <c r="I310" s="362" t="s">
        <v>1384</v>
      </c>
      <c r="J310" s="359" t="s">
        <v>27</v>
      </c>
      <c r="K310" s="117">
        <f>SUM(H310:H314)</f>
        <v>140978</v>
      </c>
      <c r="L310" s="120"/>
      <c r="M310" s="118"/>
      <c r="N310" s="126"/>
      <c r="O310" s="122"/>
      <c r="P310" s="118"/>
      <c r="Q310" s="126"/>
    </row>
    <row r="311" spans="2:17" hidden="1" x14ac:dyDescent="0.2">
      <c r="B311" s="445" t="s">
        <v>1384</v>
      </c>
      <c r="C311" s="446" t="s">
        <v>461</v>
      </c>
      <c r="D311" s="445" t="s">
        <v>1384</v>
      </c>
      <c r="E311" s="446" t="s">
        <v>204</v>
      </c>
      <c r="F311" s="447" t="s">
        <v>30</v>
      </c>
      <c r="G311" s="125">
        <v>445</v>
      </c>
      <c r="H311" s="125">
        <v>445</v>
      </c>
      <c r="I311" s="120"/>
      <c r="J311" s="118"/>
      <c r="K311" s="118"/>
      <c r="L311" s="120"/>
      <c r="M311" s="118"/>
      <c r="N311" s="126"/>
      <c r="O311" s="122"/>
      <c r="P311" s="118"/>
      <c r="Q311" s="126"/>
    </row>
    <row r="312" spans="2:17" hidden="1" x14ac:dyDescent="0.2">
      <c r="B312" s="445" t="s">
        <v>1384</v>
      </c>
      <c r="C312" s="446" t="s">
        <v>458</v>
      </c>
      <c r="D312" s="445" t="s">
        <v>1384</v>
      </c>
      <c r="E312" s="446" t="s">
        <v>125</v>
      </c>
      <c r="F312" s="447" t="s">
        <v>29</v>
      </c>
      <c r="G312" s="138">
        <v>43566</v>
      </c>
      <c r="H312" s="138">
        <v>43566</v>
      </c>
      <c r="I312" s="120"/>
      <c r="J312" s="118"/>
      <c r="K312" s="118"/>
      <c r="L312" s="120"/>
      <c r="M312" s="118"/>
      <c r="N312" s="126"/>
      <c r="O312" s="122"/>
      <c r="P312" s="118"/>
      <c r="Q312" s="126"/>
    </row>
    <row r="313" spans="2:17" hidden="1" x14ac:dyDescent="0.2">
      <c r="B313" s="445" t="s">
        <v>1384</v>
      </c>
      <c r="C313" s="446" t="s">
        <v>452</v>
      </c>
      <c r="D313" s="445" t="s">
        <v>1384</v>
      </c>
      <c r="E313" s="446" t="s">
        <v>44</v>
      </c>
      <c r="F313" s="447" t="s">
        <v>28</v>
      </c>
      <c r="G313" s="138">
        <v>0</v>
      </c>
      <c r="H313" s="138">
        <v>0</v>
      </c>
      <c r="I313" s="120"/>
      <c r="J313" s="118"/>
      <c r="K313" s="118"/>
      <c r="L313" s="120"/>
      <c r="M313" s="118"/>
      <c r="N313" s="126"/>
      <c r="O313" s="122"/>
      <c r="P313" s="118"/>
      <c r="Q313" s="126"/>
    </row>
    <row r="314" spans="2:17" hidden="1" x14ac:dyDescent="0.2">
      <c r="B314" s="439" t="s">
        <v>1384</v>
      </c>
      <c r="C314" s="440" t="s">
        <v>139</v>
      </c>
      <c r="D314" s="439" t="s">
        <v>1384</v>
      </c>
      <c r="E314" s="440" t="s">
        <v>281</v>
      </c>
      <c r="F314" s="433" t="s">
        <v>27</v>
      </c>
      <c r="G314" s="125">
        <v>81030</v>
      </c>
      <c r="H314" s="125">
        <v>81030</v>
      </c>
      <c r="I314" s="139"/>
      <c r="J314" s="129"/>
      <c r="K314" s="129"/>
      <c r="L314" s="139"/>
      <c r="M314" s="129"/>
      <c r="N314" s="141"/>
      <c r="O314" s="143"/>
      <c r="P314" s="129"/>
      <c r="Q314" s="126"/>
    </row>
    <row r="315" spans="2:17" hidden="1" x14ac:dyDescent="0.2">
      <c r="B315" s="449" t="s">
        <v>26</v>
      </c>
      <c r="C315" s="450" t="s">
        <v>505</v>
      </c>
      <c r="D315" s="449" t="s">
        <v>26</v>
      </c>
      <c r="E315" s="450" t="s">
        <v>266</v>
      </c>
      <c r="F315" s="451" t="s">
        <v>25</v>
      </c>
      <c r="G315" s="366">
        <v>86413</v>
      </c>
      <c r="H315" s="366">
        <v>86413</v>
      </c>
      <c r="I315" s="373" t="s">
        <v>1385</v>
      </c>
      <c r="J315" s="365" t="s">
        <v>25</v>
      </c>
      <c r="K315" s="358">
        <f>H315</f>
        <v>86413</v>
      </c>
      <c r="L315" s="362" t="s">
        <v>1386</v>
      </c>
      <c r="M315" s="359" t="s">
        <v>2012</v>
      </c>
      <c r="N315" s="140">
        <f>SUM(K315:K316)</f>
        <v>126620</v>
      </c>
      <c r="O315" s="144" t="s">
        <v>1387</v>
      </c>
      <c r="P315" s="359" t="s">
        <v>352</v>
      </c>
      <c r="Q315" s="140">
        <f>SUM(N315:N327)</f>
        <v>638433</v>
      </c>
    </row>
    <row r="316" spans="2:17" hidden="1" x14ac:dyDescent="0.2">
      <c r="B316" s="449" t="s">
        <v>23</v>
      </c>
      <c r="C316" s="450" t="s">
        <v>505</v>
      </c>
      <c r="D316" s="449" t="s">
        <v>23</v>
      </c>
      <c r="E316" s="450" t="s">
        <v>266</v>
      </c>
      <c r="F316" s="451" t="s">
        <v>22</v>
      </c>
      <c r="G316" s="366">
        <v>40207</v>
      </c>
      <c r="H316" s="366">
        <v>40207</v>
      </c>
      <c r="I316" s="373" t="s">
        <v>1388</v>
      </c>
      <c r="J316" s="365" t="s">
        <v>22</v>
      </c>
      <c r="K316" s="366">
        <f>H316</f>
        <v>40207</v>
      </c>
      <c r="L316" s="139"/>
      <c r="M316" s="129"/>
      <c r="N316" s="141"/>
      <c r="O316" s="122"/>
      <c r="P316" s="118"/>
      <c r="Q316" s="126"/>
    </row>
    <row r="317" spans="2:17" hidden="1" x14ac:dyDescent="0.2">
      <c r="B317" s="449" t="s">
        <v>21</v>
      </c>
      <c r="C317" s="450" t="s">
        <v>505</v>
      </c>
      <c r="D317" s="449" t="s">
        <v>21</v>
      </c>
      <c r="E317" s="450" t="s">
        <v>266</v>
      </c>
      <c r="F317" s="451" t="s">
        <v>2013</v>
      </c>
      <c r="G317" s="366">
        <v>115225</v>
      </c>
      <c r="H317" s="366">
        <v>115225</v>
      </c>
      <c r="I317" s="373" t="s">
        <v>2014</v>
      </c>
      <c r="J317" s="173" t="s">
        <v>2013</v>
      </c>
      <c r="K317" s="366">
        <f>H317</f>
        <v>115225</v>
      </c>
      <c r="L317" s="362" t="s">
        <v>2015</v>
      </c>
      <c r="M317" s="359" t="s">
        <v>19</v>
      </c>
      <c r="N317" s="121">
        <f>SUM(K317:K327)</f>
        <v>511813</v>
      </c>
      <c r="O317" s="122"/>
      <c r="P317" s="118"/>
      <c r="Q317" s="126"/>
    </row>
    <row r="318" spans="2:17" hidden="1" x14ac:dyDescent="0.2">
      <c r="B318" s="442" t="s">
        <v>20</v>
      </c>
      <c r="C318" s="443" t="s">
        <v>505</v>
      </c>
      <c r="D318" s="442" t="s">
        <v>20</v>
      </c>
      <c r="E318" s="443" t="s">
        <v>266</v>
      </c>
      <c r="F318" s="430" t="s">
        <v>2016</v>
      </c>
      <c r="G318" s="137">
        <v>47593</v>
      </c>
      <c r="H318" s="137">
        <v>47593</v>
      </c>
      <c r="I318" s="362" t="s">
        <v>2017</v>
      </c>
      <c r="J318" s="359" t="s">
        <v>19</v>
      </c>
      <c r="K318" s="117">
        <f>SUM(H318:H327)</f>
        <v>396588</v>
      </c>
      <c r="L318" s="120"/>
      <c r="M318" s="118"/>
      <c r="N318" s="126"/>
      <c r="O318" s="122"/>
      <c r="P318" s="118"/>
      <c r="Q318" s="126"/>
    </row>
    <row r="319" spans="2:17" hidden="1" x14ac:dyDescent="0.2">
      <c r="B319" s="445" t="s">
        <v>20</v>
      </c>
      <c r="C319" s="446" t="s">
        <v>461</v>
      </c>
      <c r="D319" s="445" t="s">
        <v>20</v>
      </c>
      <c r="E319" s="446" t="s">
        <v>204</v>
      </c>
      <c r="F319" s="447" t="s">
        <v>2018</v>
      </c>
      <c r="G319" s="125">
        <v>65392</v>
      </c>
      <c r="H319" s="125">
        <v>65392</v>
      </c>
      <c r="I319" s="120"/>
      <c r="J319" s="118"/>
      <c r="K319" s="118"/>
      <c r="L319" s="120"/>
      <c r="M319" s="118"/>
      <c r="N319" s="126"/>
      <c r="O319" s="122"/>
      <c r="P319" s="118"/>
      <c r="Q319" s="126"/>
    </row>
    <row r="320" spans="2:17" hidden="1" x14ac:dyDescent="0.2">
      <c r="B320" s="431" t="s">
        <v>20</v>
      </c>
      <c r="C320" s="432" t="s">
        <v>458</v>
      </c>
      <c r="D320" s="431"/>
      <c r="E320" s="432"/>
      <c r="F320" s="433" t="s">
        <v>1389</v>
      </c>
      <c r="G320" s="133">
        <v>105074</v>
      </c>
      <c r="H320" s="134"/>
      <c r="I320" s="120"/>
      <c r="J320" s="118"/>
      <c r="K320" s="118"/>
      <c r="L320" s="120"/>
      <c r="M320" s="118"/>
      <c r="N320" s="126"/>
      <c r="O320" s="122"/>
      <c r="P320" s="118"/>
      <c r="Q320" s="126"/>
    </row>
    <row r="321" spans="2:17" hidden="1" x14ac:dyDescent="0.2">
      <c r="B321" s="427"/>
      <c r="C321" s="428"/>
      <c r="D321" s="427" t="s">
        <v>20</v>
      </c>
      <c r="E321" s="428" t="s">
        <v>125</v>
      </c>
      <c r="F321" s="429" t="s">
        <v>1390</v>
      </c>
      <c r="G321" s="135"/>
      <c r="H321" s="125">
        <v>38557</v>
      </c>
      <c r="I321" s="120"/>
      <c r="J321" s="118"/>
      <c r="K321" s="118"/>
      <c r="L321" s="120"/>
      <c r="M321" s="118"/>
      <c r="N321" s="126"/>
      <c r="O321" s="122"/>
      <c r="P321" s="118"/>
      <c r="Q321" s="126"/>
    </row>
    <row r="322" spans="2:17" hidden="1" x14ac:dyDescent="0.2">
      <c r="B322" s="427"/>
      <c r="C322" s="428"/>
      <c r="D322" s="427" t="s">
        <v>20</v>
      </c>
      <c r="E322" s="428" t="s">
        <v>113</v>
      </c>
      <c r="F322" s="429" t="s">
        <v>1391</v>
      </c>
      <c r="G322" s="135"/>
      <c r="H322" s="125">
        <v>30651</v>
      </c>
      <c r="I322" s="120"/>
      <c r="J322" s="118"/>
      <c r="K322" s="118"/>
      <c r="L322" s="120"/>
      <c r="M322" s="118"/>
      <c r="N322" s="126"/>
      <c r="O322" s="122"/>
      <c r="P322" s="118"/>
      <c r="Q322" s="126"/>
    </row>
    <row r="323" spans="2:17" hidden="1" x14ac:dyDescent="0.2">
      <c r="B323" s="437"/>
      <c r="C323" s="438"/>
      <c r="D323" s="437" t="s">
        <v>20</v>
      </c>
      <c r="E323" s="438" t="s">
        <v>109</v>
      </c>
      <c r="F323" s="430" t="s">
        <v>2019</v>
      </c>
      <c r="G323" s="128"/>
      <c r="H323" s="127">
        <v>35866</v>
      </c>
      <c r="I323" s="120"/>
      <c r="J323" s="118"/>
      <c r="K323" s="118"/>
      <c r="L323" s="120"/>
      <c r="M323" s="118"/>
      <c r="N323" s="126"/>
      <c r="O323" s="122"/>
      <c r="P323" s="118"/>
      <c r="Q323" s="126"/>
    </row>
    <row r="324" spans="2:17" hidden="1" x14ac:dyDescent="0.2">
      <c r="B324" s="427" t="s">
        <v>20</v>
      </c>
      <c r="C324" s="428" t="s">
        <v>139</v>
      </c>
      <c r="D324" s="427"/>
      <c r="E324" s="428"/>
      <c r="F324" s="429" t="s">
        <v>19</v>
      </c>
      <c r="G324" s="150">
        <v>178529</v>
      </c>
      <c r="H324" s="135"/>
      <c r="I324" s="120"/>
      <c r="J324" s="118"/>
      <c r="K324" s="118"/>
      <c r="L324" s="120"/>
      <c r="M324" s="118"/>
      <c r="N324" s="126"/>
      <c r="O324" s="122"/>
      <c r="P324" s="118"/>
      <c r="Q324" s="126"/>
    </row>
    <row r="325" spans="2:17" hidden="1" x14ac:dyDescent="0.2">
      <c r="B325" s="427"/>
      <c r="C325" s="428"/>
      <c r="D325" s="427" t="s">
        <v>20</v>
      </c>
      <c r="E325" s="428" t="s">
        <v>748</v>
      </c>
      <c r="F325" s="429" t="s">
        <v>18</v>
      </c>
      <c r="G325" s="135"/>
      <c r="H325" s="125">
        <v>55350</v>
      </c>
      <c r="I325" s="120"/>
      <c r="J325" s="118"/>
      <c r="K325" s="118"/>
      <c r="L325" s="120"/>
      <c r="M325" s="118"/>
      <c r="N325" s="126"/>
      <c r="O325" s="122"/>
      <c r="P325" s="118"/>
      <c r="Q325" s="126"/>
    </row>
    <row r="326" spans="2:17" hidden="1" x14ac:dyDescent="0.2">
      <c r="B326" s="427"/>
      <c r="C326" s="428"/>
      <c r="D326" s="427" t="s">
        <v>20</v>
      </c>
      <c r="E326" s="428" t="s">
        <v>747</v>
      </c>
      <c r="F326" s="429" t="s">
        <v>17</v>
      </c>
      <c r="G326" s="135"/>
      <c r="H326" s="125">
        <v>48577</v>
      </c>
      <c r="I326" s="120"/>
      <c r="J326" s="118"/>
      <c r="K326" s="118"/>
      <c r="L326" s="120"/>
      <c r="M326" s="118"/>
      <c r="N326" s="126"/>
      <c r="O326" s="122"/>
      <c r="P326" s="118"/>
      <c r="Q326" s="126"/>
    </row>
    <row r="327" spans="2:17" hidden="1" x14ac:dyDescent="0.2">
      <c r="B327" s="439"/>
      <c r="C327" s="440"/>
      <c r="D327" s="439" t="s">
        <v>20</v>
      </c>
      <c r="E327" s="440" t="s">
        <v>281</v>
      </c>
      <c r="F327" s="441" t="s">
        <v>1392</v>
      </c>
      <c r="G327" s="132"/>
      <c r="H327" s="136">
        <v>74602</v>
      </c>
      <c r="I327" s="139"/>
      <c r="J327" s="129"/>
      <c r="K327" s="129"/>
      <c r="L327" s="139"/>
      <c r="M327" s="129"/>
      <c r="N327" s="141"/>
      <c r="O327" s="143"/>
      <c r="P327" s="129"/>
      <c r="Q327" s="126"/>
    </row>
    <row r="328" spans="2:17" hidden="1" x14ac:dyDescent="0.2">
      <c r="B328" s="442" t="s">
        <v>1393</v>
      </c>
      <c r="C328" s="443" t="s">
        <v>505</v>
      </c>
      <c r="D328" s="442" t="s">
        <v>1393</v>
      </c>
      <c r="E328" s="443" t="s">
        <v>266</v>
      </c>
      <c r="F328" s="444" t="s">
        <v>16</v>
      </c>
      <c r="G328" s="361">
        <v>26987</v>
      </c>
      <c r="H328" s="361">
        <v>26987</v>
      </c>
      <c r="I328" s="362" t="s">
        <v>1393</v>
      </c>
      <c r="J328" s="359" t="s">
        <v>1394</v>
      </c>
      <c r="K328" s="358">
        <f>SUM(H328:H330)</f>
        <v>667260</v>
      </c>
      <c r="L328" s="362" t="s">
        <v>1395</v>
      </c>
      <c r="M328" s="359" t="s">
        <v>1396</v>
      </c>
      <c r="N328" s="140">
        <f>SUM(K328:K337)</f>
        <v>1078448</v>
      </c>
      <c r="O328" s="144" t="s">
        <v>1397</v>
      </c>
      <c r="P328" s="359" t="s">
        <v>1396</v>
      </c>
      <c r="Q328" s="140">
        <f>N328</f>
        <v>1078448</v>
      </c>
    </row>
    <row r="329" spans="2:17" hidden="1" x14ac:dyDescent="0.2">
      <c r="B329" s="445" t="s">
        <v>1393</v>
      </c>
      <c r="C329" s="446" t="s">
        <v>461</v>
      </c>
      <c r="D329" s="445" t="s">
        <v>1393</v>
      </c>
      <c r="E329" s="446" t="s">
        <v>204</v>
      </c>
      <c r="F329" s="447" t="s">
        <v>13</v>
      </c>
      <c r="G329" s="174">
        <v>370832</v>
      </c>
      <c r="H329" s="174">
        <v>370832</v>
      </c>
      <c r="I329" s="120"/>
      <c r="J329" s="118"/>
      <c r="K329" s="118"/>
      <c r="L329" s="120"/>
      <c r="M329" s="118"/>
      <c r="N329" s="126"/>
      <c r="O329" s="122"/>
      <c r="P329" s="118"/>
      <c r="Q329" s="126"/>
    </row>
    <row r="330" spans="2:17" hidden="1" x14ac:dyDescent="0.2">
      <c r="B330" s="439" t="s">
        <v>1393</v>
      </c>
      <c r="C330" s="440" t="s">
        <v>458</v>
      </c>
      <c r="D330" s="439" t="s">
        <v>1393</v>
      </c>
      <c r="E330" s="440" t="s">
        <v>125</v>
      </c>
      <c r="F330" s="448" t="s">
        <v>12</v>
      </c>
      <c r="G330" s="136">
        <v>269441</v>
      </c>
      <c r="H330" s="136">
        <v>269441</v>
      </c>
      <c r="I330" s="139"/>
      <c r="J330" s="129"/>
      <c r="K330" s="132"/>
      <c r="L330" s="120"/>
      <c r="M330" s="118"/>
      <c r="N330" s="126"/>
      <c r="O330" s="122"/>
      <c r="P330" s="118"/>
      <c r="Q330" s="126"/>
    </row>
    <row r="331" spans="2:17" hidden="1" x14ac:dyDescent="0.2">
      <c r="B331" s="442" t="s">
        <v>1398</v>
      </c>
      <c r="C331" s="443" t="s">
        <v>505</v>
      </c>
      <c r="D331" s="442" t="s">
        <v>1398</v>
      </c>
      <c r="E331" s="443" t="s">
        <v>266</v>
      </c>
      <c r="F331" s="429" t="s">
        <v>1399</v>
      </c>
      <c r="G331" s="366">
        <v>210585</v>
      </c>
      <c r="H331" s="366">
        <v>210585</v>
      </c>
      <c r="I331" s="131" t="s">
        <v>1398</v>
      </c>
      <c r="J331" s="365" t="s">
        <v>1399</v>
      </c>
      <c r="K331" s="366">
        <f>H331</f>
        <v>210585</v>
      </c>
      <c r="L331" s="120"/>
      <c r="M331" s="118"/>
      <c r="N331" s="126"/>
      <c r="O331" s="122"/>
      <c r="P331" s="118"/>
      <c r="Q331" s="126"/>
    </row>
    <row r="332" spans="2:17" hidden="1" x14ac:dyDescent="0.2">
      <c r="B332" s="449" t="s">
        <v>1400</v>
      </c>
      <c r="C332" s="450" t="s">
        <v>505</v>
      </c>
      <c r="D332" s="449" t="s">
        <v>1400</v>
      </c>
      <c r="E332" s="450" t="s">
        <v>266</v>
      </c>
      <c r="F332" s="451" t="s">
        <v>10</v>
      </c>
      <c r="G332" s="117">
        <v>82912</v>
      </c>
      <c r="H332" s="117">
        <v>82912</v>
      </c>
      <c r="I332" s="119" t="s">
        <v>1400</v>
      </c>
      <c r="J332" s="365" t="s">
        <v>10</v>
      </c>
      <c r="K332" s="117">
        <f>H332</f>
        <v>82912</v>
      </c>
      <c r="L332" s="120"/>
      <c r="M332" s="118"/>
      <c r="N332" s="126"/>
      <c r="O332" s="122"/>
      <c r="P332" s="118"/>
      <c r="Q332" s="126"/>
    </row>
    <row r="333" spans="2:17" hidden="1" x14ac:dyDescent="0.2">
      <c r="B333" s="449" t="s">
        <v>1401</v>
      </c>
      <c r="C333" s="450" t="s">
        <v>505</v>
      </c>
      <c r="D333" s="449" t="s">
        <v>1401</v>
      </c>
      <c r="E333" s="450" t="s">
        <v>266</v>
      </c>
      <c r="F333" s="451" t="s">
        <v>8</v>
      </c>
      <c r="G333" s="363">
        <v>5854</v>
      </c>
      <c r="H333" s="363">
        <v>5854</v>
      </c>
      <c r="I333" s="364" t="s">
        <v>2020</v>
      </c>
      <c r="J333" s="365" t="s">
        <v>8</v>
      </c>
      <c r="K333" s="361">
        <f>H333</f>
        <v>5854</v>
      </c>
      <c r="L333" s="120"/>
      <c r="M333" s="118"/>
      <c r="N333" s="126"/>
      <c r="O333" s="122"/>
      <c r="P333" s="118"/>
      <c r="Q333" s="126"/>
    </row>
    <row r="334" spans="2:17" hidden="1" x14ac:dyDescent="0.2">
      <c r="B334" s="445" t="s">
        <v>2021</v>
      </c>
      <c r="C334" s="446" t="s">
        <v>2022</v>
      </c>
      <c r="D334" s="445" t="s">
        <v>2021</v>
      </c>
      <c r="E334" s="446" t="s">
        <v>2023</v>
      </c>
      <c r="F334" s="444" t="s">
        <v>888</v>
      </c>
      <c r="G334" s="137">
        <v>657</v>
      </c>
      <c r="H334" s="137">
        <v>657</v>
      </c>
      <c r="I334" s="362" t="s">
        <v>2024</v>
      </c>
      <c r="J334" s="382" t="s">
        <v>1402</v>
      </c>
      <c r="K334" s="383">
        <f>SUM(H334:H337)</f>
        <v>111837</v>
      </c>
      <c r="L334" s="120"/>
      <c r="M334" s="118"/>
      <c r="N334" s="126"/>
      <c r="O334" s="122"/>
      <c r="P334" s="118"/>
      <c r="Q334" s="126"/>
    </row>
    <row r="335" spans="2:17" hidden="1" x14ac:dyDescent="0.2">
      <c r="B335" s="427" t="s">
        <v>2024</v>
      </c>
      <c r="C335" s="428" t="s">
        <v>2025</v>
      </c>
      <c r="D335" s="427"/>
      <c r="E335" s="428"/>
      <c r="F335" s="433" t="s">
        <v>1402</v>
      </c>
      <c r="G335" s="125">
        <v>111180</v>
      </c>
      <c r="H335" s="135"/>
      <c r="I335" s="120"/>
      <c r="J335" s="175"/>
      <c r="K335" s="175"/>
      <c r="L335" s="120"/>
      <c r="M335" s="118"/>
      <c r="N335" s="126"/>
      <c r="O335" s="122"/>
      <c r="P335" s="118"/>
      <c r="Q335" s="126"/>
    </row>
    <row r="336" spans="2:17" hidden="1" x14ac:dyDescent="0.2">
      <c r="B336" s="427"/>
      <c r="C336" s="428"/>
      <c r="D336" s="427" t="s">
        <v>2026</v>
      </c>
      <c r="E336" s="455" t="s">
        <v>2027</v>
      </c>
      <c r="F336" s="429" t="s">
        <v>1403</v>
      </c>
      <c r="G336" s="135"/>
      <c r="H336" s="125">
        <v>36987</v>
      </c>
      <c r="I336" s="120"/>
      <c r="J336" s="118"/>
      <c r="K336" s="118"/>
      <c r="L336" s="120"/>
      <c r="M336" s="118"/>
      <c r="N336" s="126"/>
      <c r="O336" s="122"/>
      <c r="P336" s="118"/>
      <c r="Q336" s="126"/>
    </row>
    <row r="337" spans="2:17" hidden="1" x14ac:dyDescent="0.2">
      <c r="B337" s="439"/>
      <c r="C337" s="440"/>
      <c r="D337" s="439" t="s">
        <v>2028</v>
      </c>
      <c r="E337" s="440" t="s">
        <v>281</v>
      </c>
      <c r="F337" s="441" t="s">
        <v>1404</v>
      </c>
      <c r="G337" s="132"/>
      <c r="H337" s="136">
        <v>74193</v>
      </c>
      <c r="I337" s="139"/>
      <c r="J337" s="129"/>
      <c r="K337" s="129"/>
      <c r="L337" s="139"/>
      <c r="M337" s="129"/>
      <c r="N337" s="141"/>
      <c r="O337" s="143"/>
      <c r="P337" s="129"/>
      <c r="Q337" s="126"/>
    </row>
    <row r="338" spans="2:17" hidden="1" x14ac:dyDescent="0.2">
      <c r="B338" s="442" t="s">
        <v>1405</v>
      </c>
      <c r="C338" s="443" t="s">
        <v>505</v>
      </c>
      <c r="D338" s="442" t="s">
        <v>1405</v>
      </c>
      <c r="E338" s="461" t="s">
        <v>266</v>
      </c>
      <c r="F338" s="451" t="s">
        <v>1406</v>
      </c>
      <c r="G338" s="366">
        <v>15697</v>
      </c>
      <c r="H338" s="366">
        <v>15697</v>
      </c>
      <c r="I338" s="373" t="s">
        <v>1405</v>
      </c>
      <c r="J338" s="370" t="s">
        <v>1406</v>
      </c>
      <c r="K338" s="384">
        <f>H338</f>
        <v>15697</v>
      </c>
      <c r="L338" s="362" t="s">
        <v>1407</v>
      </c>
      <c r="M338" s="359" t="s">
        <v>1408</v>
      </c>
      <c r="N338" s="140">
        <f>SUM(K338:K358)</f>
        <v>863301</v>
      </c>
      <c r="O338" s="144" t="s">
        <v>1409</v>
      </c>
      <c r="P338" s="359" t="s">
        <v>1408</v>
      </c>
      <c r="Q338" s="140">
        <f>N338</f>
        <v>863301</v>
      </c>
    </row>
    <row r="339" spans="2:17" hidden="1" x14ac:dyDescent="0.2">
      <c r="B339" s="449" t="s">
        <v>1410</v>
      </c>
      <c r="C339" s="450" t="s">
        <v>505</v>
      </c>
      <c r="D339" s="449" t="s">
        <v>1410</v>
      </c>
      <c r="E339" s="462" t="s">
        <v>266</v>
      </c>
      <c r="F339" s="451" t="s">
        <v>1411</v>
      </c>
      <c r="G339" s="366">
        <v>344440</v>
      </c>
      <c r="H339" s="366">
        <v>344440</v>
      </c>
      <c r="I339" s="373" t="s">
        <v>2029</v>
      </c>
      <c r="J339" s="365" t="s">
        <v>1411</v>
      </c>
      <c r="K339" s="117">
        <f>H339</f>
        <v>344440</v>
      </c>
      <c r="L339" s="120"/>
      <c r="M339" s="118"/>
      <c r="N339" s="126"/>
      <c r="O339" s="122"/>
      <c r="P339" s="118"/>
      <c r="Q339" s="126"/>
    </row>
    <row r="340" spans="2:17" hidden="1" x14ac:dyDescent="0.2">
      <c r="B340" s="453" t="s">
        <v>1412</v>
      </c>
      <c r="C340" s="454" t="s">
        <v>1276</v>
      </c>
      <c r="D340" s="453" t="s">
        <v>1412</v>
      </c>
      <c r="E340" s="463" t="s">
        <v>1275</v>
      </c>
      <c r="F340" s="451" t="s">
        <v>2</v>
      </c>
      <c r="G340" s="366">
        <v>17698</v>
      </c>
      <c r="H340" s="366">
        <v>17698</v>
      </c>
      <c r="I340" s="373" t="s">
        <v>1412</v>
      </c>
      <c r="J340" s="147" t="s">
        <v>2</v>
      </c>
      <c r="K340" s="384">
        <f>H340</f>
        <v>17698</v>
      </c>
      <c r="L340" s="120"/>
      <c r="M340" s="118"/>
      <c r="N340" s="126"/>
      <c r="O340" s="122"/>
      <c r="P340" s="118"/>
      <c r="Q340" s="126"/>
    </row>
    <row r="341" spans="2:17" hidden="1" x14ac:dyDescent="0.2">
      <c r="B341" s="434" t="s">
        <v>1413</v>
      </c>
      <c r="C341" s="435" t="s">
        <v>1276</v>
      </c>
      <c r="D341" s="434"/>
      <c r="E341" s="435"/>
      <c r="F341" s="436" t="s">
        <v>1414</v>
      </c>
      <c r="G341" s="368">
        <v>34291</v>
      </c>
      <c r="H341" s="367"/>
      <c r="I341" s="362" t="s">
        <v>1413</v>
      </c>
      <c r="J341" s="370" t="s">
        <v>1414</v>
      </c>
      <c r="K341" s="176">
        <f>SUM(H341:H346)</f>
        <v>34291</v>
      </c>
      <c r="L341" s="120"/>
      <c r="M341" s="118"/>
      <c r="N341" s="126"/>
      <c r="O341" s="122"/>
      <c r="P341" s="118"/>
      <c r="Q341" s="126"/>
    </row>
    <row r="342" spans="2:17" hidden="1" x14ac:dyDescent="0.2">
      <c r="B342" s="427"/>
      <c r="C342" s="428"/>
      <c r="D342" s="427" t="s">
        <v>1413</v>
      </c>
      <c r="E342" s="428" t="s">
        <v>1275</v>
      </c>
      <c r="F342" s="429" t="s">
        <v>1415</v>
      </c>
      <c r="G342" s="135"/>
      <c r="H342" s="125">
        <v>21616</v>
      </c>
      <c r="I342" s="120"/>
      <c r="J342" s="117"/>
      <c r="K342" s="118"/>
      <c r="L342" s="120"/>
      <c r="M342" s="118"/>
      <c r="N342" s="126"/>
      <c r="O342" s="122"/>
      <c r="P342" s="118"/>
      <c r="Q342" s="126"/>
    </row>
    <row r="343" spans="2:17" hidden="1" x14ac:dyDescent="0.2">
      <c r="B343" s="427"/>
      <c r="C343" s="428"/>
      <c r="D343" s="427" t="s">
        <v>1413</v>
      </c>
      <c r="E343" s="428" t="s">
        <v>1283</v>
      </c>
      <c r="F343" s="429" t="s">
        <v>1416</v>
      </c>
      <c r="G343" s="135"/>
      <c r="H343" s="125">
        <v>871</v>
      </c>
      <c r="I343" s="120"/>
      <c r="J343" s="118"/>
      <c r="K343" s="118"/>
      <c r="L343" s="120"/>
      <c r="M343" s="118"/>
      <c r="N343" s="126"/>
      <c r="O343" s="122"/>
      <c r="P343" s="118"/>
      <c r="Q343" s="126"/>
    </row>
    <row r="344" spans="2:17" hidden="1" x14ac:dyDescent="0.2">
      <c r="B344" s="427"/>
      <c r="C344" s="428"/>
      <c r="D344" s="427" t="s">
        <v>1413</v>
      </c>
      <c r="E344" s="428" t="s">
        <v>1290</v>
      </c>
      <c r="F344" s="429" t="s">
        <v>519</v>
      </c>
      <c r="G344" s="135"/>
      <c r="H344" s="125">
        <v>140</v>
      </c>
      <c r="I344" s="120"/>
      <c r="J344" s="118"/>
      <c r="K344" s="118"/>
      <c r="L344" s="120"/>
      <c r="M344" s="118"/>
      <c r="N344" s="126"/>
      <c r="O344" s="122"/>
      <c r="P344" s="118"/>
      <c r="Q344" s="126"/>
    </row>
    <row r="345" spans="2:17" hidden="1" x14ac:dyDescent="0.2">
      <c r="B345" s="427"/>
      <c r="C345" s="428"/>
      <c r="D345" s="427" t="s">
        <v>1413</v>
      </c>
      <c r="E345" s="428" t="s">
        <v>1417</v>
      </c>
      <c r="F345" s="429" t="s">
        <v>1418</v>
      </c>
      <c r="G345" s="135"/>
      <c r="H345" s="125">
        <v>626</v>
      </c>
      <c r="I345" s="120"/>
      <c r="J345" s="118"/>
      <c r="K345" s="118"/>
      <c r="L345" s="120"/>
      <c r="M345" s="118"/>
      <c r="N345" s="126"/>
      <c r="O345" s="122"/>
      <c r="P345" s="118"/>
      <c r="Q345" s="126"/>
    </row>
    <row r="346" spans="2:17" hidden="1" x14ac:dyDescent="0.2">
      <c r="B346" s="427"/>
      <c r="C346" s="428"/>
      <c r="D346" s="427" t="s">
        <v>1413</v>
      </c>
      <c r="E346" s="428" t="s">
        <v>1292</v>
      </c>
      <c r="F346" s="429" t="s">
        <v>1419</v>
      </c>
      <c r="G346" s="132"/>
      <c r="H346" s="125">
        <v>11038</v>
      </c>
      <c r="I346" s="120"/>
      <c r="J346" s="118"/>
      <c r="K346" s="132"/>
      <c r="L346" s="120"/>
      <c r="M346" s="118"/>
      <c r="N346" s="126"/>
      <c r="O346" s="122"/>
      <c r="P346" s="118"/>
      <c r="Q346" s="126"/>
    </row>
    <row r="347" spans="2:17" hidden="1" x14ac:dyDescent="0.2">
      <c r="B347" s="442" t="s">
        <v>1420</v>
      </c>
      <c r="C347" s="443" t="s">
        <v>505</v>
      </c>
      <c r="D347" s="442" t="s">
        <v>1420</v>
      </c>
      <c r="E347" s="443" t="s">
        <v>266</v>
      </c>
      <c r="F347" s="444" t="s">
        <v>5</v>
      </c>
      <c r="G347" s="137">
        <v>75293</v>
      </c>
      <c r="H347" s="137">
        <v>75293</v>
      </c>
      <c r="I347" s="362" t="s">
        <v>1420</v>
      </c>
      <c r="J347" s="367" t="s">
        <v>1421</v>
      </c>
      <c r="K347" s="125">
        <f>SUM(H347:H350)</f>
        <v>124046</v>
      </c>
      <c r="L347" s="120"/>
      <c r="M347" s="118"/>
      <c r="N347" s="126"/>
      <c r="O347" s="122"/>
      <c r="P347" s="118"/>
      <c r="Q347" s="126"/>
    </row>
    <row r="348" spans="2:17" hidden="1" x14ac:dyDescent="0.2">
      <c r="B348" s="431" t="s">
        <v>1420</v>
      </c>
      <c r="C348" s="432" t="s">
        <v>1293</v>
      </c>
      <c r="D348" s="431"/>
      <c r="E348" s="432"/>
      <c r="F348" s="433" t="s">
        <v>1422</v>
      </c>
      <c r="G348" s="125">
        <v>48753</v>
      </c>
      <c r="H348" s="135"/>
      <c r="I348" s="120"/>
      <c r="J348" s="118"/>
      <c r="K348" s="118"/>
      <c r="L348" s="120"/>
      <c r="M348" s="118"/>
      <c r="N348" s="126"/>
      <c r="O348" s="122"/>
      <c r="P348" s="118"/>
      <c r="Q348" s="126"/>
    </row>
    <row r="349" spans="2:17" hidden="1" x14ac:dyDescent="0.2">
      <c r="B349" s="427"/>
      <c r="C349" s="428"/>
      <c r="D349" s="427" t="s">
        <v>2030</v>
      </c>
      <c r="E349" s="428" t="s">
        <v>2031</v>
      </c>
      <c r="F349" s="429" t="s">
        <v>2032</v>
      </c>
      <c r="G349" s="135"/>
      <c r="H349" s="125">
        <v>13262</v>
      </c>
      <c r="I349" s="120"/>
      <c r="J349" s="118"/>
      <c r="K349" s="118"/>
      <c r="L349" s="120"/>
      <c r="M349" s="118"/>
      <c r="N349" s="126"/>
      <c r="O349" s="122"/>
      <c r="P349" s="118"/>
      <c r="Q349" s="126"/>
    </row>
    <row r="350" spans="2:17" hidden="1" x14ac:dyDescent="0.2">
      <c r="B350" s="439"/>
      <c r="C350" s="440"/>
      <c r="D350" s="439" t="s">
        <v>2033</v>
      </c>
      <c r="E350" s="440" t="s">
        <v>2034</v>
      </c>
      <c r="F350" s="441" t="s">
        <v>2035</v>
      </c>
      <c r="G350" s="132"/>
      <c r="H350" s="136">
        <v>35491</v>
      </c>
      <c r="I350" s="139"/>
      <c r="J350" s="160"/>
      <c r="K350" s="123"/>
      <c r="L350" s="120"/>
      <c r="M350" s="118"/>
      <c r="N350" s="126"/>
      <c r="O350" s="122"/>
      <c r="P350" s="118"/>
      <c r="Q350" s="126"/>
    </row>
    <row r="351" spans="2:17" hidden="1" x14ac:dyDescent="0.2">
      <c r="B351" s="442" t="s">
        <v>2036</v>
      </c>
      <c r="C351" s="443" t="s">
        <v>505</v>
      </c>
      <c r="D351" s="442" t="s">
        <v>2036</v>
      </c>
      <c r="E351" s="443" t="s">
        <v>266</v>
      </c>
      <c r="F351" s="444" t="s">
        <v>4</v>
      </c>
      <c r="G351" s="137">
        <v>58606</v>
      </c>
      <c r="H351" s="137">
        <v>58606</v>
      </c>
      <c r="I351" s="362" t="s">
        <v>2037</v>
      </c>
      <c r="J351" s="359" t="s">
        <v>1425</v>
      </c>
      <c r="K351" s="361">
        <f>SUM(H351:H353)</f>
        <v>161413</v>
      </c>
      <c r="L351" s="120"/>
      <c r="M351" s="118"/>
      <c r="N351" s="126"/>
      <c r="O351" s="122"/>
      <c r="P351" s="118"/>
      <c r="Q351" s="126"/>
    </row>
    <row r="352" spans="2:17" hidden="1" x14ac:dyDescent="0.2">
      <c r="B352" s="445" t="s">
        <v>2037</v>
      </c>
      <c r="C352" s="446" t="s">
        <v>2038</v>
      </c>
      <c r="D352" s="445" t="s">
        <v>2037</v>
      </c>
      <c r="E352" s="446" t="s">
        <v>2039</v>
      </c>
      <c r="F352" s="447" t="s">
        <v>3</v>
      </c>
      <c r="G352" s="138">
        <v>57292</v>
      </c>
      <c r="H352" s="138">
        <v>57292</v>
      </c>
      <c r="I352" s="120"/>
      <c r="J352" s="118"/>
      <c r="K352" s="118"/>
      <c r="L352" s="120"/>
      <c r="M352" s="118"/>
      <c r="N352" s="126"/>
      <c r="O352" s="122"/>
      <c r="P352" s="118"/>
      <c r="Q352" s="126"/>
    </row>
    <row r="353" spans="2:17" hidden="1" x14ac:dyDescent="0.2">
      <c r="B353" s="453" t="s">
        <v>1424</v>
      </c>
      <c r="C353" s="454" t="s">
        <v>1296</v>
      </c>
      <c r="D353" s="453" t="s">
        <v>1424</v>
      </c>
      <c r="E353" s="454" t="s">
        <v>1313</v>
      </c>
      <c r="F353" s="448" t="s">
        <v>6</v>
      </c>
      <c r="G353" s="136">
        <v>45515</v>
      </c>
      <c r="H353" s="136">
        <v>45515</v>
      </c>
      <c r="I353" s="139"/>
      <c r="J353" s="129"/>
      <c r="K353" s="132"/>
      <c r="L353" s="120"/>
      <c r="M353" s="118"/>
      <c r="N353" s="126"/>
      <c r="O353" s="122"/>
      <c r="P353" s="118"/>
      <c r="Q353" s="126"/>
    </row>
    <row r="354" spans="2:17" hidden="1" x14ac:dyDescent="0.2">
      <c r="B354" s="437" t="s">
        <v>2040</v>
      </c>
      <c r="C354" s="438" t="s">
        <v>2041</v>
      </c>
      <c r="D354" s="437" t="s">
        <v>2040</v>
      </c>
      <c r="E354" s="438" t="s">
        <v>2042</v>
      </c>
      <c r="F354" s="441" t="s">
        <v>1</v>
      </c>
      <c r="G354" s="136">
        <v>25634</v>
      </c>
      <c r="H354" s="136">
        <v>25634</v>
      </c>
      <c r="I354" s="373" t="s">
        <v>1426</v>
      </c>
      <c r="J354" s="365" t="s">
        <v>1</v>
      </c>
      <c r="K354" s="117">
        <f>H354</f>
        <v>25634</v>
      </c>
      <c r="L354" s="120"/>
      <c r="M354" s="118"/>
      <c r="N354" s="126"/>
      <c r="O354" s="122"/>
      <c r="P354" s="118"/>
      <c r="Q354" s="126"/>
    </row>
    <row r="355" spans="2:17" hidden="1" x14ac:dyDescent="0.2">
      <c r="B355" s="442" t="s">
        <v>1427</v>
      </c>
      <c r="C355" s="443" t="s">
        <v>1276</v>
      </c>
      <c r="D355" s="442" t="s">
        <v>1427</v>
      </c>
      <c r="E355" s="443" t="s">
        <v>266</v>
      </c>
      <c r="F355" s="444" t="s">
        <v>0</v>
      </c>
      <c r="G355" s="361">
        <v>32070</v>
      </c>
      <c r="H355" s="361">
        <v>32070</v>
      </c>
      <c r="I355" s="362" t="s">
        <v>1427</v>
      </c>
      <c r="J355" s="370" t="s">
        <v>1428</v>
      </c>
      <c r="K355" s="380">
        <f>SUM(H355:H358)</f>
        <v>140082</v>
      </c>
      <c r="L355" s="120"/>
      <c r="M355" s="118"/>
      <c r="N355" s="126"/>
      <c r="O355" s="122"/>
      <c r="P355" s="118"/>
      <c r="Q355" s="126"/>
    </row>
    <row r="356" spans="2:17" hidden="1" x14ac:dyDescent="0.2">
      <c r="B356" s="445" t="s">
        <v>1427</v>
      </c>
      <c r="C356" s="446" t="s">
        <v>1293</v>
      </c>
      <c r="D356" s="445" t="s">
        <v>1427</v>
      </c>
      <c r="E356" s="446" t="s">
        <v>1336</v>
      </c>
      <c r="F356" s="447" t="s">
        <v>1429</v>
      </c>
      <c r="G356" s="138">
        <v>4103</v>
      </c>
      <c r="H356" s="138">
        <v>4103</v>
      </c>
      <c r="I356" s="120"/>
      <c r="J356" s="118"/>
      <c r="K356" s="118"/>
      <c r="L356" s="120"/>
      <c r="M356" s="118"/>
      <c r="N356" s="126"/>
      <c r="O356" s="122"/>
      <c r="P356" s="118"/>
      <c r="Q356" s="126"/>
    </row>
    <row r="357" spans="2:17" hidden="1" x14ac:dyDescent="0.2">
      <c r="B357" s="445" t="s">
        <v>1427</v>
      </c>
      <c r="C357" s="446" t="s">
        <v>1296</v>
      </c>
      <c r="D357" s="445" t="s">
        <v>1427</v>
      </c>
      <c r="E357" s="446" t="s">
        <v>1313</v>
      </c>
      <c r="F357" s="447" t="s">
        <v>1430</v>
      </c>
      <c r="G357" s="138">
        <v>59329</v>
      </c>
      <c r="H357" s="138">
        <v>59329</v>
      </c>
      <c r="I357" s="120"/>
      <c r="J357" s="118"/>
      <c r="K357" s="118"/>
      <c r="L357" s="120"/>
      <c r="M357" s="118"/>
      <c r="N357" s="126"/>
      <c r="O357" s="122"/>
      <c r="P357" s="118"/>
      <c r="Q357" s="126"/>
    </row>
    <row r="358" spans="2:17" hidden="1" x14ac:dyDescent="0.2">
      <c r="B358" s="453" t="s">
        <v>1427</v>
      </c>
      <c r="C358" s="454" t="s">
        <v>1304</v>
      </c>
      <c r="D358" s="453" t="s">
        <v>1427</v>
      </c>
      <c r="E358" s="454" t="s">
        <v>281</v>
      </c>
      <c r="F358" s="448" t="s">
        <v>1431</v>
      </c>
      <c r="G358" s="136">
        <v>44580</v>
      </c>
      <c r="H358" s="136">
        <v>44580</v>
      </c>
      <c r="I358" s="139"/>
      <c r="J358" s="129"/>
      <c r="K358" s="129"/>
      <c r="L358" s="139"/>
      <c r="M358" s="118"/>
      <c r="N358" s="126"/>
      <c r="O358" s="143"/>
      <c r="P358" s="118"/>
      <c r="Q358" s="126"/>
    </row>
    <row r="359" spans="2:17" hidden="1" x14ac:dyDescent="0.2">
      <c r="B359" s="442" t="s">
        <v>886</v>
      </c>
      <c r="C359" s="443" t="s">
        <v>505</v>
      </c>
      <c r="D359" s="442" t="s">
        <v>886</v>
      </c>
      <c r="E359" s="443" t="s">
        <v>266</v>
      </c>
      <c r="F359" s="444" t="s">
        <v>887</v>
      </c>
      <c r="G359" s="137">
        <v>882</v>
      </c>
      <c r="H359" s="137">
        <v>882</v>
      </c>
      <c r="I359" s="362" t="s">
        <v>1432</v>
      </c>
      <c r="J359" s="359" t="s">
        <v>885</v>
      </c>
      <c r="K359" s="358">
        <f>SUM(H359:H360)</f>
        <v>109190</v>
      </c>
      <c r="L359" s="362" t="s">
        <v>1433</v>
      </c>
      <c r="M359" s="359" t="s">
        <v>1434</v>
      </c>
      <c r="N359" s="140">
        <f>SUM(K359:K368)</f>
        <v>234037</v>
      </c>
      <c r="O359" s="144" t="s">
        <v>1435</v>
      </c>
      <c r="P359" s="359" t="s">
        <v>1434</v>
      </c>
      <c r="Q359" s="140">
        <f>N359</f>
        <v>234037</v>
      </c>
    </row>
    <row r="360" spans="2:17" hidden="1" x14ac:dyDescent="0.2">
      <c r="B360" s="439" t="s">
        <v>886</v>
      </c>
      <c r="C360" s="440" t="s">
        <v>139</v>
      </c>
      <c r="D360" s="439" t="s">
        <v>1432</v>
      </c>
      <c r="E360" s="440" t="s">
        <v>1337</v>
      </c>
      <c r="F360" s="448" t="s">
        <v>884</v>
      </c>
      <c r="G360" s="136">
        <v>108308</v>
      </c>
      <c r="H360" s="136">
        <v>108308</v>
      </c>
      <c r="I360" s="139"/>
      <c r="J360" s="132"/>
      <c r="K360" s="132"/>
      <c r="L360" s="120"/>
      <c r="M360" s="118"/>
      <c r="N360" s="126"/>
      <c r="O360" s="122"/>
      <c r="P360" s="118"/>
      <c r="Q360" s="126"/>
    </row>
    <row r="361" spans="2:17" hidden="1" x14ac:dyDescent="0.2">
      <c r="B361" s="427" t="s">
        <v>883</v>
      </c>
      <c r="C361" s="428" t="s">
        <v>505</v>
      </c>
      <c r="D361" s="427"/>
      <c r="E361" s="428"/>
      <c r="F361" s="429" t="s">
        <v>2043</v>
      </c>
      <c r="G361" s="368">
        <v>56240</v>
      </c>
      <c r="H361" s="118"/>
      <c r="I361" s="119" t="s">
        <v>1436</v>
      </c>
      <c r="J361" s="118" t="s">
        <v>2044</v>
      </c>
      <c r="K361" s="155">
        <f>SUM(H361:H364)</f>
        <v>56240</v>
      </c>
      <c r="L361" s="120"/>
      <c r="M361" s="118"/>
      <c r="N361" s="126"/>
      <c r="O361" s="122"/>
      <c r="P361" s="118"/>
      <c r="Q361" s="126"/>
    </row>
    <row r="362" spans="2:17" hidden="1" x14ac:dyDescent="0.2">
      <c r="B362" s="427"/>
      <c r="C362" s="428"/>
      <c r="D362" s="427" t="s">
        <v>883</v>
      </c>
      <c r="E362" s="428" t="s">
        <v>266</v>
      </c>
      <c r="F362" s="429" t="s">
        <v>882</v>
      </c>
      <c r="G362" s="118"/>
      <c r="H362" s="117">
        <v>798</v>
      </c>
      <c r="I362" s="119"/>
      <c r="J362" s="118"/>
      <c r="K362" s="118"/>
      <c r="L362" s="120"/>
      <c r="M362" s="118"/>
      <c r="N362" s="126"/>
      <c r="O362" s="122"/>
      <c r="P362" s="118"/>
      <c r="Q362" s="126"/>
    </row>
    <row r="363" spans="2:17" hidden="1" x14ac:dyDescent="0.2">
      <c r="B363" s="427"/>
      <c r="C363" s="428"/>
      <c r="D363" s="427" t="s">
        <v>883</v>
      </c>
      <c r="E363" s="428" t="s">
        <v>261</v>
      </c>
      <c r="F363" s="429" t="s">
        <v>881</v>
      </c>
      <c r="G363" s="118"/>
      <c r="H363" s="117">
        <v>13695</v>
      </c>
      <c r="I363" s="119"/>
      <c r="J363" s="118"/>
      <c r="K363" s="118"/>
      <c r="L363" s="120"/>
      <c r="M363" s="118"/>
      <c r="N363" s="126"/>
      <c r="O363" s="122"/>
      <c r="P363" s="118"/>
      <c r="Q363" s="126"/>
    </row>
    <row r="364" spans="2:17" hidden="1" x14ac:dyDescent="0.2">
      <c r="B364" s="439"/>
      <c r="C364" s="440"/>
      <c r="D364" s="439" t="s">
        <v>883</v>
      </c>
      <c r="E364" s="440" t="s">
        <v>215</v>
      </c>
      <c r="F364" s="441" t="s">
        <v>1437</v>
      </c>
      <c r="G364" s="129"/>
      <c r="H364" s="130">
        <v>41747</v>
      </c>
      <c r="I364" s="131"/>
      <c r="J364" s="129"/>
      <c r="K364" s="118"/>
      <c r="L364" s="120"/>
      <c r="M364" s="118"/>
      <c r="N364" s="126"/>
      <c r="O364" s="122"/>
      <c r="P364" s="118"/>
      <c r="Q364" s="126"/>
    </row>
    <row r="365" spans="2:17" hidden="1" x14ac:dyDescent="0.2">
      <c r="B365" s="434" t="s">
        <v>1438</v>
      </c>
      <c r="C365" s="435" t="s">
        <v>505</v>
      </c>
      <c r="D365" s="434" t="s">
        <v>1438</v>
      </c>
      <c r="E365" s="452" t="s">
        <v>266</v>
      </c>
      <c r="F365" s="436" t="s">
        <v>1439</v>
      </c>
      <c r="G365" s="361">
        <v>46691</v>
      </c>
      <c r="H365" s="361">
        <v>46691</v>
      </c>
      <c r="I365" s="362" t="s">
        <v>1438</v>
      </c>
      <c r="J365" s="359" t="s">
        <v>1439</v>
      </c>
      <c r="K365" s="366">
        <f>H365</f>
        <v>46691</v>
      </c>
      <c r="L365" s="120"/>
      <c r="M365" s="118"/>
      <c r="N365" s="126"/>
      <c r="O365" s="122"/>
      <c r="P365" s="118"/>
      <c r="Q365" s="126"/>
    </row>
    <row r="366" spans="2:17" hidden="1" x14ac:dyDescent="0.2">
      <c r="B366" s="449" t="s">
        <v>1440</v>
      </c>
      <c r="C366" s="450" t="s">
        <v>1276</v>
      </c>
      <c r="D366" s="449" t="s">
        <v>1440</v>
      </c>
      <c r="E366" s="462" t="s">
        <v>1275</v>
      </c>
      <c r="F366" s="451" t="s">
        <v>840</v>
      </c>
      <c r="G366" s="366">
        <v>18467</v>
      </c>
      <c r="H366" s="366">
        <v>18467</v>
      </c>
      <c r="I366" s="373" t="s">
        <v>2045</v>
      </c>
      <c r="J366" s="365" t="s">
        <v>840</v>
      </c>
      <c r="K366" s="366">
        <f>H366</f>
        <v>18467</v>
      </c>
      <c r="L366" s="120"/>
      <c r="M366" s="118"/>
      <c r="N366" s="126"/>
      <c r="O366" s="122"/>
      <c r="P366" s="118"/>
      <c r="Q366" s="126"/>
    </row>
    <row r="367" spans="2:17" hidden="1" x14ac:dyDescent="0.2">
      <c r="B367" s="449" t="s">
        <v>2046</v>
      </c>
      <c r="C367" s="450" t="s">
        <v>505</v>
      </c>
      <c r="D367" s="449" t="s">
        <v>2046</v>
      </c>
      <c r="E367" s="462" t="s">
        <v>266</v>
      </c>
      <c r="F367" s="451" t="s">
        <v>1441</v>
      </c>
      <c r="G367" s="366">
        <v>1379</v>
      </c>
      <c r="H367" s="366">
        <v>1379</v>
      </c>
      <c r="I367" s="373" t="s">
        <v>2047</v>
      </c>
      <c r="J367" s="118" t="s">
        <v>1441</v>
      </c>
      <c r="K367" s="366">
        <f>H367</f>
        <v>1379</v>
      </c>
      <c r="L367" s="120"/>
      <c r="M367" s="118"/>
      <c r="N367" s="126"/>
      <c r="O367" s="122"/>
      <c r="P367" s="118"/>
      <c r="Q367" s="126"/>
    </row>
    <row r="368" spans="2:17" hidden="1" x14ac:dyDescent="0.2">
      <c r="B368" s="427" t="s">
        <v>2048</v>
      </c>
      <c r="C368" s="428" t="s">
        <v>2049</v>
      </c>
      <c r="D368" s="427" t="s">
        <v>2048</v>
      </c>
      <c r="E368" s="428" t="s">
        <v>2050</v>
      </c>
      <c r="F368" s="441" t="s">
        <v>832</v>
      </c>
      <c r="G368" s="130">
        <v>2070</v>
      </c>
      <c r="H368" s="130">
        <v>2070</v>
      </c>
      <c r="I368" s="131" t="s">
        <v>1442</v>
      </c>
      <c r="J368" s="365" t="s">
        <v>832</v>
      </c>
      <c r="K368" s="130">
        <f>H368</f>
        <v>2070</v>
      </c>
      <c r="L368" s="139"/>
      <c r="M368" s="129"/>
      <c r="N368" s="141"/>
      <c r="O368" s="143"/>
      <c r="P368" s="129"/>
      <c r="Q368" s="141"/>
    </row>
    <row r="369" spans="2:17" hidden="1" x14ac:dyDescent="0.2">
      <c r="B369" s="442" t="s">
        <v>1443</v>
      </c>
      <c r="C369" s="443" t="s">
        <v>2051</v>
      </c>
      <c r="D369" s="442" t="s">
        <v>1443</v>
      </c>
      <c r="E369" s="461" t="s">
        <v>2052</v>
      </c>
      <c r="F369" s="447" t="s">
        <v>627</v>
      </c>
      <c r="G369" s="138">
        <v>102843</v>
      </c>
      <c r="H369" s="138">
        <v>102843</v>
      </c>
      <c r="I369" s="362" t="s">
        <v>1443</v>
      </c>
      <c r="J369" s="359" t="s">
        <v>1444</v>
      </c>
      <c r="K369" s="358">
        <f>SUM(H369:H374)</f>
        <v>220108</v>
      </c>
      <c r="L369" s="362" t="s">
        <v>1445</v>
      </c>
      <c r="M369" s="359" t="s">
        <v>1444</v>
      </c>
      <c r="N369" s="140">
        <f>K369</f>
        <v>220108</v>
      </c>
      <c r="O369" s="144" t="s">
        <v>1446</v>
      </c>
      <c r="P369" s="359" t="s">
        <v>1447</v>
      </c>
      <c r="Q369" s="121">
        <f>SUM(N369:N377)</f>
        <v>320260</v>
      </c>
    </row>
    <row r="370" spans="2:17" hidden="1" x14ac:dyDescent="0.2">
      <c r="B370" s="431" t="s">
        <v>880</v>
      </c>
      <c r="C370" s="432" t="s">
        <v>1293</v>
      </c>
      <c r="D370" s="431"/>
      <c r="E370" s="432"/>
      <c r="F370" s="433" t="s">
        <v>628</v>
      </c>
      <c r="G370" s="133">
        <v>25936</v>
      </c>
      <c r="H370" s="133"/>
      <c r="I370" s="120"/>
      <c r="J370" s="118"/>
      <c r="K370" s="118"/>
      <c r="L370" s="120"/>
      <c r="M370" s="118"/>
      <c r="N370" s="126"/>
      <c r="O370" s="122"/>
      <c r="P370" s="118"/>
      <c r="Q370" s="126"/>
    </row>
    <row r="371" spans="2:17" hidden="1" x14ac:dyDescent="0.2">
      <c r="B371" s="427"/>
      <c r="C371" s="455"/>
      <c r="D371" s="427" t="s">
        <v>1443</v>
      </c>
      <c r="E371" s="455" t="s">
        <v>1336</v>
      </c>
      <c r="F371" s="429" t="s">
        <v>1448</v>
      </c>
      <c r="G371" s="125"/>
      <c r="H371" s="125">
        <v>25936</v>
      </c>
      <c r="I371" s="120"/>
      <c r="J371" s="118"/>
      <c r="K371" s="118"/>
      <c r="L371" s="120"/>
      <c r="M371" s="118"/>
      <c r="N371" s="126"/>
      <c r="O371" s="122"/>
      <c r="P371" s="118"/>
      <c r="Q371" s="126"/>
    </row>
    <row r="372" spans="2:17" hidden="1" x14ac:dyDescent="0.2">
      <c r="B372" s="437"/>
      <c r="C372" s="457"/>
      <c r="D372" s="437" t="s">
        <v>1443</v>
      </c>
      <c r="E372" s="457" t="s">
        <v>1423</v>
      </c>
      <c r="F372" s="430" t="s">
        <v>1449</v>
      </c>
      <c r="G372" s="168"/>
      <c r="H372" s="125">
        <v>0</v>
      </c>
      <c r="I372" s="120"/>
      <c r="J372" s="118"/>
      <c r="K372" s="118"/>
      <c r="L372" s="120"/>
      <c r="M372" s="118"/>
      <c r="N372" s="126"/>
      <c r="O372" s="122"/>
      <c r="P372" s="118"/>
      <c r="Q372" s="126"/>
    </row>
    <row r="373" spans="2:17" hidden="1" x14ac:dyDescent="0.2">
      <c r="B373" s="445" t="s">
        <v>880</v>
      </c>
      <c r="C373" s="446" t="s">
        <v>1296</v>
      </c>
      <c r="D373" s="445" t="s">
        <v>880</v>
      </c>
      <c r="E373" s="446" t="s">
        <v>2053</v>
      </c>
      <c r="F373" s="447" t="s">
        <v>1452</v>
      </c>
      <c r="G373" s="138">
        <v>91329</v>
      </c>
      <c r="H373" s="138">
        <v>91329</v>
      </c>
      <c r="I373" s="120"/>
      <c r="J373" s="118"/>
      <c r="K373" s="118"/>
      <c r="L373" s="120"/>
      <c r="M373" s="118"/>
      <c r="N373" s="126"/>
      <c r="O373" s="122"/>
      <c r="P373" s="118"/>
      <c r="Q373" s="126"/>
    </row>
    <row r="374" spans="2:17" hidden="1" x14ac:dyDescent="0.2">
      <c r="B374" s="427" t="s">
        <v>880</v>
      </c>
      <c r="C374" s="428" t="s">
        <v>1450</v>
      </c>
      <c r="D374" s="427" t="s">
        <v>880</v>
      </c>
      <c r="E374" s="428" t="s">
        <v>2054</v>
      </c>
      <c r="F374" s="429" t="s">
        <v>2055</v>
      </c>
      <c r="G374" s="138">
        <v>0</v>
      </c>
      <c r="H374" s="138">
        <v>0</v>
      </c>
      <c r="I374" s="139"/>
      <c r="J374" s="129"/>
      <c r="K374" s="129"/>
      <c r="L374" s="139"/>
      <c r="M374" s="129"/>
      <c r="N374" s="141"/>
      <c r="O374" s="122"/>
      <c r="P374" s="118"/>
      <c r="Q374" s="126"/>
    </row>
    <row r="375" spans="2:17" hidden="1" x14ac:dyDescent="0.2">
      <c r="B375" s="442" t="s">
        <v>1453</v>
      </c>
      <c r="C375" s="443" t="s">
        <v>1276</v>
      </c>
      <c r="D375" s="442" t="s">
        <v>1453</v>
      </c>
      <c r="E375" s="461" t="s">
        <v>1275</v>
      </c>
      <c r="F375" s="444" t="s">
        <v>2056</v>
      </c>
      <c r="G375" s="361">
        <v>0</v>
      </c>
      <c r="H375" s="361">
        <v>0</v>
      </c>
      <c r="I375" s="120" t="s">
        <v>2057</v>
      </c>
      <c r="J375" s="118" t="s">
        <v>1454</v>
      </c>
      <c r="K375" s="117">
        <f>SUM(H375:H377)</f>
        <v>100152</v>
      </c>
      <c r="L375" s="120" t="s">
        <v>1455</v>
      </c>
      <c r="M375" s="118" t="s">
        <v>1454</v>
      </c>
      <c r="N375" s="121">
        <f>K375</f>
        <v>100152</v>
      </c>
      <c r="O375" s="122"/>
      <c r="P375" s="118"/>
      <c r="Q375" s="126"/>
    </row>
    <row r="376" spans="2:17" hidden="1" x14ac:dyDescent="0.2">
      <c r="B376" s="445" t="s">
        <v>2057</v>
      </c>
      <c r="C376" s="446" t="s">
        <v>2058</v>
      </c>
      <c r="D376" s="445" t="s">
        <v>2057</v>
      </c>
      <c r="E376" s="446" t="s">
        <v>2059</v>
      </c>
      <c r="F376" s="447" t="s">
        <v>1456</v>
      </c>
      <c r="G376" s="138">
        <v>20969</v>
      </c>
      <c r="H376" s="138">
        <v>20969</v>
      </c>
      <c r="I376" s="120"/>
      <c r="J376" s="118"/>
      <c r="K376" s="118"/>
      <c r="L376" s="120"/>
      <c r="M376" s="118"/>
      <c r="N376" s="126"/>
      <c r="O376" s="122"/>
      <c r="P376" s="118"/>
      <c r="Q376" s="126"/>
    </row>
    <row r="377" spans="2:17" hidden="1" x14ac:dyDescent="0.2">
      <c r="B377" s="453" t="s">
        <v>1453</v>
      </c>
      <c r="C377" s="454" t="s">
        <v>1304</v>
      </c>
      <c r="D377" s="453" t="s">
        <v>1453</v>
      </c>
      <c r="E377" s="454" t="s">
        <v>1337</v>
      </c>
      <c r="F377" s="448" t="s">
        <v>1457</v>
      </c>
      <c r="G377" s="136">
        <v>79183</v>
      </c>
      <c r="H377" s="136">
        <v>79183</v>
      </c>
      <c r="I377" s="139"/>
      <c r="J377" s="129"/>
      <c r="K377" s="129"/>
      <c r="L377" s="139"/>
      <c r="M377" s="129"/>
      <c r="N377" s="141"/>
      <c r="O377" s="143"/>
      <c r="P377" s="129"/>
      <c r="Q377" s="141"/>
    </row>
    <row r="378" spans="2:17" hidden="1" x14ac:dyDescent="0.2">
      <c r="B378" s="434" t="s">
        <v>2060</v>
      </c>
      <c r="C378" s="435" t="s">
        <v>505</v>
      </c>
      <c r="D378" s="434"/>
      <c r="E378" s="452"/>
      <c r="F378" s="436" t="s">
        <v>871</v>
      </c>
      <c r="G378" s="361">
        <v>135984</v>
      </c>
      <c r="H378" s="367"/>
      <c r="I378" s="362" t="s">
        <v>2061</v>
      </c>
      <c r="J378" s="359" t="s">
        <v>1459</v>
      </c>
      <c r="K378" s="381">
        <f>SUM(H378:H385)</f>
        <v>914462</v>
      </c>
      <c r="L378" s="362" t="s">
        <v>2062</v>
      </c>
      <c r="M378" s="359" t="s">
        <v>1459</v>
      </c>
      <c r="N378" s="140">
        <f>K378</f>
        <v>914462</v>
      </c>
      <c r="O378" s="144" t="s">
        <v>2063</v>
      </c>
      <c r="P378" s="359" t="s">
        <v>353</v>
      </c>
      <c r="Q378" s="121">
        <f>SUM(N378:N393)</f>
        <v>1527345</v>
      </c>
    </row>
    <row r="379" spans="2:17" hidden="1" x14ac:dyDescent="0.2">
      <c r="B379" s="427"/>
      <c r="C379" s="428"/>
      <c r="D379" s="427" t="s">
        <v>2064</v>
      </c>
      <c r="E379" s="455" t="s">
        <v>266</v>
      </c>
      <c r="F379" s="429" t="s">
        <v>869</v>
      </c>
      <c r="G379" s="135"/>
      <c r="H379" s="125">
        <v>117846</v>
      </c>
      <c r="I379" s="120"/>
      <c r="J379" s="118"/>
      <c r="K379" s="118"/>
      <c r="L379" s="120"/>
      <c r="M379" s="118"/>
      <c r="N379" s="126"/>
      <c r="O379" s="122"/>
      <c r="P379" s="118"/>
      <c r="Q379" s="126"/>
    </row>
    <row r="380" spans="2:17" hidden="1" x14ac:dyDescent="0.2">
      <c r="B380" s="464"/>
      <c r="C380" s="465"/>
      <c r="D380" s="437" t="s">
        <v>2065</v>
      </c>
      <c r="E380" s="457" t="s">
        <v>2066</v>
      </c>
      <c r="F380" s="430" t="s">
        <v>868</v>
      </c>
      <c r="G380" s="135"/>
      <c r="H380" s="125">
        <v>18138</v>
      </c>
      <c r="I380" s="120"/>
      <c r="J380" s="118"/>
      <c r="K380" s="118"/>
      <c r="L380" s="120"/>
      <c r="M380" s="118"/>
      <c r="N380" s="126"/>
      <c r="O380" s="122"/>
      <c r="P380" s="118"/>
      <c r="Q380" s="126"/>
    </row>
    <row r="381" spans="2:17" hidden="1" x14ac:dyDescent="0.2">
      <c r="B381" s="445" t="s">
        <v>878</v>
      </c>
      <c r="C381" s="446" t="s">
        <v>461</v>
      </c>
      <c r="D381" s="445" t="s">
        <v>878</v>
      </c>
      <c r="E381" s="446" t="s">
        <v>204</v>
      </c>
      <c r="F381" s="447" t="s">
        <v>867</v>
      </c>
      <c r="G381" s="138">
        <v>29847</v>
      </c>
      <c r="H381" s="138">
        <v>29847</v>
      </c>
      <c r="I381" s="120"/>
      <c r="J381" s="118"/>
      <c r="K381" s="118"/>
      <c r="L381" s="120"/>
      <c r="M381" s="118"/>
      <c r="N381" s="126"/>
      <c r="O381" s="122"/>
      <c r="P381" s="118"/>
      <c r="Q381" s="126"/>
    </row>
    <row r="382" spans="2:17" hidden="1" x14ac:dyDescent="0.2">
      <c r="B382" s="445" t="s">
        <v>878</v>
      </c>
      <c r="C382" s="446" t="s">
        <v>458</v>
      </c>
      <c r="D382" s="445" t="s">
        <v>878</v>
      </c>
      <c r="E382" s="460" t="s">
        <v>125</v>
      </c>
      <c r="F382" s="447" t="s">
        <v>2067</v>
      </c>
      <c r="G382" s="125">
        <v>139130</v>
      </c>
      <c r="H382" s="125">
        <v>139130</v>
      </c>
      <c r="I382" s="158"/>
      <c r="J382" s="118"/>
      <c r="K382" s="118"/>
      <c r="L382" s="158"/>
      <c r="M382" s="118"/>
      <c r="N382" s="126"/>
      <c r="O382" s="159"/>
      <c r="P382" s="118"/>
      <c r="Q382" s="126"/>
    </row>
    <row r="383" spans="2:17" hidden="1" x14ac:dyDescent="0.2">
      <c r="B383" s="437" t="s">
        <v>1458</v>
      </c>
      <c r="C383" s="438" t="s">
        <v>1450</v>
      </c>
      <c r="D383" s="437" t="s">
        <v>1458</v>
      </c>
      <c r="E383" s="438" t="s">
        <v>1451</v>
      </c>
      <c r="F383" s="466" t="s">
        <v>1460</v>
      </c>
      <c r="G383" s="177">
        <v>12689</v>
      </c>
      <c r="H383" s="177">
        <v>12689</v>
      </c>
      <c r="I383" s="120"/>
      <c r="J383" s="118"/>
      <c r="K383" s="118"/>
      <c r="L383" s="120"/>
      <c r="M383" s="118"/>
      <c r="N383" s="126"/>
      <c r="O383" s="122"/>
      <c r="P383" s="118"/>
      <c r="Q383" s="126"/>
    </row>
    <row r="384" spans="2:17" hidden="1" x14ac:dyDescent="0.2">
      <c r="B384" s="445" t="s">
        <v>878</v>
      </c>
      <c r="C384" s="446" t="s">
        <v>1317</v>
      </c>
      <c r="D384" s="445" t="s">
        <v>878</v>
      </c>
      <c r="E384" s="460" t="s">
        <v>1318</v>
      </c>
      <c r="F384" s="466" t="s">
        <v>1461</v>
      </c>
      <c r="G384" s="177">
        <v>484170</v>
      </c>
      <c r="H384" s="177">
        <v>484170</v>
      </c>
      <c r="I384" s="120"/>
      <c r="J384" s="118"/>
      <c r="K384" s="118"/>
      <c r="L384" s="120"/>
      <c r="M384" s="118"/>
      <c r="N384" s="126"/>
      <c r="O384" s="122"/>
      <c r="P384" s="118"/>
      <c r="Q384" s="126"/>
    </row>
    <row r="385" spans="2:17" hidden="1" x14ac:dyDescent="0.2">
      <c r="B385" s="439" t="s">
        <v>1458</v>
      </c>
      <c r="C385" s="440" t="s">
        <v>1304</v>
      </c>
      <c r="D385" s="439" t="s">
        <v>878</v>
      </c>
      <c r="E385" s="456" t="s">
        <v>1337</v>
      </c>
      <c r="F385" s="448" t="s">
        <v>1462</v>
      </c>
      <c r="G385" s="136">
        <v>112642</v>
      </c>
      <c r="H385" s="136">
        <v>112642</v>
      </c>
      <c r="I385" s="139"/>
      <c r="J385" s="129"/>
      <c r="K385" s="129"/>
      <c r="L385" s="139"/>
      <c r="M385" s="129"/>
      <c r="N385" s="141"/>
      <c r="O385" s="122"/>
      <c r="P385" s="118"/>
      <c r="Q385" s="126"/>
    </row>
    <row r="386" spans="2:17" hidden="1" x14ac:dyDescent="0.2">
      <c r="B386" s="427" t="s">
        <v>1463</v>
      </c>
      <c r="C386" s="428" t="s">
        <v>1276</v>
      </c>
      <c r="D386" s="427" t="s">
        <v>1463</v>
      </c>
      <c r="E386" s="428" t="s">
        <v>1275</v>
      </c>
      <c r="F386" s="444" t="s">
        <v>1464</v>
      </c>
      <c r="G386" s="137">
        <v>2335</v>
      </c>
      <c r="H386" s="137">
        <v>2335</v>
      </c>
      <c r="I386" s="362" t="s">
        <v>1463</v>
      </c>
      <c r="J386" s="118" t="s">
        <v>1465</v>
      </c>
      <c r="K386" s="117">
        <f>SUM(H386:H387)</f>
        <v>88281</v>
      </c>
      <c r="L386" s="362" t="s">
        <v>1466</v>
      </c>
      <c r="M386" s="359" t="s">
        <v>1467</v>
      </c>
      <c r="N386" s="121">
        <f>K386</f>
        <v>88281</v>
      </c>
      <c r="O386" s="122"/>
      <c r="P386" s="118"/>
      <c r="Q386" s="126"/>
    </row>
    <row r="387" spans="2:17" hidden="1" x14ac:dyDescent="0.2">
      <c r="B387" s="431" t="s">
        <v>1463</v>
      </c>
      <c r="C387" s="432" t="s">
        <v>1293</v>
      </c>
      <c r="D387" s="431" t="s">
        <v>1463</v>
      </c>
      <c r="E387" s="467" t="s">
        <v>1336</v>
      </c>
      <c r="F387" s="448" t="s">
        <v>1468</v>
      </c>
      <c r="G387" s="136">
        <v>85946</v>
      </c>
      <c r="H387" s="136">
        <v>85946</v>
      </c>
      <c r="I387" s="139"/>
      <c r="J387" s="129"/>
      <c r="K387" s="129"/>
      <c r="L387" s="139"/>
      <c r="M387" s="129"/>
      <c r="N387" s="141"/>
      <c r="O387" s="122"/>
      <c r="P387" s="118"/>
      <c r="Q387" s="126"/>
    </row>
    <row r="388" spans="2:17" hidden="1" x14ac:dyDescent="0.2">
      <c r="B388" s="449" t="s">
        <v>1469</v>
      </c>
      <c r="C388" s="450" t="s">
        <v>505</v>
      </c>
      <c r="D388" s="449" t="s">
        <v>1469</v>
      </c>
      <c r="E388" s="450" t="s">
        <v>266</v>
      </c>
      <c r="F388" s="451" t="s">
        <v>874</v>
      </c>
      <c r="G388" s="366">
        <v>30196</v>
      </c>
      <c r="H388" s="366">
        <v>30196</v>
      </c>
      <c r="I388" s="373" t="s">
        <v>1469</v>
      </c>
      <c r="J388" s="365" t="s">
        <v>1470</v>
      </c>
      <c r="K388" s="366">
        <f>H388</f>
        <v>30196</v>
      </c>
      <c r="L388" s="362" t="s">
        <v>1471</v>
      </c>
      <c r="M388" s="385" t="s">
        <v>1472</v>
      </c>
      <c r="N388" s="121">
        <f>SUM(K388:K389)</f>
        <v>110685</v>
      </c>
      <c r="O388" s="122"/>
      <c r="P388" s="118"/>
      <c r="Q388" s="126"/>
    </row>
    <row r="389" spans="2:17" hidden="1" x14ac:dyDescent="0.2">
      <c r="B389" s="449" t="s">
        <v>1473</v>
      </c>
      <c r="C389" s="450" t="s">
        <v>1276</v>
      </c>
      <c r="D389" s="449" t="s">
        <v>1473</v>
      </c>
      <c r="E389" s="462" t="s">
        <v>266</v>
      </c>
      <c r="F389" s="451" t="s">
        <v>872</v>
      </c>
      <c r="G389" s="366">
        <v>80489</v>
      </c>
      <c r="H389" s="366">
        <v>80489</v>
      </c>
      <c r="I389" s="373" t="s">
        <v>1473</v>
      </c>
      <c r="J389" s="365" t="s">
        <v>1474</v>
      </c>
      <c r="K389" s="130">
        <f>H389</f>
        <v>80489</v>
      </c>
      <c r="L389" s="139"/>
      <c r="M389" s="129"/>
      <c r="N389" s="126"/>
      <c r="O389" s="122"/>
      <c r="P389" s="118"/>
      <c r="Q389" s="126"/>
    </row>
    <row r="390" spans="2:17" hidden="1" x14ac:dyDescent="0.2">
      <c r="B390" s="437" t="s">
        <v>1475</v>
      </c>
      <c r="C390" s="438" t="s">
        <v>1276</v>
      </c>
      <c r="D390" s="437" t="s">
        <v>1475</v>
      </c>
      <c r="E390" s="438" t="s">
        <v>1275</v>
      </c>
      <c r="F390" s="444" t="s">
        <v>616</v>
      </c>
      <c r="G390" s="361">
        <v>31590</v>
      </c>
      <c r="H390" s="361">
        <v>31590</v>
      </c>
      <c r="I390" s="362" t="s">
        <v>1475</v>
      </c>
      <c r="J390" s="118" t="s">
        <v>1476</v>
      </c>
      <c r="K390" s="117">
        <f>SUM(H390:H393)</f>
        <v>413917</v>
      </c>
      <c r="L390" s="362" t="s">
        <v>1477</v>
      </c>
      <c r="M390" s="118" t="s">
        <v>1476</v>
      </c>
      <c r="N390" s="140">
        <f>K390</f>
        <v>413917</v>
      </c>
      <c r="O390" s="122"/>
      <c r="P390" s="118"/>
      <c r="Q390" s="126"/>
    </row>
    <row r="391" spans="2:17" hidden="1" x14ac:dyDescent="0.2">
      <c r="B391" s="445" t="s">
        <v>2068</v>
      </c>
      <c r="C391" s="446" t="s">
        <v>461</v>
      </c>
      <c r="D391" s="445" t="s">
        <v>2068</v>
      </c>
      <c r="E391" s="446" t="s">
        <v>2059</v>
      </c>
      <c r="F391" s="447" t="s">
        <v>617</v>
      </c>
      <c r="G391" s="138">
        <v>48721</v>
      </c>
      <c r="H391" s="138">
        <v>48721</v>
      </c>
      <c r="I391" s="120"/>
      <c r="J391" s="118"/>
      <c r="K391" s="118"/>
      <c r="L391" s="120"/>
      <c r="M391" s="118"/>
      <c r="N391" s="126"/>
      <c r="O391" s="122"/>
      <c r="P391" s="118"/>
      <c r="Q391" s="126"/>
    </row>
    <row r="392" spans="2:17" hidden="1" x14ac:dyDescent="0.2">
      <c r="B392" s="445" t="s">
        <v>2069</v>
      </c>
      <c r="C392" s="446" t="s">
        <v>458</v>
      </c>
      <c r="D392" s="445" t="s">
        <v>2069</v>
      </c>
      <c r="E392" s="446" t="s">
        <v>2070</v>
      </c>
      <c r="F392" s="447" t="s">
        <v>618</v>
      </c>
      <c r="G392" s="138">
        <v>294136</v>
      </c>
      <c r="H392" s="138">
        <v>294136</v>
      </c>
      <c r="I392" s="120"/>
      <c r="J392" s="118"/>
      <c r="K392" s="118"/>
      <c r="L392" s="120"/>
      <c r="M392" s="118"/>
      <c r="N392" s="126"/>
      <c r="O392" s="122"/>
      <c r="P392" s="118"/>
      <c r="Q392" s="126"/>
    </row>
    <row r="393" spans="2:17" hidden="1" x14ac:dyDescent="0.2">
      <c r="B393" s="453" t="s">
        <v>2071</v>
      </c>
      <c r="C393" s="454" t="s">
        <v>2025</v>
      </c>
      <c r="D393" s="453" t="s">
        <v>2071</v>
      </c>
      <c r="E393" s="463" t="s">
        <v>2072</v>
      </c>
      <c r="F393" s="448" t="s">
        <v>619</v>
      </c>
      <c r="G393" s="136">
        <v>39470</v>
      </c>
      <c r="H393" s="136">
        <v>39470</v>
      </c>
      <c r="I393" s="139"/>
      <c r="J393" s="129"/>
      <c r="K393" s="129"/>
      <c r="L393" s="139"/>
      <c r="M393" s="129"/>
      <c r="N393" s="141"/>
      <c r="O393" s="143"/>
      <c r="P393" s="129"/>
      <c r="Q393" s="141"/>
    </row>
    <row r="394" spans="2:17" hidden="1" x14ac:dyDescent="0.2">
      <c r="B394" s="442" t="s">
        <v>870</v>
      </c>
      <c r="C394" s="443" t="s">
        <v>505</v>
      </c>
      <c r="D394" s="442" t="s">
        <v>870</v>
      </c>
      <c r="E394" s="443" t="s">
        <v>266</v>
      </c>
      <c r="F394" s="444" t="s">
        <v>622</v>
      </c>
      <c r="G394" s="361">
        <v>17002</v>
      </c>
      <c r="H394" s="361">
        <v>17002</v>
      </c>
      <c r="I394" s="362" t="s">
        <v>1478</v>
      </c>
      <c r="J394" s="359" t="s">
        <v>611</v>
      </c>
      <c r="K394" s="117">
        <f>SUM(H394:H398)</f>
        <v>396010</v>
      </c>
      <c r="L394" s="120" t="s">
        <v>1480</v>
      </c>
      <c r="M394" s="118" t="s">
        <v>2073</v>
      </c>
      <c r="N394" s="121">
        <f>SUM(K394:K400)</f>
        <v>466738</v>
      </c>
      <c r="O394" s="144" t="s">
        <v>1481</v>
      </c>
      <c r="P394" s="118" t="s">
        <v>2074</v>
      </c>
      <c r="Q394" s="121">
        <f>SUM(N394:N403)</f>
        <v>587908</v>
      </c>
    </row>
    <row r="395" spans="2:17" hidden="1" x14ac:dyDescent="0.2">
      <c r="B395" s="445" t="s">
        <v>870</v>
      </c>
      <c r="C395" s="446" t="s">
        <v>461</v>
      </c>
      <c r="D395" s="445" t="s">
        <v>870</v>
      </c>
      <c r="E395" s="446" t="s">
        <v>204</v>
      </c>
      <c r="F395" s="447" t="s">
        <v>1483</v>
      </c>
      <c r="G395" s="138">
        <v>93447</v>
      </c>
      <c r="H395" s="138">
        <v>93447</v>
      </c>
      <c r="I395" s="120"/>
      <c r="J395" s="118"/>
      <c r="K395" s="118"/>
      <c r="L395" s="120"/>
      <c r="M395" s="118"/>
      <c r="N395" s="126"/>
      <c r="O395" s="122"/>
      <c r="P395" s="118"/>
      <c r="Q395" s="126"/>
    </row>
    <row r="396" spans="2:17" hidden="1" x14ac:dyDescent="0.2">
      <c r="B396" s="445" t="s">
        <v>870</v>
      </c>
      <c r="C396" s="446" t="s">
        <v>1296</v>
      </c>
      <c r="D396" s="445" t="s">
        <v>870</v>
      </c>
      <c r="E396" s="446" t="s">
        <v>1313</v>
      </c>
      <c r="F396" s="447" t="s">
        <v>1484</v>
      </c>
      <c r="G396" s="138">
        <v>266909</v>
      </c>
      <c r="H396" s="138">
        <v>266909</v>
      </c>
      <c r="I396" s="120"/>
      <c r="J396" s="118"/>
      <c r="K396" s="118"/>
      <c r="L396" s="120"/>
      <c r="M396" s="118"/>
      <c r="N396" s="126"/>
      <c r="O396" s="122"/>
      <c r="P396" s="118"/>
      <c r="Q396" s="126"/>
    </row>
    <row r="397" spans="2:17" hidden="1" x14ac:dyDescent="0.2">
      <c r="B397" s="445" t="s">
        <v>870</v>
      </c>
      <c r="C397" s="446" t="s">
        <v>1450</v>
      </c>
      <c r="D397" s="445" t="s">
        <v>870</v>
      </c>
      <c r="E397" s="446" t="s">
        <v>1451</v>
      </c>
      <c r="F397" s="447" t="s">
        <v>621</v>
      </c>
      <c r="G397" s="138">
        <v>227</v>
      </c>
      <c r="H397" s="138">
        <v>227</v>
      </c>
      <c r="I397" s="120"/>
      <c r="J397" s="118"/>
      <c r="K397" s="135"/>
      <c r="L397" s="120"/>
      <c r="M397" s="118"/>
      <c r="N397" s="126"/>
      <c r="O397" s="122"/>
      <c r="P397" s="118"/>
      <c r="Q397" s="126"/>
    </row>
    <row r="398" spans="2:17" hidden="1" x14ac:dyDescent="0.2">
      <c r="B398" s="439" t="s">
        <v>870</v>
      </c>
      <c r="C398" s="440" t="s">
        <v>139</v>
      </c>
      <c r="D398" s="439" t="s">
        <v>870</v>
      </c>
      <c r="E398" s="440" t="s">
        <v>281</v>
      </c>
      <c r="F398" s="441" t="s">
        <v>626</v>
      </c>
      <c r="G398" s="136">
        <v>18425</v>
      </c>
      <c r="H398" s="136">
        <v>18425</v>
      </c>
      <c r="I398" s="139"/>
      <c r="J398" s="129"/>
      <c r="K398" s="132"/>
      <c r="L398" s="120"/>
      <c r="M398" s="118"/>
      <c r="N398" s="126"/>
      <c r="O398" s="122"/>
      <c r="P398" s="118"/>
      <c r="Q398" s="126"/>
    </row>
    <row r="399" spans="2:17" hidden="1" x14ac:dyDescent="0.2">
      <c r="B399" s="427" t="s">
        <v>1482</v>
      </c>
      <c r="C399" s="428" t="s">
        <v>1276</v>
      </c>
      <c r="D399" s="427" t="s">
        <v>1134</v>
      </c>
      <c r="E399" s="428" t="s">
        <v>1275</v>
      </c>
      <c r="F399" s="430" t="s">
        <v>1479</v>
      </c>
      <c r="G399" s="125">
        <v>62</v>
      </c>
      <c r="H399" s="125">
        <v>62</v>
      </c>
      <c r="I399" s="362" t="s">
        <v>1482</v>
      </c>
      <c r="J399" s="118" t="s">
        <v>2075</v>
      </c>
      <c r="K399" s="117">
        <f>SUM(H399:H400)</f>
        <v>70728</v>
      </c>
      <c r="L399" s="120"/>
      <c r="M399" s="118"/>
      <c r="N399" s="121"/>
      <c r="P399" s="118"/>
      <c r="Q399" s="126"/>
    </row>
    <row r="400" spans="2:17" hidden="1" x14ac:dyDescent="0.2">
      <c r="B400" s="445" t="s">
        <v>1134</v>
      </c>
      <c r="C400" s="446" t="s">
        <v>1293</v>
      </c>
      <c r="D400" s="445" t="s">
        <v>1134</v>
      </c>
      <c r="E400" s="446" t="s">
        <v>1336</v>
      </c>
      <c r="F400" s="448" t="s">
        <v>620</v>
      </c>
      <c r="G400" s="133">
        <v>70666</v>
      </c>
      <c r="H400" s="133">
        <v>70666</v>
      </c>
      <c r="I400" s="120"/>
      <c r="J400" s="118"/>
      <c r="K400" s="118"/>
      <c r="L400" s="139"/>
      <c r="M400" s="129"/>
      <c r="N400" s="141"/>
      <c r="O400" s="122"/>
      <c r="P400" s="118"/>
      <c r="Q400" s="126"/>
    </row>
    <row r="401" spans="2:17" hidden="1" x14ac:dyDescent="0.2">
      <c r="B401" s="442" t="s">
        <v>1485</v>
      </c>
      <c r="C401" s="443" t="s">
        <v>1276</v>
      </c>
      <c r="D401" s="442" t="s">
        <v>1485</v>
      </c>
      <c r="E401" s="443" t="s">
        <v>266</v>
      </c>
      <c r="F401" s="430" t="s">
        <v>1486</v>
      </c>
      <c r="G401" s="137">
        <v>83735</v>
      </c>
      <c r="H401" s="137">
        <v>83735</v>
      </c>
      <c r="I401" s="362" t="s">
        <v>1485</v>
      </c>
      <c r="J401" s="359" t="s">
        <v>1487</v>
      </c>
      <c r="K401" s="358">
        <f>SUM(H401:H403)</f>
        <v>121170</v>
      </c>
      <c r="L401" s="120" t="s">
        <v>1488</v>
      </c>
      <c r="M401" s="118" t="s">
        <v>1487</v>
      </c>
      <c r="N401" s="121">
        <f>K401</f>
        <v>121170</v>
      </c>
      <c r="O401" s="122"/>
      <c r="P401" s="118"/>
      <c r="Q401" s="126"/>
    </row>
    <row r="402" spans="2:17" hidden="1" x14ac:dyDescent="0.2">
      <c r="B402" s="445" t="s">
        <v>1485</v>
      </c>
      <c r="C402" s="446" t="s">
        <v>1293</v>
      </c>
      <c r="D402" s="445" t="s">
        <v>1485</v>
      </c>
      <c r="E402" s="446" t="s">
        <v>1336</v>
      </c>
      <c r="F402" s="447" t="s">
        <v>1489</v>
      </c>
      <c r="G402" s="138">
        <v>720</v>
      </c>
      <c r="H402" s="138">
        <v>720</v>
      </c>
      <c r="I402" s="120"/>
      <c r="J402" s="118"/>
      <c r="K402" s="118"/>
      <c r="L402" s="120"/>
      <c r="M402" s="118"/>
      <c r="N402" s="126"/>
      <c r="O402" s="122"/>
      <c r="P402" s="118"/>
      <c r="Q402" s="126"/>
    </row>
    <row r="403" spans="2:17" hidden="1" x14ac:dyDescent="0.2">
      <c r="B403" s="427" t="s">
        <v>1485</v>
      </c>
      <c r="C403" s="428" t="s">
        <v>1296</v>
      </c>
      <c r="D403" s="427" t="s">
        <v>1485</v>
      </c>
      <c r="E403" s="428" t="s">
        <v>1313</v>
      </c>
      <c r="F403" s="433" t="s">
        <v>1490</v>
      </c>
      <c r="G403" s="125">
        <v>36715</v>
      </c>
      <c r="H403" s="125">
        <v>36715</v>
      </c>
      <c r="I403" s="120"/>
      <c r="J403" s="123"/>
      <c r="K403" s="123"/>
      <c r="L403" s="120"/>
      <c r="M403" s="123"/>
      <c r="N403" s="149"/>
      <c r="O403" s="122"/>
      <c r="P403" s="118"/>
      <c r="Q403" s="126"/>
    </row>
    <row r="404" spans="2:17" hidden="1" x14ac:dyDescent="0.2">
      <c r="B404" s="434" t="s">
        <v>1491</v>
      </c>
      <c r="C404" s="435" t="s">
        <v>1276</v>
      </c>
      <c r="D404" s="434" t="s">
        <v>1491</v>
      </c>
      <c r="E404" s="435" t="s">
        <v>1275</v>
      </c>
      <c r="F404" s="451" t="s">
        <v>864</v>
      </c>
      <c r="G404" s="366">
        <v>0</v>
      </c>
      <c r="H404" s="366">
        <v>0</v>
      </c>
      <c r="I404" s="373" t="s">
        <v>1491</v>
      </c>
      <c r="J404" s="365" t="s">
        <v>1492</v>
      </c>
      <c r="K404" s="363">
        <f>H404</f>
        <v>0</v>
      </c>
      <c r="L404" s="373" t="s">
        <v>1493</v>
      </c>
      <c r="M404" s="365" t="s">
        <v>1494</v>
      </c>
      <c r="N404" s="369">
        <f>K404</f>
        <v>0</v>
      </c>
      <c r="O404" s="144" t="s">
        <v>2076</v>
      </c>
      <c r="P404" s="359" t="s">
        <v>354</v>
      </c>
      <c r="Q404" s="140">
        <f>SUM(N404:N420)</f>
        <v>1126168</v>
      </c>
    </row>
    <row r="405" spans="2:17" hidden="1" x14ac:dyDescent="0.2">
      <c r="B405" s="434" t="s">
        <v>1495</v>
      </c>
      <c r="C405" s="435" t="s">
        <v>1276</v>
      </c>
      <c r="D405" s="434" t="s">
        <v>1495</v>
      </c>
      <c r="E405" s="452" t="s">
        <v>1275</v>
      </c>
      <c r="F405" s="436" t="s">
        <v>862</v>
      </c>
      <c r="G405" s="361">
        <v>45640</v>
      </c>
      <c r="H405" s="361">
        <v>45640</v>
      </c>
      <c r="I405" s="362" t="s">
        <v>2077</v>
      </c>
      <c r="J405" s="359" t="s">
        <v>862</v>
      </c>
      <c r="K405" s="366">
        <f>H405</f>
        <v>45640</v>
      </c>
      <c r="L405" s="362" t="s">
        <v>2078</v>
      </c>
      <c r="M405" s="359" t="s">
        <v>1496</v>
      </c>
      <c r="N405" s="121">
        <f>SUM(K405:K406)</f>
        <v>172549</v>
      </c>
      <c r="O405" s="122"/>
      <c r="P405" s="118"/>
      <c r="Q405" s="126"/>
    </row>
    <row r="406" spans="2:17" hidden="1" x14ac:dyDescent="0.2">
      <c r="B406" s="449" t="s">
        <v>2079</v>
      </c>
      <c r="C406" s="450" t="s">
        <v>505</v>
      </c>
      <c r="D406" s="449" t="s">
        <v>2079</v>
      </c>
      <c r="E406" s="450" t="s">
        <v>266</v>
      </c>
      <c r="F406" s="451" t="s">
        <v>860</v>
      </c>
      <c r="G406" s="366">
        <v>126909</v>
      </c>
      <c r="H406" s="366">
        <v>126909</v>
      </c>
      <c r="I406" s="373" t="s">
        <v>1497</v>
      </c>
      <c r="J406" s="365" t="s">
        <v>860</v>
      </c>
      <c r="K406" s="130">
        <f>H406</f>
        <v>126909</v>
      </c>
      <c r="L406" s="139"/>
      <c r="M406" s="129"/>
      <c r="N406" s="141"/>
      <c r="O406" s="122"/>
      <c r="P406" s="118"/>
      <c r="Q406" s="126"/>
    </row>
    <row r="407" spans="2:17" hidden="1" x14ac:dyDescent="0.2">
      <c r="B407" s="437" t="s">
        <v>1498</v>
      </c>
      <c r="C407" s="438" t="s">
        <v>1276</v>
      </c>
      <c r="D407" s="437" t="s">
        <v>1498</v>
      </c>
      <c r="E407" s="438" t="s">
        <v>1275</v>
      </c>
      <c r="F407" s="430" t="s">
        <v>1499</v>
      </c>
      <c r="G407" s="137">
        <v>34816</v>
      </c>
      <c r="H407" s="137">
        <v>34816</v>
      </c>
      <c r="I407" s="120" t="s">
        <v>2080</v>
      </c>
      <c r="J407" s="367" t="s">
        <v>2081</v>
      </c>
      <c r="K407" s="178">
        <f>SUM(H407:H408)</f>
        <v>299889</v>
      </c>
      <c r="L407" s="120" t="s">
        <v>2082</v>
      </c>
      <c r="M407" s="118" t="s">
        <v>2081</v>
      </c>
      <c r="N407" s="121">
        <f>K407</f>
        <v>299889</v>
      </c>
      <c r="O407" s="122"/>
      <c r="P407" s="118"/>
      <c r="Q407" s="126"/>
    </row>
    <row r="408" spans="2:17" hidden="1" x14ac:dyDescent="0.2">
      <c r="B408" s="439" t="s">
        <v>1498</v>
      </c>
      <c r="C408" s="440" t="s">
        <v>1293</v>
      </c>
      <c r="D408" s="439" t="s">
        <v>1498</v>
      </c>
      <c r="E408" s="440" t="s">
        <v>1336</v>
      </c>
      <c r="F408" s="448" t="s">
        <v>858</v>
      </c>
      <c r="G408" s="136">
        <v>265073</v>
      </c>
      <c r="H408" s="136">
        <v>265073</v>
      </c>
      <c r="I408" s="139"/>
      <c r="J408" s="132"/>
      <c r="K408" s="179"/>
      <c r="L408" s="139"/>
      <c r="M408" s="129"/>
      <c r="N408" s="141"/>
      <c r="O408" s="122"/>
      <c r="P408" s="118"/>
      <c r="Q408" s="126"/>
    </row>
    <row r="409" spans="2:17" hidden="1" x14ac:dyDescent="0.2">
      <c r="B409" s="442" t="s">
        <v>1500</v>
      </c>
      <c r="C409" s="443" t="s">
        <v>505</v>
      </c>
      <c r="D409" s="442" t="s">
        <v>1500</v>
      </c>
      <c r="E409" s="443" t="s">
        <v>266</v>
      </c>
      <c r="F409" s="444" t="s">
        <v>857</v>
      </c>
      <c r="G409" s="361">
        <v>72200</v>
      </c>
      <c r="H409" s="361">
        <v>72200</v>
      </c>
      <c r="I409" s="362" t="s">
        <v>2083</v>
      </c>
      <c r="J409" s="367" t="s">
        <v>856</v>
      </c>
      <c r="K409" s="361">
        <f>SUM(H409:H412)</f>
        <v>312028</v>
      </c>
      <c r="L409" s="362" t="s">
        <v>2084</v>
      </c>
      <c r="M409" s="359" t="s">
        <v>856</v>
      </c>
      <c r="N409" s="121">
        <f>K409</f>
        <v>312028</v>
      </c>
      <c r="O409" s="122"/>
      <c r="P409" s="118"/>
      <c r="Q409" s="126"/>
    </row>
    <row r="410" spans="2:17" hidden="1" x14ac:dyDescent="0.2">
      <c r="B410" s="445" t="s">
        <v>2085</v>
      </c>
      <c r="C410" s="446" t="s">
        <v>461</v>
      </c>
      <c r="D410" s="445" t="s">
        <v>2085</v>
      </c>
      <c r="E410" s="446" t="s">
        <v>204</v>
      </c>
      <c r="F410" s="447" t="s">
        <v>855</v>
      </c>
      <c r="G410" s="138">
        <v>6666</v>
      </c>
      <c r="H410" s="138">
        <v>6666</v>
      </c>
      <c r="I410" s="120"/>
      <c r="J410" s="135"/>
      <c r="K410" s="135"/>
      <c r="L410" s="120"/>
      <c r="M410" s="118"/>
      <c r="N410" s="126"/>
      <c r="O410" s="122"/>
      <c r="P410" s="118"/>
      <c r="Q410" s="126"/>
    </row>
    <row r="411" spans="2:17" hidden="1" x14ac:dyDescent="0.2">
      <c r="B411" s="445" t="s">
        <v>1500</v>
      </c>
      <c r="C411" s="446" t="s">
        <v>458</v>
      </c>
      <c r="D411" s="445" t="s">
        <v>1500</v>
      </c>
      <c r="E411" s="446" t="s">
        <v>125</v>
      </c>
      <c r="F411" s="447" t="s">
        <v>854</v>
      </c>
      <c r="G411" s="138">
        <v>199928</v>
      </c>
      <c r="H411" s="138">
        <v>199928</v>
      </c>
      <c r="I411" s="120"/>
      <c r="J411" s="135"/>
      <c r="K411" s="135"/>
      <c r="L411" s="120"/>
      <c r="M411" s="118"/>
      <c r="N411" s="126"/>
      <c r="O411" s="122"/>
      <c r="P411" s="118"/>
      <c r="Q411" s="126"/>
    </row>
    <row r="412" spans="2:17" hidden="1" x14ac:dyDescent="0.2">
      <c r="B412" s="439" t="s">
        <v>1500</v>
      </c>
      <c r="C412" s="440" t="s">
        <v>104</v>
      </c>
      <c r="D412" s="439" t="s">
        <v>1500</v>
      </c>
      <c r="E412" s="440" t="s">
        <v>983</v>
      </c>
      <c r="F412" s="448" t="s">
        <v>853</v>
      </c>
      <c r="G412" s="136">
        <v>33234</v>
      </c>
      <c r="H412" s="136">
        <v>33234</v>
      </c>
      <c r="I412" s="139"/>
      <c r="J412" s="132"/>
      <c r="K412" s="132"/>
      <c r="L412" s="139"/>
      <c r="M412" s="129"/>
      <c r="N412" s="141"/>
      <c r="O412" s="122"/>
      <c r="P412" s="118"/>
      <c r="Q412" s="126"/>
    </row>
    <row r="413" spans="2:17" hidden="1" x14ac:dyDescent="0.2">
      <c r="B413" s="437" t="s">
        <v>1501</v>
      </c>
      <c r="C413" s="438" t="s">
        <v>505</v>
      </c>
      <c r="D413" s="437" t="s">
        <v>1501</v>
      </c>
      <c r="E413" s="438" t="s">
        <v>266</v>
      </c>
      <c r="F413" s="430" t="s">
        <v>852</v>
      </c>
      <c r="G413" s="137">
        <v>121536</v>
      </c>
      <c r="H413" s="137">
        <v>121536</v>
      </c>
      <c r="I413" s="362" t="s">
        <v>1501</v>
      </c>
      <c r="J413" s="118" t="s">
        <v>851</v>
      </c>
      <c r="K413" s="117">
        <f>SUM(H413:H414)</f>
        <v>137189</v>
      </c>
      <c r="L413" s="360" t="s">
        <v>1502</v>
      </c>
      <c r="M413" s="359" t="s">
        <v>850</v>
      </c>
      <c r="N413" s="121">
        <f>SUM(K413:K420)</f>
        <v>341702</v>
      </c>
      <c r="O413" s="122"/>
      <c r="P413" s="118"/>
      <c r="Q413" s="126"/>
    </row>
    <row r="414" spans="2:17" hidden="1" x14ac:dyDescent="0.2">
      <c r="B414" s="439" t="s">
        <v>1501</v>
      </c>
      <c r="C414" s="440" t="s">
        <v>104</v>
      </c>
      <c r="D414" s="439" t="s">
        <v>1501</v>
      </c>
      <c r="E414" s="440" t="s">
        <v>983</v>
      </c>
      <c r="F414" s="448" t="s">
        <v>849</v>
      </c>
      <c r="G414" s="136">
        <v>15653</v>
      </c>
      <c r="H414" s="136">
        <v>15653</v>
      </c>
      <c r="I414" s="139"/>
      <c r="J414" s="129"/>
      <c r="K414" s="118"/>
      <c r="L414" s="120"/>
      <c r="M414" s="118"/>
      <c r="N414" s="126"/>
      <c r="O414" s="122"/>
      <c r="P414" s="118"/>
      <c r="Q414" s="126"/>
    </row>
    <row r="415" spans="2:17" hidden="1" x14ac:dyDescent="0.2">
      <c r="B415" s="442" t="s">
        <v>1503</v>
      </c>
      <c r="C415" s="443" t="s">
        <v>505</v>
      </c>
      <c r="D415" s="442" t="s">
        <v>1503</v>
      </c>
      <c r="E415" s="443" t="s">
        <v>266</v>
      </c>
      <c r="F415" s="444" t="s">
        <v>848</v>
      </c>
      <c r="G415" s="137">
        <v>113039</v>
      </c>
      <c r="H415" s="137">
        <v>113039</v>
      </c>
      <c r="I415" s="362" t="s">
        <v>1503</v>
      </c>
      <c r="J415" s="359" t="s">
        <v>847</v>
      </c>
      <c r="K415" s="361">
        <f>SUM(H415:H416)</f>
        <v>125584</v>
      </c>
      <c r="L415" s="119"/>
      <c r="M415" s="118"/>
      <c r="N415" s="126"/>
      <c r="O415" s="122"/>
      <c r="P415" s="118"/>
      <c r="Q415" s="126"/>
    </row>
    <row r="416" spans="2:17" hidden="1" x14ac:dyDescent="0.2">
      <c r="B416" s="439" t="s">
        <v>1503</v>
      </c>
      <c r="C416" s="440" t="s">
        <v>104</v>
      </c>
      <c r="D416" s="439" t="s">
        <v>1503</v>
      </c>
      <c r="E416" s="440" t="s">
        <v>983</v>
      </c>
      <c r="F416" s="448" t="s">
        <v>846</v>
      </c>
      <c r="G416" s="136">
        <v>12545</v>
      </c>
      <c r="H416" s="136">
        <v>12545</v>
      </c>
      <c r="I416" s="139"/>
      <c r="J416" s="129"/>
      <c r="K416" s="132"/>
      <c r="L416" s="119"/>
      <c r="M416" s="118"/>
      <c r="N416" s="126"/>
      <c r="O416" s="122"/>
      <c r="P416" s="118"/>
      <c r="Q416" s="126"/>
    </row>
    <row r="417" spans="2:17" hidden="1" x14ac:dyDescent="0.2">
      <c r="B417" s="442" t="s">
        <v>2086</v>
      </c>
      <c r="C417" s="443" t="s">
        <v>505</v>
      </c>
      <c r="D417" s="442" t="s">
        <v>2086</v>
      </c>
      <c r="E417" s="443" t="s">
        <v>266</v>
      </c>
      <c r="F417" s="430" t="s">
        <v>845</v>
      </c>
      <c r="G417" s="137">
        <v>4615</v>
      </c>
      <c r="H417" s="137">
        <v>4615</v>
      </c>
      <c r="I417" s="119" t="s">
        <v>2087</v>
      </c>
      <c r="J417" s="359" t="s">
        <v>844</v>
      </c>
      <c r="K417" s="117">
        <f>SUM(H417:H420)</f>
        <v>78929</v>
      </c>
      <c r="L417" s="119"/>
      <c r="M417" s="123"/>
      <c r="N417" s="149"/>
      <c r="O417" s="122"/>
      <c r="P417" s="118"/>
      <c r="Q417" s="126"/>
    </row>
    <row r="418" spans="2:17" hidden="1" x14ac:dyDescent="0.2">
      <c r="B418" s="427" t="s">
        <v>2087</v>
      </c>
      <c r="C418" s="428" t="s">
        <v>139</v>
      </c>
      <c r="D418" s="427"/>
      <c r="E418" s="428"/>
      <c r="F418" s="433" t="s">
        <v>844</v>
      </c>
      <c r="G418" s="155">
        <v>74314</v>
      </c>
      <c r="H418" s="118"/>
      <c r="I418" s="119"/>
      <c r="J418" s="118"/>
      <c r="K418" s="118"/>
      <c r="L418" s="119"/>
      <c r="M418" s="118"/>
      <c r="N418" s="126"/>
      <c r="O418" s="122"/>
      <c r="P418" s="118"/>
      <c r="Q418" s="126"/>
    </row>
    <row r="419" spans="2:17" hidden="1" x14ac:dyDescent="0.2">
      <c r="B419" s="427"/>
      <c r="C419" s="428"/>
      <c r="D419" s="427" t="s">
        <v>1504</v>
      </c>
      <c r="E419" s="428" t="s">
        <v>748</v>
      </c>
      <c r="F419" s="429" t="s">
        <v>843</v>
      </c>
      <c r="G419" s="118"/>
      <c r="H419" s="117">
        <v>10107</v>
      </c>
      <c r="I419" s="119"/>
      <c r="J419" s="118"/>
      <c r="K419" s="118"/>
      <c r="L419" s="119"/>
      <c r="M419" s="118"/>
      <c r="N419" s="126"/>
      <c r="O419" s="122"/>
      <c r="P419" s="118"/>
      <c r="Q419" s="126"/>
    </row>
    <row r="420" spans="2:17" hidden="1" x14ac:dyDescent="0.2">
      <c r="B420" s="427"/>
      <c r="C420" s="428"/>
      <c r="D420" s="427" t="s">
        <v>2088</v>
      </c>
      <c r="E420" s="428" t="s">
        <v>281</v>
      </c>
      <c r="F420" s="429" t="s">
        <v>1505</v>
      </c>
      <c r="G420" s="118"/>
      <c r="H420" s="117">
        <v>64207</v>
      </c>
      <c r="I420" s="119"/>
      <c r="J420" s="118"/>
      <c r="K420" s="118"/>
      <c r="L420" s="119"/>
      <c r="M420" s="118"/>
      <c r="N420" s="126"/>
      <c r="O420" s="122"/>
      <c r="P420" s="118"/>
      <c r="Q420" s="141"/>
    </row>
    <row r="421" spans="2:17" hidden="1" x14ac:dyDescent="0.2">
      <c r="B421" s="442" t="s">
        <v>839</v>
      </c>
      <c r="C421" s="443" t="s">
        <v>505</v>
      </c>
      <c r="D421" s="442" t="s">
        <v>839</v>
      </c>
      <c r="E421" s="443" t="s">
        <v>266</v>
      </c>
      <c r="F421" s="444" t="s">
        <v>1506</v>
      </c>
      <c r="G421" s="137">
        <v>1162</v>
      </c>
      <c r="H421" s="137">
        <v>1162</v>
      </c>
      <c r="I421" s="362" t="s">
        <v>2089</v>
      </c>
      <c r="J421" s="370" t="s">
        <v>1507</v>
      </c>
      <c r="K421" s="386">
        <f>SUM(H421:H422)</f>
        <v>59319</v>
      </c>
      <c r="L421" s="362" t="s">
        <v>2090</v>
      </c>
      <c r="M421" s="370" t="s">
        <v>831</v>
      </c>
      <c r="N421" s="156">
        <f>SUM(K421:K429)</f>
        <v>222476</v>
      </c>
      <c r="O421" s="144" t="s">
        <v>2091</v>
      </c>
      <c r="P421" s="359" t="s">
        <v>2092</v>
      </c>
      <c r="Q421" s="121">
        <f>SUM(N421:N430)</f>
        <v>269880</v>
      </c>
    </row>
    <row r="422" spans="2:17" hidden="1" x14ac:dyDescent="0.2">
      <c r="B422" s="427" t="s">
        <v>839</v>
      </c>
      <c r="C422" s="428" t="s">
        <v>461</v>
      </c>
      <c r="D422" s="427" t="s">
        <v>839</v>
      </c>
      <c r="E422" s="428" t="s">
        <v>204</v>
      </c>
      <c r="F422" s="448" t="s">
        <v>509</v>
      </c>
      <c r="G422" s="136">
        <v>58157</v>
      </c>
      <c r="H422" s="136">
        <v>58157</v>
      </c>
      <c r="I422" s="139"/>
      <c r="J422" s="147"/>
      <c r="K422" s="146"/>
      <c r="L422" s="120"/>
      <c r="M422" s="157"/>
      <c r="N422" s="148"/>
      <c r="O422" s="122"/>
      <c r="P422" s="175"/>
      <c r="Q422" s="180"/>
    </row>
    <row r="423" spans="2:17" hidden="1" x14ac:dyDescent="0.2">
      <c r="B423" s="442" t="s">
        <v>837</v>
      </c>
      <c r="C423" s="443" t="s">
        <v>1276</v>
      </c>
      <c r="D423" s="442" t="s">
        <v>837</v>
      </c>
      <c r="E423" s="461" t="s">
        <v>1275</v>
      </c>
      <c r="F423" s="430" t="s">
        <v>834</v>
      </c>
      <c r="G423" s="137">
        <v>25722</v>
      </c>
      <c r="H423" s="137">
        <v>25722</v>
      </c>
      <c r="I423" s="362" t="s">
        <v>1508</v>
      </c>
      <c r="J423" s="359" t="s">
        <v>1509</v>
      </c>
      <c r="K423" s="117">
        <f>SUM(H423:H429)</f>
        <v>163157</v>
      </c>
      <c r="L423" s="120"/>
      <c r="M423" s="118"/>
      <c r="N423" s="126"/>
      <c r="O423" s="122"/>
      <c r="P423" s="118"/>
      <c r="Q423" s="126"/>
    </row>
    <row r="424" spans="2:17" hidden="1" x14ac:dyDescent="0.2">
      <c r="B424" s="445" t="s">
        <v>1508</v>
      </c>
      <c r="C424" s="446" t="s">
        <v>1293</v>
      </c>
      <c r="D424" s="445" t="s">
        <v>1508</v>
      </c>
      <c r="E424" s="460" t="s">
        <v>1336</v>
      </c>
      <c r="F424" s="447" t="s">
        <v>841</v>
      </c>
      <c r="G424" s="125">
        <v>781</v>
      </c>
      <c r="H424" s="125">
        <v>781</v>
      </c>
      <c r="I424" s="120"/>
      <c r="J424" s="135"/>
      <c r="K424" s="135"/>
      <c r="L424" s="120"/>
      <c r="M424" s="118"/>
      <c r="N424" s="126"/>
      <c r="O424" s="122"/>
      <c r="P424" s="118"/>
      <c r="Q424" s="126"/>
    </row>
    <row r="425" spans="2:17" hidden="1" x14ac:dyDescent="0.2">
      <c r="B425" s="437" t="s">
        <v>837</v>
      </c>
      <c r="C425" s="438" t="s">
        <v>1296</v>
      </c>
      <c r="D425" s="437" t="s">
        <v>837</v>
      </c>
      <c r="E425" s="438" t="s">
        <v>1313</v>
      </c>
      <c r="F425" s="447" t="s">
        <v>838</v>
      </c>
      <c r="G425" s="138">
        <v>0</v>
      </c>
      <c r="H425" s="138">
        <v>0</v>
      </c>
      <c r="I425" s="120"/>
      <c r="J425" s="135"/>
      <c r="K425" s="135"/>
      <c r="L425" s="120"/>
      <c r="M425" s="157"/>
      <c r="N425" s="148"/>
      <c r="O425" s="122"/>
      <c r="P425" s="118"/>
      <c r="Q425" s="126"/>
    </row>
    <row r="426" spans="2:17" hidden="1" x14ac:dyDescent="0.2">
      <c r="B426" s="445" t="s">
        <v>837</v>
      </c>
      <c r="C426" s="446" t="s">
        <v>2093</v>
      </c>
      <c r="D426" s="445" t="s">
        <v>837</v>
      </c>
      <c r="E426" s="446" t="s">
        <v>2094</v>
      </c>
      <c r="F426" s="447" t="s">
        <v>835</v>
      </c>
      <c r="G426" s="125">
        <v>1048</v>
      </c>
      <c r="H426" s="125">
        <v>1048</v>
      </c>
      <c r="I426" s="120"/>
      <c r="J426" s="118"/>
      <c r="K426" s="118"/>
      <c r="L426" s="120"/>
      <c r="M426" s="118"/>
      <c r="N426" s="126"/>
      <c r="O426" s="122"/>
      <c r="P426" s="118"/>
      <c r="Q426" s="126"/>
    </row>
    <row r="427" spans="2:17" hidden="1" x14ac:dyDescent="0.2">
      <c r="B427" s="445" t="s">
        <v>837</v>
      </c>
      <c r="C427" s="446" t="s">
        <v>2095</v>
      </c>
      <c r="D427" s="445" t="s">
        <v>837</v>
      </c>
      <c r="E427" s="446" t="s">
        <v>1320</v>
      </c>
      <c r="F427" s="447" t="s">
        <v>833</v>
      </c>
      <c r="G427" s="138">
        <v>4766</v>
      </c>
      <c r="H427" s="138">
        <v>4766</v>
      </c>
      <c r="I427" s="120"/>
      <c r="J427" s="118"/>
      <c r="K427" s="118"/>
      <c r="L427" s="120"/>
      <c r="M427" s="118"/>
      <c r="N427" s="126"/>
      <c r="O427" s="122"/>
      <c r="P427" s="118"/>
      <c r="Q427" s="126"/>
    </row>
    <row r="428" spans="2:17" hidden="1" x14ac:dyDescent="0.2">
      <c r="B428" s="445" t="s">
        <v>837</v>
      </c>
      <c r="C428" s="446" t="s">
        <v>1299</v>
      </c>
      <c r="D428" s="445" t="s">
        <v>837</v>
      </c>
      <c r="E428" s="446" t="s">
        <v>1298</v>
      </c>
      <c r="F428" s="447" t="s">
        <v>836</v>
      </c>
      <c r="G428" s="138">
        <v>33</v>
      </c>
      <c r="H428" s="138">
        <v>33</v>
      </c>
      <c r="I428" s="120"/>
      <c r="J428" s="118"/>
      <c r="K428" s="118"/>
      <c r="L428" s="120"/>
      <c r="M428" s="118"/>
      <c r="N428" s="126"/>
      <c r="O428" s="122"/>
      <c r="P428" s="118"/>
      <c r="Q428" s="126"/>
    </row>
    <row r="429" spans="2:17" hidden="1" x14ac:dyDescent="0.2">
      <c r="B429" s="427" t="s">
        <v>837</v>
      </c>
      <c r="C429" s="428" t="s">
        <v>139</v>
      </c>
      <c r="D429" s="427" t="s">
        <v>837</v>
      </c>
      <c r="E429" s="428" t="s">
        <v>281</v>
      </c>
      <c r="F429" s="433" t="s">
        <v>831</v>
      </c>
      <c r="G429" s="125">
        <v>130807</v>
      </c>
      <c r="H429" s="125">
        <v>130807</v>
      </c>
      <c r="I429" s="120"/>
      <c r="J429" s="135"/>
      <c r="K429" s="135"/>
      <c r="L429" s="120"/>
      <c r="M429" s="118"/>
      <c r="N429" s="126"/>
      <c r="O429" s="122"/>
      <c r="P429" s="118"/>
      <c r="Q429" s="126"/>
    </row>
    <row r="430" spans="2:17" hidden="1" x14ac:dyDescent="0.2">
      <c r="B430" s="449" t="s">
        <v>1510</v>
      </c>
      <c r="C430" s="450" t="s">
        <v>1276</v>
      </c>
      <c r="D430" s="449" t="s">
        <v>1510</v>
      </c>
      <c r="E430" s="450" t="s">
        <v>1275</v>
      </c>
      <c r="F430" s="451" t="s">
        <v>1511</v>
      </c>
      <c r="G430" s="366">
        <v>47404</v>
      </c>
      <c r="H430" s="366">
        <v>47404</v>
      </c>
      <c r="I430" s="373" t="s">
        <v>1510</v>
      </c>
      <c r="J430" s="387" t="s">
        <v>1511</v>
      </c>
      <c r="K430" s="384">
        <f>H430</f>
        <v>47404</v>
      </c>
      <c r="L430" s="373" t="s">
        <v>1512</v>
      </c>
      <c r="M430" s="388" t="s">
        <v>1511</v>
      </c>
      <c r="N430" s="389">
        <f>K430</f>
        <v>47404</v>
      </c>
      <c r="O430" s="143"/>
      <c r="P430" s="129"/>
      <c r="Q430" s="141"/>
    </row>
    <row r="431" spans="2:17" hidden="1" x14ac:dyDescent="0.2">
      <c r="B431" s="442" t="s">
        <v>829</v>
      </c>
      <c r="C431" s="443" t="s">
        <v>505</v>
      </c>
      <c r="D431" s="442" t="s">
        <v>829</v>
      </c>
      <c r="E431" s="443" t="s">
        <v>266</v>
      </c>
      <c r="F431" s="444" t="s">
        <v>630</v>
      </c>
      <c r="G431" s="137">
        <v>306772</v>
      </c>
      <c r="H431" s="137">
        <v>306772</v>
      </c>
      <c r="I431" s="362" t="s">
        <v>1513</v>
      </c>
      <c r="J431" s="367" t="s">
        <v>355</v>
      </c>
      <c r="K431" s="361">
        <f>SUM(H431:H432)</f>
        <v>593783</v>
      </c>
      <c r="L431" s="362" t="s">
        <v>1514</v>
      </c>
      <c r="M431" s="359" t="s">
        <v>1515</v>
      </c>
      <c r="N431" s="140">
        <f>SUM(K431:K434)</f>
        <v>1043036</v>
      </c>
      <c r="O431" s="144" t="s">
        <v>1516</v>
      </c>
      <c r="P431" s="359" t="s">
        <v>356</v>
      </c>
      <c r="Q431" s="121">
        <f>SUM(N431:N442)</f>
        <v>1852233</v>
      </c>
    </row>
    <row r="432" spans="2:17" hidden="1" x14ac:dyDescent="0.2">
      <c r="B432" s="439" t="s">
        <v>829</v>
      </c>
      <c r="C432" s="440" t="s">
        <v>461</v>
      </c>
      <c r="D432" s="439" t="s">
        <v>829</v>
      </c>
      <c r="E432" s="440" t="s">
        <v>204</v>
      </c>
      <c r="F432" s="441" t="s">
        <v>631</v>
      </c>
      <c r="G432" s="136">
        <v>287011</v>
      </c>
      <c r="H432" s="136">
        <v>287011</v>
      </c>
      <c r="I432" s="139"/>
      <c r="J432" s="135"/>
      <c r="K432" s="135"/>
      <c r="L432" s="120"/>
      <c r="M432" s="118"/>
      <c r="N432" s="126"/>
      <c r="O432" s="122"/>
      <c r="P432" s="118"/>
      <c r="Q432" s="126"/>
    </row>
    <row r="433" spans="2:17" hidden="1" x14ac:dyDescent="0.2">
      <c r="B433" s="442" t="s">
        <v>828</v>
      </c>
      <c r="C433" s="443" t="s">
        <v>505</v>
      </c>
      <c r="D433" s="442" t="s">
        <v>828</v>
      </c>
      <c r="E433" s="443" t="s">
        <v>266</v>
      </c>
      <c r="F433" s="444" t="s">
        <v>632</v>
      </c>
      <c r="G433" s="137">
        <v>13312</v>
      </c>
      <c r="H433" s="137">
        <v>13312</v>
      </c>
      <c r="I433" s="362" t="s">
        <v>1517</v>
      </c>
      <c r="J433" s="367" t="s">
        <v>357</v>
      </c>
      <c r="K433" s="361">
        <f>SUM(H433:H434)</f>
        <v>449253</v>
      </c>
      <c r="L433" s="120"/>
      <c r="M433" s="118"/>
      <c r="N433" s="126"/>
      <c r="O433" s="122"/>
      <c r="P433" s="118"/>
      <c r="Q433" s="126"/>
    </row>
    <row r="434" spans="2:17" hidden="1" x14ac:dyDescent="0.2">
      <c r="B434" s="439" t="s">
        <v>828</v>
      </c>
      <c r="C434" s="440" t="s">
        <v>461</v>
      </c>
      <c r="D434" s="439" t="s">
        <v>828</v>
      </c>
      <c r="E434" s="440" t="s">
        <v>204</v>
      </c>
      <c r="F434" s="441" t="s">
        <v>633</v>
      </c>
      <c r="G434" s="136">
        <v>435941</v>
      </c>
      <c r="H434" s="136">
        <v>435941</v>
      </c>
      <c r="I434" s="139"/>
      <c r="J434" s="132"/>
      <c r="K434" s="132"/>
      <c r="L434" s="139"/>
      <c r="M434" s="118"/>
      <c r="N434" s="141"/>
      <c r="O434" s="122"/>
      <c r="P434" s="118"/>
      <c r="Q434" s="126"/>
    </row>
    <row r="435" spans="2:17" hidden="1" x14ac:dyDescent="0.2">
      <c r="B435" s="449" t="s">
        <v>827</v>
      </c>
      <c r="C435" s="450" t="s">
        <v>505</v>
      </c>
      <c r="D435" s="449" t="s">
        <v>827</v>
      </c>
      <c r="E435" s="450" t="s">
        <v>266</v>
      </c>
      <c r="F435" s="451" t="s">
        <v>826</v>
      </c>
      <c r="G435" s="366">
        <v>261108</v>
      </c>
      <c r="H435" s="366">
        <v>261108</v>
      </c>
      <c r="I435" s="373" t="s">
        <v>1518</v>
      </c>
      <c r="J435" s="390" t="s">
        <v>826</v>
      </c>
      <c r="K435" s="366">
        <f>H435</f>
        <v>261108</v>
      </c>
      <c r="L435" s="373" t="s">
        <v>1519</v>
      </c>
      <c r="M435" s="365" t="s">
        <v>826</v>
      </c>
      <c r="N435" s="121">
        <f>K435</f>
        <v>261108</v>
      </c>
      <c r="O435" s="122"/>
      <c r="P435" s="118"/>
      <c r="Q435" s="126"/>
    </row>
    <row r="436" spans="2:17" hidden="1" x14ac:dyDescent="0.2">
      <c r="B436" s="442" t="s">
        <v>824</v>
      </c>
      <c r="C436" s="443" t="s">
        <v>505</v>
      </c>
      <c r="D436" s="442" t="s">
        <v>824</v>
      </c>
      <c r="E436" s="443" t="s">
        <v>266</v>
      </c>
      <c r="F436" s="444" t="s">
        <v>825</v>
      </c>
      <c r="G436" s="117">
        <v>165302</v>
      </c>
      <c r="H436" s="117">
        <v>165302</v>
      </c>
      <c r="I436" s="119" t="s">
        <v>1520</v>
      </c>
      <c r="J436" s="367" t="s">
        <v>823</v>
      </c>
      <c r="K436" s="117">
        <f>SUM(H436:H438)</f>
        <v>326987</v>
      </c>
      <c r="L436" s="119" t="s">
        <v>1521</v>
      </c>
      <c r="M436" s="118" t="s">
        <v>1522</v>
      </c>
      <c r="N436" s="140">
        <f>K436</f>
        <v>326987</v>
      </c>
      <c r="O436" s="122"/>
      <c r="P436" s="118"/>
      <c r="Q436" s="126"/>
    </row>
    <row r="437" spans="2:17" hidden="1" x14ac:dyDescent="0.2">
      <c r="B437" s="445" t="s">
        <v>824</v>
      </c>
      <c r="C437" s="446" t="s">
        <v>461</v>
      </c>
      <c r="D437" s="445" t="s">
        <v>824</v>
      </c>
      <c r="E437" s="446" t="s">
        <v>204</v>
      </c>
      <c r="F437" s="447" t="s">
        <v>822</v>
      </c>
      <c r="G437" s="138">
        <v>145818</v>
      </c>
      <c r="H437" s="138">
        <v>145818</v>
      </c>
      <c r="I437" s="119"/>
      <c r="J437" s="135"/>
      <c r="K437" s="118"/>
      <c r="L437" s="119"/>
      <c r="M437" s="118"/>
      <c r="N437" s="126"/>
      <c r="O437" s="122"/>
      <c r="P437" s="118"/>
      <c r="Q437" s="126"/>
    </row>
    <row r="438" spans="2:17" hidden="1" x14ac:dyDescent="0.2">
      <c r="B438" s="439" t="s">
        <v>824</v>
      </c>
      <c r="C438" s="440" t="s">
        <v>458</v>
      </c>
      <c r="D438" s="439" t="s">
        <v>824</v>
      </c>
      <c r="E438" s="440" t="s">
        <v>125</v>
      </c>
      <c r="F438" s="441" t="s">
        <v>821</v>
      </c>
      <c r="G438" s="130">
        <v>15867</v>
      </c>
      <c r="H438" s="130">
        <v>15867</v>
      </c>
      <c r="I438" s="131"/>
      <c r="J438" s="132"/>
      <c r="K438" s="129"/>
      <c r="L438" s="131"/>
      <c r="M438" s="118"/>
      <c r="N438" s="141"/>
      <c r="O438" s="122"/>
      <c r="P438" s="118"/>
      <c r="Q438" s="126"/>
    </row>
    <row r="439" spans="2:17" hidden="1" x14ac:dyDescent="0.2">
      <c r="B439" s="442" t="s">
        <v>1523</v>
      </c>
      <c r="C439" s="443" t="s">
        <v>505</v>
      </c>
      <c r="D439" s="442" t="s">
        <v>1523</v>
      </c>
      <c r="E439" s="443" t="s">
        <v>266</v>
      </c>
      <c r="F439" s="444" t="s">
        <v>820</v>
      </c>
      <c r="G439" s="361">
        <v>38722</v>
      </c>
      <c r="H439" s="361">
        <v>38722</v>
      </c>
      <c r="I439" s="362" t="s">
        <v>1523</v>
      </c>
      <c r="J439" s="367" t="s">
        <v>817</v>
      </c>
      <c r="K439" s="361">
        <f>SUM(H439:H442)</f>
        <v>221102</v>
      </c>
      <c r="L439" s="362" t="s">
        <v>1524</v>
      </c>
      <c r="M439" s="359" t="s">
        <v>1525</v>
      </c>
      <c r="N439" s="121">
        <f>K439</f>
        <v>221102</v>
      </c>
      <c r="O439" s="122"/>
      <c r="P439" s="118"/>
      <c r="Q439" s="126"/>
    </row>
    <row r="440" spans="2:17" hidden="1" x14ac:dyDescent="0.2">
      <c r="B440" s="445" t="s">
        <v>1140</v>
      </c>
      <c r="C440" s="446" t="s">
        <v>461</v>
      </c>
      <c r="D440" s="445" t="s">
        <v>1140</v>
      </c>
      <c r="E440" s="446" t="s">
        <v>204</v>
      </c>
      <c r="F440" s="447" t="s">
        <v>819</v>
      </c>
      <c r="G440" s="138">
        <v>14286</v>
      </c>
      <c r="H440" s="138">
        <v>14286</v>
      </c>
      <c r="I440" s="120"/>
      <c r="J440" s="135"/>
      <c r="K440" s="135"/>
      <c r="L440" s="120"/>
      <c r="M440" s="118"/>
      <c r="N440" s="126"/>
      <c r="O440" s="122"/>
      <c r="P440" s="118"/>
      <c r="Q440" s="126"/>
    </row>
    <row r="441" spans="2:17" hidden="1" x14ac:dyDescent="0.2">
      <c r="B441" s="445" t="s">
        <v>1140</v>
      </c>
      <c r="C441" s="446" t="s">
        <v>458</v>
      </c>
      <c r="D441" s="445" t="s">
        <v>1140</v>
      </c>
      <c r="E441" s="446" t="s">
        <v>125</v>
      </c>
      <c r="F441" s="447" t="s">
        <v>818</v>
      </c>
      <c r="G441" s="138">
        <v>8603</v>
      </c>
      <c r="H441" s="138">
        <v>8603</v>
      </c>
      <c r="I441" s="120"/>
      <c r="J441" s="135"/>
      <c r="K441" s="135"/>
      <c r="L441" s="120"/>
      <c r="M441" s="118"/>
      <c r="N441" s="126"/>
      <c r="O441" s="122"/>
      <c r="P441" s="118"/>
      <c r="Q441" s="126"/>
    </row>
    <row r="442" spans="2:17" hidden="1" x14ac:dyDescent="0.2">
      <c r="B442" s="439" t="s">
        <v>1140</v>
      </c>
      <c r="C442" s="440" t="s">
        <v>139</v>
      </c>
      <c r="D442" s="439" t="s">
        <v>1140</v>
      </c>
      <c r="E442" s="440" t="s">
        <v>281</v>
      </c>
      <c r="F442" s="429" t="s">
        <v>817</v>
      </c>
      <c r="G442" s="125">
        <v>159491</v>
      </c>
      <c r="H442" s="125">
        <v>159491</v>
      </c>
      <c r="I442" s="139"/>
      <c r="J442" s="132"/>
      <c r="K442" s="132"/>
      <c r="L442" s="139"/>
      <c r="M442" s="129"/>
      <c r="N442" s="141"/>
      <c r="O442" s="143"/>
      <c r="P442" s="129"/>
      <c r="Q442" s="126"/>
    </row>
    <row r="443" spans="2:17" hidden="1" x14ac:dyDescent="0.2">
      <c r="B443" s="434"/>
      <c r="C443" s="435"/>
      <c r="D443" s="434" t="s">
        <v>1526</v>
      </c>
      <c r="E443" s="435" t="s">
        <v>507</v>
      </c>
      <c r="F443" s="436" t="s">
        <v>816</v>
      </c>
      <c r="G443" s="367"/>
      <c r="H443" s="361">
        <v>589188</v>
      </c>
      <c r="I443" s="362" t="s">
        <v>1527</v>
      </c>
      <c r="J443" s="359" t="s">
        <v>814</v>
      </c>
      <c r="K443" s="358">
        <f>SUM(H443:H446)</f>
        <v>779599</v>
      </c>
      <c r="L443" s="362" t="s">
        <v>1528</v>
      </c>
      <c r="M443" s="359" t="s">
        <v>814</v>
      </c>
      <c r="N443" s="140">
        <f>K443</f>
        <v>779599</v>
      </c>
      <c r="O443" s="181" t="s">
        <v>1529</v>
      </c>
      <c r="P443" s="359" t="s">
        <v>1530</v>
      </c>
      <c r="Q443" s="140">
        <f>SUM(N443:N448)</f>
        <v>1095012</v>
      </c>
    </row>
    <row r="444" spans="2:17" hidden="1" x14ac:dyDescent="0.2">
      <c r="B444" s="427" t="s">
        <v>1526</v>
      </c>
      <c r="C444" s="428" t="s">
        <v>1276</v>
      </c>
      <c r="D444" s="427"/>
      <c r="E444" s="428"/>
      <c r="F444" s="429" t="s">
        <v>813</v>
      </c>
      <c r="G444" s="125">
        <v>580915</v>
      </c>
      <c r="H444" s="135"/>
      <c r="I444" s="120"/>
      <c r="J444" s="118"/>
      <c r="K444" s="118"/>
      <c r="L444" s="120"/>
      <c r="M444" s="118"/>
      <c r="N444" s="126"/>
      <c r="O444" s="182"/>
      <c r="P444" s="118"/>
      <c r="Q444" s="126"/>
    </row>
    <row r="445" spans="2:17" hidden="1" x14ac:dyDescent="0.2">
      <c r="B445" s="437" t="s">
        <v>1526</v>
      </c>
      <c r="C445" s="438" t="s">
        <v>1293</v>
      </c>
      <c r="D445" s="437"/>
      <c r="E445" s="438"/>
      <c r="F445" s="430" t="s">
        <v>2096</v>
      </c>
      <c r="G445" s="127">
        <v>8273</v>
      </c>
      <c r="H445" s="128"/>
      <c r="I445" s="120"/>
      <c r="J445" s="118"/>
      <c r="K445" s="118"/>
      <c r="L445" s="120"/>
      <c r="M445" s="118"/>
      <c r="N445" s="126"/>
      <c r="O445" s="182"/>
      <c r="P445" s="118"/>
      <c r="Q445" s="126"/>
    </row>
    <row r="446" spans="2:17" hidden="1" x14ac:dyDescent="0.2">
      <c r="B446" s="439" t="s">
        <v>1526</v>
      </c>
      <c r="C446" s="440" t="s">
        <v>1296</v>
      </c>
      <c r="D446" s="439" t="s">
        <v>1527</v>
      </c>
      <c r="E446" s="440" t="s">
        <v>2053</v>
      </c>
      <c r="F446" s="448" t="s">
        <v>812</v>
      </c>
      <c r="G446" s="136">
        <v>190411</v>
      </c>
      <c r="H446" s="136">
        <v>190411</v>
      </c>
      <c r="I446" s="139"/>
      <c r="J446" s="129"/>
      <c r="K446" s="129"/>
      <c r="L446" s="139"/>
      <c r="M446" s="129"/>
      <c r="N446" s="141"/>
      <c r="O446" s="182"/>
      <c r="P446" s="118"/>
      <c r="Q446" s="126"/>
    </row>
    <row r="447" spans="2:17" hidden="1" x14ac:dyDescent="0.2">
      <c r="B447" s="449" t="s">
        <v>1531</v>
      </c>
      <c r="C447" s="450" t="s">
        <v>505</v>
      </c>
      <c r="D447" s="449" t="s">
        <v>1531</v>
      </c>
      <c r="E447" s="450" t="s">
        <v>266</v>
      </c>
      <c r="F447" s="451" t="s">
        <v>811</v>
      </c>
      <c r="G447" s="366">
        <v>311810</v>
      </c>
      <c r="H447" s="366">
        <v>311810</v>
      </c>
      <c r="I447" s="373" t="s">
        <v>1532</v>
      </c>
      <c r="J447" s="365" t="s">
        <v>811</v>
      </c>
      <c r="K447" s="366">
        <f>H447</f>
        <v>311810</v>
      </c>
      <c r="L447" s="362" t="s">
        <v>1533</v>
      </c>
      <c r="M447" s="118" t="s">
        <v>810</v>
      </c>
      <c r="N447" s="121">
        <f>SUM(K447:K448)</f>
        <v>315413</v>
      </c>
      <c r="O447" s="182"/>
      <c r="P447" s="118"/>
      <c r="Q447" s="126"/>
    </row>
    <row r="448" spans="2:17" hidden="1" x14ac:dyDescent="0.2">
      <c r="B448" s="449" t="s">
        <v>1534</v>
      </c>
      <c r="C448" s="450" t="s">
        <v>505</v>
      </c>
      <c r="D448" s="449" t="s">
        <v>1534</v>
      </c>
      <c r="E448" s="450" t="s">
        <v>266</v>
      </c>
      <c r="F448" s="451" t="s">
        <v>809</v>
      </c>
      <c r="G448" s="366">
        <v>3603</v>
      </c>
      <c r="H448" s="366">
        <v>3603</v>
      </c>
      <c r="I448" s="373" t="s">
        <v>1535</v>
      </c>
      <c r="J448" s="129" t="s">
        <v>809</v>
      </c>
      <c r="K448" s="130">
        <f>H448</f>
        <v>3603</v>
      </c>
      <c r="L448" s="139"/>
      <c r="M448" s="129"/>
      <c r="N448" s="126"/>
      <c r="O448" s="182"/>
      <c r="P448" s="118"/>
      <c r="Q448" s="126"/>
    </row>
    <row r="449" spans="2:17" hidden="1" x14ac:dyDescent="0.2">
      <c r="B449" s="442" t="s">
        <v>1536</v>
      </c>
      <c r="C449" s="443" t="s">
        <v>505</v>
      </c>
      <c r="D449" s="442" t="s">
        <v>1536</v>
      </c>
      <c r="E449" s="443" t="s">
        <v>266</v>
      </c>
      <c r="F449" s="430" t="s">
        <v>808</v>
      </c>
      <c r="G449" s="117">
        <v>108020</v>
      </c>
      <c r="H449" s="117">
        <v>108020</v>
      </c>
      <c r="I449" s="119" t="s">
        <v>1537</v>
      </c>
      <c r="J449" s="359" t="s">
        <v>807</v>
      </c>
      <c r="K449" s="117">
        <f>SUM(H449:H451)</f>
        <v>187800</v>
      </c>
      <c r="L449" s="119" t="s">
        <v>1538</v>
      </c>
      <c r="M449" s="359" t="s">
        <v>807</v>
      </c>
      <c r="N449" s="140">
        <f>K449</f>
        <v>187800</v>
      </c>
      <c r="O449" s="144" t="s">
        <v>1539</v>
      </c>
      <c r="P449" s="183" t="s">
        <v>807</v>
      </c>
      <c r="Q449" s="140">
        <f>N449</f>
        <v>187800</v>
      </c>
    </row>
    <row r="450" spans="2:17" hidden="1" x14ac:dyDescent="0.2">
      <c r="B450" s="445" t="s">
        <v>1536</v>
      </c>
      <c r="C450" s="446" t="s">
        <v>461</v>
      </c>
      <c r="D450" s="445" t="s">
        <v>1536</v>
      </c>
      <c r="E450" s="446" t="s">
        <v>204</v>
      </c>
      <c r="F450" s="447" t="s">
        <v>806</v>
      </c>
      <c r="G450" s="138">
        <v>7305</v>
      </c>
      <c r="H450" s="138">
        <v>7305</v>
      </c>
      <c r="I450" s="119"/>
      <c r="J450" s="118"/>
      <c r="K450" s="118"/>
      <c r="L450" s="119"/>
      <c r="M450" s="118"/>
      <c r="N450" s="126"/>
      <c r="O450" s="122"/>
      <c r="P450" s="184"/>
      <c r="Q450" s="126"/>
    </row>
    <row r="451" spans="2:17" hidden="1" x14ac:dyDescent="0.2">
      <c r="B451" s="439" t="s">
        <v>1536</v>
      </c>
      <c r="C451" s="440" t="s">
        <v>458</v>
      </c>
      <c r="D451" s="439" t="s">
        <v>1536</v>
      </c>
      <c r="E451" s="440" t="s">
        <v>125</v>
      </c>
      <c r="F451" s="447" t="s">
        <v>634</v>
      </c>
      <c r="G451" s="117">
        <v>72475</v>
      </c>
      <c r="H451" s="117">
        <v>72475</v>
      </c>
      <c r="I451" s="131"/>
      <c r="J451" s="129"/>
      <c r="K451" s="129"/>
      <c r="L451" s="131"/>
      <c r="M451" s="129"/>
      <c r="N451" s="141"/>
      <c r="O451" s="143"/>
      <c r="P451" s="179"/>
      <c r="Q451" s="141"/>
    </row>
    <row r="452" spans="2:17" hidden="1" x14ac:dyDescent="0.2">
      <c r="B452" s="442" t="s">
        <v>1540</v>
      </c>
      <c r="C452" s="443" t="s">
        <v>505</v>
      </c>
      <c r="D452" s="442" t="s">
        <v>1540</v>
      </c>
      <c r="E452" s="443" t="s">
        <v>266</v>
      </c>
      <c r="F452" s="444" t="s">
        <v>805</v>
      </c>
      <c r="G452" s="137">
        <v>40887</v>
      </c>
      <c r="H452" s="137">
        <v>40887</v>
      </c>
      <c r="I452" s="360" t="s">
        <v>1540</v>
      </c>
      <c r="J452" s="359" t="s">
        <v>804</v>
      </c>
      <c r="K452" s="358">
        <f>SUM(H452:H453)</f>
        <v>177936</v>
      </c>
      <c r="L452" s="360" t="s">
        <v>1541</v>
      </c>
      <c r="M452" s="359" t="s">
        <v>804</v>
      </c>
      <c r="N452" s="140">
        <f>K452</f>
        <v>177936</v>
      </c>
      <c r="O452" s="144" t="s">
        <v>1542</v>
      </c>
      <c r="P452" s="183" t="s">
        <v>804</v>
      </c>
      <c r="Q452" s="121">
        <f>N452</f>
        <v>177936</v>
      </c>
    </row>
    <row r="453" spans="2:17" hidden="1" x14ac:dyDescent="0.2">
      <c r="B453" s="439" t="s">
        <v>1540</v>
      </c>
      <c r="C453" s="440" t="s">
        <v>461</v>
      </c>
      <c r="D453" s="439" t="s">
        <v>1540</v>
      </c>
      <c r="E453" s="440" t="s">
        <v>204</v>
      </c>
      <c r="F453" s="441" t="s">
        <v>2097</v>
      </c>
      <c r="G453" s="130">
        <v>137049</v>
      </c>
      <c r="H453" s="130">
        <v>137049</v>
      </c>
      <c r="I453" s="131"/>
      <c r="J453" s="129"/>
      <c r="K453" s="129"/>
      <c r="L453" s="131"/>
      <c r="M453" s="129"/>
      <c r="N453" s="141"/>
      <c r="O453" s="143"/>
      <c r="P453" s="179"/>
      <c r="Q453" s="126"/>
    </row>
    <row r="454" spans="2:17" hidden="1" x14ac:dyDescent="0.2">
      <c r="B454" s="449" t="s">
        <v>815</v>
      </c>
      <c r="C454" s="450" t="s">
        <v>505</v>
      </c>
      <c r="D454" s="449" t="s">
        <v>815</v>
      </c>
      <c r="E454" s="450" t="s">
        <v>266</v>
      </c>
      <c r="F454" s="451" t="s">
        <v>802</v>
      </c>
      <c r="G454" s="366">
        <v>1112677</v>
      </c>
      <c r="H454" s="366">
        <v>1112677</v>
      </c>
      <c r="I454" s="373" t="s">
        <v>1543</v>
      </c>
      <c r="J454" s="390" t="s">
        <v>802</v>
      </c>
      <c r="K454" s="366">
        <f>H454</f>
        <v>1112677</v>
      </c>
      <c r="L454" s="360" t="s">
        <v>1544</v>
      </c>
      <c r="M454" s="359" t="s">
        <v>1545</v>
      </c>
      <c r="N454" s="140">
        <f>SUM(K454:K455)</f>
        <v>2877665</v>
      </c>
      <c r="O454" s="181" t="s">
        <v>1546</v>
      </c>
      <c r="P454" s="359" t="s">
        <v>358</v>
      </c>
      <c r="Q454" s="140">
        <f>N454</f>
        <v>2877665</v>
      </c>
    </row>
    <row r="455" spans="2:17" hidden="1" x14ac:dyDescent="0.2">
      <c r="B455" s="449" t="s">
        <v>1146</v>
      </c>
      <c r="C455" s="450" t="s">
        <v>505</v>
      </c>
      <c r="D455" s="449" t="s">
        <v>1146</v>
      </c>
      <c r="E455" s="450" t="s">
        <v>266</v>
      </c>
      <c r="F455" s="451" t="s">
        <v>800</v>
      </c>
      <c r="G455" s="130">
        <v>1764988</v>
      </c>
      <c r="H455" s="130">
        <v>1764988</v>
      </c>
      <c r="I455" s="131" t="s">
        <v>1547</v>
      </c>
      <c r="J455" s="390" t="s">
        <v>800</v>
      </c>
      <c r="K455" s="130">
        <f>H455</f>
        <v>1764988</v>
      </c>
      <c r="L455" s="131"/>
      <c r="M455" s="129"/>
      <c r="N455" s="141"/>
      <c r="O455" s="185"/>
      <c r="P455" s="129"/>
      <c r="Q455" s="141"/>
    </row>
    <row r="456" spans="2:17" hidden="1" x14ac:dyDescent="0.2">
      <c r="B456" s="434" t="s">
        <v>1548</v>
      </c>
      <c r="C456" s="435" t="s">
        <v>505</v>
      </c>
      <c r="D456" s="434"/>
      <c r="E456" s="435"/>
      <c r="F456" s="436" t="s">
        <v>799</v>
      </c>
      <c r="G456" s="361">
        <v>670220</v>
      </c>
      <c r="H456" s="367"/>
      <c r="I456" s="362" t="s">
        <v>1549</v>
      </c>
      <c r="J456" s="367" t="s">
        <v>799</v>
      </c>
      <c r="K456" s="361">
        <f>SUM(H457:H460)</f>
        <v>670220</v>
      </c>
      <c r="L456" s="362" t="s">
        <v>1550</v>
      </c>
      <c r="M456" s="359" t="s">
        <v>1551</v>
      </c>
      <c r="N456" s="140">
        <f>K456+K461</f>
        <v>1175506</v>
      </c>
      <c r="O456" s="144" t="s">
        <v>1552</v>
      </c>
      <c r="P456" s="359" t="s">
        <v>359</v>
      </c>
      <c r="Q456" s="121">
        <f>N456</f>
        <v>1175506</v>
      </c>
    </row>
    <row r="457" spans="2:17" hidden="1" x14ac:dyDescent="0.2">
      <c r="B457" s="427"/>
      <c r="C457" s="428"/>
      <c r="D457" s="427" t="s">
        <v>1548</v>
      </c>
      <c r="E457" s="428" t="s">
        <v>266</v>
      </c>
      <c r="F457" s="429" t="s">
        <v>1553</v>
      </c>
      <c r="G457" s="125"/>
      <c r="H457" s="125">
        <v>46881</v>
      </c>
      <c r="I457" s="120"/>
      <c r="J457" s="135"/>
      <c r="K457" s="135"/>
      <c r="L457" s="120"/>
      <c r="M457" s="118"/>
      <c r="N457" s="126"/>
      <c r="O457" s="122"/>
      <c r="P457" s="118"/>
      <c r="Q457" s="126"/>
    </row>
    <row r="458" spans="2:17" hidden="1" x14ac:dyDescent="0.2">
      <c r="B458" s="427"/>
      <c r="C458" s="428"/>
      <c r="D458" s="427" t="s">
        <v>1548</v>
      </c>
      <c r="E458" s="428" t="s">
        <v>261</v>
      </c>
      <c r="F458" s="429" t="s">
        <v>1554</v>
      </c>
      <c r="G458" s="125"/>
      <c r="H458" s="125">
        <v>269076</v>
      </c>
      <c r="I458" s="120"/>
      <c r="J458" s="135"/>
      <c r="K458" s="135"/>
      <c r="L458" s="120"/>
      <c r="M458" s="118"/>
      <c r="N458" s="126"/>
      <c r="O458" s="122"/>
      <c r="P458" s="118"/>
      <c r="Q458" s="126"/>
    </row>
    <row r="459" spans="2:17" hidden="1" x14ac:dyDescent="0.2">
      <c r="B459" s="427"/>
      <c r="C459" s="428"/>
      <c r="D459" s="427" t="s">
        <v>1548</v>
      </c>
      <c r="E459" s="428" t="s">
        <v>259</v>
      </c>
      <c r="F459" s="429" t="s">
        <v>635</v>
      </c>
      <c r="G459" s="125"/>
      <c r="H459" s="125">
        <v>15640</v>
      </c>
      <c r="I459" s="120"/>
      <c r="J459" s="135"/>
      <c r="K459" s="135"/>
      <c r="L459" s="120"/>
      <c r="M459" s="118"/>
      <c r="N459" s="126"/>
      <c r="O459" s="122"/>
      <c r="P459" s="118"/>
      <c r="Q459" s="126"/>
    </row>
    <row r="460" spans="2:17" hidden="1" x14ac:dyDescent="0.2">
      <c r="B460" s="439"/>
      <c r="C460" s="440"/>
      <c r="D460" s="439" t="s">
        <v>1548</v>
      </c>
      <c r="E460" s="440" t="s">
        <v>257</v>
      </c>
      <c r="F460" s="441" t="s">
        <v>636</v>
      </c>
      <c r="G460" s="125"/>
      <c r="H460" s="136">
        <v>338623</v>
      </c>
      <c r="I460" s="139"/>
      <c r="J460" s="132"/>
      <c r="K460" s="135"/>
      <c r="L460" s="120"/>
      <c r="M460" s="118"/>
      <c r="N460" s="126"/>
      <c r="O460" s="122"/>
      <c r="P460" s="118"/>
      <c r="Q460" s="126"/>
    </row>
    <row r="461" spans="2:17" hidden="1" x14ac:dyDescent="0.2">
      <c r="B461" s="442" t="s">
        <v>1555</v>
      </c>
      <c r="C461" s="443" t="s">
        <v>505</v>
      </c>
      <c r="D461" s="442" t="s">
        <v>1555</v>
      </c>
      <c r="E461" s="443" t="s">
        <v>266</v>
      </c>
      <c r="F461" s="444" t="s">
        <v>798</v>
      </c>
      <c r="G461" s="137">
        <v>349735</v>
      </c>
      <c r="H461" s="137">
        <v>349735</v>
      </c>
      <c r="I461" s="362" t="s">
        <v>1556</v>
      </c>
      <c r="J461" s="367" t="s">
        <v>796</v>
      </c>
      <c r="K461" s="361">
        <f>SUM(H461:H462)</f>
        <v>505286</v>
      </c>
      <c r="L461" s="120"/>
      <c r="M461" s="118"/>
      <c r="N461" s="126"/>
      <c r="O461" s="122"/>
      <c r="P461" s="118"/>
      <c r="Q461" s="126"/>
    </row>
    <row r="462" spans="2:17" hidden="1" x14ac:dyDescent="0.2">
      <c r="B462" s="439" t="s">
        <v>1555</v>
      </c>
      <c r="C462" s="440" t="s">
        <v>461</v>
      </c>
      <c r="D462" s="439" t="s">
        <v>1555</v>
      </c>
      <c r="E462" s="440" t="s">
        <v>204</v>
      </c>
      <c r="F462" s="441" t="s">
        <v>795</v>
      </c>
      <c r="G462" s="136">
        <v>155551</v>
      </c>
      <c r="H462" s="136">
        <v>155551</v>
      </c>
      <c r="I462" s="139"/>
      <c r="J462" s="132"/>
      <c r="K462" s="132"/>
      <c r="L462" s="139"/>
      <c r="M462" s="130"/>
      <c r="N462" s="141"/>
      <c r="O462" s="143"/>
      <c r="P462" s="129"/>
      <c r="Q462" s="141"/>
    </row>
    <row r="463" spans="2:17" hidden="1" x14ac:dyDescent="0.2">
      <c r="B463" s="442" t="s">
        <v>1557</v>
      </c>
      <c r="C463" s="443" t="s">
        <v>505</v>
      </c>
      <c r="D463" s="442" t="s">
        <v>1557</v>
      </c>
      <c r="E463" s="443" t="s">
        <v>266</v>
      </c>
      <c r="F463" s="447" t="s">
        <v>794</v>
      </c>
      <c r="G463" s="137">
        <v>258971</v>
      </c>
      <c r="H463" s="137">
        <v>258971</v>
      </c>
      <c r="I463" s="362" t="s">
        <v>1558</v>
      </c>
      <c r="J463" s="367" t="s">
        <v>792</v>
      </c>
      <c r="K463" s="361">
        <f>SUM(H463:H464)</f>
        <v>590282</v>
      </c>
      <c r="L463" s="362" t="s">
        <v>1559</v>
      </c>
      <c r="M463" s="183" t="s">
        <v>792</v>
      </c>
      <c r="N463" s="140">
        <f>K463</f>
        <v>590282</v>
      </c>
      <c r="O463" s="144" t="s">
        <v>1560</v>
      </c>
      <c r="P463" s="359" t="s">
        <v>360</v>
      </c>
      <c r="Q463" s="140">
        <f>SUM(N463:N466)</f>
        <v>3242171</v>
      </c>
    </row>
    <row r="464" spans="2:17" hidden="1" x14ac:dyDescent="0.2">
      <c r="B464" s="427" t="s">
        <v>1557</v>
      </c>
      <c r="C464" s="428" t="s">
        <v>461</v>
      </c>
      <c r="D464" s="427" t="s">
        <v>1557</v>
      </c>
      <c r="E464" s="428" t="s">
        <v>204</v>
      </c>
      <c r="F464" s="433" t="s">
        <v>791</v>
      </c>
      <c r="G464" s="125">
        <v>331311</v>
      </c>
      <c r="H464" s="125">
        <v>331311</v>
      </c>
      <c r="I464" s="139"/>
      <c r="J464" s="132"/>
      <c r="K464" s="132"/>
      <c r="L464" s="139"/>
      <c r="M464" s="179"/>
      <c r="N464" s="141"/>
      <c r="O464" s="122"/>
      <c r="P464" s="118"/>
      <c r="Q464" s="126"/>
    </row>
    <row r="465" spans="2:17" hidden="1" x14ac:dyDescent="0.2">
      <c r="B465" s="449" t="s">
        <v>1150</v>
      </c>
      <c r="C465" s="450" t="s">
        <v>505</v>
      </c>
      <c r="D465" s="449" t="s">
        <v>1150</v>
      </c>
      <c r="E465" s="450" t="s">
        <v>266</v>
      </c>
      <c r="F465" s="451" t="s">
        <v>1561</v>
      </c>
      <c r="G465" s="366">
        <v>507673</v>
      </c>
      <c r="H465" s="366">
        <v>507673</v>
      </c>
      <c r="I465" s="373" t="s">
        <v>1562</v>
      </c>
      <c r="J465" s="359" t="s">
        <v>789</v>
      </c>
      <c r="K465" s="358">
        <f>H465</f>
        <v>507673</v>
      </c>
      <c r="L465" s="373" t="s">
        <v>1563</v>
      </c>
      <c r="M465" s="359" t="s">
        <v>1561</v>
      </c>
      <c r="N465" s="369">
        <f>K465</f>
        <v>507673</v>
      </c>
      <c r="O465" s="122"/>
      <c r="P465" s="118"/>
      <c r="Q465" s="126"/>
    </row>
    <row r="466" spans="2:17" hidden="1" x14ac:dyDescent="0.2">
      <c r="B466" s="439" t="s">
        <v>1151</v>
      </c>
      <c r="C466" s="440" t="s">
        <v>1276</v>
      </c>
      <c r="D466" s="439" t="s">
        <v>1151</v>
      </c>
      <c r="E466" s="440" t="s">
        <v>1275</v>
      </c>
      <c r="F466" s="441" t="s">
        <v>1564</v>
      </c>
      <c r="G466" s="136">
        <v>2144216</v>
      </c>
      <c r="H466" s="136">
        <v>2144216</v>
      </c>
      <c r="I466" s="373" t="s">
        <v>1565</v>
      </c>
      <c r="J466" s="365" t="s">
        <v>1564</v>
      </c>
      <c r="K466" s="363">
        <f>H466</f>
        <v>2144216</v>
      </c>
      <c r="L466" s="373" t="s">
        <v>1566</v>
      </c>
      <c r="M466" s="365" t="s">
        <v>1564</v>
      </c>
      <c r="N466" s="163">
        <f>K466</f>
        <v>2144216</v>
      </c>
      <c r="O466" s="143"/>
      <c r="P466" s="129"/>
      <c r="Q466" s="141"/>
    </row>
    <row r="467" spans="2:17" hidden="1" x14ac:dyDescent="0.2">
      <c r="B467" s="434" t="s">
        <v>1567</v>
      </c>
      <c r="C467" s="435" t="s">
        <v>505</v>
      </c>
      <c r="D467" s="434" t="s">
        <v>1567</v>
      </c>
      <c r="E467" s="435" t="s">
        <v>1275</v>
      </c>
      <c r="F467" s="451" t="s">
        <v>787</v>
      </c>
      <c r="G467" s="366">
        <v>295039</v>
      </c>
      <c r="H467" s="366">
        <v>295039</v>
      </c>
      <c r="I467" s="373" t="s">
        <v>1567</v>
      </c>
      <c r="J467" s="359" t="s">
        <v>787</v>
      </c>
      <c r="K467" s="117">
        <f>H467</f>
        <v>295039</v>
      </c>
      <c r="L467" s="119" t="s">
        <v>1568</v>
      </c>
      <c r="M467" s="359" t="s">
        <v>786</v>
      </c>
      <c r="N467" s="140">
        <f>SUM(K467:K468)</f>
        <v>297079</v>
      </c>
      <c r="O467" s="144" t="s">
        <v>1569</v>
      </c>
      <c r="P467" s="382" t="s">
        <v>1570</v>
      </c>
      <c r="Q467" s="186">
        <f>SUM(N467:N495)</f>
        <v>2035639</v>
      </c>
    </row>
    <row r="468" spans="2:17" hidden="1" x14ac:dyDescent="0.2">
      <c r="B468" s="449" t="s">
        <v>1571</v>
      </c>
      <c r="C468" s="450" t="s">
        <v>505</v>
      </c>
      <c r="D468" s="449" t="s">
        <v>1571</v>
      </c>
      <c r="E468" s="450" t="s">
        <v>266</v>
      </c>
      <c r="F468" s="451" t="s">
        <v>785</v>
      </c>
      <c r="G468" s="117">
        <v>2040</v>
      </c>
      <c r="H468" s="117">
        <v>2040</v>
      </c>
      <c r="I468" s="119" t="s">
        <v>1572</v>
      </c>
      <c r="J468" s="365" t="s">
        <v>785</v>
      </c>
      <c r="K468" s="366">
        <f>H468</f>
        <v>2040</v>
      </c>
      <c r="L468" s="119"/>
      <c r="M468" s="129"/>
      <c r="N468" s="141"/>
      <c r="O468" s="122"/>
      <c r="P468" s="187"/>
      <c r="Q468" s="188"/>
    </row>
    <row r="469" spans="2:17" hidden="1" x14ac:dyDescent="0.2">
      <c r="B469" s="442" t="s">
        <v>1573</v>
      </c>
      <c r="C469" s="443" t="s">
        <v>505</v>
      </c>
      <c r="D469" s="442" t="s">
        <v>1573</v>
      </c>
      <c r="E469" s="443" t="s">
        <v>266</v>
      </c>
      <c r="F469" s="444" t="s">
        <v>784</v>
      </c>
      <c r="G469" s="137">
        <v>80503</v>
      </c>
      <c r="H469" s="137">
        <v>80503</v>
      </c>
      <c r="I469" s="362" t="s">
        <v>1574</v>
      </c>
      <c r="J469" s="359" t="s">
        <v>783</v>
      </c>
      <c r="K469" s="358">
        <f>SUM(H469:H470)</f>
        <v>146971</v>
      </c>
      <c r="L469" s="362" t="s">
        <v>1575</v>
      </c>
      <c r="M469" s="118" t="s">
        <v>1576</v>
      </c>
      <c r="N469" s="121">
        <f>K469+K471</f>
        <v>901662</v>
      </c>
      <c r="O469" s="122"/>
      <c r="P469" s="187"/>
      <c r="Q469" s="188"/>
    </row>
    <row r="470" spans="2:17" hidden="1" x14ac:dyDescent="0.2">
      <c r="B470" s="439" t="s">
        <v>1573</v>
      </c>
      <c r="C470" s="440" t="s">
        <v>461</v>
      </c>
      <c r="D470" s="439" t="s">
        <v>1573</v>
      </c>
      <c r="E470" s="440" t="s">
        <v>204</v>
      </c>
      <c r="F470" s="448" t="s">
        <v>782</v>
      </c>
      <c r="G470" s="136">
        <v>66468</v>
      </c>
      <c r="H470" s="136">
        <v>66468</v>
      </c>
      <c r="I470" s="139"/>
      <c r="J470" s="118"/>
      <c r="K470" s="118"/>
      <c r="L470" s="120"/>
      <c r="M470" s="118"/>
      <c r="N470" s="126"/>
      <c r="O470" s="122"/>
      <c r="P470" s="187"/>
      <c r="Q470" s="188"/>
    </row>
    <row r="471" spans="2:17" hidden="1" x14ac:dyDescent="0.2">
      <c r="B471" s="449" t="s">
        <v>1577</v>
      </c>
      <c r="C471" s="450" t="s">
        <v>505</v>
      </c>
      <c r="D471" s="449" t="s">
        <v>1577</v>
      </c>
      <c r="E471" s="450" t="s">
        <v>266</v>
      </c>
      <c r="F471" s="451" t="s">
        <v>1578</v>
      </c>
      <c r="G471" s="366">
        <v>754691</v>
      </c>
      <c r="H471" s="366">
        <v>754691</v>
      </c>
      <c r="I471" s="373" t="s">
        <v>1579</v>
      </c>
      <c r="J471" s="365" t="s">
        <v>1578</v>
      </c>
      <c r="K471" s="366">
        <f>H471</f>
        <v>754691</v>
      </c>
      <c r="L471" s="139"/>
      <c r="M471" s="129"/>
      <c r="N471" s="126"/>
      <c r="O471" s="122"/>
      <c r="P471" s="187"/>
      <c r="Q471" s="188"/>
    </row>
    <row r="472" spans="2:17" hidden="1" x14ac:dyDescent="0.2">
      <c r="B472" s="449" t="s">
        <v>1580</v>
      </c>
      <c r="C472" s="450" t="s">
        <v>1581</v>
      </c>
      <c r="D472" s="449" t="s">
        <v>1580</v>
      </c>
      <c r="E472" s="450" t="s">
        <v>1370</v>
      </c>
      <c r="F472" s="451" t="s">
        <v>1582</v>
      </c>
      <c r="G472" s="391"/>
      <c r="H472" s="391"/>
      <c r="I472" s="392" t="s">
        <v>1583</v>
      </c>
      <c r="J472" s="393" t="s">
        <v>1584</v>
      </c>
      <c r="K472" s="394"/>
      <c r="L472" s="395" t="s">
        <v>1585</v>
      </c>
      <c r="M472" s="189" t="s">
        <v>1586</v>
      </c>
      <c r="N472" s="190"/>
      <c r="O472" s="122"/>
      <c r="P472" s="187"/>
      <c r="Q472" s="188"/>
    </row>
    <row r="473" spans="2:17" hidden="1" x14ac:dyDescent="0.2">
      <c r="B473" s="449" t="s">
        <v>1587</v>
      </c>
      <c r="C473" s="450" t="s">
        <v>1581</v>
      </c>
      <c r="D473" s="449" t="s">
        <v>1587</v>
      </c>
      <c r="E473" s="450" t="s">
        <v>1370</v>
      </c>
      <c r="F473" s="451" t="s">
        <v>1588</v>
      </c>
      <c r="G473" s="191"/>
      <c r="H473" s="191"/>
      <c r="I473" s="192" t="s">
        <v>1589</v>
      </c>
      <c r="J473" s="393" t="s">
        <v>1590</v>
      </c>
      <c r="K473" s="193"/>
      <c r="L473" s="192"/>
      <c r="M473" s="193"/>
      <c r="N473" s="194"/>
      <c r="O473" s="122"/>
      <c r="P473" s="187"/>
      <c r="Q473" s="188"/>
    </row>
    <row r="474" spans="2:17" hidden="1" x14ac:dyDescent="0.2">
      <c r="B474" s="449" t="s">
        <v>1591</v>
      </c>
      <c r="C474" s="450" t="s">
        <v>505</v>
      </c>
      <c r="D474" s="449" t="s">
        <v>1591</v>
      </c>
      <c r="E474" s="450" t="s">
        <v>266</v>
      </c>
      <c r="F474" s="451" t="s">
        <v>781</v>
      </c>
      <c r="G474" s="130">
        <v>85223</v>
      </c>
      <c r="H474" s="130">
        <v>85223</v>
      </c>
      <c r="I474" s="131" t="s">
        <v>1592</v>
      </c>
      <c r="J474" s="365" t="s">
        <v>781</v>
      </c>
      <c r="K474" s="366">
        <f>H474</f>
        <v>85223</v>
      </c>
      <c r="L474" s="362" t="s">
        <v>1593</v>
      </c>
      <c r="M474" s="118" t="s">
        <v>780</v>
      </c>
      <c r="N474" s="121">
        <f>K474+K475+K478</f>
        <v>241095</v>
      </c>
      <c r="O474" s="122"/>
      <c r="P474" s="187"/>
      <c r="Q474" s="188"/>
    </row>
    <row r="475" spans="2:17" hidden="1" x14ac:dyDescent="0.2">
      <c r="B475" s="434" t="s">
        <v>1594</v>
      </c>
      <c r="C475" s="435" t="s">
        <v>505</v>
      </c>
      <c r="D475" s="434"/>
      <c r="E475" s="435"/>
      <c r="F475" s="436" t="s">
        <v>779</v>
      </c>
      <c r="G475" s="361">
        <v>53020</v>
      </c>
      <c r="H475" s="367"/>
      <c r="I475" s="362" t="s">
        <v>1595</v>
      </c>
      <c r="J475" s="118" t="s">
        <v>779</v>
      </c>
      <c r="K475" s="117">
        <f>SUM(H476:H477)</f>
        <v>53020</v>
      </c>
      <c r="L475" s="120"/>
      <c r="M475" s="118"/>
      <c r="N475" s="126"/>
      <c r="O475" s="122"/>
      <c r="P475" s="187"/>
      <c r="Q475" s="188"/>
    </row>
    <row r="476" spans="2:17" hidden="1" x14ac:dyDescent="0.2">
      <c r="B476" s="427"/>
      <c r="C476" s="428"/>
      <c r="D476" s="427" t="s">
        <v>1594</v>
      </c>
      <c r="E476" s="428" t="s">
        <v>266</v>
      </c>
      <c r="F476" s="429" t="s">
        <v>778</v>
      </c>
      <c r="G476" s="135"/>
      <c r="H476" s="125">
        <v>5038</v>
      </c>
      <c r="I476" s="120"/>
      <c r="J476" s="118"/>
      <c r="K476" s="118"/>
      <c r="L476" s="120"/>
      <c r="M476" s="118"/>
      <c r="N476" s="126"/>
      <c r="O476" s="122"/>
      <c r="P476" s="187"/>
      <c r="Q476" s="188"/>
    </row>
    <row r="477" spans="2:17" hidden="1" x14ac:dyDescent="0.2">
      <c r="B477" s="439"/>
      <c r="C477" s="440"/>
      <c r="D477" s="439" t="s">
        <v>1594</v>
      </c>
      <c r="E477" s="440" t="s">
        <v>261</v>
      </c>
      <c r="F477" s="441" t="s">
        <v>777</v>
      </c>
      <c r="G477" s="132"/>
      <c r="H477" s="136">
        <v>47982</v>
      </c>
      <c r="I477" s="139"/>
      <c r="J477" s="118"/>
      <c r="K477" s="132"/>
      <c r="L477" s="120"/>
      <c r="M477" s="118"/>
      <c r="N477" s="126"/>
      <c r="O477" s="122"/>
      <c r="P477" s="187"/>
      <c r="Q477" s="188"/>
    </row>
    <row r="478" spans="2:17" hidden="1" x14ac:dyDescent="0.2">
      <c r="B478" s="449" t="s">
        <v>1596</v>
      </c>
      <c r="C478" s="450" t="s">
        <v>505</v>
      </c>
      <c r="D478" s="449" t="s">
        <v>1596</v>
      </c>
      <c r="E478" s="450" t="s">
        <v>266</v>
      </c>
      <c r="F478" s="451" t="s">
        <v>776</v>
      </c>
      <c r="G478" s="366">
        <v>102852</v>
      </c>
      <c r="H478" s="366">
        <v>102852</v>
      </c>
      <c r="I478" s="373" t="s">
        <v>1597</v>
      </c>
      <c r="J478" s="365" t="s">
        <v>776</v>
      </c>
      <c r="K478" s="130">
        <f>H478</f>
        <v>102852</v>
      </c>
      <c r="L478" s="139"/>
      <c r="M478" s="129"/>
      <c r="N478" s="141"/>
      <c r="O478" s="122"/>
      <c r="P478" s="187"/>
      <c r="Q478" s="188"/>
    </row>
    <row r="479" spans="2:17" hidden="1" x14ac:dyDescent="0.2">
      <c r="B479" s="434" t="s">
        <v>1598</v>
      </c>
      <c r="C479" s="435" t="s">
        <v>505</v>
      </c>
      <c r="D479" s="434"/>
      <c r="E479" s="435"/>
      <c r="F479" s="436" t="s">
        <v>775</v>
      </c>
      <c r="G479" s="361">
        <v>51886</v>
      </c>
      <c r="H479" s="367"/>
      <c r="I479" s="362" t="s">
        <v>1599</v>
      </c>
      <c r="J479" s="359" t="s">
        <v>775</v>
      </c>
      <c r="K479" s="358">
        <f>SUM(H480:H483)</f>
        <v>51886</v>
      </c>
      <c r="L479" s="362" t="s">
        <v>1600</v>
      </c>
      <c r="M479" s="359" t="s">
        <v>775</v>
      </c>
      <c r="N479" s="121">
        <f>K479</f>
        <v>51886</v>
      </c>
      <c r="O479" s="122"/>
      <c r="P479" s="187"/>
      <c r="Q479" s="188"/>
    </row>
    <row r="480" spans="2:17" hidden="1" x14ac:dyDescent="0.2">
      <c r="B480" s="427"/>
      <c r="C480" s="428"/>
      <c r="D480" s="427" t="s">
        <v>1598</v>
      </c>
      <c r="E480" s="428" t="s">
        <v>266</v>
      </c>
      <c r="F480" s="429" t="s">
        <v>774</v>
      </c>
      <c r="G480" s="135"/>
      <c r="H480" s="125">
        <v>0</v>
      </c>
      <c r="I480" s="120"/>
      <c r="J480" s="118"/>
      <c r="K480" s="118"/>
      <c r="L480" s="120"/>
      <c r="M480" s="118"/>
      <c r="N480" s="126"/>
      <c r="O480" s="122"/>
      <c r="P480" s="187"/>
      <c r="Q480" s="188"/>
    </row>
    <row r="481" spans="2:17" hidden="1" x14ac:dyDescent="0.2">
      <c r="B481" s="427"/>
      <c r="C481" s="428"/>
      <c r="D481" s="427" t="s">
        <v>1159</v>
      </c>
      <c r="E481" s="428" t="s">
        <v>261</v>
      </c>
      <c r="F481" s="429" t="s">
        <v>637</v>
      </c>
      <c r="G481" s="135"/>
      <c r="H481" s="125">
        <v>50177</v>
      </c>
      <c r="I481" s="120"/>
      <c r="J481" s="118"/>
      <c r="K481" s="118"/>
      <c r="L481" s="120"/>
      <c r="M481" s="118"/>
      <c r="N481" s="126"/>
      <c r="O481" s="122"/>
      <c r="P481" s="187"/>
      <c r="Q481" s="188"/>
    </row>
    <row r="482" spans="2:17" hidden="1" x14ac:dyDescent="0.2">
      <c r="B482" s="427"/>
      <c r="C482" s="428"/>
      <c r="D482" s="427" t="s">
        <v>1159</v>
      </c>
      <c r="E482" s="428" t="s">
        <v>259</v>
      </c>
      <c r="F482" s="429" t="s">
        <v>638</v>
      </c>
      <c r="G482" s="135"/>
      <c r="H482" s="125">
        <v>1709</v>
      </c>
      <c r="I482" s="120"/>
      <c r="J482" s="118"/>
      <c r="K482" s="118"/>
      <c r="L482" s="120"/>
      <c r="M482" s="118"/>
      <c r="N482" s="126"/>
      <c r="O482" s="122"/>
      <c r="P482" s="187"/>
      <c r="Q482" s="188"/>
    </row>
    <row r="483" spans="2:17" hidden="1" x14ac:dyDescent="0.2">
      <c r="B483" s="439"/>
      <c r="C483" s="440"/>
      <c r="D483" s="439" t="s">
        <v>1159</v>
      </c>
      <c r="E483" s="440" t="s">
        <v>257</v>
      </c>
      <c r="F483" s="441" t="s">
        <v>773</v>
      </c>
      <c r="G483" s="132"/>
      <c r="H483" s="136">
        <v>0</v>
      </c>
      <c r="I483" s="139"/>
      <c r="J483" s="129"/>
      <c r="K483" s="129"/>
      <c r="L483" s="139"/>
      <c r="M483" s="129"/>
      <c r="N483" s="141"/>
      <c r="O483" s="122"/>
      <c r="P483" s="187"/>
      <c r="Q483" s="188"/>
    </row>
    <row r="484" spans="2:17" hidden="1" x14ac:dyDescent="0.2">
      <c r="B484" s="449" t="s">
        <v>1601</v>
      </c>
      <c r="C484" s="450" t="s">
        <v>505</v>
      </c>
      <c r="D484" s="449" t="s">
        <v>1601</v>
      </c>
      <c r="E484" s="450" t="s">
        <v>266</v>
      </c>
      <c r="F484" s="451" t="s">
        <v>1602</v>
      </c>
      <c r="G484" s="130">
        <v>40412</v>
      </c>
      <c r="H484" s="130">
        <v>40412</v>
      </c>
      <c r="I484" s="131" t="s">
        <v>1603</v>
      </c>
      <c r="J484" s="365" t="s">
        <v>1602</v>
      </c>
      <c r="K484" s="130">
        <f>H484</f>
        <v>40412</v>
      </c>
      <c r="L484" s="131" t="s">
        <v>1604</v>
      </c>
      <c r="M484" s="365" t="s">
        <v>1602</v>
      </c>
      <c r="N484" s="369">
        <f>K484</f>
        <v>40412</v>
      </c>
      <c r="O484" s="122"/>
      <c r="P484" s="187"/>
      <c r="Q484" s="188"/>
    </row>
    <row r="485" spans="2:17" hidden="1" x14ac:dyDescent="0.2">
      <c r="B485" s="449" t="s">
        <v>1605</v>
      </c>
      <c r="C485" s="450" t="s">
        <v>505</v>
      </c>
      <c r="D485" s="449" t="s">
        <v>1605</v>
      </c>
      <c r="E485" s="450" t="s">
        <v>266</v>
      </c>
      <c r="F485" s="451" t="s">
        <v>772</v>
      </c>
      <c r="G485" s="363">
        <v>115064</v>
      </c>
      <c r="H485" s="363">
        <v>115064</v>
      </c>
      <c r="I485" s="364" t="s">
        <v>1606</v>
      </c>
      <c r="J485" s="365" t="s">
        <v>772</v>
      </c>
      <c r="K485" s="363">
        <f>H485</f>
        <v>115064</v>
      </c>
      <c r="L485" s="364" t="s">
        <v>1607</v>
      </c>
      <c r="M485" s="365" t="s">
        <v>772</v>
      </c>
      <c r="N485" s="121">
        <f>K485</f>
        <v>115064</v>
      </c>
      <c r="O485" s="122"/>
      <c r="P485" s="187"/>
      <c r="Q485" s="188"/>
    </row>
    <row r="486" spans="2:17" hidden="1" x14ac:dyDescent="0.2">
      <c r="B486" s="449" t="s">
        <v>1608</v>
      </c>
      <c r="C486" s="450" t="s">
        <v>505</v>
      </c>
      <c r="D486" s="449" t="s">
        <v>1608</v>
      </c>
      <c r="E486" s="450" t="s">
        <v>266</v>
      </c>
      <c r="F486" s="451" t="s">
        <v>771</v>
      </c>
      <c r="G486" s="366">
        <v>45788</v>
      </c>
      <c r="H486" s="366">
        <v>45788</v>
      </c>
      <c r="I486" s="373" t="s">
        <v>1609</v>
      </c>
      <c r="J486" s="365" t="s">
        <v>771</v>
      </c>
      <c r="K486" s="358">
        <f>H486</f>
        <v>45788</v>
      </c>
      <c r="L486" s="362" t="s">
        <v>1610</v>
      </c>
      <c r="M486" s="359" t="s">
        <v>1611</v>
      </c>
      <c r="N486" s="140">
        <f>K486+K487</f>
        <v>342265</v>
      </c>
      <c r="O486" s="122"/>
      <c r="P486" s="187"/>
      <c r="Q486" s="188"/>
    </row>
    <row r="487" spans="2:17" hidden="1" x14ac:dyDescent="0.2">
      <c r="B487" s="442" t="s">
        <v>1163</v>
      </c>
      <c r="C487" s="443" t="s">
        <v>505</v>
      </c>
      <c r="D487" s="442" t="s">
        <v>1163</v>
      </c>
      <c r="E487" s="443" t="s">
        <v>266</v>
      </c>
      <c r="F487" s="444" t="s">
        <v>770</v>
      </c>
      <c r="G487" s="125">
        <v>203057</v>
      </c>
      <c r="H487" s="125">
        <v>203057</v>
      </c>
      <c r="I487" s="120" t="s">
        <v>1612</v>
      </c>
      <c r="J487" s="367" t="s">
        <v>1613</v>
      </c>
      <c r="K487" s="361">
        <f>SUM(H487:H494)</f>
        <v>296477</v>
      </c>
      <c r="L487" s="120"/>
      <c r="M487" s="118"/>
      <c r="N487" s="126"/>
      <c r="O487" s="122"/>
      <c r="P487" s="187"/>
      <c r="Q487" s="188"/>
    </row>
    <row r="488" spans="2:17" hidden="1" x14ac:dyDescent="0.2">
      <c r="B488" s="445" t="s">
        <v>1163</v>
      </c>
      <c r="C488" s="446" t="s">
        <v>461</v>
      </c>
      <c r="D488" s="445" t="s">
        <v>1163</v>
      </c>
      <c r="E488" s="446" t="s">
        <v>204</v>
      </c>
      <c r="F488" s="447" t="s">
        <v>2098</v>
      </c>
      <c r="G488" s="138">
        <v>7243</v>
      </c>
      <c r="H488" s="138">
        <v>7243</v>
      </c>
      <c r="I488" s="120"/>
      <c r="J488" s="135"/>
      <c r="K488" s="135"/>
      <c r="L488" s="120"/>
      <c r="M488" s="118"/>
      <c r="N488" s="126"/>
      <c r="O488" s="122"/>
      <c r="P488" s="187"/>
      <c r="Q488" s="188"/>
    </row>
    <row r="489" spans="2:17" hidden="1" x14ac:dyDescent="0.2">
      <c r="B489" s="445" t="s">
        <v>1163</v>
      </c>
      <c r="C489" s="446" t="s">
        <v>458</v>
      </c>
      <c r="D489" s="445" t="s">
        <v>1163</v>
      </c>
      <c r="E489" s="446" t="s">
        <v>125</v>
      </c>
      <c r="F489" s="447" t="s">
        <v>2099</v>
      </c>
      <c r="G489" s="138">
        <v>9944</v>
      </c>
      <c r="H489" s="138">
        <v>9944</v>
      </c>
      <c r="I489" s="120"/>
      <c r="J489" s="118"/>
      <c r="K489" s="118"/>
      <c r="L489" s="120"/>
      <c r="M489" s="118"/>
      <c r="N489" s="126"/>
      <c r="O489" s="122"/>
      <c r="P489" s="187"/>
      <c r="Q489" s="188"/>
    </row>
    <row r="490" spans="2:17" hidden="1" x14ac:dyDescent="0.2">
      <c r="B490" s="445" t="s">
        <v>1163</v>
      </c>
      <c r="C490" s="446" t="s">
        <v>452</v>
      </c>
      <c r="D490" s="445" t="s">
        <v>1163</v>
      </c>
      <c r="E490" s="446" t="s">
        <v>44</v>
      </c>
      <c r="F490" s="447" t="s">
        <v>1614</v>
      </c>
      <c r="G490" s="125">
        <v>4934</v>
      </c>
      <c r="H490" s="125">
        <v>4934</v>
      </c>
      <c r="I490" s="120"/>
      <c r="J490" s="118"/>
      <c r="K490" s="118"/>
      <c r="L490" s="120"/>
      <c r="M490" s="118"/>
      <c r="N490" s="126"/>
      <c r="O490" s="122"/>
      <c r="P490" s="187"/>
      <c r="Q490" s="188"/>
    </row>
    <row r="491" spans="2:17" hidden="1" x14ac:dyDescent="0.2">
      <c r="B491" s="445" t="s">
        <v>1163</v>
      </c>
      <c r="C491" s="446" t="s">
        <v>443</v>
      </c>
      <c r="D491" s="445" t="s">
        <v>1163</v>
      </c>
      <c r="E491" s="446" t="s">
        <v>1320</v>
      </c>
      <c r="F491" s="447" t="s">
        <v>2100</v>
      </c>
      <c r="G491" s="138">
        <v>1728</v>
      </c>
      <c r="H491" s="138">
        <v>1728</v>
      </c>
      <c r="I491" s="120"/>
      <c r="J491" s="118"/>
      <c r="K491" s="118"/>
      <c r="L491" s="120"/>
      <c r="M491" s="118"/>
      <c r="N491" s="126"/>
      <c r="O491" s="122"/>
      <c r="P491" s="187"/>
      <c r="Q491" s="188"/>
    </row>
    <row r="492" spans="2:17" hidden="1" x14ac:dyDescent="0.2">
      <c r="B492" s="445" t="s">
        <v>1163</v>
      </c>
      <c r="C492" s="446" t="s">
        <v>255</v>
      </c>
      <c r="D492" s="445" t="s">
        <v>1163</v>
      </c>
      <c r="E492" s="446" t="s">
        <v>842</v>
      </c>
      <c r="F492" s="447" t="s">
        <v>2101</v>
      </c>
      <c r="G492" s="125">
        <v>10585</v>
      </c>
      <c r="H492" s="125">
        <v>10585</v>
      </c>
      <c r="I492" s="120"/>
      <c r="J492" s="118"/>
      <c r="K492" s="118"/>
      <c r="L492" s="120"/>
      <c r="M492" s="118"/>
      <c r="N492" s="126"/>
      <c r="O492" s="122"/>
      <c r="P492" s="187"/>
      <c r="Q492" s="188"/>
    </row>
    <row r="493" spans="2:17" hidden="1" x14ac:dyDescent="0.2">
      <c r="B493" s="445" t="s">
        <v>1615</v>
      </c>
      <c r="C493" s="446" t="s">
        <v>2102</v>
      </c>
      <c r="D493" s="445" t="s">
        <v>1615</v>
      </c>
      <c r="E493" s="446" t="s">
        <v>2103</v>
      </c>
      <c r="F493" s="447" t="s">
        <v>1616</v>
      </c>
      <c r="G493" s="138">
        <v>6842</v>
      </c>
      <c r="H493" s="138">
        <v>6842</v>
      </c>
      <c r="I493" s="120"/>
      <c r="J493" s="118"/>
      <c r="K493" s="118"/>
      <c r="L493" s="120"/>
      <c r="M493" s="118"/>
      <c r="N493" s="126"/>
      <c r="O493" s="122"/>
      <c r="P493" s="187"/>
      <c r="Q493" s="188"/>
    </row>
    <row r="494" spans="2:17" hidden="1" x14ac:dyDescent="0.2">
      <c r="B494" s="439" t="s">
        <v>2104</v>
      </c>
      <c r="C494" s="440" t="s">
        <v>139</v>
      </c>
      <c r="D494" s="439" t="s">
        <v>2104</v>
      </c>
      <c r="E494" s="440" t="s">
        <v>281</v>
      </c>
      <c r="F494" s="448" t="s">
        <v>1617</v>
      </c>
      <c r="G494" s="136">
        <v>52144</v>
      </c>
      <c r="H494" s="136">
        <v>52144</v>
      </c>
      <c r="I494" s="139"/>
      <c r="J494" s="129"/>
      <c r="K494" s="129"/>
      <c r="L494" s="139"/>
      <c r="M494" s="129"/>
      <c r="N494" s="126"/>
      <c r="O494" s="122"/>
      <c r="P494" s="187"/>
      <c r="Q494" s="188"/>
    </row>
    <row r="495" spans="2:17" hidden="1" x14ac:dyDescent="0.2">
      <c r="B495" s="434" t="s">
        <v>2105</v>
      </c>
      <c r="C495" s="435" t="s">
        <v>505</v>
      </c>
      <c r="D495" s="434" t="s">
        <v>2105</v>
      </c>
      <c r="E495" s="435" t="s">
        <v>266</v>
      </c>
      <c r="F495" s="429" t="s">
        <v>1618</v>
      </c>
      <c r="G495" s="125">
        <v>46176</v>
      </c>
      <c r="H495" s="125">
        <v>46176</v>
      </c>
      <c r="I495" s="362" t="s">
        <v>2105</v>
      </c>
      <c r="J495" s="367" t="s">
        <v>1618</v>
      </c>
      <c r="K495" s="361">
        <f>H495</f>
        <v>46176</v>
      </c>
      <c r="L495" s="362" t="s">
        <v>2106</v>
      </c>
      <c r="M495" s="359" t="s">
        <v>1618</v>
      </c>
      <c r="N495" s="369">
        <f>K495</f>
        <v>46176</v>
      </c>
      <c r="O495" s="122"/>
      <c r="P495" s="187"/>
      <c r="Q495" s="195"/>
    </row>
    <row r="496" spans="2:17" hidden="1" x14ac:dyDescent="0.2">
      <c r="B496" s="442" t="s">
        <v>2107</v>
      </c>
      <c r="C496" s="443" t="s">
        <v>505</v>
      </c>
      <c r="D496" s="442" t="s">
        <v>2107</v>
      </c>
      <c r="E496" s="443" t="s">
        <v>266</v>
      </c>
      <c r="F496" s="444" t="s">
        <v>1619</v>
      </c>
      <c r="G496" s="361">
        <v>71427</v>
      </c>
      <c r="H496" s="361">
        <v>71427</v>
      </c>
      <c r="I496" s="362" t="s">
        <v>2107</v>
      </c>
      <c r="J496" s="367" t="s">
        <v>2108</v>
      </c>
      <c r="K496" s="361">
        <f>SUM(H496:H498)</f>
        <v>406460</v>
      </c>
      <c r="L496" s="362" t="s">
        <v>2109</v>
      </c>
      <c r="M496" s="183" t="s">
        <v>1620</v>
      </c>
      <c r="N496" s="140">
        <f>K496</f>
        <v>406460</v>
      </c>
      <c r="O496" s="144" t="s">
        <v>2110</v>
      </c>
      <c r="P496" s="359" t="s">
        <v>1621</v>
      </c>
      <c r="Q496" s="121">
        <f>SUM(N496:N508)</f>
        <v>798490</v>
      </c>
    </row>
    <row r="497" spans="2:17" hidden="1" x14ac:dyDescent="0.2">
      <c r="B497" s="445" t="s">
        <v>2107</v>
      </c>
      <c r="C497" s="446" t="s">
        <v>461</v>
      </c>
      <c r="D497" s="445" t="s">
        <v>2107</v>
      </c>
      <c r="E497" s="446" t="s">
        <v>204</v>
      </c>
      <c r="F497" s="447" t="s">
        <v>1622</v>
      </c>
      <c r="G497" s="138">
        <v>319451</v>
      </c>
      <c r="H497" s="138">
        <v>319451</v>
      </c>
      <c r="I497" s="120"/>
      <c r="J497" s="135"/>
      <c r="K497" s="135"/>
      <c r="L497" s="120"/>
      <c r="M497" s="184"/>
      <c r="N497" s="126"/>
      <c r="O497" s="122"/>
      <c r="P497" s="118"/>
      <c r="Q497" s="126"/>
    </row>
    <row r="498" spans="2:17" hidden="1" x14ac:dyDescent="0.2">
      <c r="B498" s="439" t="s">
        <v>2107</v>
      </c>
      <c r="C498" s="440" t="s">
        <v>2111</v>
      </c>
      <c r="D498" s="439" t="s">
        <v>2107</v>
      </c>
      <c r="E498" s="440" t="s">
        <v>2112</v>
      </c>
      <c r="F498" s="448" t="s">
        <v>2113</v>
      </c>
      <c r="G498" s="136">
        <v>15582</v>
      </c>
      <c r="H498" s="136">
        <v>15582</v>
      </c>
      <c r="I498" s="120"/>
      <c r="J498" s="135"/>
      <c r="K498" s="135"/>
      <c r="L498" s="120"/>
      <c r="M498" s="184"/>
      <c r="N498" s="126"/>
      <c r="O498" s="122"/>
      <c r="P498" s="118"/>
      <c r="Q498" s="126"/>
    </row>
    <row r="499" spans="2:17" hidden="1" x14ac:dyDescent="0.2">
      <c r="B499" s="442" t="s">
        <v>2114</v>
      </c>
      <c r="C499" s="443" t="s">
        <v>505</v>
      </c>
      <c r="D499" s="442" t="s">
        <v>2114</v>
      </c>
      <c r="E499" s="443" t="s">
        <v>266</v>
      </c>
      <c r="F499" s="444" t="s">
        <v>768</v>
      </c>
      <c r="G499" s="361">
        <v>30131</v>
      </c>
      <c r="H499" s="361">
        <v>30131</v>
      </c>
      <c r="I499" s="362" t="s">
        <v>2115</v>
      </c>
      <c r="J499" s="367" t="s">
        <v>766</v>
      </c>
      <c r="K499" s="361">
        <f>SUM(H499:H501)</f>
        <v>47648</v>
      </c>
      <c r="L499" s="362" t="s">
        <v>2116</v>
      </c>
      <c r="M499" s="183" t="s">
        <v>766</v>
      </c>
      <c r="N499" s="140">
        <f>K499</f>
        <v>47648</v>
      </c>
      <c r="O499" s="122"/>
      <c r="P499" s="118"/>
      <c r="Q499" s="126"/>
    </row>
    <row r="500" spans="2:17" hidden="1" x14ac:dyDescent="0.2">
      <c r="B500" s="445" t="s">
        <v>2117</v>
      </c>
      <c r="C500" s="446" t="s">
        <v>461</v>
      </c>
      <c r="D500" s="445" t="s">
        <v>2117</v>
      </c>
      <c r="E500" s="446" t="s">
        <v>204</v>
      </c>
      <c r="F500" s="447" t="s">
        <v>765</v>
      </c>
      <c r="G500" s="138">
        <v>17164</v>
      </c>
      <c r="H500" s="138">
        <v>17164</v>
      </c>
      <c r="I500" s="120"/>
      <c r="J500" s="135"/>
      <c r="K500" s="135"/>
      <c r="L500" s="120"/>
      <c r="M500" s="184"/>
      <c r="N500" s="126"/>
      <c r="O500" s="122"/>
      <c r="P500" s="118"/>
      <c r="Q500" s="126"/>
    </row>
    <row r="501" spans="2:17" hidden="1" x14ac:dyDescent="0.2">
      <c r="B501" s="439" t="s">
        <v>2117</v>
      </c>
      <c r="C501" s="440" t="s">
        <v>458</v>
      </c>
      <c r="D501" s="439" t="s">
        <v>2117</v>
      </c>
      <c r="E501" s="440" t="s">
        <v>125</v>
      </c>
      <c r="F501" s="448" t="s">
        <v>764</v>
      </c>
      <c r="G501" s="136">
        <v>353</v>
      </c>
      <c r="H501" s="136">
        <v>353</v>
      </c>
      <c r="I501" s="139"/>
      <c r="J501" s="132"/>
      <c r="K501" s="132"/>
      <c r="L501" s="139"/>
      <c r="M501" s="179"/>
      <c r="N501" s="141"/>
      <c r="O501" s="122"/>
      <c r="P501" s="118"/>
      <c r="Q501" s="126"/>
    </row>
    <row r="502" spans="2:17" hidden="1" x14ac:dyDescent="0.2">
      <c r="B502" s="434" t="s">
        <v>2118</v>
      </c>
      <c r="C502" s="435" t="s">
        <v>2119</v>
      </c>
      <c r="D502" s="434"/>
      <c r="E502" s="452"/>
      <c r="F502" s="433" t="s">
        <v>1231</v>
      </c>
      <c r="G502" s="361">
        <v>263712</v>
      </c>
      <c r="H502" s="135"/>
      <c r="I502" s="362" t="s">
        <v>2120</v>
      </c>
      <c r="J502" s="359" t="s">
        <v>1623</v>
      </c>
      <c r="K502" s="358">
        <f>SUM(H503:H504)</f>
        <v>263712</v>
      </c>
      <c r="L502" s="362" t="s">
        <v>2121</v>
      </c>
      <c r="M502" s="359" t="s">
        <v>1623</v>
      </c>
      <c r="N502" s="121">
        <f>K502</f>
        <v>263712</v>
      </c>
      <c r="O502" s="122"/>
      <c r="P502" s="118"/>
      <c r="Q502" s="126"/>
    </row>
    <row r="503" spans="2:17" hidden="1" x14ac:dyDescent="0.2">
      <c r="B503" s="427"/>
      <c r="C503" s="428"/>
      <c r="D503" s="427" t="s">
        <v>2120</v>
      </c>
      <c r="E503" s="455" t="s">
        <v>1812</v>
      </c>
      <c r="F503" s="429" t="s">
        <v>639</v>
      </c>
      <c r="G503" s="125"/>
      <c r="H503" s="125">
        <v>208534</v>
      </c>
      <c r="I503" s="120"/>
      <c r="J503" s="118"/>
      <c r="K503" s="118"/>
      <c r="L503" s="120"/>
      <c r="M503" s="118"/>
      <c r="N503" s="126"/>
      <c r="O503" s="122"/>
      <c r="P503" s="118"/>
      <c r="Q503" s="126"/>
    </row>
    <row r="504" spans="2:17" hidden="1" x14ac:dyDescent="0.2">
      <c r="B504" s="439"/>
      <c r="C504" s="440"/>
      <c r="D504" s="439" t="s">
        <v>2120</v>
      </c>
      <c r="E504" s="456" t="s">
        <v>1813</v>
      </c>
      <c r="F504" s="430" t="s">
        <v>640</v>
      </c>
      <c r="G504" s="136"/>
      <c r="H504" s="125">
        <v>55178</v>
      </c>
      <c r="I504" s="139"/>
      <c r="J504" s="129"/>
      <c r="K504" s="129"/>
      <c r="L504" s="139"/>
      <c r="M504" s="129"/>
      <c r="N504" s="126"/>
      <c r="O504" s="122"/>
      <c r="P504" s="118"/>
      <c r="Q504" s="126"/>
    </row>
    <row r="505" spans="2:17" hidden="1" x14ac:dyDescent="0.2">
      <c r="B505" s="439" t="s">
        <v>2122</v>
      </c>
      <c r="C505" s="440" t="s">
        <v>2123</v>
      </c>
      <c r="D505" s="439" t="s">
        <v>2122</v>
      </c>
      <c r="E505" s="440" t="s">
        <v>1812</v>
      </c>
      <c r="F505" s="451" t="s">
        <v>1624</v>
      </c>
      <c r="G505" s="366">
        <v>19160</v>
      </c>
      <c r="H505" s="366">
        <v>19160</v>
      </c>
      <c r="I505" s="373" t="s">
        <v>2122</v>
      </c>
      <c r="J505" s="132" t="s">
        <v>1624</v>
      </c>
      <c r="K505" s="136">
        <f>H505</f>
        <v>19160</v>
      </c>
      <c r="L505" s="373" t="s">
        <v>2124</v>
      </c>
      <c r="M505" s="129" t="s">
        <v>1624</v>
      </c>
      <c r="N505" s="369">
        <f>K505</f>
        <v>19160</v>
      </c>
      <c r="O505" s="122"/>
      <c r="P505" s="118"/>
      <c r="Q505" s="126"/>
    </row>
    <row r="506" spans="2:17" hidden="1" x14ac:dyDescent="0.2">
      <c r="B506" s="442" t="s">
        <v>2125</v>
      </c>
      <c r="C506" s="461" t="s">
        <v>2123</v>
      </c>
      <c r="D506" s="442" t="s">
        <v>2125</v>
      </c>
      <c r="E506" s="461" t="s">
        <v>1812</v>
      </c>
      <c r="F506" s="444" t="s">
        <v>2126</v>
      </c>
      <c r="G506" s="117">
        <v>11968</v>
      </c>
      <c r="H506" s="117">
        <v>11968</v>
      </c>
      <c r="I506" s="119" t="s">
        <v>1625</v>
      </c>
      <c r="J506" s="367" t="s">
        <v>1626</v>
      </c>
      <c r="K506" s="117">
        <f>SUM(H506:H508)</f>
        <v>61510</v>
      </c>
      <c r="L506" s="119" t="s">
        <v>1627</v>
      </c>
      <c r="M506" s="359" t="s">
        <v>1626</v>
      </c>
      <c r="N506" s="121">
        <f>K506</f>
        <v>61510</v>
      </c>
      <c r="O506" s="122"/>
      <c r="P506" s="118"/>
      <c r="Q506" s="126"/>
    </row>
    <row r="507" spans="2:17" hidden="1" x14ac:dyDescent="0.2">
      <c r="B507" s="445" t="s">
        <v>1625</v>
      </c>
      <c r="C507" s="460" t="s">
        <v>1293</v>
      </c>
      <c r="D507" s="445" t="s">
        <v>1625</v>
      </c>
      <c r="E507" s="460" t="s">
        <v>1336</v>
      </c>
      <c r="F507" s="447" t="s">
        <v>1628</v>
      </c>
      <c r="G507" s="138">
        <v>33744</v>
      </c>
      <c r="H507" s="138">
        <v>33744</v>
      </c>
      <c r="I507" s="119"/>
      <c r="J507" s="118"/>
      <c r="K507" s="118"/>
      <c r="L507" s="119"/>
      <c r="M507" s="118"/>
      <c r="N507" s="126"/>
      <c r="O507" s="122"/>
      <c r="P507" s="118"/>
      <c r="Q507" s="126"/>
    </row>
    <row r="508" spans="2:17" hidden="1" x14ac:dyDescent="0.2">
      <c r="B508" s="453" t="s">
        <v>1625</v>
      </c>
      <c r="C508" s="463" t="s">
        <v>1296</v>
      </c>
      <c r="D508" s="453" t="s">
        <v>1625</v>
      </c>
      <c r="E508" s="463" t="s">
        <v>1313</v>
      </c>
      <c r="F508" s="448" t="s">
        <v>1629</v>
      </c>
      <c r="G508" s="130">
        <v>15798</v>
      </c>
      <c r="H508" s="130">
        <v>15798</v>
      </c>
      <c r="I508" s="131"/>
      <c r="J508" s="129"/>
      <c r="K508" s="129"/>
      <c r="L508" s="131"/>
      <c r="M508" s="129"/>
      <c r="N508" s="141"/>
      <c r="O508" s="143"/>
      <c r="P508" s="129"/>
      <c r="Q508" s="141"/>
    </row>
    <row r="509" spans="2:17" hidden="1" x14ac:dyDescent="0.2">
      <c r="B509" s="439" t="s">
        <v>803</v>
      </c>
      <c r="C509" s="440" t="s">
        <v>505</v>
      </c>
      <c r="D509" s="439" t="s">
        <v>803</v>
      </c>
      <c r="E509" s="440" t="s">
        <v>266</v>
      </c>
      <c r="F509" s="441" t="s">
        <v>641</v>
      </c>
      <c r="G509" s="136">
        <v>340582</v>
      </c>
      <c r="H509" s="136">
        <v>340582</v>
      </c>
      <c r="I509" s="139" t="s">
        <v>1630</v>
      </c>
      <c r="J509" s="129" t="s">
        <v>761</v>
      </c>
      <c r="K509" s="366">
        <f>H509</f>
        <v>340582</v>
      </c>
      <c r="L509" s="120" t="s">
        <v>1631</v>
      </c>
      <c r="M509" s="118" t="s">
        <v>760</v>
      </c>
      <c r="N509" s="121">
        <f>SUM(K509:K510)</f>
        <v>1218517</v>
      </c>
      <c r="O509" s="144" t="s">
        <v>1632</v>
      </c>
      <c r="P509" s="359" t="s">
        <v>361</v>
      </c>
      <c r="Q509" s="121">
        <f>N509</f>
        <v>1218517</v>
      </c>
    </row>
    <row r="510" spans="2:17" hidden="1" x14ac:dyDescent="0.2">
      <c r="B510" s="449" t="s">
        <v>801</v>
      </c>
      <c r="C510" s="450" t="s">
        <v>505</v>
      </c>
      <c r="D510" s="449" t="s">
        <v>801</v>
      </c>
      <c r="E510" s="450" t="s">
        <v>266</v>
      </c>
      <c r="F510" s="441" t="s">
        <v>642</v>
      </c>
      <c r="G510" s="136">
        <v>877935</v>
      </c>
      <c r="H510" s="136">
        <v>877935</v>
      </c>
      <c r="I510" s="373" t="s">
        <v>1633</v>
      </c>
      <c r="J510" s="365" t="s">
        <v>758</v>
      </c>
      <c r="K510" s="130">
        <f>H510</f>
        <v>877935</v>
      </c>
      <c r="L510" s="139"/>
      <c r="M510" s="129"/>
      <c r="N510" s="141"/>
      <c r="O510" s="143"/>
      <c r="P510" s="129"/>
      <c r="Q510" s="141"/>
    </row>
    <row r="511" spans="2:17" hidden="1" x14ac:dyDescent="0.2">
      <c r="B511" s="442" t="s">
        <v>1634</v>
      </c>
      <c r="C511" s="443" t="s">
        <v>505</v>
      </c>
      <c r="D511" s="442" t="s">
        <v>1634</v>
      </c>
      <c r="E511" s="443" t="s">
        <v>266</v>
      </c>
      <c r="F511" s="444" t="s">
        <v>643</v>
      </c>
      <c r="G511" s="137">
        <v>669404</v>
      </c>
      <c r="H511" s="137">
        <v>669404</v>
      </c>
      <c r="I511" s="362" t="s">
        <v>1635</v>
      </c>
      <c r="J511" s="359" t="s">
        <v>757</v>
      </c>
      <c r="K511" s="358">
        <f>SUM(H511:H514)</f>
        <v>983437</v>
      </c>
      <c r="L511" s="362" t="s">
        <v>1636</v>
      </c>
      <c r="M511" s="359" t="s">
        <v>756</v>
      </c>
      <c r="N511" s="140">
        <f>K511+K515</f>
        <v>1059957</v>
      </c>
      <c r="O511" s="144" t="s">
        <v>1637</v>
      </c>
      <c r="P511" s="359" t="s">
        <v>362</v>
      </c>
      <c r="Q511" s="121">
        <f>SUM(N511:N525)</f>
        <v>1767045</v>
      </c>
    </row>
    <row r="512" spans="2:17" hidden="1" x14ac:dyDescent="0.2">
      <c r="B512" s="427" t="s">
        <v>1634</v>
      </c>
      <c r="C512" s="428" t="s">
        <v>461</v>
      </c>
      <c r="D512" s="427" t="s">
        <v>1634</v>
      </c>
      <c r="E512" s="428" t="s">
        <v>204</v>
      </c>
      <c r="F512" s="433" t="s">
        <v>644</v>
      </c>
      <c r="G512" s="125">
        <v>288589</v>
      </c>
      <c r="H512" s="125">
        <v>288589</v>
      </c>
      <c r="I512" s="120"/>
      <c r="J512" s="118"/>
      <c r="K512" s="135"/>
      <c r="L512" s="120"/>
      <c r="M512" s="118"/>
      <c r="N512" s="126"/>
      <c r="O512" s="122"/>
      <c r="P512" s="118"/>
      <c r="Q512" s="126"/>
    </row>
    <row r="513" spans="2:17" hidden="1" x14ac:dyDescent="0.2">
      <c r="B513" s="445" t="s">
        <v>1170</v>
      </c>
      <c r="C513" s="446" t="s">
        <v>1296</v>
      </c>
      <c r="D513" s="445" t="s">
        <v>1170</v>
      </c>
      <c r="E513" s="446" t="s">
        <v>1313</v>
      </c>
      <c r="F513" s="447" t="s">
        <v>270</v>
      </c>
      <c r="G513" s="138">
        <v>25135</v>
      </c>
      <c r="H513" s="138">
        <v>25135</v>
      </c>
      <c r="I513" s="119"/>
      <c r="J513" s="118"/>
      <c r="K513" s="135"/>
      <c r="L513" s="120"/>
      <c r="M513" s="118"/>
      <c r="N513" s="126"/>
      <c r="O513" s="122"/>
      <c r="P513" s="118"/>
      <c r="Q513" s="126"/>
    </row>
    <row r="514" spans="2:17" hidden="1" x14ac:dyDescent="0.2">
      <c r="B514" s="445" t="s">
        <v>1170</v>
      </c>
      <c r="C514" s="446" t="s">
        <v>1450</v>
      </c>
      <c r="D514" s="445" t="s">
        <v>1170</v>
      </c>
      <c r="E514" s="446" t="s">
        <v>1451</v>
      </c>
      <c r="F514" s="447" t="s">
        <v>269</v>
      </c>
      <c r="G514" s="138">
        <v>309</v>
      </c>
      <c r="H514" s="138">
        <v>309</v>
      </c>
      <c r="I514" s="131"/>
      <c r="J514" s="129"/>
      <c r="K514" s="132"/>
      <c r="L514" s="120"/>
      <c r="M514" s="118"/>
      <c r="N514" s="126"/>
      <c r="O514" s="122"/>
      <c r="P514" s="118"/>
      <c r="Q514" s="126"/>
    </row>
    <row r="515" spans="2:17" hidden="1" x14ac:dyDescent="0.2">
      <c r="B515" s="442" t="s">
        <v>1171</v>
      </c>
      <c r="C515" s="443" t="s">
        <v>505</v>
      </c>
      <c r="D515" s="442" t="s">
        <v>1171</v>
      </c>
      <c r="E515" s="443" t="s">
        <v>266</v>
      </c>
      <c r="F515" s="444" t="s">
        <v>645</v>
      </c>
      <c r="G515" s="361">
        <v>21346</v>
      </c>
      <c r="H515" s="361">
        <v>21346</v>
      </c>
      <c r="I515" s="120" t="s">
        <v>1638</v>
      </c>
      <c r="J515" s="135" t="s">
        <v>1639</v>
      </c>
      <c r="K515" s="125">
        <f>SUM(H515:H518)</f>
        <v>76520</v>
      </c>
      <c r="L515" s="120"/>
      <c r="M515" s="118"/>
      <c r="N515" s="126"/>
      <c r="O515" s="122"/>
      <c r="P515" s="118"/>
      <c r="Q515" s="126"/>
    </row>
    <row r="516" spans="2:17" hidden="1" x14ac:dyDescent="0.2">
      <c r="B516" s="445" t="s">
        <v>1171</v>
      </c>
      <c r="C516" s="446" t="s">
        <v>461</v>
      </c>
      <c r="D516" s="445" t="s">
        <v>1171</v>
      </c>
      <c r="E516" s="446" t="s">
        <v>204</v>
      </c>
      <c r="F516" s="447" t="s">
        <v>646</v>
      </c>
      <c r="G516" s="138">
        <v>16164</v>
      </c>
      <c r="H516" s="138">
        <v>16164</v>
      </c>
      <c r="I516" s="120"/>
      <c r="J516" s="135"/>
      <c r="K516" s="135"/>
      <c r="L516" s="120"/>
      <c r="M516" s="118"/>
      <c r="N516" s="126"/>
      <c r="O516" s="122"/>
      <c r="P516" s="118"/>
      <c r="Q516" s="126"/>
    </row>
    <row r="517" spans="2:17" hidden="1" x14ac:dyDescent="0.2">
      <c r="B517" s="445" t="s">
        <v>1171</v>
      </c>
      <c r="C517" s="446" t="s">
        <v>458</v>
      </c>
      <c r="D517" s="445" t="s">
        <v>1171</v>
      </c>
      <c r="E517" s="446" t="s">
        <v>125</v>
      </c>
      <c r="F517" s="447" t="s">
        <v>1640</v>
      </c>
      <c r="G517" s="138">
        <v>10138</v>
      </c>
      <c r="H517" s="138">
        <v>10138</v>
      </c>
      <c r="I517" s="120"/>
      <c r="J517" s="118"/>
      <c r="K517" s="118"/>
      <c r="L517" s="120"/>
      <c r="M517" s="118"/>
      <c r="N517" s="126"/>
      <c r="O517" s="122"/>
      <c r="P517" s="118"/>
      <c r="Q517" s="126"/>
    </row>
    <row r="518" spans="2:17" hidden="1" x14ac:dyDescent="0.2">
      <c r="B518" s="439" t="s">
        <v>1171</v>
      </c>
      <c r="C518" s="440" t="s">
        <v>452</v>
      </c>
      <c r="D518" s="439" t="s">
        <v>1171</v>
      </c>
      <c r="E518" s="440" t="s">
        <v>44</v>
      </c>
      <c r="F518" s="448" t="s">
        <v>2127</v>
      </c>
      <c r="G518" s="136">
        <v>28872</v>
      </c>
      <c r="H518" s="136">
        <v>28872</v>
      </c>
      <c r="I518" s="139"/>
      <c r="J518" s="129"/>
      <c r="K518" s="129"/>
      <c r="L518" s="139"/>
      <c r="M518" s="129"/>
      <c r="N518" s="126"/>
      <c r="O518" s="122"/>
      <c r="P518" s="118"/>
      <c r="Q518" s="126"/>
    </row>
    <row r="519" spans="2:17" hidden="1" x14ac:dyDescent="0.2">
      <c r="B519" s="442" t="s">
        <v>1172</v>
      </c>
      <c r="C519" s="443" t="s">
        <v>505</v>
      </c>
      <c r="D519" s="442" t="s">
        <v>1172</v>
      </c>
      <c r="E519" s="443" t="s">
        <v>266</v>
      </c>
      <c r="F519" s="444" t="s">
        <v>754</v>
      </c>
      <c r="G519" s="361">
        <v>94915</v>
      </c>
      <c r="H519" s="361">
        <v>94915</v>
      </c>
      <c r="I519" s="362" t="s">
        <v>1641</v>
      </c>
      <c r="J519" s="359" t="s">
        <v>753</v>
      </c>
      <c r="K519" s="358">
        <f>SUM(H519:H524)</f>
        <v>171653</v>
      </c>
      <c r="L519" s="362" t="s">
        <v>1642</v>
      </c>
      <c r="M519" s="359" t="s">
        <v>752</v>
      </c>
      <c r="N519" s="140">
        <f>SUM(K519:K525)</f>
        <v>707088</v>
      </c>
      <c r="O519" s="122"/>
      <c r="P519" s="118"/>
      <c r="Q519" s="126"/>
    </row>
    <row r="520" spans="2:17" hidden="1" x14ac:dyDescent="0.2">
      <c r="B520" s="445" t="s">
        <v>1172</v>
      </c>
      <c r="C520" s="446" t="s">
        <v>461</v>
      </c>
      <c r="D520" s="445" t="s">
        <v>1172</v>
      </c>
      <c r="E520" s="446" t="s">
        <v>204</v>
      </c>
      <c r="F520" s="447" t="s">
        <v>2128</v>
      </c>
      <c r="G520" s="138">
        <v>6579</v>
      </c>
      <c r="H520" s="138">
        <v>6579</v>
      </c>
      <c r="I520" s="120"/>
      <c r="J520" s="118"/>
      <c r="K520" s="118"/>
      <c r="L520" s="120"/>
      <c r="M520" s="118"/>
      <c r="N520" s="126"/>
      <c r="O520" s="122"/>
      <c r="P520" s="118"/>
      <c r="Q520" s="126"/>
    </row>
    <row r="521" spans="2:17" hidden="1" x14ac:dyDescent="0.2">
      <c r="B521" s="445" t="s">
        <v>1172</v>
      </c>
      <c r="C521" s="446" t="s">
        <v>458</v>
      </c>
      <c r="D521" s="445" t="s">
        <v>1172</v>
      </c>
      <c r="E521" s="446" t="s">
        <v>125</v>
      </c>
      <c r="F521" s="447" t="s">
        <v>751</v>
      </c>
      <c r="G521" s="125">
        <v>27281</v>
      </c>
      <c r="H521" s="125">
        <v>27281</v>
      </c>
      <c r="I521" s="120"/>
      <c r="J521" s="118"/>
      <c r="K521" s="118"/>
      <c r="L521" s="120"/>
      <c r="M521" s="118"/>
      <c r="N521" s="126"/>
      <c r="O521" s="122"/>
      <c r="P521" s="118"/>
      <c r="Q521" s="126"/>
    </row>
    <row r="522" spans="2:17" hidden="1" x14ac:dyDescent="0.2">
      <c r="B522" s="445" t="s">
        <v>1172</v>
      </c>
      <c r="C522" s="446" t="s">
        <v>452</v>
      </c>
      <c r="D522" s="445" t="s">
        <v>1172</v>
      </c>
      <c r="E522" s="446" t="s">
        <v>44</v>
      </c>
      <c r="F522" s="447" t="s">
        <v>2129</v>
      </c>
      <c r="G522" s="138">
        <v>16339</v>
      </c>
      <c r="H522" s="138">
        <v>16339</v>
      </c>
      <c r="I522" s="120"/>
      <c r="J522" s="118"/>
      <c r="K522" s="118"/>
      <c r="L522" s="120"/>
      <c r="M522" s="118"/>
      <c r="N522" s="126"/>
      <c r="O522" s="122"/>
      <c r="P522" s="118"/>
      <c r="Q522" s="126"/>
    </row>
    <row r="523" spans="2:17" hidden="1" x14ac:dyDescent="0.2">
      <c r="B523" s="445" t="s">
        <v>1172</v>
      </c>
      <c r="C523" s="446" t="s">
        <v>443</v>
      </c>
      <c r="D523" s="445" t="s">
        <v>1172</v>
      </c>
      <c r="E523" s="446" t="s">
        <v>1320</v>
      </c>
      <c r="F523" s="447" t="s">
        <v>2130</v>
      </c>
      <c r="G523" s="138">
        <v>25721</v>
      </c>
      <c r="H523" s="138">
        <v>25721</v>
      </c>
      <c r="I523" s="120"/>
      <c r="J523" s="118"/>
      <c r="K523" s="118"/>
      <c r="L523" s="120"/>
      <c r="M523" s="118"/>
      <c r="N523" s="126"/>
      <c r="O523" s="122"/>
      <c r="P523" s="118"/>
      <c r="Q523" s="126"/>
    </row>
    <row r="524" spans="2:17" hidden="1" x14ac:dyDescent="0.2">
      <c r="B524" s="439" t="s">
        <v>1172</v>
      </c>
      <c r="C524" s="440" t="s">
        <v>255</v>
      </c>
      <c r="D524" s="439" t="s">
        <v>1172</v>
      </c>
      <c r="E524" s="440" t="s">
        <v>842</v>
      </c>
      <c r="F524" s="448" t="s">
        <v>2131</v>
      </c>
      <c r="G524" s="136">
        <v>818</v>
      </c>
      <c r="H524" s="136">
        <v>818</v>
      </c>
      <c r="I524" s="139"/>
      <c r="J524" s="129"/>
      <c r="K524" s="118"/>
      <c r="L524" s="120"/>
      <c r="M524" s="118"/>
      <c r="N524" s="126"/>
      <c r="O524" s="122"/>
      <c r="P524" s="118"/>
      <c r="Q524" s="126"/>
    </row>
    <row r="525" spans="2:17" hidden="1" x14ac:dyDescent="0.2">
      <c r="B525" s="449" t="s">
        <v>1643</v>
      </c>
      <c r="C525" s="450" t="s">
        <v>505</v>
      </c>
      <c r="D525" s="449" t="s">
        <v>1643</v>
      </c>
      <c r="E525" s="450" t="s">
        <v>266</v>
      </c>
      <c r="F525" s="441" t="s">
        <v>750</v>
      </c>
      <c r="G525" s="136">
        <v>535435</v>
      </c>
      <c r="H525" s="136">
        <v>535435</v>
      </c>
      <c r="I525" s="373" t="s">
        <v>1644</v>
      </c>
      <c r="J525" s="129" t="s">
        <v>750</v>
      </c>
      <c r="K525" s="366">
        <f>H525</f>
        <v>535435</v>
      </c>
      <c r="L525" s="139"/>
      <c r="M525" s="129"/>
      <c r="N525" s="141"/>
      <c r="O525" s="143"/>
      <c r="P525" s="129"/>
      <c r="Q525" s="141"/>
    </row>
    <row r="526" spans="2:17" hidden="1" x14ac:dyDescent="0.2">
      <c r="B526" s="442" t="s">
        <v>793</v>
      </c>
      <c r="C526" s="443" t="s">
        <v>505</v>
      </c>
      <c r="D526" s="442" t="s">
        <v>793</v>
      </c>
      <c r="E526" s="443" t="s">
        <v>266</v>
      </c>
      <c r="F526" s="444" t="s">
        <v>1645</v>
      </c>
      <c r="G526" s="361">
        <v>725811</v>
      </c>
      <c r="H526" s="361">
        <v>725811</v>
      </c>
      <c r="I526" s="362" t="s">
        <v>1646</v>
      </c>
      <c r="J526" s="367" t="s">
        <v>1647</v>
      </c>
      <c r="K526" s="361">
        <f>SUM(H526:H530)</f>
        <v>2019653</v>
      </c>
      <c r="L526" s="362" t="s">
        <v>1648</v>
      </c>
      <c r="M526" s="359" t="s">
        <v>1647</v>
      </c>
      <c r="N526" s="140">
        <f>K526</f>
        <v>2019653</v>
      </c>
      <c r="O526" s="144" t="s">
        <v>1649</v>
      </c>
      <c r="P526" s="396" t="s">
        <v>1650</v>
      </c>
      <c r="Q526" s="196">
        <f>SUM(N526:N539)</f>
        <v>2870794</v>
      </c>
    </row>
    <row r="527" spans="2:17" hidden="1" x14ac:dyDescent="0.2">
      <c r="B527" s="445" t="s">
        <v>793</v>
      </c>
      <c r="C527" s="446" t="s">
        <v>461</v>
      </c>
      <c r="D527" s="445" t="s">
        <v>793</v>
      </c>
      <c r="E527" s="446" t="s">
        <v>204</v>
      </c>
      <c r="F527" s="447" t="s">
        <v>1651</v>
      </c>
      <c r="G527" s="138">
        <v>720350</v>
      </c>
      <c r="H527" s="138">
        <v>720350</v>
      </c>
      <c r="I527" s="120"/>
      <c r="J527" s="135"/>
      <c r="K527" s="135"/>
      <c r="L527" s="120"/>
      <c r="M527" s="118"/>
      <c r="N527" s="126"/>
      <c r="O527" s="122"/>
      <c r="P527" s="197"/>
      <c r="Q527" s="198"/>
    </row>
    <row r="528" spans="2:17" hidden="1" x14ac:dyDescent="0.2">
      <c r="B528" s="445" t="s">
        <v>793</v>
      </c>
      <c r="C528" s="446" t="s">
        <v>458</v>
      </c>
      <c r="D528" s="445" t="s">
        <v>793</v>
      </c>
      <c r="E528" s="446" t="s">
        <v>125</v>
      </c>
      <c r="F528" s="447" t="s">
        <v>1652</v>
      </c>
      <c r="G528" s="125">
        <v>168619</v>
      </c>
      <c r="H528" s="125">
        <v>168619</v>
      </c>
      <c r="I528" s="120"/>
      <c r="J528" s="135"/>
      <c r="K528" s="135"/>
      <c r="L528" s="120"/>
      <c r="M528" s="118"/>
      <c r="N528" s="126"/>
      <c r="O528" s="122"/>
      <c r="P528" s="118"/>
      <c r="Q528" s="126"/>
    </row>
    <row r="529" spans="2:17" hidden="1" x14ac:dyDescent="0.2">
      <c r="B529" s="445" t="s">
        <v>1653</v>
      </c>
      <c r="C529" s="446" t="s">
        <v>1288</v>
      </c>
      <c r="D529" s="445" t="s">
        <v>1653</v>
      </c>
      <c r="E529" s="446" t="s">
        <v>1289</v>
      </c>
      <c r="F529" s="447" t="s">
        <v>1654</v>
      </c>
      <c r="G529" s="138">
        <v>352262</v>
      </c>
      <c r="H529" s="138">
        <v>352262</v>
      </c>
      <c r="I529" s="120"/>
      <c r="J529" s="135"/>
      <c r="K529" s="135"/>
      <c r="L529" s="120"/>
      <c r="M529" s="118"/>
      <c r="N529" s="126"/>
      <c r="O529" s="122"/>
      <c r="P529" s="118"/>
      <c r="Q529" s="126"/>
    </row>
    <row r="530" spans="2:17" hidden="1" x14ac:dyDescent="0.2">
      <c r="B530" s="439" t="s">
        <v>793</v>
      </c>
      <c r="C530" s="440" t="s">
        <v>1317</v>
      </c>
      <c r="D530" s="439" t="s">
        <v>793</v>
      </c>
      <c r="E530" s="440" t="s">
        <v>1318</v>
      </c>
      <c r="F530" s="441" t="s">
        <v>1655</v>
      </c>
      <c r="G530" s="136">
        <v>52611</v>
      </c>
      <c r="H530" s="136">
        <v>52611</v>
      </c>
      <c r="I530" s="139"/>
      <c r="J530" s="132"/>
      <c r="K530" s="132"/>
      <c r="L530" s="139"/>
      <c r="M530" s="129"/>
      <c r="N530" s="141"/>
      <c r="O530" s="122"/>
      <c r="P530" s="118"/>
      <c r="Q530" s="126"/>
    </row>
    <row r="531" spans="2:17" hidden="1" x14ac:dyDescent="0.2">
      <c r="B531" s="442" t="s">
        <v>790</v>
      </c>
      <c r="C531" s="443" t="s">
        <v>505</v>
      </c>
      <c r="D531" s="442" t="s">
        <v>790</v>
      </c>
      <c r="E531" s="443" t="s">
        <v>266</v>
      </c>
      <c r="F531" s="444" t="s">
        <v>647</v>
      </c>
      <c r="G531" s="137">
        <v>26817</v>
      </c>
      <c r="H531" s="137">
        <v>26817</v>
      </c>
      <c r="I531" s="362" t="s">
        <v>1656</v>
      </c>
      <c r="J531" s="367" t="s">
        <v>1657</v>
      </c>
      <c r="K531" s="361">
        <f>SUM(H531:H532)</f>
        <v>63466</v>
      </c>
      <c r="L531" s="362" t="s">
        <v>1658</v>
      </c>
      <c r="M531" s="359" t="s">
        <v>1657</v>
      </c>
      <c r="N531" s="121">
        <f>K531</f>
        <v>63466</v>
      </c>
      <c r="O531" s="122"/>
      <c r="P531" s="118"/>
      <c r="Q531" s="126"/>
    </row>
    <row r="532" spans="2:17" hidden="1" x14ac:dyDescent="0.2">
      <c r="B532" s="439" t="s">
        <v>790</v>
      </c>
      <c r="C532" s="440" t="s">
        <v>461</v>
      </c>
      <c r="D532" s="439" t="s">
        <v>790</v>
      </c>
      <c r="E532" s="440" t="s">
        <v>204</v>
      </c>
      <c r="F532" s="448" t="s">
        <v>2132</v>
      </c>
      <c r="G532" s="136">
        <v>36649</v>
      </c>
      <c r="H532" s="136">
        <v>36649</v>
      </c>
      <c r="I532" s="139"/>
      <c r="J532" s="132"/>
      <c r="K532" s="132"/>
      <c r="L532" s="139"/>
      <c r="M532" s="129"/>
      <c r="N532" s="141"/>
      <c r="O532" s="122"/>
      <c r="P532" s="118"/>
      <c r="Q532" s="126"/>
    </row>
    <row r="533" spans="2:17" hidden="1" x14ac:dyDescent="0.2">
      <c r="B533" s="442" t="s">
        <v>1174</v>
      </c>
      <c r="C533" s="443" t="s">
        <v>505</v>
      </c>
      <c r="D533" s="442" t="s">
        <v>1174</v>
      </c>
      <c r="E533" s="443" t="s">
        <v>266</v>
      </c>
      <c r="F533" s="444" t="s">
        <v>1659</v>
      </c>
      <c r="G533" s="361">
        <v>51024</v>
      </c>
      <c r="H533" s="361">
        <v>51024</v>
      </c>
      <c r="I533" s="362" t="s">
        <v>1660</v>
      </c>
      <c r="J533" s="367" t="s">
        <v>1661</v>
      </c>
      <c r="K533" s="361">
        <f>SUM(H533:H537)</f>
        <v>359334</v>
      </c>
      <c r="L533" s="362" t="s">
        <v>1662</v>
      </c>
      <c r="M533" s="359" t="s">
        <v>1661</v>
      </c>
      <c r="N533" s="121">
        <f>K533</f>
        <v>359334</v>
      </c>
      <c r="O533" s="122"/>
      <c r="P533" s="118"/>
      <c r="Q533" s="126"/>
    </row>
    <row r="534" spans="2:17" hidden="1" x14ac:dyDescent="0.2">
      <c r="B534" s="445" t="s">
        <v>1174</v>
      </c>
      <c r="C534" s="446" t="s">
        <v>1284</v>
      </c>
      <c r="D534" s="445" t="s">
        <v>1174</v>
      </c>
      <c r="E534" s="446" t="s">
        <v>1285</v>
      </c>
      <c r="F534" s="447" t="s">
        <v>648</v>
      </c>
      <c r="G534" s="138">
        <v>45333</v>
      </c>
      <c r="H534" s="138">
        <v>45333</v>
      </c>
      <c r="I534" s="120"/>
      <c r="J534" s="135"/>
      <c r="K534" s="135"/>
      <c r="L534" s="120"/>
      <c r="M534" s="118"/>
      <c r="N534" s="126"/>
      <c r="O534" s="122"/>
      <c r="P534" s="118"/>
      <c r="Q534" s="126"/>
    </row>
    <row r="535" spans="2:17" hidden="1" x14ac:dyDescent="0.2">
      <c r="B535" s="427" t="s">
        <v>1174</v>
      </c>
      <c r="C535" s="428" t="s">
        <v>1286</v>
      </c>
      <c r="D535" s="427" t="s">
        <v>1174</v>
      </c>
      <c r="E535" s="428" t="s">
        <v>1287</v>
      </c>
      <c r="F535" s="447" t="s">
        <v>649</v>
      </c>
      <c r="G535" s="138">
        <v>124187</v>
      </c>
      <c r="H535" s="138">
        <v>124187</v>
      </c>
      <c r="I535" s="120"/>
      <c r="J535" s="135"/>
      <c r="K535" s="135"/>
      <c r="L535" s="120"/>
      <c r="M535" s="118"/>
      <c r="N535" s="126"/>
      <c r="O535" s="122"/>
      <c r="P535" s="118"/>
      <c r="Q535" s="126"/>
    </row>
    <row r="536" spans="2:17" hidden="1" x14ac:dyDescent="0.2">
      <c r="B536" s="431" t="s">
        <v>1174</v>
      </c>
      <c r="C536" s="432" t="s">
        <v>1450</v>
      </c>
      <c r="D536" s="431" t="s">
        <v>1174</v>
      </c>
      <c r="E536" s="432" t="s">
        <v>1451</v>
      </c>
      <c r="F536" s="433" t="s">
        <v>2133</v>
      </c>
      <c r="G536" s="125">
        <v>47583</v>
      </c>
      <c r="H536" s="125">
        <v>47583</v>
      </c>
      <c r="I536" s="120"/>
      <c r="J536" s="135"/>
      <c r="K536" s="135"/>
      <c r="L536" s="120"/>
      <c r="M536" s="118"/>
      <c r="N536" s="126"/>
      <c r="O536" s="122"/>
      <c r="P536" s="118"/>
      <c r="Q536" s="126"/>
    </row>
    <row r="537" spans="2:17" hidden="1" x14ac:dyDescent="0.2">
      <c r="B537" s="453" t="s">
        <v>1174</v>
      </c>
      <c r="C537" s="454" t="s">
        <v>1317</v>
      </c>
      <c r="D537" s="453" t="s">
        <v>1174</v>
      </c>
      <c r="E537" s="454" t="s">
        <v>2134</v>
      </c>
      <c r="F537" s="448" t="s">
        <v>2135</v>
      </c>
      <c r="G537" s="145">
        <v>91207</v>
      </c>
      <c r="H537" s="145">
        <v>91207</v>
      </c>
      <c r="I537" s="131"/>
      <c r="J537" s="132"/>
      <c r="K537" s="132"/>
      <c r="L537" s="139"/>
      <c r="M537" s="129"/>
      <c r="N537" s="126"/>
      <c r="O537" s="122"/>
      <c r="P537" s="118"/>
      <c r="Q537" s="126"/>
    </row>
    <row r="538" spans="2:17" hidden="1" x14ac:dyDescent="0.2">
      <c r="B538" s="442" t="s">
        <v>1175</v>
      </c>
      <c r="C538" s="443" t="s">
        <v>1276</v>
      </c>
      <c r="D538" s="442" t="s">
        <v>1175</v>
      </c>
      <c r="E538" s="443" t="s">
        <v>1275</v>
      </c>
      <c r="F538" s="444" t="s">
        <v>1663</v>
      </c>
      <c r="G538" s="137">
        <v>148973</v>
      </c>
      <c r="H538" s="137">
        <v>148973</v>
      </c>
      <c r="I538" s="119" t="s">
        <v>1664</v>
      </c>
      <c r="J538" s="135" t="s">
        <v>1665</v>
      </c>
      <c r="K538" s="125">
        <f>SUM(H538:H539)</f>
        <v>428341</v>
      </c>
      <c r="L538" s="120" t="s">
        <v>2136</v>
      </c>
      <c r="M538" s="118" t="s">
        <v>1665</v>
      </c>
      <c r="N538" s="140">
        <f>K538</f>
        <v>428341</v>
      </c>
      <c r="O538" s="122"/>
      <c r="P538" s="118"/>
      <c r="Q538" s="126"/>
    </row>
    <row r="539" spans="2:17" hidden="1" x14ac:dyDescent="0.2">
      <c r="B539" s="437" t="s">
        <v>1175</v>
      </c>
      <c r="C539" s="438" t="s">
        <v>1293</v>
      </c>
      <c r="D539" s="437" t="s">
        <v>1175</v>
      </c>
      <c r="E539" s="438" t="s">
        <v>1336</v>
      </c>
      <c r="F539" s="430" t="s">
        <v>1666</v>
      </c>
      <c r="G539" s="117">
        <v>279368</v>
      </c>
      <c r="H539" s="117">
        <v>279368</v>
      </c>
      <c r="I539" s="119"/>
      <c r="J539" s="135"/>
      <c r="K539" s="135"/>
      <c r="L539" s="120"/>
      <c r="M539" s="118"/>
      <c r="N539" s="126"/>
      <c r="O539" s="143"/>
      <c r="P539" s="129"/>
      <c r="Q539" s="141"/>
    </row>
    <row r="540" spans="2:17" hidden="1" x14ac:dyDescent="0.2">
      <c r="B540" s="442" t="s">
        <v>1667</v>
      </c>
      <c r="C540" s="443" t="s">
        <v>505</v>
      </c>
      <c r="D540" s="442" t="s">
        <v>1667</v>
      </c>
      <c r="E540" s="443" t="s">
        <v>266</v>
      </c>
      <c r="F540" s="444" t="s">
        <v>2137</v>
      </c>
      <c r="G540" s="137">
        <v>36088</v>
      </c>
      <c r="H540" s="137">
        <v>36088</v>
      </c>
      <c r="I540" s="362" t="s">
        <v>1668</v>
      </c>
      <c r="J540" s="359" t="s">
        <v>2138</v>
      </c>
      <c r="K540" s="358">
        <f>SUM(H540:H541)</f>
        <v>178370</v>
      </c>
      <c r="L540" s="362" t="s">
        <v>1669</v>
      </c>
      <c r="M540" s="359" t="s">
        <v>2139</v>
      </c>
      <c r="N540" s="140">
        <f>K540</f>
        <v>178370</v>
      </c>
      <c r="O540" s="144" t="s">
        <v>1670</v>
      </c>
      <c r="P540" s="359" t="s">
        <v>2139</v>
      </c>
      <c r="Q540" s="121">
        <f>N540</f>
        <v>178370</v>
      </c>
    </row>
    <row r="541" spans="2:17" hidden="1" x14ac:dyDescent="0.2">
      <c r="B541" s="439" t="s">
        <v>1667</v>
      </c>
      <c r="C541" s="440" t="s">
        <v>461</v>
      </c>
      <c r="D541" s="439" t="s">
        <v>1667</v>
      </c>
      <c r="E541" s="440" t="s">
        <v>204</v>
      </c>
      <c r="F541" s="448" t="s">
        <v>1671</v>
      </c>
      <c r="G541" s="136">
        <v>142282</v>
      </c>
      <c r="H541" s="136">
        <v>142282</v>
      </c>
      <c r="I541" s="139"/>
      <c r="J541" s="129"/>
      <c r="K541" s="129"/>
      <c r="L541" s="139"/>
      <c r="M541" s="129"/>
      <c r="N541" s="141"/>
      <c r="O541" s="143"/>
      <c r="P541" s="129"/>
      <c r="Q541" s="141"/>
    </row>
    <row r="542" spans="2:17" hidden="1" x14ac:dyDescent="0.2">
      <c r="B542" s="434" t="s">
        <v>1177</v>
      </c>
      <c r="C542" s="435" t="s">
        <v>505</v>
      </c>
      <c r="D542" s="434"/>
      <c r="E542" s="435"/>
      <c r="F542" s="436" t="s">
        <v>1672</v>
      </c>
      <c r="G542" s="361">
        <v>192753</v>
      </c>
      <c r="H542" s="367"/>
      <c r="I542" s="362" t="s">
        <v>1673</v>
      </c>
      <c r="J542" s="359" t="s">
        <v>1674</v>
      </c>
      <c r="K542" s="358">
        <f>SUM(H543:H547)</f>
        <v>192753</v>
      </c>
      <c r="L542" s="362" t="s">
        <v>1675</v>
      </c>
      <c r="M542" s="118" t="s">
        <v>738</v>
      </c>
      <c r="N542" s="121">
        <f>SUM(K542:K548)</f>
        <v>221899</v>
      </c>
      <c r="O542" s="144" t="s">
        <v>1676</v>
      </c>
      <c r="P542" s="359" t="s">
        <v>1677</v>
      </c>
      <c r="Q542" s="121">
        <f>SUM(N542:N559)</f>
        <v>1870509</v>
      </c>
    </row>
    <row r="543" spans="2:17" hidden="1" x14ac:dyDescent="0.2">
      <c r="B543" s="427"/>
      <c r="C543" s="428"/>
      <c r="D543" s="427" t="s">
        <v>1177</v>
      </c>
      <c r="E543" s="428" t="s">
        <v>266</v>
      </c>
      <c r="F543" s="429" t="s">
        <v>1678</v>
      </c>
      <c r="G543" s="135"/>
      <c r="H543" s="125">
        <v>17428</v>
      </c>
      <c r="I543" s="120"/>
      <c r="J543" s="118"/>
      <c r="K543" s="118"/>
      <c r="L543" s="120"/>
      <c r="M543" s="118"/>
      <c r="N543" s="126"/>
      <c r="O543" s="122"/>
      <c r="P543" s="118"/>
      <c r="Q543" s="126"/>
    </row>
    <row r="544" spans="2:17" hidden="1" x14ac:dyDescent="0.2">
      <c r="B544" s="427"/>
      <c r="C544" s="428"/>
      <c r="D544" s="427" t="s">
        <v>1177</v>
      </c>
      <c r="E544" s="428" t="s">
        <v>261</v>
      </c>
      <c r="F544" s="429" t="s">
        <v>737</v>
      </c>
      <c r="G544" s="135"/>
      <c r="H544" s="125">
        <v>82845</v>
      </c>
      <c r="I544" s="120"/>
      <c r="J544" s="118"/>
      <c r="K544" s="118"/>
      <c r="L544" s="120"/>
      <c r="M544" s="118"/>
      <c r="N544" s="126"/>
      <c r="O544" s="122"/>
      <c r="P544" s="118"/>
      <c r="Q544" s="126"/>
    </row>
    <row r="545" spans="2:17" hidden="1" x14ac:dyDescent="0.2">
      <c r="B545" s="427"/>
      <c r="C545" s="428"/>
      <c r="D545" s="427" t="s">
        <v>1177</v>
      </c>
      <c r="E545" s="428" t="s">
        <v>259</v>
      </c>
      <c r="F545" s="429" t="s">
        <v>736</v>
      </c>
      <c r="G545" s="135"/>
      <c r="H545" s="125">
        <v>4235</v>
      </c>
      <c r="I545" s="120"/>
      <c r="J545" s="118"/>
      <c r="K545" s="118"/>
      <c r="L545" s="120"/>
      <c r="M545" s="118"/>
      <c r="N545" s="126"/>
      <c r="O545" s="122"/>
      <c r="P545" s="118"/>
      <c r="Q545" s="126"/>
    </row>
    <row r="546" spans="2:17" hidden="1" x14ac:dyDescent="0.2">
      <c r="B546" s="427"/>
      <c r="C546" s="428"/>
      <c r="D546" s="427" t="s">
        <v>1177</v>
      </c>
      <c r="E546" s="428" t="s">
        <v>257</v>
      </c>
      <c r="F546" s="429" t="s">
        <v>1679</v>
      </c>
      <c r="G546" s="135"/>
      <c r="H546" s="125">
        <v>2815</v>
      </c>
      <c r="I546" s="120"/>
      <c r="J546" s="118"/>
      <c r="K546" s="118"/>
      <c r="L546" s="120"/>
      <c r="M546" s="118"/>
      <c r="N546" s="126"/>
      <c r="O546" s="122"/>
      <c r="P546" s="118"/>
      <c r="Q546" s="126"/>
    </row>
    <row r="547" spans="2:17" hidden="1" x14ac:dyDescent="0.2">
      <c r="B547" s="439"/>
      <c r="C547" s="440"/>
      <c r="D547" s="439" t="s">
        <v>1177</v>
      </c>
      <c r="E547" s="440" t="s">
        <v>242</v>
      </c>
      <c r="F547" s="441" t="s">
        <v>735</v>
      </c>
      <c r="G547" s="132"/>
      <c r="H547" s="136">
        <v>85430</v>
      </c>
      <c r="I547" s="139"/>
      <c r="J547" s="129"/>
      <c r="K547" s="118"/>
      <c r="L547" s="120"/>
      <c r="M547" s="118"/>
      <c r="N547" s="126"/>
      <c r="O547" s="122"/>
      <c r="P547" s="118"/>
      <c r="Q547" s="126"/>
    </row>
    <row r="548" spans="2:17" hidden="1" x14ac:dyDescent="0.2">
      <c r="B548" s="449" t="s">
        <v>1178</v>
      </c>
      <c r="C548" s="450" t="s">
        <v>505</v>
      </c>
      <c r="D548" s="449" t="s">
        <v>1178</v>
      </c>
      <c r="E548" s="450" t="s">
        <v>266</v>
      </c>
      <c r="F548" s="430" t="s">
        <v>734</v>
      </c>
      <c r="G548" s="117">
        <v>29146</v>
      </c>
      <c r="H548" s="117">
        <v>29146</v>
      </c>
      <c r="I548" s="131" t="s">
        <v>1680</v>
      </c>
      <c r="J548" s="390" t="s">
        <v>1681</v>
      </c>
      <c r="K548" s="366">
        <f>H548</f>
        <v>29146</v>
      </c>
      <c r="L548" s="139"/>
      <c r="M548" s="129"/>
      <c r="N548" s="126"/>
      <c r="O548" s="122"/>
      <c r="P548" s="118"/>
      <c r="Q548" s="126"/>
    </row>
    <row r="549" spans="2:17" hidden="1" x14ac:dyDescent="0.2">
      <c r="B549" s="434" t="s">
        <v>1179</v>
      </c>
      <c r="C549" s="435" t="s">
        <v>505</v>
      </c>
      <c r="D549" s="434"/>
      <c r="E549" s="435"/>
      <c r="F549" s="436" t="s">
        <v>741</v>
      </c>
      <c r="G549" s="361">
        <v>47742</v>
      </c>
      <c r="H549" s="367"/>
      <c r="I549" s="362" t="s">
        <v>1682</v>
      </c>
      <c r="J549" s="359" t="s">
        <v>741</v>
      </c>
      <c r="K549" s="358">
        <f>SUM(H550:H551)</f>
        <v>47742</v>
      </c>
      <c r="L549" s="362" t="s">
        <v>1683</v>
      </c>
      <c r="M549" s="370" t="s">
        <v>1684</v>
      </c>
      <c r="N549" s="156">
        <f>K549</f>
        <v>47742</v>
      </c>
      <c r="O549" s="122"/>
      <c r="P549" s="118"/>
      <c r="Q549" s="126"/>
    </row>
    <row r="550" spans="2:17" hidden="1" x14ac:dyDescent="0.2">
      <c r="B550" s="427"/>
      <c r="C550" s="428"/>
      <c r="D550" s="427" t="s">
        <v>1179</v>
      </c>
      <c r="E550" s="428" t="s">
        <v>266</v>
      </c>
      <c r="F550" s="429" t="s">
        <v>740</v>
      </c>
      <c r="G550" s="135"/>
      <c r="H550" s="125">
        <v>5232</v>
      </c>
      <c r="I550" s="120"/>
      <c r="J550" s="118"/>
      <c r="K550" s="118"/>
      <c r="L550" s="120"/>
      <c r="M550" s="118"/>
      <c r="N550" s="126"/>
      <c r="O550" s="122"/>
      <c r="P550" s="118"/>
      <c r="Q550" s="126"/>
    </row>
    <row r="551" spans="2:17" hidden="1" x14ac:dyDescent="0.2">
      <c r="B551" s="439"/>
      <c r="C551" s="440"/>
      <c r="D551" s="439" t="s">
        <v>1179</v>
      </c>
      <c r="E551" s="440" t="s">
        <v>261</v>
      </c>
      <c r="F551" s="441" t="s">
        <v>739</v>
      </c>
      <c r="G551" s="132"/>
      <c r="H551" s="136">
        <v>42510</v>
      </c>
      <c r="I551" s="139"/>
      <c r="J551" s="129"/>
      <c r="K551" s="129"/>
      <c r="L551" s="139"/>
      <c r="M551" s="129"/>
      <c r="N551" s="126"/>
      <c r="O551" s="122"/>
      <c r="P551" s="118"/>
      <c r="Q551" s="126"/>
    </row>
    <row r="552" spans="2:17" hidden="1" x14ac:dyDescent="0.2">
      <c r="B552" s="449" t="s">
        <v>1180</v>
      </c>
      <c r="C552" s="450" t="s">
        <v>104</v>
      </c>
      <c r="D552" s="449" t="s">
        <v>1180</v>
      </c>
      <c r="E552" s="450" t="s">
        <v>983</v>
      </c>
      <c r="F552" s="451" t="s">
        <v>1685</v>
      </c>
      <c r="G552" s="366">
        <v>123713</v>
      </c>
      <c r="H552" s="366">
        <v>123713</v>
      </c>
      <c r="I552" s="373" t="s">
        <v>1686</v>
      </c>
      <c r="J552" s="365" t="s">
        <v>1687</v>
      </c>
      <c r="K552" s="358">
        <f>H552</f>
        <v>123713</v>
      </c>
      <c r="L552" s="362" t="s">
        <v>1688</v>
      </c>
      <c r="M552" s="359" t="s">
        <v>1689</v>
      </c>
      <c r="N552" s="140">
        <f>SUM(K552:K553)</f>
        <v>480485</v>
      </c>
      <c r="O552" s="122"/>
      <c r="P552" s="118"/>
      <c r="Q552" s="126"/>
    </row>
    <row r="553" spans="2:17" hidden="1" x14ac:dyDescent="0.2">
      <c r="B553" s="449" t="s">
        <v>1181</v>
      </c>
      <c r="C553" s="450" t="s">
        <v>104</v>
      </c>
      <c r="D553" s="449" t="s">
        <v>1181</v>
      </c>
      <c r="E553" s="450" t="s">
        <v>983</v>
      </c>
      <c r="F553" s="451" t="s">
        <v>733</v>
      </c>
      <c r="G553" s="366">
        <v>356772</v>
      </c>
      <c r="H553" s="366">
        <v>356772</v>
      </c>
      <c r="I553" s="373" t="s">
        <v>1690</v>
      </c>
      <c r="J553" s="118" t="s">
        <v>733</v>
      </c>
      <c r="K553" s="366">
        <f>H553</f>
        <v>356772</v>
      </c>
      <c r="L553" s="139"/>
      <c r="M553" s="123"/>
      <c r="N553" s="149"/>
      <c r="O553" s="122"/>
      <c r="P553" s="118"/>
      <c r="Q553" s="126"/>
    </row>
    <row r="554" spans="2:17" hidden="1" x14ac:dyDescent="0.2">
      <c r="B554" s="445" t="s">
        <v>1182</v>
      </c>
      <c r="C554" s="446" t="s">
        <v>1276</v>
      </c>
      <c r="D554" s="445" t="s">
        <v>1182</v>
      </c>
      <c r="E554" s="446" t="s">
        <v>1275</v>
      </c>
      <c r="F554" s="430" t="s">
        <v>731</v>
      </c>
      <c r="G554" s="125">
        <v>61820</v>
      </c>
      <c r="H554" s="125">
        <v>61820</v>
      </c>
      <c r="I554" s="362" t="s">
        <v>1691</v>
      </c>
      <c r="J554" s="367" t="s">
        <v>1692</v>
      </c>
      <c r="K554" s="361">
        <f>SUM(H554:H559)</f>
        <v>1120383</v>
      </c>
      <c r="L554" s="362" t="s">
        <v>1693</v>
      </c>
      <c r="M554" s="359" t="s">
        <v>1692</v>
      </c>
      <c r="N554" s="140">
        <f>K554</f>
        <v>1120383</v>
      </c>
      <c r="O554" s="122"/>
      <c r="P554" s="118"/>
      <c r="Q554" s="126"/>
    </row>
    <row r="555" spans="2:17" hidden="1" x14ac:dyDescent="0.2">
      <c r="B555" s="445" t="s">
        <v>1182</v>
      </c>
      <c r="C555" s="446" t="s">
        <v>1293</v>
      </c>
      <c r="D555" s="445" t="s">
        <v>1182</v>
      </c>
      <c r="E555" s="446" t="s">
        <v>1336</v>
      </c>
      <c r="F555" s="447" t="s">
        <v>730</v>
      </c>
      <c r="G555" s="138">
        <v>92174</v>
      </c>
      <c r="H555" s="138">
        <v>92174</v>
      </c>
      <c r="I555" s="120"/>
      <c r="J555" s="118"/>
      <c r="K555" s="118"/>
      <c r="L555" s="120"/>
      <c r="M555" s="118"/>
      <c r="N555" s="126"/>
      <c r="O555" s="122"/>
      <c r="P555" s="118"/>
      <c r="Q555" s="126"/>
    </row>
    <row r="556" spans="2:17" hidden="1" x14ac:dyDescent="0.2">
      <c r="B556" s="445" t="s">
        <v>1182</v>
      </c>
      <c r="C556" s="446" t="s">
        <v>1296</v>
      </c>
      <c r="D556" s="445" t="s">
        <v>1182</v>
      </c>
      <c r="E556" s="460" t="s">
        <v>1313</v>
      </c>
      <c r="F556" s="447" t="s">
        <v>729</v>
      </c>
      <c r="G556" s="125">
        <v>158848</v>
      </c>
      <c r="H556" s="125">
        <v>158848</v>
      </c>
      <c r="I556" s="120"/>
      <c r="J556" s="118"/>
      <c r="K556" s="118"/>
      <c r="L556" s="120"/>
      <c r="M556" s="118"/>
      <c r="N556" s="126"/>
      <c r="O556" s="122"/>
      <c r="P556" s="118"/>
      <c r="Q556" s="126"/>
    </row>
    <row r="557" spans="2:17" hidden="1" x14ac:dyDescent="0.2">
      <c r="B557" s="437" t="s">
        <v>1182</v>
      </c>
      <c r="C557" s="438" t="s">
        <v>1450</v>
      </c>
      <c r="D557" s="437" t="s">
        <v>1182</v>
      </c>
      <c r="E557" s="438" t="s">
        <v>1451</v>
      </c>
      <c r="F557" s="447" t="s">
        <v>732</v>
      </c>
      <c r="G557" s="138">
        <v>220246</v>
      </c>
      <c r="H557" s="138">
        <v>220246</v>
      </c>
      <c r="I557" s="120"/>
      <c r="J557" s="118"/>
      <c r="K557" s="118"/>
      <c r="L557" s="120"/>
      <c r="M557" s="118"/>
      <c r="N557" s="126"/>
      <c r="O557" s="122"/>
      <c r="P557" s="118"/>
      <c r="Q557" s="126"/>
    </row>
    <row r="558" spans="2:17" hidden="1" x14ac:dyDescent="0.2">
      <c r="B558" s="445" t="s">
        <v>1182</v>
      </c>
      <c r="C558" s="446" t="s">
        <v>1317</v>
      </c>
      <c r="D558" s="445" t="s">
        <v>1182</v>
      </c>
      <c r="E558" s="460" t="s">
        <v>1318</v>
      </c>
      <c r="F558" s="447" t="s">
        <v>1694</v>
      </c>
      <c r="G558" s="138">
        <v>83500</v>
      </c>
      <c r="H558" s="138">
        <v>83500</v>
      </c>
      <c r="I558" s="120"/>
      <c r="J558" s="118"/>
      <c r="K558" s="118"/>
      <c r="L558" s="120"/>
      <c r="M558" s="118"/>
      <c r="N558" s="126"/>
      <c r="O558" s="122"/>
      <c r="P558" s="118"/>
      <c r="Q558" s="126"/>
    </row>
    <row r="559" spans="2:17" hidden="1" x14ac:dyDescent="0.2">
      <c r="B559" s="439" t="s">
        <v>1182</v>
      </c>
      <c r="C559" s="440" t="s">
        <v>139</v>
      </c>
      <c r="D559" s="439" t="s">
        <v>1182</v>
      </c>
      <c r="E559" s="440" t="s">
        <v>281</v>
      </c>
      <c r="F559" s="448" t="s">
        <v>728</v>
      </c>
      <c r="G559" s="136">
        <v>503795</v>
      </c>
      <c r="H559" s="136">
        <v>503795</v>
      </c>
      <c r="I559" s="139"/>
      <c r="J559" s="129"/>
      <c r="K559" s="129"/>
      <c r="L559" s="139"/>
      <c r="M559" s="129"/>
      <c r="N559" s="141"/>
      <c r="O559" s="143"/>
      <c r="P559" s="129"/>
      <c r="Q559" s="141"/>
    </row>
    <row r="560" spans="2:17" x14ac:dyDescent="0.2">
      <c r="B560" s="449" t="s">
        <v>1183</v>
      </c>
      <c r="C560" s="450" t="s">
        <v>505</v>
      </c>
      <c r="D560" s="449" t="s">
        <v>1183</v>
      </c>
      <c r="E560" s="450" t="s">
        <v>266</v>
      </c>
      <c r="F560" s="451" t="s">
        <v>1695</v>
      </c>
      <c r="G560" s="366">
        <v>230883</v>
      </c>
      <c r="H560" s="366">
        <v>230883</v>
      </c>
      <c r="I560" s="373" t="s">
        <v>1696</v>
      </c>
      <c r="J560" s="134" t="s">
        <v>1695</v>
      </c>
      <c r="K560" s="125">
        <f>H560</f>
        <v>230883</v>
      </c>
      <c r="L560" s="373" t="s">
        <v>1697</v>
      </c>
      <c r="M560" s="199" t="s">
        <v>1695</v>
      </c>
      <c r="N560" s="369">
        <f>K560</f>
        <v>230883</v>
      </c>
      <c r="O560" s="144" t="s">
        <v>1698</v>
      </c>
      <c r="P560" s="118" t="s">
        <v>1699</v>
      </c>
      <c r="Q560" s="121">
        <f>SUM(N560:N578)</f>
        <v>2368309</v>
      </c>
    </row>
    <row r="561" spans="2:17" x14ac:dyDescent="0.2">
      <c r="B561" s="434" t="s">
        <v>1184</v>
      </c>
      <c r="C561" s="435" t="s">
        <v>505</v>
      </c>
      <c r="D561" s="434" t="s">
        <v>1184</v>
      </c>
      <c r="E561" s="435" t="s">
        <v>266</v>
      </c>
      <c r="F561" s="436" t="s">
        <v>2140</v>
      </c>
      <c r="G561" s="358">
        <v>1097153</v>
      </c>
      <c r="H561" s="358">
        <v>1097153</v>
      </c>
      <c r="I561" s="360" t="s">
        <v>1701</v>
      </c>
      <c r="J561" s="367" t="s">
        <v>1700</v>
      </c>
      <c r="K561" s="358">
        <f>SUM(H561:H562)</f>
        <v>1224254</v>
      </c>
      <c r="L561" s="360" t="s">
        <v>1702</v>
      </c>
      <c r="M561" s="359" t="s">
        <v>1700</v>
      </c>
      <c r="N561" s="140">
        <f>K561</f>
        <v>1224254</v>
      </c>
      <c r="O561" s="120"/>
      <c r="P561" s="118"/>
      <c r="Q561" s="126"/>
    </row>
    <row r="562" spans="2:17" x14ac:dyDescent="0.2">
      <c r="B562" s="453" t="s">
        <v>1184</v>
      </c>
      <c r="C562" s="454" t="s">
        <v>1293</v>
      </c>
      <c r="D562" s="453" t="s">
        <v>1184</v>
      </c>
      <c r="E562" s="454" t="s">
        <v>1336</v>
      </c>
      <c r="F562" s="448" t="s">
        <v>2141</v>
      </c>
      <c r="G562" s="145">
        <v>127101</v>
      </c>
      <c r="H562" s="145">
        <v>127101</v>
      </c>
      <c r="I562" s="131"/>
      <c r="J562" s="132"/>
      <c r="K562" s="130"/>
      <c r="L562" s="131"/>
      <c r="M562" s="129"/>
      <c r="N562" s="163"/>
      <c r="O562" s="139"/>
      <c r="P562" s="129"/>
      <c r="Q562" s="141"/>
    </row>
    <row r="563" spans="2:17" hidden="1" x14ac:dyDescent="0.2">
      <c r="B563" s="437" t="s">
        <v>1185</v>
      </c>
      <c r="C563" s="438" t="s">
        <v>505</v>
      </c>
      <c r="D563" s="437" t="s">
        <v>1185</v>
      </c>
      <c r="E563" s="438" t="s">
        <v>266</v>
      </c>
      <c r="F563" s="430" t="s">
        <v>1703</v>
      </c>
      <c r="G563" s="125">
        <v>57813</v>
      </c>
      <c r="H563" s="125">
        <v>57813</v>
      </c>
      <c r="I563" s="119" t="s">
        <v>1704</v>
      </c>
      <c r="J563" s="135" t="s">
        <v>1705</v>
      </c>
      <c r="K563" s="117">
        <f>SUM(H563:H567)</f>
        <v>212019</v>
      </c>
      <c r="L563" s="119" t="s">
        <v>1706</v>
      </c>
      <c r="M563" s="118" t="s">
        <v>1705</v>
      </c>
      <c r="N563" s="121">
        <f>K563</f>
        <v>212019</v>
      </c>
      <c r="O563" s="122"/>
      <c r="P563" s="118"/>
      <c r="Q563" s="126"/>
    </row>
    <row r="564" spans="2:17" hidden="1" x14ac:dyDescent="0.2">
      <c r="B564" s="445" t="s">
        <v>1185</v>
      </c>
      <c r="C564" s="446" t="s">
        <v>461</v>
      </c>
      <c r="D564" s="445" t="s">
        <v>1185</v>
      </c>
      <c r="E564" s="446" t="s">
        <v>204</v>
      </c>
      <c r="F564" s="447" t="s">
        <v>722</v>
      </c>
      <c r="G564" s="138">
        <v>20323</v>
      </c>
      <c r="H564" s="138">
        <v>20323</v>
      </c>
      <c r="I564" s="119"/>
      <c r="J564" s="167"/>
      <c r="K564" s="157"/>
      <c r="L564" s="119"/>
      <c r="M564" s="157"/>
      <c r="N564" s="148"/>
      <c r="O564" s="122"/>
      <c r="P564" s="118"/>
      <c r="Q564" s="126"/>
    </row>
    <row r="565" spans="2:17" hidden="1" x14ac:dyDescent="0.2">
      <c r="B565" s="445" t="s">
        <v>1185</v>
      </c>
      <c r="C565" s="446" t="s">
        <v>458</v>
      </c>
      <c r="D565" s="445" t="s">
        <v>1185</v>
      </c>
      <c r="E565" s="446" t="s">
        <v>125</v>
      </c>
      <c r="F565" s="447" t="s">
        <v>721</v>
      </c>
      <c r="G565" s="117">
        <v>89004</v>
      </c>
      <c r="H565" s="117">
        <v>89004</v>
      </c>
      <c r="I565" s="119"/>
      <c r="J565" s="135"/>
      <c r="K565" s="118"/>
      <c r="L565" s="119"/>
      <c r="M565" s="118"/>
      <c r="N565" s="126"/>
      <c r="O565" s="122"/>
      <c r="P565" s="118"/>
      <c r="Q565" s="126"/>
    </row>
    <row r="566" spans="2:17" hidden="1" x14ac:dyDescent="0.2">
      <c r="B566" s="445" t="s">
        <v>1185</v>
      </c>
      <c r="C566" s="446" t="s">
        <v>452</v>
      </c>
      <c r="D566" s="445" t="s">
        <v>1185</v>
      </c>
      <c r="E566" s="446" t="s">
        <v>44</v>
      </c>
      <c r="F566" s="447" t="s">
        <v>720</v>
      </c>
      <c r="G566" s="138">
        <v>16287</v>
      </c>
      <c r="H566" s="138">
        <v>16287</v>
      </c>
      <c r="I566" s="119"/>
      <c r="J566" s="135"/>
      <c r="K566" s="118"/>
      <c r="L566" s="119"/>
      <c r="M566" s="118"/>
      <c r="N566" s="126"/>
      <c r="O566" s="122"/>
      <c r="P566" s="118"/>
      <c r="Q566" s="126"/>
    </row>
    <row r="567" spans="2:17" hidden="1" x14ac:dyDescent="0.2">
      <c r="B567" s="431" t="s">
        <v>1185</v>
      </c>
      <c r="C567" s="432" t="s">
        <v>2142</v>
      </c>
      <c r="D567" s="431" t="s">
        <v>1185</v>
      </c>
      <c r="E567" s="432" t="s">
        <v>2143</v>
      </c>
      <c r="F567" s="448" t="s">
        <v>1707</v>
      </c>
      <c r="G567" s="130">
        <v>28592</v>
      </c>
      <c r="H567" s="130">
        <v>28592</v>
      </c>
      <c r="I567" s="131"/>
      <c r="J567" s="128"/>
      <c r="K567" s="118"/>
      <c r="L567" s="131"/>
      <c r="M567" s="142"/>
      <c r="N567" s="141"/>
      <c r="O567" s="122"/>
      <c r="P567" s="118"/>
      <c r="Q567" s="126"/>
    </row>
    <row r="568" spans="2:17" hidden="1" x14ac:dyDescent="0.2">
      <c r="B568" s="442" t="s">
        <v>1186</v>
      </c>
      <c r="C568" s="443" t="s">
        <v>505</v>
      </c>
      <c r="D568" s="442" t="s">
        <v>1186</v>
      </c>
      <c r="E568" s="443" t="s">
        <v>266</v>
      </c>
      <c r="F568" s="444" t="s">
        <v>726</v>
      </c>
      <c r="G568" s="361">
        <v>7387</v>
      </c>
      <c r="H568" s="361">
        <v>7387</v>
      </c>
      <c r="I568" s="362" t="s">
        <v>2144</v>
      </c>
      <c r="J568" s="367" t="s">
        <v>1708</v>
      </c>
      <c r="K568" s="361">
        <f>SUM(H568:H573)</f>
        <v>403412</v>
      </c>
      <c r="L568" s="362" t="s">
        <v>2145</v>
      </c>
      <c r="M568" s="359" t="s">
        <v>1708</v>
      </c>
      <c r="N568" s="121">
        <f>K568</f>
        <v>403412</v>
      </c>
      <c r="O568" s="122"/>
      <c r="P568" s="118"/>
      <c r="Q568" s="126"/>
    </row>
    <row r="569" spans="2:17" hidden="1" x14ac:dyDescent="0.2">
      <c r="B569" s="445" t="s">
        <v>1186</v>
      </c>
      <c r="C569" s="446" t="s">
        <v>461</v>
      </c>
      <c r="D569" s="445" t="s">
        <v>1186</v>
      </c>
      <c r="E569" s="446" t="s">
        <v>204</v>
      </c>
      <c r="F569" s="447" t="s">
        <v>1709</v>
      </c>
      <c r="G569" s="138">
        <v>61314</v>
      </c>
      <c r="H569" s="138">
        <v>61314</v>
      </c>
      <c r="I569" s="120"/>
      <c r="J569" s="135"/>
      <c r="K569" s="135"/>
      <c r="L569" s="120"/>
      <c r="M569" s="118"/>
      <c r="N569" s="126"/>
      <c r="O569" s="122"/>
      <c r="P569" s="118"/>
      <c r="Q569" s="126"/>
    </row>
    <row r="570" spans="2:17" hidden="1" x14ac:dyDescent="0.2">
      <c r="B570" s="445" t="s">
        <v>1186</v>
      </c>
      <c r="C570" s="446" t="s">
        <v>2146</v>
      </c>
      <c r="D570" s="445" t="s">
        <v>1186</v>
      </c>
      <c r="E570" s="446" t="s">
        <v>2147</v>
      </c>
      <c r="F570" s="447" t="s">
        <v>512</v>
      </c>
      <c r="G570" s="125">
        <v>60573</v>
      </c>
      <c r="H570" s="125">
        <v>60573</v>
      </c>
      <c r="I570" s="158"/>
      <c r="J570" s="135"/>
      <c r="K570" s="135"/>
      <c r="L570" s="158"/>
      <c r="M570" s="118"/>
      <c r="N570" s="126"/>
      <c r="O570" s="159"/>
      <c r="P570" s="118"/>
      <c r="Q570" s="126"/>
    </row>
    <row r="571" spans="2:17" hidden="1" x14ac:dyDescent="0.2">
      <c r="B571" s="445" t="s">
        <v>1186</v>
      </c>
      <c r="C571" s="446" t="s">
        <v>2148</v>
      </c>
      <c r="D571" s="445" t="s">
        <v>1186</v>
      </c>
      <c r="E571" s="446" t="s">
        <v>2149</v>
      </c>
      <c r="F571" s="447" t="s">
        <v>725</v>
      </c>
      <c r="G571" s="138">
        <v>142976</v>
      </c>
      <c r="H571" s="138">
        <v>142976</v>
      </c>
      <c r="I571" s="158"/>
      <c r="J571" s="135"/>
      <c r="K571" s="135"/>
      <c r="L571" s="158"/>
      <c r="M571" s="118"/>
      <c r="N571" s="126"/>
      <c r="O571" s="159"/>
      <c r="P571" s="118"/>
      <c r="Q571" s="126"/>
    </row>
    <row r="572" spans="2:17" hidden="1" x14ac:dyDescent="0.2">
      <c r="B572" s="445" t="s">
        <v>1186</v>
      </c>
      <c r="C572" s="446" t="s">
        <v>2150</v>
      </c>
      <c r="D572" s="445" t="s">
        <v>1186</v>
      </c>
      <c r="E572" s="446" t="s">
        <v>2151</v>
      </c>
      <c r="F572" s="447" t="s">
        <v>511</v>
      </c>
      <c r="G572" s="138">
        <v>111376</v>
      </c>
      <c r="H572" s="138">
        <v>111376</v>
      </c>
      <c r="I572" s="158"/>
      <c r="J572" s="135"/>
      <c r="K572" s="135"/>
      <c r="L572" s="158"/>
      <c r="M572" s="118"/>
      <c r="N572" s="126"/>
      <c r="O572" s="159"/>
      <c r="P572" s="118"/>
      <c r="Q572" s="126"/>
    </row>
    <row r="573" spans="2:17" hidden="1" x14ac:dyDescent="0.2">
      <c r="B573" s="439" t="s">
        <v>1186</v>
      </c>
      <c r="C573" s="440" t="s">
        <v>139</v>
      </c>
      <c r="D573" s="439" t="s">
        <v>1186</v>
      </c>
      <c r="E573" s="440" t="s">
        <v>281</v>
      </c>
      <c r="F573" s="448" t="s">
        <v>724</v>
      </c>
      <c r="G573" s="136">
        <v>19786</v>
      </c>
      <c r="H573" s="136">
        <v>19786</v>
      </c>
      <c r="I573" s="151"/>
      <c r="J573" s="132"/>
      <c r="K573" s="132"/>
      <c r="L573" s="151"/>
      <c r="M573" s="129"/>
      <c r="N573" s="126"/>
      <c r="O573" s="159"/>
      <c r="P573" s="118"/>
      <c r="Q573" s="126"/>
    </row>
    <row r="574" spans="2:17" hidden="1" x14ac:dyDescent="0.2">
      <c r="B574" s="442" t="s">
        <v>1187</v>
      </c>
      <c r="C574" s="443" t="s">
        <v>1276</v>
      </c>
      <c r="D574" s="442" t="s">
        <v>1187</v>
      </c>
      <c r="E574" s="443" t="s">
        <v>1275</v>
      </c>
      <c r="F574" s="444" t="s">
        <v>719</v>
      </c>
      <c r="G574" s="361">
        <v>12776</v>
      </c>
      <c r="H574" s="361">
        <v>12776</v>
      </c>
      <c r="I574" s="371" t="s">
        <v>1710</v>
      </c>
      <c r="J574" s="359" t="s">
        <v>717</v>
      </c>
      <c r="K574" s="358">
        <f>SUM(H574:H578)</f>
        <v>297741</v>
      </c>
      <c r="L574" s="371" t="s">
        <v>1711</v>
      </c>
      <c r="M574" s="183" t="s">
        <v>717</v>
      </c>
      <c r="N574" s="140">
        <f>K574</f>
        <v>297741</v>
      </c>
      <c r="O574" s="159"/>
      <c r="P574" s="118"/>
      <c r="Q574" s="126"/>
    </row>
    <row r="575" spans="2:17" hidden="1" x14ac:dyDescent="0.2">
      <c r="B575" s="445" t="s">
        <v>1187</v>
      </c>
      <c r="C575" s="446" t="s">
        <v>1293</v>
      </c>
      <c r="D575" s="445" t="s">
        <v>1187</v>
      </c>
      <c r="E575" s="446" t="s">
        <v>1336</v>
      </c>
      <c r="F575" s="447" t="s">
        <v>718</v>
      </c>
      <c r="G575" s="138">
        <v>91313</v>
      </c>
      <c r="H575" s="138">
        <v>91313</v>
      </c>
      <c r="I575" s="158"/>
      <c r="J575" s="200"/>
      <c r="K575" s="200"/>
      <c r="L575" s="158"/>
      <c r="M575" s="201"/>
      <c r="N575" s="202"/>
      <c r="O575" s="159"/>
      <c r="P575" s="118"/>
      <c r="Q575" s="126"/>
    </row>
    <row r="576" spans="2:17" hidden="1" x14ac:dyDescent="0.2">
      <c r="B576" s="445" t="s">
        <v>1187</v>
      </c>
      <c r="C576" s="446" t="s">
        <v>1296</v>
      </c>
      <c r="D576" s="445" t="s">
        <v>1187</v>
      </c>
      <c r="E576" s="446" t="s">
        <v>1313</v>
      </c>
      <c r="F576" s="447" t="s">
        <v>1712</v>
      </c>
      <c r="G576" s="125">
        <v>117365</v>
      </c>
      <c r="H576" s="125">
        <v>117365</v>
      </c>
      <c r="I576" s="158"/>
      <c r="J576" s="118"/>
      <c r="K576" s="118"/>
      <c r="L576" s="158"/>
      <c r="M576" s="184"/>
      <c r="N576" s="126"/>
      <c r="O576" s="159"/>
      <c r="P576" s="118"/>
      <c r="Q576" s="126"/>
    </row>
    <row r="577" spans="2:17" hidden="1" x14ac:dyDescent="0.2">
      <c r="B577" s="445" t="s">
        <v>1187</v>
      </c>
      <c r="C577" s="446" t="s">
        <v>1450</v>
      </c>
      <c r="D577" s="445" t="s">
        <v>1187</v>
      </c>
      <c r="E577" s="446" t="s">
        <v>1451</v>
      </c>
      <c r="F577" s="447" t="s">
        <v>1713</v>
      </c>
      <c r="G577" s="138">
        <v>8947</v>
      </c>
      <c r="H577" s="138">
        <v>8947</v>
      </c>
      <c r="I577" s="158"/>
      <c r="J577" s="118"/>
      <c r="K577" s="118"/>
      <c r="L577" s="158"/>
      <c r="M577" s="184"/>
      <c r="N577" s="126"/>
      <c r="O577" s="159"/>
      <c r="P577" s="118"/>
      <c r="Q577" s="126"/>
    </row>
    <row r="578" spans="2:17" hidden="1" x14ac:dyDescent="0.2">
      <c r="B578" s="439" t="s">
        <v>1187</v>
      </c>
      <c r="C578" s="440" t="s">
        <v>139</v>
      </c>
      <c r="D578" s="439" t="s">
        <v>1187</v>
      </c>
      <c r="E578" s="440" t="s">
        <v>281</v>
      </c>
      <c r="F578" s="448" t="s">
        <v>717</v>
      </c>
      <c r="G578" s="136">
        <v>67340</v>
      </c>
      <c r="H578" s="136">
        <v>67340</v>
      </c>
      <c r="I578" s="151"/>
      <c r="J578" s="129"/>
      <c r="K578" s="129"/>
      <c r="L578" s="151"/>
      <c r="M578" s="179"/>
      <c r="N578" s="141"/>
      <c r="O578" s="152"/>
      <c r="P578" s="129"/>
      <c r="Q578" s="141"/>
    </row>
    <row r="579" spans="2:17" hidden="1" x14ac:dyDescent="0.2">
      <c r="B579" s="449" t="s">
        <v>1714</v>
      </c>
      <c r="C579" s="450" t="s">
        <v>1715</v>
      </c>
      <c r="D579" s="449" t="s">
        <v>1714</v>
      </c>
      <c r="E579" s="450" t="s">
        <v>1716</v>
      </c>
      <c r="F579" s="441" t="s">
        <v>716</v>
      </c>
      <c r="G579" s="136">
        <v>53866</v>
      </c>
      <c r="H579" s="136">
        <v>53866</v>
      </c>
      <c r="I579" s="397" t="s">
        <v>1717</v>
      </c>
      <c r="J579" s="129" t="s">
        <v>1718</v>
      </c>
      <c r="K579" s="130">
        <f>H579</f>
        <v>53866</v>
      </c>
      <c r="L579" s="397" t="s">
        <v>1719</v>
      </c>
      <c r="M579" s="129" t="s">
        <v>1718</v>
      </c>
      <c r="N579" s="163">
        <f>K579</f>
        <v>53866</v>
      </c>
      <c r="O579" s="398" t="s">
        <v>1720</v>
      </c>
      <c r="P579" s="129" t="s">
        <v>1718</v>
      </c>
      <c r="Q579" s="369">
        <f>N579</f>
        <v>53866</v>
      </c>
    </row>
    <row r="580" spans="2:17" hidden="1" x14ac:dyDescent="0.2">
      <c r="B580" s="449" t="s">
        <v>1721</v>
      </c>
      <c r="C580" s="450" t="s">
        <v>1722</v>
      </c>
      <c r="D580" s="449" t="s">
        <v>1721</v>
      </c>
      <c r="E580" s="450" t="s">
        <v>1723</v>
      </c>
      <c r="F580" s="451" t="s">
        <v>1724</v>
      </c>
      <c r="G580" s="366">
        <v>188430</v>
      </c>
      <c r="H580" s="366">
        <v>188430</v>
      </c>
      <c r="I580" s="397" t="s">
        <v>1725</v>
      </c>
      <c r="J580" s="365" t="s">
        <v>1726</v>
      </c>
      <c r="K580" s="363">
        <f>H580</f>
        <v>188430</v>
      </c>
      <c r="L580" s="397" t="s">
        <v>1727</v>
      </c>
      <c r="M580" s="365" t="s">
        <v>1726</v>
      </c>
      <c r="N580" s="369">
        <f>K580</f>
        <v>188430</v>
      </c>
      <c r="O580" s="398" t="s">
        <v>1728</v>
      </c>
      <c r="P580" s="365" t="s">
        <v>1726</v>
      </c>
      <c r="Q580" s="121">
        <f>N580</f>
        <v>188430</v>
      </c>
    </row>
    <row r="581" spans="2:17" x14ac:dyDescent="0.2">
      <c r="B581" s="439" t="s">
        <v>1729</v>
      </c>
      <c r="C581" s="440" t="s">
        <v>1722</v>
      </c>
      <c r="D581" s="439" t="s">
        <v>1729</v>
      </c>
      <c r="E581" s="440" t="s">
        <v>1723</v>
      </c>
      <c r="F581" s="441" t="s">
        <v>713</v>
      </c>
      <c r="G581" s="203">
        <f>SUM(G6:G580)</f>
        <v>38942725</v>
      </c>
      <c r="H581" s="203">
        <f>SUM(H6:H580)</f>
        <v>38942725</v>
      </c>
      <c r="I581" s="397" t="s">
        <v>1730</v>
      </c>
      <c r="J581" s="129" t="s">
        <v>713</v>
      </c>
      <c r="K581" s="203">
        <f>SUM(K6:K580)</f>
        <v>38942725</v>
      </c>
      <c r="L581" s="397" t="s">
        <v>1731</v>
      </c>
      <c r="M581" s="365" t="s">
        <v>713</v>
      </c>
      <c r="N581" s="369">
        <f>SUM(N6:N580)</f>
        <v>38942725</v>
      </c>
      <c r="O581" s="398" t="s">
        <v>1732</v>
      </c>
      <c r="P581" s="129" t="s">
        <v>1733</v>
      </c>
      <c r="Q581" s="140">
        <f>SUM(Q6:Q580)</f>
        <v>38942725</v>
      </c>
    </row>
    <row r="582" spans="2:17" s="207" customFormat="1" x14ac:dyDescent="0.2">
      <c r="B582" s="204"/>
      <c r="C582" s="205"/>
      <c r="D582" s="204"/>
      <c r="E582" s="205"/>
      <c r="F582" s="184"/>
      <c r="G582" s="184"/>
      <c r="H582" s="184"/>
      <c r="I582" s="206"/>
      <c r="J582" s="184"/>
      <c r="K582" s="184"/>
      <c r="L582" s="206"/>
      <c r="M582" s="183"/>
      <c r="N582" s="183"/>
      <c r="O582" s="206"/>
      <c r="P582" s="184"/>
      <c r="Q582" s="183"/>
    </row>
  </sheetData>
  <mergeCells count="17">
    <mergeCell ref="O3:P3"/>
    <mergeCell ref="B4:E4"/>
    <mergeCell ref="F4:F5"/>
    <mergeCell ref="I4:I5"/>
    <mergeCell ref="J4:J5"/>
    <mergeCell ref="L4:L5"/>
    <mergeCell ref="O4:O5"/>
    <mergeCell ref="P4:P5"/>
    <mergeCell ref="J179:J180"/>
    <mergeCell ref="M179:M181"/>
    <mergeCell ref="B3:F3"/>
    <mergeCell ref="G3:H3"/>
    <mergeCell ref="I3:J3"/>
    <mergeCell ref="L3:M3"/>
    <mergeCell ref="M4:M5"/>
    <mergeCell ref="B5:C5"/>
    <mergeCell ref="D5:E5"/>
  </mergeCells>
  <phoneticPr fontId="3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HL205"/>
  <sheetViews>
    <sheetView workbookViewId="0">
      <pane xSplit="2" ySplit="3" topLeftCell="GQ16" activePane="bottomRight" state="frozen"/>
      <selection pane="topRight" activeCell="C1" sqref="C1"/>
      <selection pane="bottomLeft" activeCell="A4" sqref="A4"/>
      <selection pane="bottomRight" activeCell="GW25" sqref="GW25"/>
    </sheetView>
  </sheetViews>
  <sheetFormatPr defaultColWidth="9" defaultRowHeight="12.5" x14ac:dyDescent="0.2"/>
  <cols>
    <col min="1" max="1" width="5.7265625" style="481" customWidth="1"/>
    <col min="2" max="2" width="26.08984375" style="481" customWidth="1"/>
    <col min="3" max="18" width="12.08984375" style="481" hidden="1" customWidth="1"/>
    <col min="19" max="27" width="12.08984375" style="481" customWidth="1"/>
    <col min="28" max="28" width="12.08984375" style="481" hidden="1" customWidth="1"/>
    <col min="29" max="29" width="12.08984375" style="481" customWidth="1"/>
    <col min="30" max="48" width="12.08984375" style="481" hidden="1" customWidth="1"/>
    <col min="49" max="49" width="12.08984375" style="481" customWidth="1"/>
    <col min="50" max="183" width="12.08984375" style="481" hidden="1" customWidth="1"/>
    <col min="184" max="184" width="12.08984375" style="481" customWidth="1"/>
    <col min="185" max="189" width="12.08984375" style="481" hidden="1" customWidth="1"/>
    <col min="190" max="190" width="12.08984375" style="481" customWidth="1"/>
    <col min="191" max="198" width="12.08984375" style="481" hidden="1" customWidth="1"/>
    <col min="199" max="212" width="12.08984375" style="481" customWidth="1"/>
    <col min="213" max="221" width="18.6328125" style="481" customWidth="1"/>
    <col min="222" max="16384" width="9" style="481"/>
  </cols>
  <sheetData>
    <row r="1" spans="1:220" ht="15.75" customHeight="1" x14ac:dyDescent="0.2">
      <c r="A1" s="805" t="s">
        <v>2192</v>
      </c>
      <c r="B1" s="480"/>
      <c r="C1" s="480"/>
      <c r="D1" s="480"/>
      <c r="E1" s="480"/>
      <c r="F1" s="480"/>
      <c r="HD1" s="481" t="s">
        <v>1740</v>
      </c>
    </row>
    <row r="2" spans="1:220" ht="15.75" customHeight="1" x14ac:dyDescent="0.2">
      <c r="A2" s="482"/>
      <c r="B2" s="483"/>
      <c r="C2" s="482" t="s">
        <v>508</v>
      </c>
      <c r="D2" s="484" t="s">
        <v>500</v>
      </c>
      <c r="E2" s="484" t="s">
        <v>490</v>
      </c>
      <c r="F2" s="484" t="s">
        <v>489</v>
      </c>
      <c r="G2" s="484" t="s">
        <v>487</v>
      </c>
      <c r="H2" s="484" t="s">
        <v>479</v>
      </c>
      <c r="I2" s="484" t="s">
        <v>472</v>
      </c>
      <c r="J2" s="484" t="s">
        <v>464</v>
      </c>
      <c r="K2" s="484" t="s">
        <v>1095</v>
      </c>
      <c r="L2" s="484" t="s">
        <v>1096</v>
      </c>
      <c r="M2" s="484" t="s">
        <v>1097</v>
      </c>
      <c r="N2" s="484" t="s">
        <v>1098</v>
      </c>
      <c r="O2" s="484" t="s">
        <v>1099</v>
      </c>
      <c r="P2" s="484" t="s">
        <v>453</v>
      </c>
      <c r="Q2" s="484" t="s">
        <v>449</v>
      </c>
      <c r="R2" s="484" t="s">
        <v>1826</v>
      </c>
      <c r="S2" s="521" t="s">
        <v>444</v>
      </c>
      <c r="T2" s="521" t="s">
        <v>440</v>
      </c>
      <c r="U2" s="521" t="s">
        <v>292</v>
      </c>
      <c r="V2" s="521" t="s">
        <v>290</v>
      </c>
      <c r="W2" s="521" t="s">
        <v>287</v>
      </c>
      <c r="X2" s="521" t="s">
        <v>284</v>
      </c>
      <c r="Y2" s="521" t="s">
        <v>273</v>
      </c>
      <c r="Z2" s="521" t="s">
        <v>267</v>
      </c>
      <c r="AA2" s="521" t="s">
        <v>264</v>
      </c>
      <c r="AB2" s="484" t="s">
        <v>262</v>
      </c>
      <c r="AC2" s="521" t="s">
        <v>260</v>
      </c>
      <c r="AD2" s="484" t="s">
        <v>258</v>
      </c>
      <c r="AE2" s="484" t="s">
        <v>254</v>
      </c>
      <c r="AF2" s="484" t="s">
        <v>251</v>
      </c>
      <c r="AG2" s="484" t="s">
        <v>250</v>
      </c>
      <c r="AH2" s="484" t="s">
        <v>247</v>
      </c>
      <c r="AI2" s="484" t="s">
        <v>243</v>
      </c>
      <c r="AJ2" s="484" t="s">
        <v>240</v>
      </c>
      <c r="AK2" s="484" t="s">
        <v>237</v>
      </c>
      <c r="AL2" s="484" t="s">
        <v>234</v>
      </c>
      <c r="AM2" s="484" t="s">
        <v>230</v>
      </c>
      <c r="AN2" s="484" t="s">
        <v>1100</v>
      </c>
      <c r="AO2" s="484" t="s">
        <v>1101</v>
      </c>
      <c r="AP2" s="484" t="s">
        <v>1102</v>
      </c>
      <c r="AQ2" s="484" t="s">
        <v>1103</v>
      </c>
      <c r="AR2" s="484" t="s">
        <v>1104</v>
      </c>
      <c r="AS2" s="484" t="s">
        <v>1105</v>
      </c>
      <c r="AT2" s="484" t="s">
        <v>206</v>
      </c>
      <c r="AU2" s="484" t="s">
        <v>205</v>
      </c>
      <c r="AV2" s="484" t="s">
        <v>202</v>
      </c>
      <c r="AW2" s="521" t="s">
        <v>195</v>
      </c>
      <c r="AX2" s="484" t="s">
        <v>194</v>
      </c>
      <c r="AY2" s="484" t="s">
        <v>167</v>
      </c>
      <c r="AZ2" s="484" t="s">
        <v>1106</v>
      </c>
      <c r="BA2" s="484" t="s">
        <v>1107</v>
      </c>
      <c r="BB2" s="484" t="s">
        <v>156</v>
      </c>
      <c r="BC2" s="484" t="s">
        <v>154</v>
      </c>
      <c r="BD2" s="484" t="s">
        <v>152</v>
      </c>
      <c r="BE2" s="484" t="s">
        <v>1108</v>
      </c>
      <c r="BF2" s="484" t="s">
        <v>1109</v>
      </c>
      <c r="BG2" s="484" t="s">
        <v>1110</v>
      </c>
      <c r="BH2" s="484" t="s">
        <v>1111</v>
      </c>
      <c r="BI2" s="484" t="s">
        <v>1112</v>
      </c>
      <c r="BJ2" s="484" t="s">
        <v>142</v>
      </c>
      <c r="BK2" s="484" t="s">
        <v>131</v>
      </c>
      <c r="BL2" s="484" t="s">
        <v>126</v>
      </c>
      <c r="BM2" s="484" t="s">
        <v>1113</v>
      </c>
      <c r="BN2" s="484" t="s">
        <v>1114</v>
      </c>
      <c r="BO2" s="484" t="s">
        <v>115</v>
      </c>
      <c r="BP2" s="484" t="s">
        <v>1115</v>
      </c>
      <c r="BQ2" s="484" t="s">
        <v>107</v>
      </c>
      <c r="BR2" s="484" t="s">
        <v>98</v>
      </c>
      <c r="BS2" s="484" t="s">
        <v>94</v>
      </c>
      <c r="BT2" s="484" t="s">
        <v>1116</v>
      </c>
      <c r="BU2" s="484" t="s">
        <v>79</v>
      </c>
      <c r="BV2" s="484" t="s">
        <v>74</v>
      </c>
      <c r="BW2" s="484" t="s">
        <v>70</v>
      </c>
      <c r="BX2" s="484" t="s">
        <v>68</v>
      </c>
      <c r="BY2" s="484" t="s">
        <v>59</v>
      </c>
      <c r="BZ2" s="484" t="s">
        <v>54</v>
      </c>
      <c r="CA2" s="484" t="s">
        <v>50</v>
      </c>
      <c r="CB2" s="484" t="s">
        <v>1117</v>
      </c>
      <c r="CC2" s="484" t="s">
        <v>41</v>
      </c>
      <c r="CD2" s="484" t="s">
        <v>37</v>
      </c>
      <c r="CE2" s="484" t="s">
        <v>35</v>
      </c>
      <c r="CF2" s="484" t="s">
        <v>1118</v>
      </c>
      <c r="CG2" s="484" t="s">
        <v>26</v>
      </c>
      <c r="CH2" s="484" t="s">
        <v>23</v>
      </c>
      <c r="CI2" s="484" t="s">
        <v>21</v>
      </c>
      <c r="CJ2" s="484" t="s">
        <v>20</v>
      </c>
      <c r="CK2" s="484" t="s">
        <v>1119</v>
      </c>
      <c r="CL2" s="484" t="s">
        <v>1120</v>
      </c>
      <c r="CM2" s="484" t="s">
        <v>1121</v>
      </c>
      <c r="CN2" s="484" t="s">
        <v>1122</v>
      </c>
      <c r="CO2" s="484" t="s">
        <v>1123</v>
      </c>
      <c r="CP2" s="484" t="s">
        <v>15</v>
      </c>
      <c r="CQ2" s="484" t="s">
        <v>11</v>
      </c>
      <c r="CR2" s="484" t="s">
        <v>9</v>
      </c>
      <c r="CS2" s="484" t="s">
        <v>1124</v>
      </c>
      <c r="CT2" s="484" t="s">
        <v>1125</v>
      </c>
      <c r="CU2" s="484" t="s">
        <v>1126</v>
      </c>
      <c r="CV2" s="484" t="s">
        <v>1127</v>
      </c>
      <c r="CW2" s="484" t="s">
        <v>7</v>
      </c>
      <c r="CX2" s="484" t="s">
        <v>886</v>
      </c>
      <c r="CY2" s="484" t="s">
        <v>883</v>
      </c>
      <c r="CZ2" s="484" t="s">
        <v>1128</v>
      </c>
      <c r="DA2" s="484" t="s">
        <v>1129</v>
      </c>
      <c r="DB2" s="484" t="s">
        <v>1130</v>
      </c>
      <c r="DC2" s="484" t="s">
        <v>1131</v>
      </c>
      <c r="DD2" s="484" t="s">
        <v>880</v>
      </c>
      <c r="DE2" s="484" t="s">
        <v>1132</v>
      </c>
      <c r="DF2" s="484" t="s">
        <v>878</v>
      </c>
      <c r="DG2" s="484" t="s">
        <v>877</v>
      </c>
      <c r="DH2" s="484" t="s">
        <v>875</v>
      </c>
      <c r="DI2" s="484" t="s">
        <v>873</v>
      </c>
      <c r="DJ2" s="484" t="s">
        <v>1133</v>
      </c>
      <c r="DK2" s="484" t="s">
        <v>870</v>
      </c>
      <c r="DL2" s="484" t="s">
        <v>1134</v>
      </c>
      <c r="DM2" s="484" t="s">
        <v>866</v>
      </c>
      <c r="DN2" s="484" t="s">
        <v>865</v>
      </c>
      <c r="DO2" s="484" t="s">
        <v>863</v>
      </c>
      <c r="DP2" s="484" t="s">
        <v>1135</v>
      </c>
      <c r="DQ2" s="484" t="s">
        <v>861</v>
      </c>
      <c r="DR2" s="484" t="s">
        <v>859</v>
      </c>
      <c r="DS2" s="484" t="s">
        <v>1136</v>
      </c>
      <c r="DT2" s="484" t="s">
        <v>1137</v>
      </c>
      <c r="DU2" s="484" t="s">
        <v>1138</v>
      </c>
      <c r="DV2" s="484" t="s">
        <v>839</v>
      </c>
      <c r="DW2" s="484" t="s">
        <v>837</v>
      </c>
      <c r="DX2" s="484" t="s">
        <v>1139</v>
      </c>
      <c r="DY2" s="484" t="s">
        <v>829</v>
      </c>
      <c r="DZ2" s="484" t="s">
        <v>828</v>
      </c>
      <c r="EA2" s="484" t="s">
        <v>827</v>
      </c>
      <c r="EB2" s="484" t="s">
        <v>824</v>
      </c>
      <c r="EC2" s="484" t="s">
        <v>1140</v>
      </c>
      <c r="ED2" s="484" t="s">
        <v>1141</v>
      </c>
      <c r="EE2" s="484" t="s">
        <v>1142</v>
      </c>
      <c r="EF2" s="484" t="s">
        <v>1143</v>
      </c>
      <c r="EG2" s="484" t="s">
        <v>1144</v>
      </c>
      <c r="EH2" s="484" t="s">
        <v>1145</v>
      </c>
      <c r="EI2" s="484" t="s">
        <v>815</v>
      </c>
      <c r="EJ2" s="484" t="s">
        <v>1146</v>
      </c>
      <c r="EK2" s="484" t="s">
        <v>1147</v>
      </c>
      <c r="EL2" s="484" t="s">
        <v>1148</v>
      </c>
      <c r="EM2" s="484" t="s">
        <v>1149</v>
      </c>
      <c r="EN2" s="484" t="s">
        <v>1150</v>
      </c>
      <c r="EO2" s="484" t="s">
        <v>1151</v>
      </c>
      <c r="EP2" s="484" t="s">
        <v>1152</v>
      </c>
      <c r="EQ2" s="484" t="s">
        <v>1153</v>
      </c>
      <c r="ER2" s="484" t="s">
        <v>1154</v>
      </c>
      <c r="ES2" s="484" t="s">
        <v>1251</v>
      </c>
      <c r="ET2" s="484" t="s">
        <v>1743</v>
      </c>
      <c r="EU2" s="484" t="s">
        <v>1155</v>
      </c>
      <c r="EV2" s="484" t="s">
        <v>1156</v>
      </c>
      <c r="EW2" s="484" t="s">
        <v>1157</v>
      </c>
      <c r="EX2" s="484" t="s">
        <v>1158</v>
      </c>
      <c r="EY2" s="484" t="s">
        <v>1159</v>
      </c>
      <c r="EZ2" s="484" t="s">
        <v>1160</v>
      </c>
      <c r="FA2" s="484" t="s">
        <v>1161</v>
      </c>
      <c r="FB2" s="484" t="s">
        <v>1162</v>
      </c>
      <c r="FC2" s="484" t="s">
        <v>1163</v>
      </c>
      <c r="FD2" s="484" t="s">
        <v>1164</v>
      </c>
      <c r="FE2" s="484" t="s">
        <v>1165</v>
      </c>
      <c r="FF2" s="484" t="s">
        <v>1166</v>
      </c>
      <c r="FG2" s="484" t="s">
        <v>1167</v>
      </c>
      <c r="FH2" s="484" t="s">
        <v>1168</v>
      </c>
      <c r="FI2" s="484" t="s">
        <v>1169</v>
      </c>
      <c r="FJ2" s="484" t="s">
        <v>803</v>
      </c>
      <c r="FK2" s="484" t="s">
        <v>801</v>
      </c>
      <c r="FL2" s="484" t="s">
        <v>1170</v>
      </c>
      <c r="FM2" s="484" t="s">
        <v>1171</v>
      </c>
      <c r="FN2" s="484" t="s">
        <v>1172</v>
      </c>
      <c r="FO2" s="484" t="s">
        <v>1173</v>
      </c>
      <c r="FP2" s="484" t="s">
        <v>793</v>
      </c>
      <c r="FQ2" s="484" t="s">
        <v>790</v>
      </c>
      <c r="FR2" s="484" t="s">
        <v>1174</v>
      </c>
      <c r="FS2" s="484" t="s">
        <v>1175</v>
      </c>
      <c r="FT2" s="484" t="s">
        <v>1176</v>
      </c>
      <c r="FU2" s="484" t="s">
        <v>1177</v>
      </c>
      <c r="FV2" s="484" t="s">
        <v>1178</v>
      </c>
      <c r="FW2" s="484" t="s">
        <v>1179</v>
      </c>
      <c r="FX2" s="484" t="s">
        <v>1180</v>
      </c>
      <c r="FY2" s="484" t="s">
        <v>1181</v>
      </c>
      <c r="FZ2" s="484" t="s">
        <v>1182</v>
      </c>
      <c r="GA2" s="484" t="s">
        <v>1183</v>
      </c>
      <c r="GB2" s="521" t="s">
        <v>1184</v>
      </c>
      <c r="GC2" s="484" t="s">
        <v>1185</v>
      </c>
      <c r="GD2" s="484" t="s">
        <v>1186</v>
      </c>
      <c r="GE2" s="484" t="s">
        <v>1187</v>
      </c>
      <c r="GF2" s="484" t="s">
        <v>1188</v>
      </c>
      <c r="GG2" s="485" t="s">
        <v>1189</v>
      </c>
      <c r="GH2" s="486" t="s">
        <v>1190</v>
      </c>
      <c r="GI2" s="484" t="s">
        <v>788</v>
      </c>
      <c r="GJ2" s="484" t="s">
        <v>1191</v>
      </c>
      <c r="GK2" s="484" t="s">
        <v>1192</v>
      </c>
      <c r="GL2" s="484" t="s">
        <v>769</v>
      </c>
      <c r="GM2" s="484" t="s">
        <v>767</v>
      </c>
      <c r="GN2" s="484" t="s">
        <v>1193</v>
      </c>
      <c r="GO2" s="484" t="s">
        <v>1194</v>
      </c>
      <c r="GP2" s="485" t="s">
        <v>1195</v>
      </c>
      <c r="GQ2" s="523" t="s">
        <v>1196</v>
      </c>
      <c r="GR2" s="486" t="s">
        <v>1197</v>
      </c>
      <c r="GS2" s="484" t="s">
        <v>1198</v>
      </c>
      <c r="GT2" s="485" t="s">
        <v>1199</v>
      </c>
      <c r="GU2" s="486" t="s">
        <v>1200</v>
      </c>
      <c r="GV2" s="486" t="s">
        <v>1201</v>
      </c>
      <c r="GW2" s="486" t="s">
        <v>1202</v>
      </c>
      <c r="GX2" s="484" t="s">
        <v>743</v>
      </c>
      <c r="GY2" s="484" t="s">
        <v>1203</v>
      </c>
      <c r="GZ2" s="484" t="s">
        <v>742</v>
      </c>
      <c r="HA2" s="485" t="s">
        <v>727</v>
      </c>
      <c r="HB2" s="485" t="s">
        <v>1204</v>
      </c>
      <c r="HC2" s="486" t="s">
        <v>1207</v>
      </c>
      <c r="HD2" s="486" t="s">
        <v>691</v>
      </c>
    </row>
    <row r="3" spans="1:220" ht="29.25" customHeight="1" x14ac:dyDescent="0.2">
      <c r="A3" s="487"/>
      <c r="B3" s="488"/>
      <c r="C3" s="489" t="s">
        <v>525</v>
      </c>
      <c r="D3" s="488" t="s">
        <v>526</v>
      </c>
      <c r="E3" s="488" t="s">
        <v>527</v>
      </c>
      <c r="F3" s="488" t="s">
        <v>528</v>
      </c>
      <c r="G3" s="488" t="s">
        <v>529</v>
      </c>
      <c r="H3" s="488" t="s">
        <v>478</v>
      </c>
      <c r="I3" s="488" t="s">
        <v>530</v>
      </c>
      <c r="J3" s="488" t="s">
        <v>463</v>
      </c>
      <c r="K3" s="488" t="s">
        <v>462</v>
      </c>
      <c r="L3" s="488" t="s">
        <v>459</v>
      </c>
      <c r="M3" s="488" t="s">
        <v>531</v>
      </c>
      <c r="N3" s="488" t="s">
        <v>532</v>
      </c>
      <c r="O3" s="488" t="s">
        <v>533</v>
      </c>
      <c r="P3" s="488" t="s">
        <v>1208</v>
      </c>
      <c r="Q3" s="488" t="s">
        <v>447</v>
      </c>
      <c r="R3" s="488" t="s">
        <v>1209</v>
      </c>
      <c r="S3" s="522" t="s">
        <v>534</v>
      </c>
      <c r="T3" s="522" t="s">
        <v>535</v>
      </c>
      <c r="U3" s="522" t="s">
        <v>536</v>
      </c>
      <c r="V3" s="522" t="s">
        <v>537</v>
      </c>
      <c r="W3" s="522" t="s">
        <v>538</v>
      </c>
      <c r="X3" s="522" t="s">
        <v>539</v>
      </c>
      <c r="Y3" s="522" t="s">
        <v>540</v>
      </c>
      <c r="Z3" s="522" t="s">
        <v>541</v>
      </c>
      <c r="AA3" s="522" t="s">
        <v>542</v>
      </c>
      <c r="AB3" s="488" t="s">
        <v>1210</v>
      </c>
      <c r="AC3" s="522" t="s">
        <v>543</v>
      </c>
      <c r="AD3" s="488" t="s">
        <v>2156</v>
      </c>
      <c r="AE3" s="488" t="s">
        <v>253</v>
      </c>
      <c r="AF3" s="488" t="s">
        <v>252</v>
      </c>
      <c r="AG3" s="488" t="s">
        <v>249</v>
      </c>
      <c r="AH3" s="488" t="s">
        <v>245</v>
      </c>
      <c r="AI3" s="488" t="s">
        <v>2157</v>
      </c>
      <c r="AJ3" s="488" t="s">
        <v>239</v>
      </c>
      <c r="AK3" s="488" t="s">
        <v>236</v>
      </c>
      <c r="AL3" s="488" t="s">
        <v>1211</v>
      </c>
      <c r="AM3" s="488" t="s">
        <v>229</v>
      </c>
      <c r="AN3" s="488" t="s">
        <v>226</v>
      </c>
      <c r="AO3" s="488" t="s">
        <v>224</v>
      </c>
      <c r="AP3" s="488" t="s">
        <v>343</v>
      </c>
      <c r="AQ3" s="488" t="s">
        <v>344</v>
      </c>
      <c r="AR3" s="488" t="s">
        <v>216</v>
      </c>
      <c r="AS3" s="488" t="s">
        <v>211</v>
      </c>
      <c r="AT3" s="488" t="s">
        <v>613</v>
      </c>
      <c r="AU3" s="488" t="s">
        <v>203</v>
      </c>
      <c r="AV3" s="488" t="s">
        <v>201</v>
      </c>
      <c r="AW3" s="522" t="s">
        <v>569</v>
      </c>
      <c r="AX3" s="488" t="s">
        <v>2158</v>
      </c>
      <c r="AY3" s="488" t="s">
        <v>2159</v>
      </c>
      <c r="AZ3" s="488" t="s">
        <v>172</v>
      </c>
      <c r="BA3" s="488" t="s">
        <v>169</v>
      </c>
      <c r="BB3" s="488" t="s">
        <v>165</v>
      </c>
      <c r="BC3" s="488" t="s">
        <v>155</v>
      </c>
      <c r="BD3" s="488" t="s">
        <v>153</v>
      </c>
      <c r="BE3" s="488" t="s">
        <v>2160</v>
      </c>
      <c r="BF3" s="488" t="s">
        <v>150</v>
      </c>
      <c r="BG3" s="488" t="s">
        <v>148</v>
      </c>
      <c r="BH3" s="488" t="s">
        <v>146</v>
      </c>
      <c r="BI3" s="488" t="s">
        <v>144</v>
      </c>
      <c r="BJ3" s="488" t="s">
        <v>140</v>
      </c>
      <c r="BK3" s="488" t="s">
        <v>130</v>
      </c>
      <c r="BL3" s="488" t="s">
        <v>124</v>
      </c>
      <c r="BM3" s="488" t="s">
        <v>114</v>
      </c>
      <c r="BN3" s="488" t="s">
        <v>111</v>
      </c>
      <c r="BO3" s="488" t="s">
        <v>110</v>
      </c>
      <c r="BP3" s="488" t="s">
        <v>2161</v>
      </c>
      <c r="BQ3" s="488" t="s">
        <v>105</v>
      </c>
      <c r="BR3" s="488" t="s">
        <v>349</v>
      </c>
      <c r="BS3" s="488" t="s">
        <v>84</v>
      </c>
      <c r="BT3" s="488" t="s">
        <v>1212</v>
      </c>
      <c r="BU3" s="488" t="s">
        <v>76</v>
      </c>
      <c r="BV3" s="488" t="s">
        <v>73</v>
      </c>
      <c r="BW3" s="488" t="s">
        <v>69</v>
      </c>
      <c r="BX3" s="488" t="s">
        <v>67</v>
      </c>
      <c r="BY3" s="488" t="s">
        <v>58</v>
      </c>
      <c r="BZ3" s="488" t="s">
        <v>53</v>
      </c>
      <c r="CA3" s="488" t="s">
        <v>2162</v>
      </c>
      <c r="CB3" s="488" t="s">
        <v>43</v>
      </c>
      <c r="CC3" s="488" t="s">
        <v>40</v>
      </c>
      <c r="CD3" s="488" t="s">
        <v>36</v>
      </c>
      <c r="CE3" s="488" t="s">
        <v>34</v>
      </c>
      <c r="CF3" s="488" t="s">
        <v>27</v>
      </c>
      <c r="CG3" s="488" t="s">
        <v>25</v>
      </c>
      <c r="CH3" s="488" t="s">
        <v>22</v>
      </c>
      <c r="CI3" s="488" t="s">
        <v>2163</v>
      </c>
      <c r="CJ3" s="488" t="s">
        <v>19</v>
      </c>
      <c r="CK3" s="488" t="s">
        <v>1213</v>
      </c>
      <c r="CL3" s="488" t="s">
        <v>1214</v>
      </c>
      <c r="CM3" s="488" t="s">
        <v>10</v>
      </c>
      <c r="CN3" s="488" t="s">
        <v>8</v>
      </c>
      <c r="CO3" s="488" t="s">
        <v>1215</v>
      </c>
      <c r="CP3" s="488" t="s">
        <v>518</v>
      </c>
      <c r="CQ3" s="488" t="s">
        <v>517</v>
      </c>
      <c r="CR3" s="488" t="s">
        <v>2</v>
      </c>
      <c r="CS3" s="488" t="s">
        <v>1216</v>
      </c>
      <c r="CT3" s="488" t="s">
        <v>1217</v>
      </c>
      <c r="CU3" s="488" t="s">
        <v>3</v>
      </c>
      <c r="CV3" s="488" t="s">
        <v>1</v>
      </c>
      <c r="CW3" s="488" t="s">
        <v>1218</v>
      </c>
      <c r="CX3" s="488" t="s">
        <v>885</v>
      </c>
      <c r="CY3" s="488" t="s">
        <v>2164</v>
      </c>
      <c r="CZ3" s="488" t="s">
        <v>1219</v>
      </c>
      <c r="DA3" s="488" t="s">
        <v>840</v>
      </c>
      <c r="DB3" s="488" t="s">
        <v>1220</v>
      </c>
      <c r="DC3" s="488" t="s">
        <v>832</v>
      </c>
      <c r="DD3" s="488" t="s">
        <v>1221</v>
      </c>
      <c r="DE3" s="488" t="s">
        <v>629</v>
      </c>
      <c r="DF3" s="488" t="s">
        <v>1222</v>
      </c>
      <c r="DG3" s="488" t="s">
        <v>1223</v>
      </c>
      <c r="DH3" s="488" t="s">
        <v>874</v>
      </c>
      <c r="DI3" s="488" t="s">
        <v>872</v>
      </c>
      <c r="DJ3" s="488" t="s">
        <v>1224</v>
      </c>
      <c r="DK3" s="488" t="s">
        <v>2165</v>
      </c>
      <c r="DL3" s="488" t="s">
        <v>2166</v>
      </c>
      <c r="DM3" s="488" t="s">
        <v>1225</v>
      </c>
      <c r="DN3" s="488" t="s">
        <v>864</v>
      </c>
      <c r="DO3" s="488" t="s">
        <v>862</v>
      </c>
      <c r="DP3" s="488" t="s">
        <v>860</v>
      </c>
      <c r="DQ3" s="488" t="s">
        <v>1226</v>
      </c>
      <c r="DR3" s="488" t="s">
        <v>856</v>
      </c>
      <c r="DS3" s="488" t="s">
        <v>851</v>
      </c>
      <c r="DT3" s="488" t="s">
        <v>847</v>
      </c>
      <c r="DU3" s="488" t="s">
        <v>844</v>
      </c>
      <c r="DV3" s="488" t="s">
        <v>178</v>
      </c>
      <c r="DW3" s="488" t="s">
        <v>831</v>
      </c>
      <c r="DX3" s="488" t="s">
        <v>830</v>
      </c>
      <c r="DY3" s="488" t="s">
        <v>355</v>
      </c>
      <c r="DZ3" s="488" t="s">
        <v>357</v>
      </c>
      <c r="EA3" s="488" t="s">
        <v>826</v>
      </c>
      <c r="EB3" s="488" t="s">
        <v>823</v>
      </c>
      <c r="EC3" s="488" t="s">
        <v>817</v>
      </c>
      <c r="ED3" s="488" t="s">
        <v>814</v>
      </c>
      <c r="EE3" s="488" t="s">
        <v>811</v>
      </c>
      <c r="EF3" s="488" t="s">
        <v>809</v>
      </c>
      <c r="EG3" s="488" t="s">
        <v>807</v>
      </c>
      <c r="EH3" s="488" t="s">
        <v>804</v>
      </c>
      <c r="EI3" s="488" t="s">
        <v>802</v>
      </c>
      <c r="EJ3" s="488" t="s">
        <v>800</v>
      </c>
      <c r="EK3" s="488" t="s">
        <v>799</v>
      </c>
      <c r="EL3" s="488" t="s">
        <v>796</v>
      </c>
      <c r="EM3" s="488" t="s">
        <v>792</v>
      </c>
      <c r="EN3" s="488" t="s">
        <v>789</v>
      </c>
      <c r="EO3" s="488" t="s">
        <v>510</v>
      </c>
      <c r="EP3" s="488" t="s">
        <v>787</v>
      </c>
      <c r="EQ3" s="488" t="s">
        <v>785</v>
      </c>
      <c r="ER3" s="488" t="s">
        <v>783</v>
      </c>
      <c r="ES3" s="488" t="s">
        <v>1252</v>
      </c>
      <c r="ET3" s="488" t="s">
        <v>1762</v>
      </c>
      <c r="EU3" s="488" t="s">
        <v>1227</v>
      </c>
      <c r="EV3" s="488" t="s">
        <v>781</v>
      </c>
      <c r="EW3" s="488" t="s">
        <v>779</v>
      </c>
      <c r="EX3" s="488" t="s">
        <v>776</v>
      </c>
      <c r="EY3" s="488" t="s">
        <v>775</v>
      </c>
      <c r="EZ3" s="488" t="s">
        <v>1228</v>
      </c>
      <c r="FA3" s="488" t="s">
        <v>772</v>
      </c>
      <c r="FB3" s="488" t="s">
        <v>771</v>
      </c>
      <c r="FC3" s="488" t="s">
        <v>1229</v>
      </c>
      <c r="FD3" s="488" t="s">
        <v>1230</v>
      </c>
      <c r="FE3" s="488" t="s">
        <v>2167</v>
      </c>
      <c r="FF3" s="488" t="s">
        <v>766</v>
      </c>
      <c r="FG3" s="488" t="s">
        <v>1231</v>
      </c>
      <c r="FH3" s="488" t="s">
        <v>1232</v>
      </c>
      <c r="FI3" s="488" t="s">
        <v>1233</v>
      </c>
      <c r="FJ3" s="488" t="s">
        <v>761</v>
      </c>
      <c r="FK3" s="488" t="s">
        <v>758</v>
      </c>
      <c r="FL3" s="488" t="s">
        <v>757</v>
      </c>
      <c r="FM3" s="488" t="s">
        <v>755</v>
      </c>
      <c r="FN3" s="488" t="s">
        <v>753</v>
      </c>
      <c r="FO3" s="488" t="s">
        <v>750</v>
      </c>
      <c r="FP3" s="488" t="s">
        <v>749</v>
      </c>
      <c r="FQ3" s="488" t="s">
        <v>1234</v>
      </c>
      <c r="FR3" s="488" t="s">
        <v>1235</v>
      </c>
      <c r="FS3" s="488" t="s">
        <v>745</v>
      </c>
      <c r="FT3" s="488" t="s">
        <v>2168</v>
      </c>
      <c r="FU3" s="488" t="s">
        <v>1236</v>
      </c>
      <c r="FV3" s="488" t="s">
        <v>734</v>
      </c>
      <c r="FW3" s="488" t="s">
        <v>741</v>
      </c>
      <c r="FX3" s="488" t="s">
        <v>1237</v>
      </c>
      <c r="FY3" s="488" t="s">
        <v>733</v>
      </c>
      <c r="FZ3" s="488" t="s">
        <v>728</v>
      </c>
      <c r="GA3" s="488" t="s">
        <v>1238</v>
      </c>
      <c r="GB3" s="522" t="s">
        <v>1239</v>
      </c>
      <c r="GC3" s="488" t="s">
        <v>1240</v>
      </c>
      <c r="GD3" s="488" t="s">
        <v>612</v>
      </c>
      <c r="GE3" s="488" t="s">
        <v>717</v>
      </c>
      <c r="GF3" s="488" t="s">
        <v>716</v>
      </c>
      <c r="GG3" s="490" t="s">
        <v>715</v>
      </c>
      <c r="GH3" s="491" t="s">
        <v>713</v>
      </c>
      <c r="GI3" s="488" t="s">
        <v>712</v>
      </c>
      <c r="GJ3" s="488" t="s">
        <v>711</v>
      </c>
      <c r="GK3" s="488" t="s">
        <v>710</v>
      </c>
      <c r="GL3" s="488" t="s">
        <v>709</v>
      </c>
      <c r="GM3" s="488" t="s">
        <v>1241</v>
      </c>
      <c r="GN3" s="488" t="s">
        <v>1734</v>
      </c>
      <c r="GO3" s="488" t="s">
        <v>1735</v>
      </c>
      <c r="GP3" s="490" t="s">
        <v>708</v>
      </c>
      <c r="GQ3" s="524" t="s">
        <v>1736</v>
      </c>
      <c r="GR3" s="491" t="s">
        <v>1737</v>
      </c>
      <c r="GS3" s="488" t="s">
        <v>707</v>
      </c>
      <c r="GT3" s="490" t="s">
        <v>706</v>
      </c>
      <c r="GU3" s="491" t="s">
        <v>705</v>
      </c>
      <c r="GV3" s="491" t="s">
        <v>572</v>
      </c>
      <c r="GW3" s="491" t="s">
        <v>546</v>
      </c>
      <c r="GX3" s="488" t="s">
        <v>704</v>
      </c>
      <c r="GY3" s="488" t="s">
        <v>703</v>
      </c>
      <c r="GZ3" s="488" t="s">
        <v>702</v>
      </c>
      <c r="HA3" s="490" t="s">
        <v>701</v>
      </c>
      <c r="HB3" s="490" t="s">
        <v>700</v>
      </c>
      <c r="HC3" s="491" t="s">
        <v>699</v>
      </c>
      <c r="HD3" s="491" t="s">
        <v>1738</v>
      </c>
      <c r="HE3" s="492"/>
      <c r="HF3" s="492"/>
      <c r="HG3" s="492"/>
      <c r="HH3" s="492"/>
      <c r="HI3" s="492"/>
      <c r="HJ3" s="492"/>
      <c r="HK3" s="492"/>
      <c r="HL3" s="492"/>
    </row>
    <row r="4" spans="1:220" ht="15.75" customHeight="1" x14ac:dyDescent="0.2">
      <c r="A4" s="517" t="s">
        <v>508</v>
      </c>
      <c r="B4" s="518" t="s">
        <v>525</v>
      </c>
      <c r="C4" s="493">
        <v>24468</v>
      </c>
      <c r="D4" s="494">
        <v>635</v>
      </c>
      <c r="E4" s="494">
        <v>8372</v>
      </c>
      <c r="F4" s="494">
        <v>3415</v>
      </c>
      <c r="G4" s="494">
        <v>574</v>
      </c>
      <c r="H4" s="494">
        <v>6539</v>
      </c>
      <c r="I4" s="494">
        <v>29164</v>
      </c>
      <c r="J4" s="494">
        <v>4556</v>
      </c>
      <c r="K4" s="494">
        <v>3</v>
      </c>
      <c r="L4" s="494">
        <v>0</v>
      </c>
      <c r="M4" s="494">
        <v>1807</v>
      </c>
      <c r="N4" s="494">
        <v>0</v>
      </c>
      <c r="O4" s="494">
        <v>0</v>
      </c>
      <c r="P4" s="494">
        <v>0</v>
      </c>
      <c r="Q4" s="494">
        <v>0</v>
      </c>
      <c r="R4" s="494">
        <v>0</v>
      </c>
      <c r="S4" s="494">
        <v>0</v>
      </c>
      <c r="T4" s="494">
        <v>0</v>
      </c>
      <c r="U4" s="494">
        <v>1735023</v>
      </c>
      <c r="V4" s="494">
        <v>0</v>
      </c>
      <c r="W4" s="494">
        <v>3</v>
      </c>
      <c r="X4" s="494">
        <v>6286</v>
      </c>
      <c r="Y4" s="494">
        <v>4400</v>
      </c>
      <c r="Z4" s="494">
        <v>5020</v>
      </c>
      <c r="AA4" s="494">
        <v>1200</v>
      </c>
      <c r="AB4" s="494">
        <v>46201</v>
      </c>
      <c r="AC4" s="494">
        <v>0</v>
      </c>
      <c r="AD4" s="494">
        <v>0</v>
      </c>
      <c r="AE4" s="494">
        <v>0</v>
      </c>
      <c r="AF4" s="494">
        <v>0</v>
      </c>
      <c r="AG4" s="494">
        <v>0</v>
      </c>
      <c r="AH4" s="494">
        <v>0</v>
      </c>
      <c r="AI4" s="494">
        <v>0</v>
      </c>
      <c r="AJ4" s="494">
        <v>0</v>
      </c>
      <c r="AK4" s="494">
        <v>0</v>
      </c>
      <c r="AL4" s="494">
        <v>0</v>
      </c>
      <c r="AM4" s="494">
        <v>0</v>
      </c>
      <c r="AN4" s="494">
        <v>0</v>
      </c>
      <c r="AO4" s="494">
        <v>1</v>
      </c>
      <c r="AP4" s="494">
        <v>0</v>
      </c>
      <c r="AQ4" s="494">
        <v>0</v>
      </c>
      <c r="AR4" s="494">
        <v>0</v>
      </c>
      <c r="AS4" s="494">
        <v>0</v>
      </c>
      <c r="AT4" s="494">
        <v>0</v>
      </c>
      <c r="AU4" s="494">
        <v>0</v>
      </c>
      <c r="AV4" s="494">
        <v>0</v>
      </c>
      <c r="AW4" s="494">
        <v>0</v>
      </c>
      <c r="AX4" s="494">
        <v>0</v>
      </c>
      <c r="AY4" s="494">
        <v>0</v>
      </c>
      <c r="AZ4" s="494">
        <v>0</v>
      </c>
      <c r="BA4" s="494">
        <v>0</v>
      </c>
      <c r="BB4" s="494">
        <v>0</v>
      </c>
      <c r="BC4" s="494">
        <v>0</v>
      </c>
      <c r="BD4" s="494">
        <v>0</v>
      </c>
      <c r="BE4" s="494">
        <v>0</v>
      </c>
      <c r="BF4" s="494">
        <v>0</v>
      </c>
      <c r="BG4" s="494">
        <v>0</v>
      </c>
      <c r="BH4" s="494">
        <v>0</v>
      </c>
      <c r="BI4" s="494">
        <v>0</v>
      </c>
      <c r="BJ4" s="494">
        <v>0</v>
      </c>
      <c r="BK4" s="494">
        <v>0</v>
      </c>
      <c r="BL4" s="494">
        <v>0</v>
      </c>
      <c r="BM4" s="494">
        <v>0</v>
      </c>
      <c r="BN4" s="494">
        <v>0</v>
      </c>
      <c r="BO4" s="494">
        <v>0</v>
      </c>
      <c r="BP4" s="494">
        <v>0</v>
      </c>
      <c r="BQ4" s="494">
        <v>0</v>
      </c>
      <c r="BR4" s="494">
        <v>0</v>
      </c>
      <c r="BS4" s="494">
        <v>0</v>
      </c>
      <c r="BT4" s="494">
        <v>0</v>
      </c>
      <c r="BU4" s="494">
        <v>0</v>
      </c>
      <c r="BV4" s="494">
        <v>0</v>
      </c>
      <c r="BW4" s="494">
        <v>0</v>
      </c>
      <c r="BX4" s="494">
        <v>0</v>
      </c>
      <c r="BY4" s="494">
        <v>0</v>
      </c>
      <c r="BZ4" s="494">
        <v>0</v>
      </c>
      <c r="CA4" s="494">
        <v>0</v>
      </c>
      <c r="CB4" s="494">
        <v>0</v>
      </c>
      <c r="CC4" s="494">
        <v>0</v>
      </c>
      <c r="CD4" s="494">
        <v>0</v>
      </c>
      <c r="CE4" s="494">
        <v>0</v>
      </c>
      <c r="CF4" s="494">
        <v>0</v>
      </c>
      <c r="CG4" s="494">
        <v>0</v>
      </c>
      <c r="CH4" s="494">
        <v>0</v>
      </c>
      <c r="CI4" s="494">
        <v>0</v>
      </c>
      <c r="CJ4" s="494">
        <v>0</v>
      </c>
      <c r="CK4" s="494">
        <v>0</v>
      </c>
      <c r="CL4" s="494">
        <v>0</v>
      </c>
      <c r="CM4" s="494">
        <v>0</v>
      </c>
      <c r="CN4" s="494">
        <v>0</v>
      </c>
      <c r="CO4" s="494">
        <v>0</v>
      </c>
      <c r="CP4" s="494">
        <v>0</v>
      </c>
      <c r="CQ4" s="494">
        <v>0</v>
      </c>
      <c r="CR4" s="494">
        <v>0</v>
      </c>
      <c r="CS4" s="494">
        <v>0</v>
      </c>
      <c r="CT4" s="494">
        <v>0</v>
      </c>
      <c r="CU4" s="494">
        <v>0</v>
      </c>
      <c r="CV4" s="494">
        <v>0</v>
      </c>
      <c r="CW4" s="494">
        <v>0</v>
      </c>
      <c r="CX4" s="494">
        <v>0</v>
      </c>
      <c r="CY4" s="494">
        <v>0</v>
      </c>
      <c r="CZ4" s="494">
        <v>0</v>
      </c>
      <c r="DA4" s="494">
        <v>0</v>
      </c>
      <c r="DB4" s="494">
        <v>0</v>
      </c>
      <c r="DC4" s="494">
        <v>0</v>
      </c>
      <c r="DD4" s="494">
        <v>0</v>
      </c>
      <c r="DE4" s="494">
        <v>0</v>
      </c>
      <c r="DF4" s="494">
        <v>0</v>
      </c>
      <c r="DG4" s="494">
        <v>0</v>
      </c>
      <c r="DH4" s="494">
        <v>0</v>
      </c>
      <c r="DI4" s="494">
        <v>0</v>
      </c>
      <c r="DJ4" s="494">
        <v>0</v>
      </c>
      <c r="DK4" s="494">
        <v>0</v>
      </c>
      <c r="DL4" s="494">
        <v>0</v>
      </c>
      <c r="DM4" s="494">
        <v>0</v>
      </c>
      <c r="DN4" s="494">
        <v>0</v>
      </c>
      <c r="DO4" s="494">
        <v>0</v>
      </c>
      <c r="DP4" s="494">
        <v>0</v>
      </c>
      <c r="DQ4" s="494">
        <v>0</v>
      </c>
      <c r="DR4" s="494">
        <v>0</v>
      </c>
      <c r="DS4" s="494">
        <v>0</v>
      </c>
      <c r="DT4" s="494">
        <v>0</v>
      </c>
      <c r="DU4" s="494">
        <v>0</v>
      </c>
      <c r="DV4" s="494">
        <v>0</v>
      </c>
      <c r="DW4" s="494">
        <v>7856</v>
      </c>
      <c r="DX4" s="494">
        <v>0</v>
      </c>
      <c r="DY4" s="494">
        <v>0</v>
      </c>
      <c r="DZ4" s="494">
        <v>0</v>
      </c>
      <c r="EA4" s="494">
        <v>89</v>
      </c>
      <c r="EB4" s="494">
        <v>0</v>
      </c>
      <c r="EC4" s="494">
        <v>0</v>
      </c>
      <c r="ED4" s="494">
        <v>0</v>
      </c>
      <c r="EE4" s="494">
        <v>0</v>
      </c>
      <c r="EF4" s="494">
        <v>0</v>
      </c>
      <c r="EG4" s="494">
        <v>0</v>
      </c>
      <c r="EH4" s="494">
        <v>0</v>
      </c>
      <c r="EI4" s="494">
        <v>0</v>
      </c>
      <c r="EJ4" s="494">
        <v>0</v>
      </c>
      <c r="EK4" s="494">
        <v>0</v>
      </c>
      <c r="EL4" s="494">
        <v>0</v>
      </c>
      <c r="EM4" s="494">
        <v>0</v>
      </c>
      <c r="EN4" s="494">
        <v>0</v>
      </c>
      <c r="EO4" s="494">
        <v>0</v>
      </c>
      <c r="EP4" s="494">
        <v>0</v>
      </c>
      <c r="EQ4" s="494">
        <v>0</v>
      </c>
      <c r="ER4" s="494">
        <v>0</v>
      </c>
      <c r="ES4" s="494">
        <v>0</v>
      </c>
      <c r="ET4" s="494">
        <v>0</v>
      </c>
      <c r="EU4" s="494">
        <v>0</v>
      </c>
      <c r="EV4" s="494">
        <v>0</v>
      </c>
      <c r="EW4" s="494">
        <v>0</v>
      </c>
      <c r="EX4" s="494">
        <v>0</v>
      </c>
      <c r="EY4" s="494">
        <v>0</v>
      </c>
      <c r="EZ4" s="494">
        <v>0</v>
      </c>
      <c r="FA4" s="494">
        <v>0</v>
      </c>
      <c r="FB4" s="494">
        <v>0</v>
      </c>
      <c r="FC4" s="494">
        <v>0</v>
      </c>
      <c r="FD4" s="494">
        <v>0</v>
      </c>
      <c r="FE4" s="494">
        <v>0</v>
      </c>
      <c r="FF4" s="494">
        <v>0</v>
      </c>
      <c r="FG4" s="494">
        <v>0</v>
      </c>
      <c r="FH4" s="494">
        <v>0</v>
      </c>
      <c r="FI4" s="494">
        <v>0</v>
      </c>
      <c r="FJ4" s="494">
        <v>0</v>
      </c>
      <c r="FK4" s="494">
        <v>0</v>
      </c>
      <c r="FL4" s="494">
        <v>0</v>
      </c>
      <c r="FM4" s="494">
        <v>282</v>
      </c>
      <c r="FN4" s="494">
        <v>0</v>
      </c>
      <c r="FO4" s="494">
        <v>0</v>
      </c>
      <c r="FP4" s="494">
        <v>0</v>
      </c>
      <c r="FQ4" s="494">
        <v>0</v>
      </c>
      <c r="FR4" s="494">
        <v>0</v>
      </c>
      <c r="FS4" s="494">
        <v>0</v>
      </c>
      <c r="FT4" s="494">
        <v>0</v>
      </c>
      <c r="FU4" s="494">
        <v>0</v>
      </c>
      <c r="FV4" s="494">
        <v>0</v>
      </c>
      <c r="FW4" s="494">
        <v>0</v>
      </c>
      <c r="FX4" s="494">
        <v>0</v>
      </c>
      <c r="FY4" s="494">
        <v>0</v>
      </c>
      <c r="FZ4" s="494">
        <v>0</v>
      </c>
      <c r="GA4" s="494">
        <v>0</v>
      </c>
      <c r="GB4" s="494">
        <v>0</v>
      </c>
      <c r="GC4" s="494">
        <v>0</v>
      </c>
      <c r="GD4" s="494">
        <v>353</v>
      </c>
      <c r="GE4" s="494">
        <v>0</v>
      </c>
      <c r="GF4" s="494">
        <v>0</v>
      </c>
      <c r="GG4" s="495">
        <v>0</v>
      </c>
      <c r="GH4" s="496">
        <v>1886247</v>
      </c>
      <c r="GI4" s="497">
        <v>0</v>
      </c>
      <c r="GJ4" s="497">
        <v>7</v>
      </c>
      <c r="GK4" s="497">
        <v>0</v>
      </c>
      <c r="GL4" s="497">
        <v>0</v>
      </c>
      <c r="GM4" s="497">
        <v>0</v>
      </c>
      <c r="GN4" s="497">
        <v>0</v>
      </c>
      <c r="GO4" s="497">
        <v>0</v>
      </c>
      <c r="GP4" s="495">
        <v>-16858</v>
      </c>
      <c r="GQ4" s="496">
        <v>-16851</v>
      </c>
      <c r="GR4" s="496">
        <v>1869396</v>
      </c>
      <c r="GS4" s="494">
        <v>506</v>
      </c>
      <c r="GT4" s="495">
        <v>0</v>
      </c>
      <c r="GU4" s="496">
        <v>506</v>
      </c>
      <c r="GV4" s="496">
        <v>-16345</v>
      </c>
      <c r="GW4" s="496">
        <v>1869902</v>
      </c>
      <c r="GX4" s="497">
        <v>-244267</v>
      </c>
      <c r="GY4" s="497">
        <v>0</v>
      </c>
      <c r="GZ4" s="497">
        <v>-18</v>
      </c>
      <c r="HA4" s="495">
        <v>-19542</v>
      </c>
      <c r="HB4" s="495">
        <v>-263827</v>
      </c>
      <c r="HC4" s="496">
        <v>-280172</v>
      </c>
      <c r="HD4" s="496">
        <v>1606075</v>
      </c>
    </row>
    <row r="5" spans="1:220" ht="15.75" customHeight="1" x14ac:dyDescent="0.2">
      <c r="A5" s="519" t="s">
        <v>500</v>
      </c>
      <c r="B5" s="520" t="s">
        <v>526</v>
      </c>
      <c r="C5" s="493">
        <v>0</v>
      </c>
      <c r="D5" s="494">
        <v>25853</v>
      </c>
      <c r="E5" s="494">
        <v>14965</v>
      </c>
      <c r="F5" s="494">
        <v>0</v>
      </c>
      <c r="G5" s="494">
        <v>0</v>
      </c>
      <c r="H5" s="494">
        <v>0</v>
      </c>
      <c r="I5" s="494">
        <v>1413</v>
      </c>
      <c r="J5" s="494">
        <v>0</v>
      </c>
      <c r="K5" s="494">
        <v>0</v>
      </c>
      <c r="L5" s="494">
        <v>0</v>
      </c>
      <c r="M5" s="494">
        <v>0</v>
      </c>
      <c r="N5" s="494">
        <v>0</v>
      </c>
      <c r="O5" s="494">
        <v>0</v>
      </c>
      <c r="P5" s="494">
        <v>0</v>
      </c>
      <c r="Q5" s="494">
        <v>0</v>
      </c>
      <c r="R5" s="494">
        <v>0</v>
      </c>
      <c r="S5" s="494">
        <v>0</v>
      </c>
      <c r="T5" s="494">
        <v>0</v>
      </c>
      <c r="U5" s="494">
        <v>1322</v>
      </c>
      <c r="V5" s="494">
        <v>41157</v>
      </c>
      <c r="W5" s="494">
        <v>2861</v>
      </c>
      <c r="X5" s="494">
        <v>166404</v>
      </c>
      <c r="Y5" s="494">
        <v>128556</v>
      </c>
      <c r="Z5" s="494">
        <v>13783</v>
      </c>
      <c r="AA5" s="494">
        <v>5200</v>
      </c>
      <c r="AB5" s="494">
        <v>5963</v>
      </c>
      <c r="AC5" s="494">
        <v>0</v>
      </c>
      <c r="AD5" s="494">
        <v>0</v>
      </c>
      <c r="AE5" s="494">
        <v>0</v>
      </c>
      <c r="AF5" s="494">
        <v>0</v>
      </c>
      <c r="AG5" s="494">
        <v>0</v>
      </c>
      <c r="AH5" s="494">
        <v>0</v>
      </c>
      <c r="AI5" s="494">
        <v>0</v>
      </c>
      <c r="AJ5" s="494">
        <v>0</v>
      </c>
      <c r="AK5" s="494">
        <v>0</v>
      </c>
      <c r="AL5" s="494">
        <v>0</v>
      </c>
      <c r="AM5" s="494">
        <v>0</v>
      </c>
      <c r="AN5" s="494">
        <v>0</v>
      </c>
      <c r="AO5" s="494">
        <v>0</v>
      </c>
      <c r="AP5" s="494">
        <v>0</v>
      </c>
      <c r="AQ5" s="494">
        <v>0</v>
      </c>
      <c r="AR5" s="494">
        <v>0</v>
      </c>
      <c r="AS5" s="494">
        <v>0</v>
      </c>
      <c r="AT5" s="494">
        <v>0</v>
      </c>
      <c r="AU5" s="494">
        <v>0</v>
      </c>
      <c r="AV5" s="494">
        <v>0</v>
      </c>
      <c r="AW5" s="494">
        <v>0</v>
      </c>
      <c r="AX5" s="494">
        <v>0</v>
      </c>
      <c r="AY5" s="494">
        <v>0</v>
      </c>
      <c r="AZ5" s="494">
        <v>0</v>
      </c>
      <c r="BA5" s="494">
        <v>7</v>
      </c>
      <c r="BB5" s="494">
        <v>0</v>
      </c>
      <c r="BC5" s="494">
        <v>0</v>
      </c>
      <c r="BD5" s="494">
        <v>0</v>
      </c>
      <c r="BE5" s="494">
        <v>0</v>
      </c>
      <c r="BF5" s="494">
        <v>0</v>
      </c>
      <c r="BG5" s="494">
        <v>0</v>
      </c>
      <c r="BH5" s="494">
        <v>0</v>
      </c>
      <c r="BI5" s="494">
        <v>50</v>
      </c>
      <c r="BJ5" s="494">
        <v>0</v>
      </c>
      <c r="BK5" s="494">
        <v>0</v>
      </c>
      <c r="BL5" s="494">
        <v>0</v>
      </c>
      <c r="BM5" s="494">
        <v>0</v>
      </c>
      <c r="BN5" s="494">
        <v>0</v>
      </c>
      <c r="BO5" s="494">
        <v>0</v>
      </c>
      <c r="BP5" s="494">
        <v>0</v>
      </c>
      <c r="BQ5" s="494">
        <v>0</v>
      </c>
      <c r="BR5" s="494">
        <v>0</v>
      </c>
      <c r="BS5" s="494">
        <v>0</v>
      </c>
      <c r="BT5" s="494">
        <v>0</v>
      </c>
      <c r="BU5" s="494">
        <v>0</v>
      </c>
      <c r="BV5" s="494">
        <v>0</v>
      </c>
      <c r="BW5" s="494">
        <v>0</v>
      </c>
      <c r="BX5" s="494">
        <v>0</v>
      </c>
      <c r="BY5" s="494">
        <v>0</v>
      </c>
      <c r="BZ5" s="494">
        <v>0</v>
      </c>
      <c r="CA5" s="494">
        <v>0</v>
      </c>
      <c r="CB5" s="494">
        <v>0</v>
      </c>
      <c r="CC5" s="494">
        <v>0</v>
      </c>
      <c r="CD5" s="494">
        <v>0</v>
      </c>
      <c r="CE5" s="494">
        <v>0</v>
      </c>
      <c r="CF5" s="494">
        <v>0</v>
      </c>
      <c r="CG5" s="494">
        <v>0</v>
      </c>
      <c r="CH5" s="494">
        <v>0</v>
      </c>
      <c r="CI5" s="494">
        <v>0</v>
      </c>
      <c r="CJ5" s="494">
        <v>0</v>
      </c>
      <c r="CK5" s="494">
        <v>0</v>
      </c>
      <c r="CL5" s="494">
        <v>0</v>
      </c>
      <c r="CM5" s="494">
        <v>0</v>
      </c>
      <c r="CN5" s="494">
        <v>0</v>
      </c>
      <c r="CO5" s="494">
        <v>0</v>
      </c>
      <c r="CP5" s="494">
        <v>0</v>
      </c>
      <c r="CQ5" s="494">
        <v>0</v>
      </c>
      <c r="CR5" s="494">
        <v>0</v>
      </c>
      <c r="CS5" s="494">
        <v>0</v>
      </c>
      <c r="CT5" s="494">
        <v>0</v>
      </c>
      <c r="CU5" s="494">
        <v>0</v>
      </c>
      <c r="CV5" s="494">
        <v>0</v>
      </c>
      <c r="CW5" s="494">
        <v>0</v>
      </c>
      <c r="CX5" s="494">
        <v>0</v>
      </c>
      <c r="CY5" s="494">
        <v>0</v>
      </c>
      <c r="CZ5" s="494">
        <v>0</v>
      </c>
      <c r="DA5" s="494">
        <v>0</v>
      </c>
      <c r="DB5" s="494">
        <v>0</v>
      </c>
      <c r="DC5" s="494">
        <v>0</v>
      </c>
      <c r="DD5" s="494">
        <v>0</v>
      </c>
      <c r="DE5" s="494">
        <v>0</v>
      </c>
      <c r="DF5" s="494">
        <v>0</v>
      </c>
      <c r="DG5" s="494">
        <v>0</v>
      </c>
      <c r="DH5" s="494">
        <v>0</v>
      </c>
      <c r="DI5" s="494">
        <v>0</v>
      </c>
      <c r="DJ5" s="494">
        <v>0</v>
      </c>
      <c r="DK5" s="494">
        <v>0</v>
      </c>
      <c r="DL5" s="494">
        <v>0</v>
      </c>
      <c r="DM5" s="494">
        <v>0</v>
      </c>
      <c r="DN5" s="494">
        <v>0</v>
      </c>
      <c r="DO5" s="494">
        <v>0</v>
      </c>
      <c r="DP5" s="494">
        <v>0</v>
      </c>
      <c r="DQ5" s="494">
        <v>0</v>
      </c>
      <c r="DR5" s="494">
        <v>0</v>
      </c>
      <c r="DS5" s="494">
        <v>0</v>
      </c>
      <c r="DT5" s="494">
        <v>0</v>
      </c>
      <c r="DU5" s="494">
        <v>0</v>
      </c>
      <c r="DV5" s="494">
        <v>0</v>
      </c>
      <c r="DW5" s="494">
        <v>0</v>
      </c>
      <c r="DX5" s="494">
        <v>0</v>
      </c>
      <c r="DY5" s="494">
        <v>0</v>
      </c>
      <c r="DZ5" s="494">
        <v>0</v>
      </c>
      <c r="EA5" s="494">
        <v>0</v>
      </c>
      <c r="EB5" s="494">
        <v>0</v>
      </c>
      <c r="EC5" s="494">
        <v>0</v>
      </c>
      <c r="ED5" s="494">
        <v>0</v>
      </c>
      <c r="EE5" s="494">
        <v>0</v>
      </c>
      <c r="EF5" s="494">
        <v>0</v>
      </c>
      <c r="EG5" s="494">
        <v>0</v>
      </c>
      <c r="EH5" s="494">
        <v>0</v>
      </c>
      <c r="EI5" s="494">
        <v>0</v>
      </c>
      <c r="EJ5" s="494">
        <v>0</v>
      </c>
      <c r="EK5" s="494">
        <v>0</v>
      </c>
      <c r="EL5" s="494">
        <v>0</v>
      </c>
      <c r="EM5" s="494">
        <v>0</v>
      </c>
      <c r="EN5" s="494">
        <v>0</v>
      </c>
      <c r="EO5" s="494">
        <v>0</v>
      </c>
      <c r="EP5" s="494">
        <v>0</v>
      </c>
      <c r="EQ5" s="494">
        <v>0</v>
      </c>
      <c r="ER5" s="494">
        <v>0</v>
      </c>
      <c r="ES5" s="494">
        <v>0</v>
      </c>
      <c r="ET5" s="494">
        <v>0</v>
      </c>
      <c r="EU5" s="494">
        <v>0</v>
      </c>
      <c r="EV5" s="494">
        <v>0</v>
      </c>
      <c r="EW5" s="494">
        <v>0</v>
      </c>
      <c r="EX5" s="494">
        <v>0</v>
      </c>
      <c r="EY5" s="494">
        <v>0</v>
      </c>
      <c r="EZ5" s="494">
        <v>0</v>
      </c>
      <c r="FA5" s="494">
        <v>0</v>
      </c>
      <c r="FB5" s="494">
        <v>0</v>
      </c>
      <c r="FC5" s="494">
        <v>0</v>
      </c>
      <c r="FD5" s="494">
        <v>0</v>
      </c>
      <c r="FE5" s="494">
        <v>0</v>
      </c>
      <c r="FF5" s="494">
        <v>0</v>
      </c>
      <c r="FG5" s="494">
        <v>0</v>
      </c>
      <c r="FH5" s="494">
        <v>0</v>
      </c>
      <c r="FI5" s="494">
        <v>0</v>
      </c>
      <c r="FJ5" s="494">
        <v>24</v>
      </c>
      <c r="FK5" s="494">
        <v>0</v>
      </c>
      <c r="FL5" s="494">
        <v>2245</v>
      </c>
      <c r="FM5" s="494">
        <v>0</v>
      </c>
      <c r="FN5" s="494">
        <v>0</v>
      </c>
      <c r="FO5" s="494">
        <v>0</v>
      </c>
      <c r="FP5" s="494">
        <v>1287</v>
      </c>
      <c r="FQ5" s="494">
        <v>0</v>
      </c>
      <c r="FR5" s="494">
        <v>1837</v>
      </c>
      <c r="FS5" s="494">
        <v>3282</v>
      </c>
      <c r="FT5" s="494">
        <v>0</v>
      </c>
      <c r="FU5" s="494">
        <v>0</v>
      </c>
      <c r="FV5" s="494">
        <v>0</v>
      </c>
      <c r="FW5" s="494">
        <v>0</v>
      </c>
      <c r="FX5" s="494">
        <v>0</v>
      </c>
      <c r="FY5" s="494">
        <v>0</v>
      </c>
      <c r="FZ5" s="494">
        <v>0</v>
      </c>
      <c r="GA5" s="494">
        <v>4904</v>
      </c>
      <c r="GB5" s="494">
        <v>45553</v>
      </c>
      <c r="GC5" s="494">
        <v>0</v>
      </c>
      <c r="GD5" s="494">
        <v>0</v>
      </c>
      <c r="GE5" s="494">
        <v>421</v>
      </c>
      <c r="GF5" s="494">
        <v>0</v>
      </c>
      <c r="GG5" s="495">
        <v>0</v>
      </c>
      <c r="GH5" s="496">
        <v>467087</v>
      </c>
      <c r="GI5" s="497">
        <v>0</v>
      </c>
      <c r="GJ5" s="497">
        <v>96836</v>
      </c>
      <c r="GK5" s="497">
        <v>0</v>
      </c>
      <c r="GL5" s="497">
        <v>0</v>
      </c>
      <c r="GM5" s="497">
        <v>0</v>
      </c>
      <c r="GN5" s="497">
        <v>0</v>
      </c>
      <c r="GO5" s="497">
        <v>0</v>
      </c>
      <c r="GP5" s="495">
        <v>8268</v>
      </c>
      <c r="GQ5" s="496">
        <v>105104</v>
      </c>
      <c r="GR5" s="496">
        <v>572191</v>
      </c>
      <c r="GS5" s="494">
        <v>503</v>
      </c>
      <c r="GT5" s="495">
        <v>60</v>
      </c>
      <c r="GU5" s="496">
        <v>563</v>
      </c>
      <c r="GV5" s="496">
        <v>105667</v>
      </c>
      <c r="GW5" s="496">
        <v>572754</v>
      </c>
      <c r="GX5" s="497">
        <v>-239881</v>
      </c>
      <c r="GY5" s="497">
        <v>-72</v>
      </c>
      <c r="GZ5" s="497">
        <v>-1764</v>
      </c>
      <c r="HA5" s="495">
        <v>-19331</v>
      </c>
      <c r="HB5" s="495">
        <v>-261048</v>
      </c>
      <c r="HC5" s="496">
        <v>-155381</v>
      </c>
      <c r="HD5" s="496">
        <v>311706</v>
      </c>
    </row>
    <row r="6" spans="1:220" ht="15.75" customHeight="1" x14ac:dyDescent="0.2">
      <c r="A6" s="519" t="s">
        <v>490</v>
      </c>
      <c r="B6" s="520" t="s">
        <v>527</v>
      </c>
      <c r="C6" s="493">
        <v>0</v>
      </c>
      <c r="D6" s="494">
        <v>0</v>
      </c>
      <c r="E6" s="494">
        <v>1139</v>
      </c>
      <c r="F6" s="494">
        <v>0</v>
      </c>
      <c r="G6" s="494">
        <v>0</v>
      </c>
      <c r="H6" s="494">
        <v>0</v>
      </c>
      <c r="I6" s="494">
        <v>0</v>
      </c>
      <c r="J6" s="494">
        <v>0</v>
      </c>
      <c r="K6" s="494">
        <v>0</v>
      </c>
      <c r="L6" s="494">
        <v>0</v>
      </c>
      <c r="M6" s="494">
        <v>0</v>
      </c>
      <c r="N6" s="494">
        <v>0</v>
      </c>
      <c r="O6" s="494">
        <v>0</v>
      </c>
      <c r="P6" s="494">
        <v>0</v>
      </c>
      <c r="Q6" s="494">
        <v>0</v>
      </c>
      <c r="R6" s="494">
        <v>0</v>
      </c>
      <c r="S6" s="494">
        <v>3145</v>
      </c>
      <c r="T6" s="494">
        <v>4138</v>
      </c>
      <c r="U6" s="494">
        <v>0</v>
      </c>
      <c r="V6" s="494">
        <v>18381</v>
      </c>
      <c r="W6" s="494">
        <v>113455</v>
      </c>
      <c r="X6" s="494">
        <v>31405</v>
      </c>
      <c r="Y6" s="494">
        <v>157917</v>
      </c>
      <c r="Z6" s="494">
        <v>0</v>
      </c>
      <c r="AA6" s="494">
        <v>5145</v>
      </c>
      <c r="AB6" s="494">
        <v>0</v>
      </c>
      <c r="AC6" s="494">
        <v>0</v>
      </c>
      <c r="AD6" s="494">
        <v>0</v>
      </c>
      <c r="AE6" s="494">
        <v>0</v>
      </c>
      <c r="AF6" s="494">
        <v>0</v>
      </c>
      <c r="AG6" s="494">
        <v>0</v>
      </c>
      <c r="AH6" s="494">
        <v>0</v>
      </c>
      <c r="AI6" s="494">
        <v>0</v>
      </c>
      <c r="AJ6" s="494">
        <v>0</v>
      </c>
      <c r="AK6" s="494">
        <v>0</v>
      </c>
      <c r="AL6" s="494">
        <v>0</v>
      </c>
      <c r="AM6" s="494">
        <v>0</v>
      </c>
      <c r="AN6" s="494">
        <v>0</v>
      </c>
      <c r="AO6" s="494">
        <v>0</v>
      </c>
      <c r="AP6" s="494">
        <v>0</v>
      </c>
      <c r="AQ6" s="494">
        <v>0</v>
      </c>
      <c r="AR6" s="494">
        <v>0</v>
      </c>
      <c r="AS6" s="494">
        <v>0</v>
      </c>
      <c r="AT6" s="494">
        <v>0</v>
      </c>
      <c r="AU6" s="494">
        <v>0</v>
      </c>
      <c r="AV6" s="494">
        <v>0</v>
      </c>
      <c r="AW6" s="494">
        <v>0</v>
      </c>
      <c r="AX6" s="494">
        <v>0</v>
      </c>
      <c r="AY6" s="494">
        <v>0</v>
      </c>
      <c r="AZ6" s="494">
        <v>0</v>
      </c>
      <c r="BA6" s="494">
        <v>0</v>
      </c>
      <c r="BB6" s="494">
        <v>0</v>
      </c>
      <c r="BC6" s="494">
        <v>0</v>
      </c>
      <c r="BD6" s="494">
        <v>0</v>
      </c>
      <c r="BE6" s="494">
        <v>0</v>
      </c>
      <c r="BF6" s="494">
        <v>0</v>
      </c>
      <c r="BG6" s="494">
        <v>0</v>
      </c>
      <c r="BH6" s="494">
        <v>0</v>
      </c>
      <c r="BI6" s="494">
        <v>0</v>
      </c>
      <c r="BJ6" s="494">
        <v>0</v>
      </c>
      <c r="BK6" s="494">
        <v>0</v>
      </c>
      <c r="BL6" s="494">
        <v>0</v>
      </c>
      <c r="BM6" s="494">
        <v>0</v>
      </c>
      <c r="BN6" s="494">
        <v>0</v>
      </c>
      <c r="BO6" s="494">
        <v>0</v>
      </c>
      <c r="BP6" s="494">
        <v>0</v>
      </c>
      <c r="BQ6" s="494">
        <v>0</v>
      </c>
      <c r="BR6" s="494">
        <v>0</v>
      </c>
      <c r="BS6" s="494">
        <v>0</v>
      </c>
      <c r="BT6" s="494">
        <v>0</v>
      </c>
      <c r="BU6" s="494">
        <v>0</v>
      </c>
      <c r="BV6" s="494">
        <v>0</v>
      </c>
      <c r="BW6" s="494">
        <v>0</v>
      </c>
      <c r="BX6" s="494">
        <v>0</v>
      </c>
      <c r="BY6" s="494">
        <v>0</v>
      </c>
      <c r="BZ6" s="494">
        <v>0</v>
      </c>
      <c r="CA6" s="494">
        <v>0</v>
      </c>
      <c r="CB6" s="494">
        <v>0</v>
      </c>
      <c r="CC6" s="494">
        <v>0</v>
      </c>
      <c r="CD6" s="494">
        <v>0</v>
      </c>
      <c r="CE6" s="494">
        <v>0</v>
      </c>
      <c r="CF6" s="494">
        <v>0</v>
      </c>
      <c r="CG6" s="494">
        <v>0</v>
      </c>
      <c r="CH6" s="494">
        <v>0</v>
      </c>
      <c r="CI6" s="494">
        <v>0</v>
      </c>
      <c r="CJ6" s="494">
        <v>0</v>
      </c>
      <c r="CK6" s="494">
        <v>0</v>
      </c>
      <c r="CL6" s="494">
        <v>0</v>
      </c>
      <c r="CM6" s="494">
        <v>0</v>
      </c>
      <c r="CN6" s="494">
        <v>0</v>
      </c>
      <c r="CO6" s="494">
        <v>0</v>
      </c>
      <c r="CP6" s="494">
        <v>0</v>
      </c>
      <c r="CQ6" s="494">
        <v>0</v>
      </c>
      <c r="CR6" s="494">
        <v>0</v>
      </c>
      <c r="CS6" s="494">
        <v>0</v>
      </c>
      <c r="CT6" s="494">
        <v>0</v>
      </c>
      <c r="CU6" s="494">
        <v>0</v>
      </c>
      <c r="CV6" s="494">
        <v>0</v>
      </c>
      <c r="CW6" s="494">
        <v>0</v>
      </c>
      <c r="CX6" s="494">
        <v>0</v>
      </c>
      <c r="CY6" s="494">
        <v>0</v>
      </c>
      <c r="CZ6" s="494">
        <v>0</v>
      </c>
      <c r="DA6" s="494">
        <v>0</v>
      </c>
      <c r="DB6" s="494">
        <v>0</v>
      </c>
      <c r="DC6" s="494">
        <v>0</v>
      </c>
      <c r="DD6" s="494">
        <v>0</v>
      </c>
      <c r="DE6" s="494">
        <v>0</v>
      </c>
      <c r="DF6" s="494">
        <v>0</v>
      </c>
      <c r="DG6" s="494">
        <v>0</v>
      </c>
      <c r="DH6" s="494">
        <v>0</v>
      </c>
      <c r="DI6" s="494">
        <v>0</v>
      </c>
      <c r="DJ6" s="494">
        <v>0</v>
      </c>
      <c r="DK6" s="494">
        <v>0</v>
      </c>
      <c r="DL6" s="494">
        <v>0</v>
      </c>
      <c r="DM6" s="494">
        <v>0</v>
      </c>
      <c r="DN6" s="494">
        <v>0</v>
      </c>
      <c r="DO6" s="494">
        <v>0</v>
      </c>
      <c r="DP6" s="494">
        <v>0</v>
      </c>
      <c r="DQ6" s="494">
        <v>0</v>
      </c>
      <c r="DR6" s="494">
        <v>0</v>
      </c>
      <c r="DS6" s="494">
        <v>0</v>
      </c>
      <c r="DT6" s="494">
        <v>0</v>
      </c>
      <c r="DU6" s="494">
        <v>0</v>
      </c>
      <c r="DV6" s="494">
        <v>0</v>
      </c>
      <c r="DW6" s="494">
        <v>0</v>
      </c>
      <c r="DX6" s="494">
        <v>0</v>
      </c>
      <c r="DY6" s="494">
        <v>0</v>
      </c>
      <c r="DZ6" s="494">
        <v>0</v>
      </c>
      <c r="EA6" s="494">
        <v>0</v>
      </c>
      <c r="EB6" s="494">
        <v>0</v>
      </c>
      <c r="EC6" s="494">
        <v>0</v>
      </c>
      <c r="ED6" s="494">
        <v>0</v>
      </c>
      <c r="EE6" s="494">
        <v>0</v>
      </c>
      <c r="EF6" s="494">
        <v>0</v>
      </c>
      <c r="EG6" s="494">
        <v>0</v>
      </c>
      <c r="EH6" s="494">
        <v>0</v>
      </c>
      <c r="EI6" s="494">
        <v>0</v>
      </c>
      <c r="EJ6" s="494">
        <v>0</v>
      </c>
      <c r="EK6" s="494">
        <v>0</v>
      </c>
      <c r="EL6" s="494">
        <v>0</v>
      </c>
      <c r="EM6" s="494">
        <v>0</v>
      </c>
      <c r="EN6" s="494">
        <v>0</v>
      </c>
      <c r="EO6" s="494">
        <v>0</v>
      </c>
      <c r="EP6" s="494">
        <v>0</v>
      </c>
      <c r="EQ6" s="494">
        <v>0</v>
      </c>
      <c r="ER6" s="494">
        <v>0</v>
      </c>
      <c r="ES6" s="494">
        <v>0</v>
      </c>
      <c r="ET6" s="494">
        <v>0</v>
      </c>
      <c r="EU6" s="494">
        <v>0</v>
      </c>
      <c r="EV6" s="494">
        <v>0</v>
      </c>
      <c r="EW6" s="494">
        <v>0</v>
      </c>
      <c r="EX6" s="494">
        <v>0</v>
      </c>
      <c r="EY6" s="494">
        <v>0</v>
      </c>
      <c r="EZ6" s="494">
        <v>0</v>
      </c>
      <c r="FA6" s="494">
        <v>0</v>
      </c>
      <c r="FB6" s="494">
        <v>0</v>
      </c>
      <c r="FC6" s="494">
        <v>1151</v>
      </c>
      <c r="FD6" s="494">
        <v>0</v>
      </c>
      <c r="FE6" s="494">
        <v>0</v>
      </c>
      <c r="FF6" s="494">
        <v>0</v>
      </c>
      <c r="FG6" s="494">
        <v>0</v>
      </c>
      <c r="FH6" s="494">
        <v>0</v>
      </c>
      <c r="FI6" s="494">
        <v>0</v>
      </c>
      <c r="FJ6" s="494">
        <v>893</v>
      </c>
      <c r="FK6" s="494">
        <v>0</v>
      </c>
      <c r="FL6" s="494">
        <v>29435</v>
      </c>
      <c r="FM6" s="494">
        <v>0</v>
      </c>
      <c r="FN6" s="494">
        <v>0</v>
      </c>
      <c r="FO6" s="494">
        <v>0</v>
      </c>
      <c r="FP6" s="494">
        <v>34101</v>
      </c>
      <c r="FQ6" s="494">
        <v>0</v>
      </c>
      <c r="FR6" s="494">
        <v>19178</v>
      </c>
      <c r="FS6" s="494">
        <v>31398</v>
      </c>
      <c r="FT6" s="494">
        <v>1605</v>
      </c>
      <c r="FU6" s="494">
        <v>0</v>
      </c>
      <c r="FV6" s="494">
        <v>0</v>
      </c>
      <c r="FW6" s="494">
        <v>0</v>
      </c>
      <c r="FX6" s="494">
        <v>0</v>
      </c>
      <c r="FY6" s="494">
        <v>0</v>
      </c>
      <c r="FZ6" s="494">
        <v>0</v>
      </c>
      <c r="GA6" s="494">
        <v>33925</v>
      </c>
      <c r="GB6" s="494">
        <v>393110</v>
      </c>
      <c r="GC6" s="494">
        <v>0</v>
      </c>
      <c r="GD6" s="494">
        <v>922</v>
      </c>
      <c r="GE6" s="494">
        <v>6050</v>
      </c>
      <c r="GF6" s="494">
        <v>0</v>
      </c>
      <c r="GG6" s="495">
        <v>0</v>
      </c>
      <c r="GH6" s="496">
        <v>886493</v>
      </c>
      <c r="GI6" s="497">
        <v>15288</v>
      </c>
      <c r="GJ6" s="497">
        <v>1598232</v>
      </c>
      <c r="GK6" s="497">
        <v>0</v>
      </c>
      <c r="GL6" s="497">
        <v>0</v>
      </c>
      <c r="GM6" s="497">
        <v>0</v>
      </c>
      <c r="GN6" s="497">
        <v>0</v>
      </c>
      <c r="GO6" s="497">
        <v>0</v>
      </c>
      <c r="GP6" s="495">
        <v>0</v>
      </c>
      <c r="GQ6" s="496">
        <v>1613520</v>
      </c>
      <c r="GR6" s="496">
        <v>2500013</v>
      </c>
      <c r="GS6" s="494">
        <v>3701</v>
      </c>
      <c r="GT6" s="495">
        <v>389</v>
      </c>
      <c r="GU6" s="496">
        <v>4090</v>
      </c>
      <c r="GV6" s="496">
        <v>1617610</v>
      </c>
      <c r="GW6" s="496">
        <v>2504103</v>
      </c>
      <c r="GX6" s="497">
        <v>-100481</v>
      </c>
      <c r="GY6" s="497">
        <v>-463</v>
      </c>
      <c r="GZ6" s="497">
        <v>-3281</v>
      </c>
      <c r="HA6" s="495">
        <v>-8279</v>
      </c>
      <c r="HB6" s="495">
        <v>-112504</v>
      </c>
      <c r="HC6" s="496">
        <v>1505106</v>
      </c>
      <c r="HD6" s="496">
        <v>2391599</v>
      </c>
    </row>
    <row r="7" spans="1:220" ht="15.75" customHeight="1" x14ac:dyDescent="0.2">
      <c r="A7" s="519" t="s">
        <v>489</v>
      </c>
      <c r="B7" s="520" t="s">
        <v>528</v>
      </c>
      <c r="C7" s="493">
        <v>0</v>
      </c>
      <c r="D7" s="494">
        <v>0</v>
      </c>
      <c r="E7" s="494">
        <v>0</v>
      </c>
      <c r="F7" s="494">
        <v>0</v>
      </c>
      <c r="G7" s="494">
        <v>0</v>
      </c>
      <c r="H7" s="494">
        <v>0</v>
      </c>
      <c r="I7" s="494">
        <v>0</v>
      </c>
      <c r="J7" s="494">
        <v>0</v>
      </c>
      <c r="K7" s="494">
        <v>0</v>
      </c>
      <c r="L7" s="494">
        <v>0</v>
      </c>
      <c r="M7" s="494">
        <v>0</v>
      </c>
      <c r="N7" s="494">
        <v>0</v>
      </c>
      <c r="O7" s="494">
        <v>0</v>
      </c>
      <c r="P7" s="494">
        <v>0</v>
      </c>
      <c r="Q7" s="494">
        <v>0</v>
      </c>
      <c r="R7" s="494">
        <v>0</v>
      </c>
      <c r="S7" s="494">
        <v>7</v>
      </c>
      <c r="T7" s="494">
        <v>1015</v>
      </c>
      <c r="U7" s="494">
        <v>0</v>
      </c>
      <c r="V7" s="494">
        <v>17067</v>
      </c>
      <c r="W7" s="494">
        <v>24354</v>
      </c>
      <c r="X7" s="494">
        <v>1257</v>
      </c>
      <c r="Y7" s="494">
        <v>84613</v>
      </c>
      <c r="Z7" s="494">
        <v>6216</v>
      </c>
      <c r="AA7" s="494">
        <v>24534</v>
      </c>
      <c r="AB7" s="494">
        <v>0</v>
      </c>
      <c r="AC7" s="494">
        <v>0</v>
      </c>
      <c r="AD7" s="494">
        <v>0</v>
      </c>
      <c r="AE7" s="494">
        <v>0</v>
      </c>
      <c r="AF7" s="494">
        <v>0</v>
      </c>
      <c r="AG7" s="494">
        <v>0</v>
      </c>
      <c r="AH7" s="494">
        <v>0</v>
      </c>
      <c r="AI7" s="494">
        <v>0</v>
      </c>
      <c r="AJ7" s="494">
        <v>0</v>
      </c>
      <c r="AK7" s="494">
        <v>0</v>
      </c>
      <c r="AL7" s="494">
        <v>0</v>
      </c>
      <c r="AM7" s="494">
        <v>0</v>
      </c>
      <c r="AN7" s="494">
        <v>0</v>
      </c>
      <c r="AO7" s="494">
        <v>0</v>
      </c>
      <c r="AP7" s="494">
        <v>0</v>
      </c>
      <c r="AQ7" s="494">
        <v>0</v>
      </c>
      <c r="AR7" s="494">
        <v>0</v>
      </c>
      <c r="AS7" s="494">
        <v>0</v>
      </c>
      <c r="AT7" s="494">
        <v>0</v>
      </c>
      <c r="AU7" s="494">
        <v>0</v>
      </c>
      <c r="AV7" s="494">
        <v>0</v>
      </c>
      <c r="AW7" s="494">
        <v>0</v>
      </c>
      <c r="AX7" s="494">
        <v>0</v>
      </c>
      <c r="AY7" s="494">
        <v>0</v>
      </c>
      <c r="AZ7" s="494">
        <v>0</v>
      </c>
      <c r="BA7" s="494">
        <v>0</v>
      </c>
      <c r="BB7" s="494">
        <v>0</v>
      </c>
      <c r="BC7" s="494">
        <v>0</v>
      </c>
      <c r="BD7" s="494">
        <v>0</v>
      </c>
      <c r="BE7" s="494">
        <v>0</v>
      </c>
      <c r="BF7" s="494">
        <v>0</v>
      </c>
      <c r="BG7" s="494">
        <v>0</v>
      </c>
      <c r="BH7" s="494">
        <v>0</v>
      </c>
      <c r="BI7" s="494">
        <v>0</v>
      </c>
      <c r="BJ7" s="494">
        <v>0</v>
      </c>
      <c r="BK7" s="494">
        <v>0</v>
      </c>
      <c r="BL7" s="494">
        <v>0</v>
      </c>
      <c r="BM7" s="494">
        <v>0</v>
      </c>
      <c r="BN7" s="494">
        <v>0</v>
      </c>
      <c r="BO7" s="494">
        <v>0</v>
      </c>
      <c r="BP7" s="494">
        <v>0</v>
      </c>
      <c r="BQ7" s="494">
        <v>0</v>
      </c>
      <c r="BR7" s="494">
        <v>0</v>
      </c>
      <c r="BS7" s="494">
        <v>0</v>
      </c>
      <c r="BT7" s="494">
        <v>0</v>
      </c>
      <c r="BU7" s="494">
        <v>0</v>
      </c>
      <c r="BV7" s="494">
        <v>0</v>
      </c>
      <c r="BW7" s="494">
        <v>0</v>
      </c>
      <c r="BX7" s="494">
        <v>0</v>
      </c>
      <c r="BY7" s="494">
        <v>0</v>
      </c>
      <c r="BZ7" s="494">
        <v>0</v>
      </c>
      <c r="CA7" s="494">
        <v>0</v>
      </c>
      <c r="CB7" s="494">
        <v>0</v>
      </c>
      <c r="CC7" s="494">
        <v>0</v>
      </c>
      <c r="CD7" s="494">
        <v>0</v>
      </c>
      <c r="CE7" s="494">
        <v>0</v>
      </c>
      <c r="CF7" s="494">
        <v>0</v>
      </c>
      <c r="CG7" s="494">
        <v>0</v>
      </c>
      <c r="CH7" s="494">
        <v>0</v>
      </c>
      <c r="CI7" s="494">
        <v>0</v>
      </c>
      <c r="CJ7" s="494">
        <v>0</v>
      </c>
      <c r="CK7" s="494">
        <v>0</v>
      </c>
      <c r="CL7" s="494">
        <v>0</v>
      </c>
      <c r="CM7" s="494">
        <v>0</v>
      </c>
      <c r="CN7" s="494">
        <v>0</v>
      </c>
      <c r="CO7" s="494">
        <v>0</v>
      </c>
      <c r="CP7" s="494">
        <v>0</v>
      </c>
      <c r="CQ7" s="494">
        <v>0</v>
      </c>
      <c r="CR7" s="494">
        <v>0</v>
      </c>
      <c r="CS7" s="494">
        <v>0</v>
      </c>
      <c r="CT7" s="494">
        <v>0</v>
      </c>
      <c r="CU7" s="494">
        <v>0</v>
      </c>
      <c r="CV7" s="494">
        <v>0</v>
      </c>
      <c r="CW7" s="494">
        <v>0</v>
      </c>
      <c r="CX7" s="494">
        <v>0</v>
      </c>
      <c r="CY7" s="494">
        <v>0</v>
      </c>
      <c r="CZ7" s="494">
        <v>0</v>
      </c>
      <c r="DA7" s="494">
        <v>0</v>
      </c>
      <c r="DB7" s="494">
        <v>0</v>
      </c>
      <c r="DC7" s="494">
        <v>0</v>
      </c>
      <c r="DD7" s="494">
        <v>0</v>
      </c>
      <c r="DE7" s="494">
        <v>0</v>
      </c>
      <c r="DF7" s="494">
        <v>0</v>
      </c>
      <c r="DG7" s="494">
        <v>0</v>
      </c>
      <c r="DH7" s="494">
        <v>0</v>
      </c>
      <c r="DI7" s="494">
        <v>0</v>
      </c>
      <c r="DJ7" s="494">
        <v>0</v>
      </c>
      <c r="DK7" s="494">
        <v>0</v>
      </c>
      <c r="DL7" s="494">
        <v>0</v>
      </c>
      <c r="DM7" s="494">
        <v>0</v>
      </c>
      <c r="DN7" s="494">
        <v>0</v>
      </c>
      <c r="DO7" s="494">
        <v>0</v>
      </c>
      <c r="DP7" s="494">
        <v>0</v>
      </c>
      <c r="DQ7" s="494">
        <v>0</v>
      </c>
      <c r="DR7" s="494">
        <v>0</v>
      </c>
      <c r="DS7" s="494">
        <v>0</v>
      </c>
      <c r="DT7" s="494">
        <v>0</v>
      </c>
      <c r="DU7" s="494">
        <v>0</v>
      </c>
      <c r="DV7" s="494">
        <v>0</v>
      </c>
      <c r="DW7" s="494">
        <v>0</v>
      </c>
      <c r="DX7" s="494">
        <v>0</v>
      </c>
      <c r="DY7" s="494">
        <v>0</v>
      </c>
      <c r="DZ7" s="494">
        <v>0</v>
      </c>
      <c r="EA7" s="494">
        <v>0</v>
      </c>
      <c r="EB7" s="494">
        <v>0</v>
      </c>
      <c r="EC7" s="494">
        <v>0</v>
      </c>
      <c r="ED7" s="494">
        <v>0</v>
      </c>
      <c r="EE7" s="494">
        <v>0</v>
      </c>
      <c r="EF7" s="494">
        <v>0</v>
      </c>
      <c r="EG7" s="494">
        <v>0</v>
      </c>
      <c r="EH7" s="494">
        <v>0</v>
      </c>
      <c r="EI7" s="494">
        <v>0</v>
      </c>
      <c r="EJ7" s="494">
        <v>0</v>
      </c>
      <c r="EK7" s="494">
        <v>0</v>
      </c>
      <c r="EL7" s="494">
        <v>0</v>
      </c>
      <c r="EM7" s="494">
        <v>0</v>
      </c>
      <c r="EN7" s="494">
        <v>0</v>
      </c>
      <c r="EO7" s="494">
        <v>0</v>
      </c>
      <c r="EP7" s="494">
        <v>0</v>
      </c>
      <c r="EQ7" s="494">
        <v>0</v>
      </c>
      <c r="ER7" s="494">
        <v>0</v>
      </c>
      <c r="ES7" s="494">
        <v>0</v>
      </c>
      <c r="ET7" s="494">
        <v>0</v>
      </c>
      <c r="EU7" s="494">
        <v>0</v>
      </c>
      <c r="EV7" s="494">
        <v>0</v>
      </c>
      <c r="EW7" s="494">
        <v>0</v>
      </c>
      <c r="EX7" s="494">
        <v>0</v>
      </c>
      <c r="EY7" s="494">
        <v>0</v>
      </c>
      <c r="EZ7" s="494">
        <v>0</v>
      </c>
      <c r="FA7" s="494">
        <v>0</v>
      </c>
      <c r="FB7" s="494">
        <v>0</v>
      </c>
      <c r="FC7" s="494">
        <v>677</v>
      </c>
      <c r="FD7" s="494">
        <v>0</v>
      </c>
      <c r="FE7" s="494">
        <v>0</v>
      </c>
      <c r="FF7" s="494">
        <v>0</v>
      </c>
      <c r="FG7" s="494">
        <v>0</v>
      </c>
      <c r="FH7" s="494">
        <v>0</v>
      </c>
      <c r="FI7" s="494">
        <v>0</v>
      </c>
      <c r="FJ7" s="494">
        <v>255</v>
      </c>
      <c r="FK7" s="494">
        <v>0</v>
      </c>
      <c r="FL7" s="494">
        <v>11881</v>
      </c>
      <c r="FM7" s="494">
        <v>0</v>
      </c>
      <c r="FN7" s="494">
        <v>0</v>
      </c>
      <c r="FO7" s="494">
        <v>0</v>
      </c>
      <c r="FP7" s="494">
        <v>12904</v>
      </c>
      <c r="FQ7" s="494">
        <v>0</v>
      </c>
      <c r="FR7" s="494">
        <v>9630</v>
      </c>
      <c r="FS7" s="494">
        <v>15887</v>
      </c>
      <c r="FT7" s="494">
        <v>3254</v>
      </c>
      <c r="FU7" s="494">
        <v>0</v>
      </c>
      <c r="FV7" s="494">
        <v>0</v>
      </c>
      <c r="FW7" s="494">
        <v>0</v>
      </c>
      <c r="FX7" s="494">
        <v>0</v>
      </c>
      <c r="FY7" s="494">
        <v>0</v>
      </c>
      <c r="FZ7" s="494">
        <v>0</v>
      </c>
      <c r="GA7" s="494">
        <v>16015</v>
      </c>
      <c r="GB7" s="494">
        <v>191435</v>
      </c>
      <c r="GC7" s="494">
        <v>0</v>
      </c>
      <c r="GD7" s="494">
        <v>0</v>
      </c>
      <c r="GE7" s="494">
        <v>2694</v>
      </c>
      <c r="GF7" s="494">
        <v>0</v>
      </c>
      <c r="GG7" s="495">
        <v>0</v>
      </c>
      <c r="GH7" s="496">
        <v>423695</v>
      </c>
      <c r="GI7" s="497">
        <v>13909</v>
      </c>
      <c r="GJ7" s="497">
        <v>693186</v>
      </c>
      <c r="GK7" s="497">
        <v>0</v>
      </c>
      <c r="GL7" s="497">
        <v>0</v>
      </c>
      <c r="GM7" s="497">
        <v>0</v>
      </c>
      <c r="GN7" s="497">
        <v>0</v>
      </c>
      <c r="GO7" s="497">
        <v>23365</v>
      </c>
      <c r="GP7" s="495">
        <v>0</v>
      </c>
      <c r="GQ7" s="496">
        <v>730460</v>
      </c>
      <c r="GR7" s="496">
        <v>1154155</v>
      </c>
      <c r="GS7" s="494">
        <v>10359</v>
      </c>
      <c r="GT7" s="495">
        <v>65</v>
      </c>
      <c r="GU7" s="496">
        <v>10424</v>
      </c>
      <c r="GV7" s="496">
        <v>740884</v>
      </c>
      <c r="GW7" s="496">
        <v>1164579</v>
      </c>
      <c r="GX7" s="497">
        <v>-304497</v>
      </c>
      <c r="GY7" s="497">
        <v>-157</v>
      </c>
      <c r="GZ7" s="497">
        <v>-26284</v>
      </c>
      <c r="HA7" s="495">
        <v>-26462</v>
      </c>
      <c r="HB7" s="495">
        <v>-357400</v>
      </c>
      <c r="HC7" s="496">
        <v>383484</v>
      </c>
      <c r="HD7" s="496">
        <v>807179</v>
      </c>
    </row>
    <row r="8" spans="1:220" ht="15.75" customHeight="1" x14ac:dyDescent="0.2">
      <c r="A8" s="519" t="s">
        <v>487</v>
      </c>
      <c r="B8" s="520" t="s">
        <v>529</v>
      </c>
      <c r="C8" s="493">
        <v>0</v>
      </c>
      <c r="D8" s="494">
        <v>0</v>
      </c>
      <c r="E8" s="494">
        <v>0</v>
      </c>
      <c r="F8" s="494">
        <v>0</v>
      </c>
      <c r="G8" s="494">
        <v>1227</v>
      </c>
      <c r="H8" s="494">
        <v>1194</v>
      </c>
      <c r="I8" s="494">
        <v>13086</v>
      </c>
      <c r="J8" s="494">
        <v>0</v>
      </c>
      <c r="K8" s="494">
        <v>0</v>
      </c>
      <c r="L8" s="494">
        <v>0</v>
      </c>
      <c r="M8" s="494">
        <v>0</v>
      </c>
      <c r="N8" s="494">
        <v>0</v>
      </c>
      <c r="O8" s="494">
        <v>0</v>
      </c>
      <c r="P8" s="494">
        <v>0</v>
      </c>
      <c r="Q8" s="494">
        <v>0</v>
      </c>
      <c r="R8" s="494">
        <v>0</v>
      </c>
      <c r="S8" s="494">
        <v>0</v>
      </c>
      <c r="T8" s="494">
        <v>37</v>
      </c>
      <c r="U8" s="494">
        <v>30292</v>
      </c>
      <c r="V8" s="494">
        <v>25501</v>
      </c>
      <c r="W8" s="494">
        <v>125</v>
      </c>
      <c r="X8" s="494">
        <v>354246</v>
      </c>
      <c r="Y8" s="494">
        <v>22622</v>
      </c>
      <c r="Z8" s="494">
        <v>5713</v>
      </c>
      <c r="AA8" s="494">
        <v>250082</v>
      </c>
      <c r="AB8" s="494">
        <v>345875</v>
      </c>
      <c r="AC8" s="494">
        <v>0</v>
      </c>
      <c r="AD8" s="494">
        <v>0</v>
      </c>
      <c r="AE8" s="494">
        <v>0</v>
      </c>
      <c r="AF8" s="494">
        <v>0</v>
      </c>
      <c r="AG8" s="494">
        <v>0</v>
      </c>
      <c r="AH8" s="494">
        <v>0</v>
      </c>
      <c r="AI8" s="494">
        <v>0</v>
      </c>
      <c r="AJ8" s="494">
        <v>0</v>
      </c>
      <c r="AK8" s="494">
        <v>0</v>
      </c>
      <c r="AL8" s="494">
        <v>0</v>
      </c>
      <c r="AM8" s="494">
        <v>0</v>
      </c>
      <c r="AN8" s="494">
        <v>0</v>
      </c>
      <c r="AO8" s="494">
        <v>0</v>
      </c>
      <c r="AP8" s="494">
        <v>0</v>
      </c>
      <c r="AQ8" s="494">
        <v>0</v>
      </c>
      <c r="AR8" s="494">
        <v>0</v>
      </c>
      <c r="AS8" s="494">
        <v>0</v>
      </c>
      <c r="AT8" s="494">
        <v>0</v>
      </c>
      <c r="AU8" s="494">
        <v>0</v>
      </c>
      <c r="AV8" s="494">
        <v>0</v>
      </c>
      <c r="AW8" s="494">
        <v>0</v>
      </c>
      <c r="AX8" s="494">
        <v>0</v>
      </c>
      <c r="AY8" s="494">
        <v>0</v>
      </c>
      <c r="AZ8" s="494">
        <v>0</v>
      </c>
      <c r="BA8" s="494">
        <v>145</v>
      </c>
      <c r="BB8" s="494">
        <v>0</v>
      </c>
      <c r="BC8" s="494">
        <v>0</v>
      </c>
      <c r="BD8" s="494">
        <v>0</v>
      </c>
      <c r="BE8" s="494">
        <v>0</v>
      </c>
      <c r="BF8" s="494">
        <v>0</v>
      </c>
      <c r="BG8" s="494">
        <v>0</v>
      </c>
      <c r="BH8" s="494">
        <v>0</v>
      </c>
      <c r="BI8" s="494">
        <v>0</v>
      </c>
      <c r="BJ8" s="494">
        <v>0</v>
      </c>
      <c r="BK8" s="494">
        <v>0</v>
      </c>
      <c r="BL8" s="494">
        <v>0</v>
      </c>
      <c r="BM8" s="494">
        <v>0</v>
      </c>
      <c r="BN8" s="494">
        <v>0</v>
      </c>
      <c r="BO8" s="494">
        <v>0</v>
      </c>
      <c r="BP8" s="494">
        <v>0</v>
      </c>
      <c r="BQ8" s="494">
        <v>0</v>
      </c>
      <c r="BR8" s="494">
        <v>0</v>
      </c>
      <c r="BS8" s="494">
        <v>0</v>
      </c>
      <c r="BT8" s="494">
        <v>0</v>
      </c>
      <c r="BU8" s="494">
        <v>0</v>
      </c>
      <c r="BV8" s="494">
        <v>0</v>
      </c>
      <c r="BW8" s="494">
        <v>0</v>
      </c>
      <c r="BX8" s="494">
        <v>0</v>
      </c>
      <c r="BY8" s="494">
        <v>0</v>
      </c>
      <c r="BZ8" s="494">
        <v>0</v>
      </c>
      <c r="CA8" s="494">
        <v>0</v>
      </c>
      <c r="CB8" s="494">
        <v>0</v>
      </c>
      <c r="CC8" s="494">
        <v>0</v>
      </c>
      <c r="CD8" s="494">
        <v>0</v>
      </c>
      <c r="CE8" s="494">
        <v>0</v>
      </c>
      <c r="CF8" s="494">
        <v>0</v>
      </c>
      <c r="CG8" s="494">
        <v>0</v>
      </c>
      <c r="CH8" s="494">
        <v>0</v>
      </c>
      <c r="CI8" s="494">
        <v>0</v>
      </c>
      <c r="CJ8" s="494">
        <v>0</v>
      </c>
      <c r="CK8" s="494">
        <v>0</v>
      </c>
      <c r="CL8" s="494">
        <v>0</v>
      </c>
      <c r="CM8" s="494">
        <v>0</v>
      </c>
      <c r="CN8" s="494">
        <v>0</v>
      </c>
      <c r="CO8" s="494">
        <v>0</v>
      </c>
      <c r="CP8" s="494">
        <v>0</v>
      </c>
      <c r="CQ8" s="494">
        <v>0</v>
      </c>
      <c r="CR8" s="494">
        <v>0</v>
      </c>
      <c r="CS8" s="494">
        <v>0</v>
      </c>
      <c r="CT8" s="494">
        <v>0</v>
      </c>
      <c r="CU8" s="494">
        <v>0</v>
      </c>
      <c r="CV8" s="494">
        <v>0</v>
      </c>
      <c r="CW8" s="494">
        <v>0</v>
      </c>
      <c r="CX8" s="494">
        <v>0</v>
      </c>
      <c r="CY8" s="494">
        <v>0</v>
      </c>
      <c r="CZ8" s="494">
        <v>0</v>
      </c>
      <c r="DA8" s="494">
        <v>0</v>
      </c>
      <c r="DB8" s="494">
        <v>0</v>
      </c>
      <c r="DC8" s="494">
        <v>0</v>
      </c>
      <c r="DD8" s="494">
        <v>0</v>
      </c>
      <c r="DE8" s="494">
        <v>0</v>
      </c>
      <c r="DF8" s="494">
        <v>0</v>
      </c>
      <c r="DG8" s="494">
        <v>0</v>
      </c>
      <c r="DH8" s="494">
        <v>0</v>
      </c>
      <c r="DI8" s="494">
        <v>0</v>
      </c>
      <c r="DJ8" s="494">
        <v>0</v>
      </c>
      <c r="DK8" s="494">
        <v>0</v>
      </c>
      <c r="DL8" s="494">
        <v>0</v>
      </c>
      <c r="DM8" s="494">
        <v>0</v>
      </c>
      <c r="DN8" s="494">
        <v>0</v>
      </c>
      <c r="DO8" s="494">
        <v>0</v>
      </c>
      <c r="DP8" s="494">
        <v>0</v>
      </c>
      <c r="DQ8" s="494">
        <v>0</v>
      </c>
      <c r="DR8" s="494">
        <v>0</v>
      </c>
      <c r="DS8" s="494">
        <v>0</v>
      </c>
      <c r="DT8" s="494">
        <v>0</v>
      </c>
      <c r="DU8" s="494">
        <v>0</v>
      </c>
      <c r="DV8" s="494">
        <v>0</v>
      </c>
      <c r="DW8" s="494">
        <v>0</v>
      </c>
      <c r="DX8" s="494">
        <v>0</v>
      </c>
      <c r="DY8" s="494">
        <v>0</v>
      </c>
      <c r="DZ8" s="494">
        <v>0</v>
      </c>
      <c r="EA8" s="494">
        <v>0</v>
      </c>
      <c r="EB8" s="494">
        <v>0</v>
      </c>
      <c r="EC8" s="494">
        <v>0</v>
      </c>
      <c r="ED8" s="494">
        <v>0</v>
      </c>
      <c r="EE8" s="494">
        <v>0</v>
      </c>
      <c r="EF8" s="494">
        <v>0</v>
      </c>
      <c r="EG8" s="494">
        <v>0</v>
      </c>
      <c r="EH8" s="494">
        <v>0</v>
      </c>
      <c r="EI8" s="494">
        <v>0</v>
      </c>
      <c r="EJ8" s="494">
        <v>0</v>
      </c>
      <c r="EK8" s="494">
        <v>0</v>
      </c>
      <c r="EL8" s="494">
        <v>0</v>
      </c>
      <c r="EM8" s="494">
        <v>0</v>
      </c>
      <c r="EN8" s="494">
        <v>0</v>
      </c>
      <c r="EO8" s="494">
        <v>0</v>
      </c>
      <c r="EP8" s="494">
        <v>0</v>
      </c>
      <c r="EQ8" s="494">
        <v>0</v>
      </c>
      <c r="ER8" s="494">
        <v>0</v>
      </c>
      <c r="ES8" s="494">
        <v>0</v>
      </c>
      <c r="ET8" s="494">
        <v>0</v>
      </c>
      <c r="EU8" s="494">
        <v>0</v>
      </c>
      <c r="EV8" s="494">
        <v>0</v>
      </c>
      <c r="EW8" s="494">
        <v>0</v>
      </c>
      <c r="EX8" s="494">
        <v>0</v>
      </c>
      <c r="EY8" s="494">
        <v>0</v>
      </c>
      <c r="EZ8" s="494">
        <v>0</v>
      </c>
      <c r="FA8" s="494">
        <v>0</v>
      </c>
      <c r="FB8" s="494">
        <v>0</v>
      </c>
      <c r="FC8" s="494">
        <v>0</v>
      </c>
      <c r="FD8" s="494">
        <v>0</v>
      </c>
      <c r="FE8" s="494">
        <v>0</v>
      </c>
      <c r="FF8" s="494">
        <v>0</v>
      </c>
      <c r="FG8" s="494">
        <v>0</v>
      </c>
      <c r="FH8" s="494">
        <v>0</v>
      </c>
      <c r="FI8" s="494">
        <v>0</v>
      </c>
      <c r="FJ8" s="494">
        <v>0</v>
      </c>
      <c r="FK8" s="494">
        <v>0</v>
      </c>
      <c r="FL8" s="494">
        <v>23</v>
      </c>
      <c r="FM8" s="494">
        <v>0</v>
      </c>
      <c r="FN8" s="494">
        <v>0</v>
      </c>
      <c r="FO8" s="494">
        <v>0</v>
      </c>
      <c r="FP8" s="494">
        <v>33</v>
      </c>
      <c r="FQ8" s="494">
        <v>0</v>
      </c>
      <c r="FR8" s="494">
        <v>11</v>
      </c>
      <c r="FS8" s="494">
        <v>16</v>
      </c>
      <c r="FT8" s="494">
        <v>0</v>
      </c>
      <c r="FU8" s="494">
        <v>0</v>
      </c>
      <c r="FV8" s="494">
        <v>0</v>
      </c>
      <c r="FW8" s="494">
        <v>0</v>
      </c>
      <c r="FX8" s="494">
        <v>0</v>
      </c>
      <c r="FY8" s="494">
        <v>0</v>
      </c>
      <c r="FZ8" s="494">
        <v>0</v>
      </c>
      <c r="GA8" s="494">
        <v>23</v>
      </c>
      <c r="GB8" s="494">
        <v>1212</v>
      </c>
      <c r="GC8" s="494">
        <v>0</v>
      </c>
      <c r="GD8" s="494">
        <v>0</v>
      </c>
      <c r="GE8" s="494">
        <v>3</v>
      </c>
      <c r="GF8" s="494">
        <v>0</v>
      </c>
      <c r="GG8" s="495">
        <v>0</v>
      </c>
      <c r="GH8" s="496">
        <v>1051466</v>
      </c>
      <c r="GI8" s="497">
        <v>0</v>
      </c>
      <c r="GJ8" s="497">
        <v>2549</v>
      </c>
      <c r="GK8" s="497">
        <v>0</v>
      </c>
      <c r="GL8" s="497">
        <v>0</v>
      </c>
      <c r="GM8" s="497">
        <v>0</v>
      </c>
      <c r="GN8" s="497">
        <v>0</v>
      </c>
      <c r="GO8" s="497">
        <v>10007</v>
      </c>
      <c r="GP8" s="495">
        <v>-4247</v>
      </c>
      <c r="GQ8" s="496">
        <v>8309</v>
      </c>
      <c r="GR8" s="496">
        <v>1059775</v>
      </c>
      <c r="GS8" s="494">
        <v>691</v>
      </c>
      <c r="GT8" s="495">
        <v>0</v>
      </c>
      <c r="GU8" s="496">
        <v>691</v>
      </c>
      <c r="GV8" s="496">
        <v>9000</v>
      </c>
      <c r="GW8" s="496">
        <v>1060466</v>
      </c>
      <c r="GX8" s="497">
        <v>-832505</v>
      </c>
      <c r="GY8" s="497">
        <v>0</v>
      </c>
      <c r="GZ8" s="497">
        <v>-899</v>
      </c>
      <c r="HA8" s="495">
        <v>-66672</v>
      </c>
      <c r="HB8" s="495">
        <v>-900076</v>
      </c>
      <c r="HC8" s="496">
        <v>-891076</v>
      </c>
      <c r="HD8" s="496">
        <v>160390</v>
      </c>
    </row>
    <row r="9" spans="1:220" ht="15.75" customHeight="1" x14ac:dyDescent="0.2">
      <c r="A9" s="498" t="s">
        <v>479</v>
      </c>
      <c r="B9" s="499" t="s">
        <v>478</v>
      </c>
      <c r="C9" s="493">
        <v>0</v>
      </c>
      <c r="D9" s="494">
        <v>1838</v>
      </c>
      <c r="E9" s="494">
        <v>58637</v>
      </c>
      <c r="F9" s="494">
        <v>2481</v>
      </c>
      <c r="G9" s="494">
        <v>2182</v>
      </c>
      <c r="H9" s="494">
        <v>59201</v>
      </c>
      <c r="I9" s="494">
        <v>248172</v>
      </c>
      <c r="J9" s="494">
        <v>1865</v>
      </c>
      <c r="K9" s="494">
        <v>0</v>
      </c>
      <c r="L9" s="494">
        <v>0</v>
      </c>
      <c r="M9" s="494">
        <v>0</v>
      </c>
      <c r="N9" s="494">
        <v>0</v>
      </c>
      <c r="O9" s="494">
        <v>0</v>
      </c>
      <c r="P9" s="494">
        <v>0</v>
      </c>
      <c r="Q9" s="494">
        <v>0</v>
      </c>
      <c r="R9" s="494">
        <v>0</v>
      </c>
      <c r="S9" s="494">
        <v>0</v>
      </c>
      <c r="T9" s="494">
        <v>0</v>
      </c>
      <c r="U9" s="494">
        <v>0</v>
      </c>
      <c r="V9" s="494">
        <v>941</v>
      </c>
      <c r="W9" s="494">
        <v>0</v>
      </c>
      <c r="X9" s="494">
        <v>0</v>
      </c>
      <c r="Y9" s="494">
        <v>0</v>
      </c>
      <c r="Z9" s="494">
        <v>0</v>
      </c>
      <c r="AA9" s="494">
        <v>0</v>
      </c>
      <c r="AB9" s="494">
        <v>21227</v>
      </c>
      <c r="AC9" s="494">
        <v>84089</v>
      </c>
      <c r="AD9" s="494">
        <v>15666</v>
      </c>
      <c r="AE9" s="494">
        <v>662</v>
      </c>
      <c r="AF9" s="494">
        <v>0</v>
      </c>
      <c r="AG9" s="494">
        <v>670</v>
      </c>
      <c r="AH9" s="494">
        <v>5756</v>
      </c>
      <c r="AI9" s="494">
        <v>0</v>
      </c>
      <c r="AJ9" s="494">
        <v>23</v>
      </c>
      <c r="AK9" s="494">
        <v>3630</v>
      </c>
      <c r="AL9" s="494">
        <v>0</v>
      </c>
      <c r="AM9" s="494">
        <v>112</v>
      </c>
      <c r="AN9" s="494">
        <v>0</v>
      </c>
      <c r="AO9" s="494">
        <v>3166</v>
      </c>
      <c r="AP9" s="494">
        <v>0</v>
      </c>
      <c r="AQ9" s="494">
        <v>0</v>
      </c>
      <c r="AR9" s="494">
        <v>0</v>
      </c>
      <c r="AS9" s="494">
        <v>49</v>
      </c>
      <c r="AT9" s="494">
        <v>0</v>
      </c>
      <c r="AU9" s="494">
        <v>0</v>
      </c>
      <c r="AV9" s="494">
        <v>0</v>
      </c>
      <c r="AW9" s="494">
        <v>0</v>
      </c>
      <c r="AX9" s="494">
        <v>0</v>
      </c>
      <c r="AY9" s="494">
        <v>60</v>
      </c>
      <c r="AZ9" s="494">
        <v>0</v>
      </c>
      <c r="BA9" s="494">
        <v>344</v>
      </c>
      <c r="BB9" s="494">
        <v>0</v>
      </c>
      <c r="BC9" s="494">
        <v>812</v>
      </c>
      <c r="BD9" s="494">
        <v>29398</v>
      </c>
      <c r="BE9" s="494">
        <v>0</v>
      </c>
      <c r="BF9" s="494">
        <v>0</v>
      </c>
      <c r="BG9" s="494">
        <v>0</v>
      </c>
      <c r="BH9" s="494">
        <v>0</v>
      </c>
      <c r="BI9" s="494">
        <v>3529</v>
      </c>
      <c r="BJ9" s="494">
        <v>0</v>
      </c>
      <c r="BK9" s="494">
        <v>0</v>
      </c>
      <c r="BL9" s="494">
        <v>0</v>
      </c>
      <c r="BM9" s="494">
        <v>142513</v>
      </c>
      <c r="BN9" s="494">
        <v>13505</v>
      </c>
      <c r="BO9" s="494">
        <v>0</v>
      </c>
      <c r="BP9" s="494">
        <v>0</v>
      </c>
      <c r="BQ9" s="494">
        <v>0</v>
      </c>
      <c r="BR9" s="494">
        <v>0</v>
      </c>
      <c r="BS9" s="494">
        <v>0</v>
      </c>
      <c r="BT9" s="494">
        <v>0</v>
      </c>
      <c r="BU9" s="494">
        <v>918</v>
      </c>
      <c r="BV9" s="494">
        <v>0</v>
      </c>
      <c r="BW9" s="494">
        <v>0</v>
      </c>
      <c r="BX9" s="494">
        <v>0</v>
      </c>
      <c r="BY9" s="494">
        <v>0</v>
      </c>
      <c r="BZ9" s="494">
        <v>0</v>
      </c>
      <c r="CA9" s="494">
        <v>0</v>
      </c>
      <c r="CB9" s="494">
        <v>0</v>
      </c>
      <c r="CC9" s="494">
        <v>0</v>
      </c>
      <c r="CD9" s="494">
        <v>0</v>
      </c>
      <c r="CE9" s="494">
        <v>116</v>
      </c>
      <c r="CF9" s="494">
        <v>0</v>
      </c>
      <c r="CG9" s="494">
        <v>0</v>
      </c>
      <c r="CH9" s="494">
        <v>0</v>
      </c>
      <c r="CI9" s="494">
        <v>0</v>
      </c>
      <c r="CJ9" s="494">
        <v>0</v>
      </c>
      <c r="CK9" s="494">
        <v>0</v>
      </c>
      <c r="CL9" s="494">
        <v>0</v>
      </c>
      <c r="CM9" s="494">
        <v>0</v>
      </c>
      <c r="CN9" s="494">
        <v>0</v>
      </c>
      <c r="CO9" s="494">
        <v>0</v>
      </c>
      <c r="CP9" s="494">
        <v>0</v>
      </c>
      <c r="CQ9" s="494">
        <v>0</v>
      </c>
      <c r="CR9" s="494">
        <v>0</v>
      </c>
      <c r="CS9" s="494">
        <v>0</v>
      </c>
      <c r="CT9" s="494">
        <v>0</v>
      </c>
      <c r="CU9" s="494">
        <v>0</v>
      </c>
      <c r="CV9" s="494">
        <v>0</v>
      </c>
      <c r="CW9" s="494">
        <v>0</v>
      </c>
      <c r="CX9" s="494">
        <v>0</v>
      </c>
      <c r="CY9" s="494">
        <v>0</v>
      </c>
      <c r="CZ9" s="494">
        <v>0</v>
      </c>
      <c r="DA9" s="494">
        <v>0</v>
      </c>
      <c r="DB9" s="494">
        <v>0</v>
      </c>
      <c r="DC9" s="494">
        <v>0</v>
      </c>
      <c r="DD9" s="494">
        <v>0</v>
      </c>
      <c r="DE9" s="494">
        <v>0</v>
      </c>
      <c r="DF9" s="494">
        <v>0</v>
      </c>
      <c r="DG9" s="494">
        <v>0</v>
      </c>
      <c r="DH9" s="494">
        <v>0</v>
      </c>
      <c r="DI9" s="494">
        <v>0</v>
      </c>
      <c r="DJ9" s="494">
        <v>0</v>
      </c>
      <c r="DK9" s="494">
        <v>0</v>
      </c>
      <c r="DL9" s="494">
        <v>0</v>
      </c>
      <c r="DM9" s="494">
        <v>0</v>
      </c>
      <c r="DN9" s="494">
        <v>0</v>
      </c>
      <c r="DO9" s="494">
        <v>0</v>
      </c>
      <c r="DP9" s="494">
        <v>0</v>
      </c>
      <c r="DQ9" s="494">
        <v>0</v>
      </c>
      <c r="DR9" s="494">
        <v>0</v>
      </c>
      <c r="DS9" s="494">
        <v>0</v>
      </c>
      <c r="DT9" s="494">
        <v>0</v>
      </c>
      <c r="DU9" s="494">
        <v>0</v>
      </c>
      <c r="DV9" s="494">
        <v>149</v>
      </c>
      <c r="DW9" s="494">
        <v>4672</v>
      </c>
      <c r="DX9" s="494">
        <v>0</v>
      </c>
      <c r="DY9" s="494">
        <v>9109</v>
      </c>
      <c r="DZ9" s="494">
        <v>11533</v>
      </c>
      <c r="EA9" s="494">
        <v>0</v>
      </c>
      <c r="EB9" s="494">
        <v>28293</v>
      </c>
      <c r="EC9" s="494">
        <v>12044</v>
      </c>
      <c r="ED9" s="494">
        <v>0</v>
      </c>
      <c r="EE9" s="494">
        <v>0</v>
      </c>
      <c r="EF9" s="494">
        <v>0</v>
      </c>
      <c r="EG9" s="494">
        <v>0</v>
      </c>
      <c r="EH9" s="494">
        <v>0</v>
      </c>
      <c r="EI9" s="494">
        <v>0</v>
      </c>
      <c r="EJ9" s="494">
        <v>11343</v>
      </c>
      <c r="EK9" s="494">
        <v>0</v>
      </c>
      <c r="EL9" s="494">
        <v>0</v>
      </c>
      <c r="EM9" s="494">
        <v>11</v>
      </c>
      <c r="EN9" s="494">
        <v>3</v>
      </c>
      <c r="EO9" s="494">
        <v>167</v>
      </c>
      <c r="EP9" s="494">
        <v>0</v>
      </c>
      <c r="EQ9" s="494">
        <v>0</v>
      </c>
      <c r="ER9" s="494">
        <v>0</v>
      </c>
      <c r="ES9" s="494">
        <v>0</v>
      </c>
      <c r="ET9" s="494">
        <v>0</v>
      </c>
      <c r="EU9" s="494">
        <v>0</v>
      </c>
      <c r="EV9" s="494">
        <v>0</v>
      </c>
      <c r="EW9" s="494">
        <v>0</v>
      </c>
      <c r="EX9" s="494">
        <v>0</v>
      </c>
      <c r="EY9" s="494">
        <v>0</v>
      </c>
      <c r="EZ9" s="494">
        <v>0</v>
      </c>
      <c r="FA9" s="494">
        <v>0</v>
      </c>
      <c r="FB9" s="494">
        <v>0</v>
      </c>
      <c r="FC9" s="494">
        <v>0</v>
      </c>
      <c r="FD9" s="494">
        <v>0</v>
      </c>
      <c r="FE9" s="494">
        <v>0</v>
      </c>
      <c r="FF9" s="494">
        <v>0</v>
      </c>
      <c r="FG9" s="494">
        <v>0</v>
      </c>
      <c r="FH9" s="494">
        <v>0</v>
      </c>
      <c r="FI9" s="494">
        <v>0</v>
      </c>
      <c r="FJ9" s="494">
        <v>46</v>
      </c>
      <c r="FK9" s="494">
        <v>0</v>
      </c>
      <c r="FL9" s="494">
        <v>0</v>
      </c>
      <c r="FM9" s="494">
        <v>2050</v>
      </c>
      <c r="FN9" s="494">
        <v>0</v>
      </c>
      <c r="FO9" s="494">
        <v>0</v>
      </c>
      <c r="FP9" s="494">
        <v>2038</v>
      </c>
      <c r="FQ9" s="494">
        <v>0</v>
      </c>
      <c r="FR9" s="494">
        <v>1356</v>
      </c>
      <c r="FS9" s="494">
        <v>333</v>
      </c>
      <c r="FT9" s="494">
        <v>4353</v>
      </c>
      <c r="FU9" s="494">
        <v>800</v>
      </c>
      <c r="FV9" s="494">
        <v>0</v>
      </c>
      <c r="FW9" s="494">
        <v>0</v>
      </c>
      <c r="FX9" s="494">
        <v>0</v>
      </c>
      <c r="FY9" s="494">
        <v>0</v>
      </c>
      <c r="FZ9" s="494">
        <v>66</v>
      </c>
      <c r="GA9" s="494">
        <v>1257</v>
      </c>
      <c r="GB9" s="494">
        <v>9942</v>
      </c>
      <c r="GC9" s="494">
        <v>384</v>
      </c>
      <c r="GD9" s="494">
        <v>27824</v>
      </c>
      <c r="GE9" s="494">
        <v>32911</v>
      </c>
      <c r="GF9" s="494">
        <v>0</v>
      </c>
      <c r="GG9" s="495">
        <v>0</v>
      </c>
      <c r="GH9" s="496">
        <v>862246</v>
      </c>
      <c r="GI9" s="497">
        <v>21170</v>
      </c>
      <c r="GJ9" s="497">
        <v>279797</v>
      </c>
      <c r="GK9" s="497">
        <v>0</v>
      </c>
      <c r="GL9" s="497">
        <v>0</v>
      </c>
      <c r="GM9" s="497">
        <v>0</v>
      </c>
      <c r="GN9" s="497">
        <v>0</v>
      </c>
      <c r="GO9" s="497">
        <v>0</v>
      </c>
      <c r="GP9" s="495">
        <v>-10896</v>
      </c>
      <c r="GQ9" s="496">
        <v>290071</v>
      </c>
      <c r="GR9" s="496">
        <v>1152317</v>
      </c>
      <c r="GS9" s="494">
        <v>20463</v>
      </c>
      <c r="GT9" s="495">
        <v>45</v>
      </c>
      <c r="GU9" s="496">
        <v>20508</v>
      </c>
      <c r="GV9" s="496">
        <v>310579</v>
      </c>
      <c r="GW9" s="496">
        <v>1172825</v>
      </c>
      <c r="GX9" s="497">
        <v>-418751</v>
      </c>
      <c r="GY9" s="497">
        <v>-60</v>
      </c>
      <c r="GZ9" s="497">
        <v>-390</v>
      </c>
      <c r="HA9" s="495">
        <v>-33531</v>
      </c>
      <c r="HB9" s="495">
        <v>-452732</v>
      </c>
      <c r="HC9" s="496">
        <v>-142153</v>
      </c>
      <c r="HD9" s="496">
        <v>720093</v>
      </c>
    </row>
    <row r="10" spans="1:220" ht="15.75" customHeight="1" x14ac:dyDescent="0.2">
      <c r="A10" s="519" t="s">
        <v>472</v>
      </c>
      <c r="B10" s="520" t="s">
        <v>530</v>
      </c>
      <c r="C10" s="493">
        <v>10946</v>
      </c>
      <c r="D10" s="494">
        <v>3348</v>
      </c>
      <c r="E10" s="494">
        <v>10063</v>
      </c>
      <c r="F10" s="494">
        <v>1818</v>
      </c>
      <c r="G10" s="494">
        <v>4484</v>
      </c>
      <c r="H10" s="494">
        <v>13609</v>
      </c>
      <c r="I10" s="494">
        <v>339181</v>
      </c>
      <c r="J10" s="494">
        <v>16946</v>
      </c>
      <c r="K10" s="494">
        <v>12</v>
      </c>
      <c r="L10" s="494">
        <v>0</v>
      </c>
      <c r="M10" s="494">
        <v>0</v>
      </c>
      <c r="N10" s="494">
        <v>0</v>
      </c>
      <c r="O10" s="494">
        <v>0</v>
      </c>
      <c r="P10" s="494">
        <v>0</v>
      </c>
      <c r="Q10" s="494">
        <v>0</v>
      </c>
      <c r="R10" s="494">
        <v>0</v>
      </c>
      <c r="S10" s="494">
        <v>2486205</v>
      </c>
      <c r="T10" s="494">
        <v>2286</v>
      </c>
      <c r="U10" s="494">
        <v>0</v>
      </c>
      <c r="V10" s="494">
        <v>21532</v>
      </c>
      <c r="W10" s="494">
        <v>0</v>
      </c>
      <c r="X10" s="494">
        <v>17003</v>
      </c>
      <c r="Y10" s="494">
        <v>73569</v>
      </c>
      <c r="Z10" s="494">
        <v>0</v>
      </c>
      <c r="AA10" s="494">
        <v>0</v>
      </c>
      <c r="AB10" s="494">
        <v>1825</v>
      </c>
      <c r="AC10" s="494">
        <v>0</v>
      </c>
      <c r="AD10" s="494">
        <v>1059</v>
      </c>
      <c r="AE10" s="494">
        <v>332</v>
      </c>
      <c r="AF10" s="494">
        <v>0</v>
      </c>
      <c r="AG10" s="494">
        <v>0</v>
      </c>
      <c r="AH10" s="494">
        <v>587</v>
      </c>
      <c r="AI10" s="494">
        <v>0</v>
      </c>
      <c r="AJ10" s="494">
        <v>0</v>
      </c>
      <c r="AK10" s="494">
        <v>938</v>
      </c>
      <c r="AL10" s="494">
        <v>0</v>
      </c>
      <c r="AM10" s="494">
        <v>0</v>
      </c>
      <c r="AN10" s="494">
        <v>0</v>
      </c>
      <c r="AO10" s="494">
        <v>0</v>
      </c>
      <c r="AP10" s="494">
        <v>0</v>
      </c>
      <c r="AQ10" s="494">
        <v>0</v>
      </c>
      <c r="AR10" s="494">
        <v>0</v>
      </c>
      <c r="AS10" s="494">
        <v>0</v>
      </c>
      <c r="AT10" s="494">
        <v>0</v>
      </c>
      <c r="AU10" s="494">
        <v>245</v>
      </c>
      <c r="AV10" s="494">
        <v>0</v>
      </c>
      <c r="AW10" s="494">
        <v>0</v>
      </c>
      <c r="AX10" s="494">
        <v>0</v>
      </c>
      <c r="AY10" s="494">
        <v>0</v>
      </c>
      <c r="AZ10" s="494">
        <v>0</v>
      </c>
      <c r="BA10" s="494">
        <v>0</v>
      </c>
      <c r="BB10" s="494">
        <v>0</v>
      </c>
      <c r="BC10" s="494">
        <v>0</v>
      </c>
      <c r="BD10" s="494">
        <v>122</v>
      </c>
      <c r="BE10" s="494">
        <v>0</v>
      </c>
      <c r="BF10" s="494">
        <v>0</v>
      </c>
      <c r="BG10" s="494">
        <v>0</v>
      </c>
      <c r="BH10" s="494">
        <v>0</v>
      </c>
      <c r="BI10" s="494">
        <v>0</v>
      </c>
      <c r="BJ10" s="494">
        <v>0</v>
      </c>
      <c r="BK10" s="494">
        <v>0</v>
      </c>
      <c r="BL10" s="494">
        <v>0</v>
      </c>
      <c r="BM10" s="494">
        <v>0</v>
      </c>
      <c r="BN10" s="494">
        <v>0</v>
      </c>
      <c r="BO10" s="494">
        <v>0</v>
      </c>
      <c r="BP10" s="494">
        <v>6212</v>
      </c>
      <c r="BQ10" s="494">
        <v>0</v>
      </c>
      <c r="BR10" s="494">
        <v>0</v>
      </c>
      <c r="BS10" s="494">
        <v>3</v>
      </c>
      <c r="BT10" s="494">
        <v>0</v>
      </c>
      <c r="BU10" s="494">
        <v>0</v>
      </c>
      <c r="BV10" s="494">
        <v>0</v>
      </c>
      <c r="BW10" s="494">
        <v>0</v>
      </c>
      <c r="BX10" s="494">
        <v>0</v>
      </c>
      <c r="BY10" s="494">
        <v>0</v>
      </c>
      <c r="BZ10" s="494">
        <v>0</v>
      </c>
      <c r="CA10" s="494">
        <v>0</v>
      </c>
      <c r="CB10" s="494">
        <v>0</v>
      </c>
      <c r="CC10" s="494">
        <v>0</v>
      </c>
      <c r="CD10" s="494">
        <v>0</v>
      </c>
      <c r="CE10" s="494">
        <v>0</v>
      </c>
      <c r="CF10" s="494">
        <v>0</v>
      </c>
      <c r="CG10" s="494">
        <v>0</v>
      </c>
      <c r="CH10" s="494">
        <v>0</v>
      </c>
      <c r="CI10" s="494">
        <v>0</v>
      </c>
      <c r="CJ10" s="494">
        <v>0</v>
      </c>
      <c r="CK10" s="494">
        <v>0</v>
      </c>
      <c r="CL10" s="494">
        <v>0</v>
      </c>
      <c r="CM10" s="494">
        <v>0</v>
      </c>
      <c r="CN10" s="494">
        <v>0</v>
      </c>
      <c r="CO10" s="494">
        <v>0</v>
      </c>
      <c r="CP10" s="494">
        <v>0</v>
      </c>
      <c r="CQ10" s="494">
        <v>0</v>
      </c>
      <c r="CR10" s="494">
        <v>0</v>
      </c>
      <c r="CS10" s="494">
        <v>0</v>
      </c>
      <c r="CT10" s="494">
        <v>0</v>
      </c>
      <c r="CU10" s="494">
        <v>0</v>
      </c>
      <c r="CV10" s="494">
        <v>0</v>
      </c>
      <c r="CW10" s="494">
        <v>0</v>
      </c>
      <c r="CX10" s="494">
        <v>0</v>
      </c>
      <c r="CY10" s="494">
        <v>0</v>
      </c>
      <c r="CZ10" s="494">
        <v>0</v>
      </c>
      <c r="DA10" s="494">
        <v>0</v>
      </c>
      <c r="DB10" s="494">
        <v>0</v>
      </c>
      <c r="DC10" s="494">
        <v>0</v>
      </c>
      <c r="DD10" s="494">
        <v>0</v>
      </c>
      <c r="DE10" s="494">
        <v>0</v>
      </c>
      <c r="DF10" s="494">
        <v>0</v>
      </c>
      <c r="DG10" s="494">
        <v>0</v>
      </c>
      <c r="DH10" s="494">
        <v>0</v>
      </c>
      <c r="DI10" s="494">
        <v>0</v>
      </c>
      <c r="DJ10" s="494">
        <v>0</v>
      </c>
      <c r="DK10" s="494">
        <v>0</v>
      </c>
      <c r="DL10" s="494">
        <v>0</v>
      </c>
      <c r="DM10" s="494">
        <v>0</v>
      </c>
      <c r="DN10" s="494">
        <v>0</v>
      </c>
      <c r="DO10" s="494">
        <v>0</v>
      </c>
      <c r="DP10" s="494">
        <v>0</v>
      </c>
      <c r="DQ10" s="494">
        <v>0</v>
      </c>
      <c r="DR10" s="494">
        <v>0</v>
      </c>
      <c r="DS10" s="494">
        <v>0</v>
      </c>
      <c r="DT10" s="494">
        <v>0</v>
      </c>
      <c r="DU10" s="494">
        <v>0</v>
      </c>
      <c r="DV10" s="494">
        <v>0</v>
      </c>
      <c r="DW10" s="494">
        <v>582</v>
      </c>
      <c r="DX10" s="494">
        <v>0</v>
      </c>
      <c r="DY10" s="494">
        <v>0</v>
      </c>
      <c r="DZ10" s="494">
        <v>0</v>
      </c>
      <c r="EA10" s="494">
        <v>0</v>
      </c>
      <c r="EB10" s="494">
        <v>0</v>
      </c>
      <c r="EC10" s="494">
        <v>0</v>
      </c>
      <c r="ED10" s="494">
        <v>0</v>
      </c>
      <c r="EE10" s="494">
        <v>0</v>
      </c>
      <c r="EF10" s="494">
        <v>0</v>
      </c>
      <c r="EG10" s="494">
        <v>0</v>
      </c>
      <c r="EH10" s="494">
        <v>0</v>
      </c>
      <c r="EI10" s="494">
        <v>0</v>
      </c>
      <c r="EJ10" s="494">
        <v>0</v>
      </c>
      <c r="EK10" s="494">
        <v>0</v>
      </c>
      <c r="EL10" s="494">
        <v>0</v>
      </c>
      <c r="EM10" s="494">
        <v>0</v>
      </c>
      <c r="EN10" s="494">
        <v>0</v>
      </c>
      <c r="EO10" s="494">
        <v>0</v>
      </c>
      <c r="EP10" s="494">
        <v>0</v>
      </c>
      <c r="EQ10" s="494">
        <v>0</v>
      </c>
      <c r="ER10" s="494">
        <v>0</v>
      </c>
      <c r="ES10" s="494">
        <v>0</v>
      </c>
      <c r="ET10" s="494">
        <v>0</v>
      </c>
      <c r="EU10" s="494">
        <v>0</v>
      </c>
      <c r="EV10" s="494">
        <v>0</v>
      </c>
      <c r="EW10" s="494">
        <v>0</v>
      </c>
      <c r="EX10" s="494">
        <v>0</v>
      </c>
      <c r="EY10" s="494">
        <v>0</v>
      </c>
      <c r="EZ10" s="494">
        <v>0</v>
      </c>
      <c r="FA10" s="494">
        <v>0</v>
      </c>
      <c r="FB10" s="494">
        <v>0</v>
      </c>
      <c r="FC10" s="494">
        <v>229</v>
      </c>
      <c r="FD10" s="494">
        <v>0</v>
      </c>
      <c r="FE10" s="494">
        <v>0</v>
      </c>
      <c r="FF10" s="494">
        <v>0</v>
      </c>
      <c r="FG10" s="494">
        <v>0</v>
      </c>
      <c r="FH10" s="494">
        <v>0</v>
      </c>
      <c r="FI10" s="494">
        <v>0</v>
      </c>
      <c r="FJ10" s="494">
        <v>106</v>
      </c>
      <c r="FK10" s="494">
        <v>0</v>
      </c>
      <c r="FL10" s="494">
        <v>5519</v>
      </c>
      <c r="FM10" s="494">
        <v>55</v>
      </c>
      <c r="FN10" s="494">
        <v>7066</v>
      </c>
      <c r="FO10" s="494">
        <v>21647</v>
      </c>
      <c r="FP10" s="494">
        <v>6738</v>
      </c>
      <c r="FQ10" s="494">
        <v>0</v>
      </c>
      <c r="FR10" s="494">
        <v>4856</v>
      </c>
      <c r="FS10" s="494">
        <v>9160</v>
      </c>
      <c r="FT10" s="494">
        <v>0</v>
      </c>
      <c r="FU10" s="494">
        <v>0</v>
      </c>
      <c r="FV10" s="494">
        <v>0</v>
      </c>
      <c r="FW10" s="494">
        <v>0</v>
      </c>
      <c r="FX10" s="494">
        <v>0</v>
      </c>
      <c r="FY10" s="494">
        <v>0</v>
      </c>
      <c r="FZ10" s="494">
        <v>0</v>
      </c>
      <c r="GA10" s="494">
        <v>9248</v>
      </c>
      <c r="GB10" s="494">
        <v>164616</v>
      </c>
      <c r="GC10" s="494">
        <v>0</v>
      </c>
      <c r="GD10" s="494">
        <v>27</v>
      </c>
      <c r="GE10" s="494">
        <v>1575</v>
      </c>
      <c r="GF10" s="494">
        <v>0</v>
      </c>
      <c r="GG10" s="495">
        <v>0</v>
      </c>
      <c r="GH10" s="496">
        <v>3243749</v>
      </c>
      <c r="GI10" s="497">
        <v>0</v>
      </c>
      <c r="GJ10" s="497">
        <v>235702</v>
      </c>
      <c r="GK10" s="497">
        <v>0</v>
      </c>
      <c r="GL10" s="497">
        <v>0</v>
      </c>
      <c r="GM10" s="497">
        <v>0</v>
      </c>
      <c r="GN10" s="497">
        <v>0</v>
      </c>
      <c r="GO10" s="497">
        <v>160052</v>
      </c>
      <c r="GP10" s="495">
        <v>-5230</v>
      </c>
      <c r="GQ10" s="496">
        <v>390524</v>
      </c>
      <c r="GR10" s="496">
        <v>3634273</v>
      </c>
      <c r="GS10" s="494">
        <v>3445</v>
      </c>
      <c r="GT10" s="495">
        <v>166</v>
      </c>
      <c r="GU10" s="496">
        <v>3611</v>
      </c>
      <c r="GV10" s="496">
        <v>394135</v>
      </c>
      <c r="GW10" s="496">
        <v>3637884</v>
      </c>
      <c r="GX10" s="497">
        <v>-52897</v>
      </c>
      <c r="GY10" s="497">
        <v>-126</v>
      </c>
      <c r="GZ10" s="497">
        <v>-4761</v>
      </c>
      <c r="HA10" s="495">
        <v>-4613</v>
      </c>
      <c r="HB10" s="495">
        <v>-62397</v>
      </c>
      <c r="HC10" s="496">
        <v>331738</v>
      </c>
      <c r="HD10" s="496">
        <v>3575487</v>
      </c>
    </row>
    <row r="11" spans="1:220" ht="15.75" customHeight="1" x14ac:dyDescent="0.2">
      <c r="A11" s="498" t="s">
        <v>464</v>
      </c>
      <c r="B11" s="499" t="s">
        <v>463</v>
      </c>
      <c r="C11" s="493">
        <v>188157</v>
      </c>
      <c r="D11" s="494">
        <v>13294</v>
      </c>
      <c r="E11" s="494">
        <v>71214</v>
      </c>
      <c r="F11" s="494">
        <v>38538</v>
      </c>
      <c r="G11" s="494">
        <v>2733</v>
      </c>
      <c r="H11" s="494">
        <v>15454</v>
      </c>
      <c r="I11" s="494">
        <v>156508</v>
      </c>
      <c r="J11" s="494">
        <v>0</v>
      </c>
      <c r="K11" s="494">
        <v>21</v>
      </c>
      <c r="L11" s="494">
        <v>0</v>
      </c>
      <c r="M11" s="494">
        <v>0</v>
      </c>
      <c r="N11" s="494">
        <v>0</v>
      </c>
      <c r="O11" s="494">
        <v>0</v>
      </c>
      <c r="P11" s="494">
        <v>0</v>
      </c>
      <c r="Q11" s="494">
        <v>0</v>
      </c>
      <c r="R11" s="494">
        <v>0</v>
      </c>
      <c r="S11" s="494">
        <v>0</v>
      </c>
      <c r="T11" s="494">
        <v>0</v>
      </c>
      <c r="U11" s="494">
        <v>0</v>
      </c>
      <c r="V11" s="494">
        <v>0</v>
      </c>
      <c r="W11" s="494">
        <v>0</v>
      </c>
      <c r="X11" s="494">
        <v>0</v>
      </c>
      <c r="Y11" s="494">
        <v>0</v>
      </c>
      <c r="Z11" s="494">
        <v>0</v>
      </c>
      <c r="AA11" s="494">
        <v>0</v>
      </c>
      <c r="AB11" s="494">
        <v>0</v>
      </c>
      <c r="AC11" s="494">
        <v>0</v>
      </c>
      <c r="AD11" s="494">
        <v>0</v>
      </c>
      <c r="AE11" s="494">
        <v>0</v>
      </c>
      <c r="AF11" s="494">
        <v>0</v>
      </c>
      <c r="AG11" s="494">
        <v>0</v>
      </c>
      <c r="AH11" s="494">
        <v>0</v>
      </c>
      <c r="AI11" s="494">
        <v>0</v>
      </c>
      <c r="AJ11" s="494">
        <v>0</v>
      </c>
      <c r="AK11" s="494">
        <v>0</v>
      </c>
      <c r="AL11" s="494">
        <v>0</v>
      </c>
      <c r="AM11" s="494">
        <v>0</v>
      </c>
      <c r="AN11" s="494">
        <v>0</v>
      </c>
      <c r="AO11" s="494">
        <v>0</v>
      </c>
      <c r="AP11" s="494">
        <v>0</v>
      </c>
      <c r="AQ11" s="494">
        <v>0</v>
      </c>
      <c r="AR11" s="494">
        <v>0</v>
      </c>
      <c r="AS11" s="494">
        <v>0</v>
      </c>
      <c r="AT11" s="494">
        <v>0</v>
      </c>
      <c r="AU11" s="494">
        <v>0</v>
      </c>
      <c r="AV11" s="494">
        <v>0</v>
      </c>
      <c r="AW11" s="494">
        <v>0</v>
      </c>
      <c r="AX11" s="494">
        <v>0</v>
      </c>
      <c r="AY11" s="494">
        <v>0</v>
      </c>
      <c r="AZ11" s="494">
        <v>0</v>
      </c>
      <c r="BA11" s="494">
        <v>0</v>
      </c>
      <c r="BB11" s="494">
        <v>0</v>
      </c>
      <c r="BC11" s="494">
        <v>0</v>
      </c>
      <c r="BD11" s="494">
        <v>0</v>
      </c>
      <c r="BE11" s="494">
        <v>0</v>
      </c>
      <c r="BF11" s="494">
        <v>0</v>
      </c>
      <c r="BG11" s="494">
        <v>0</v>
      </c>
      <c r="BH11" s="494">
        <v>0</v>
      </c>
      <c r="BI11" s="494">
        <v>0</v>
      </c>
      <c r="BJ11" s="494">
        <v>0</v>
      </c>
      <c r="BK11" s="494">
        <v>0</v>
      </c>
      <c r="BL11" s="494">
        <v>0</v>
      </c>
      <c r="BM11" s="494">
        <v>0</v>
      </c>
      <c r="BN11" s="494">
        <v>0</v>
      </c>
      <c r="BO11" s="494">
        <v>0</v>
      </c>
      <c r="BP11" s="494">
        <v>0</v>
      </c>
      <c r="BQ11" s="494">
        <v>0</v>
      </c>
      <c r="BR11" s="494">
        <v>0</v>
      </c>
      <c r="BS11" s="494">
        <v>0</v>
      </c>
      <c r="BT11" s="494">
        <v>0</v>
      </c>
      <c r="BU11" s="494">
        <v>0</v>
      </c>
      <c r="BV11" s="494">
        <v>0</v>
      </c>
      <c r="BW11" s="494">
        <v>0</v>
      </c>
      <c r="BX11" s="494">
        <v>0</v>
      </c>
      <c r="BY11" s="494">
        <v>0</v>
      </c>
      <c r="BZ11" s="494">
        <v>0</v>
      </c>
      <c r="CA11" s="494">
        <v>0</v>
      </c>
      <c r="CB11" s="494">
        <v>0</v>
      </c>
      <c r="CC11" s="494">
        <v>0</v>
      </c>
      <c r="CD11" s="494">
        <v>0</v>
      </c>
      <c r="CE11" s="494">
        <v>0</v>
      </c>
      <c r="CF11" s="494">
        <v>0</v>
      </c>
      <c r="CG11" s="494">
        <v>0</v>
      </c>
      <c r="CH11" s="494">
        <v>0</v>
      </c>
      <c r="CI11" s="494">
        <v>0</v>
      </c>
      <c r="CJ11" s="494">
        <v>0</v>
      </c>
      <c r="CK11" s="494">
        <v>0</v>
      </c>
      <c r="CL11" s="494">
        <v>0</v>
      </c>
      <c r="CM11" s="494">
        <v>0</v>
      </c>
      <c r="CN11" s="494">
        <v>0</v>
      </c>
      <c r="CO11" s="494">
        <v>0</v>
      </c>
      <c r="CP11" s="494">
        <v>0</v>
      </c>
      <c r="CQ11" s="494">
        <v>0</v>
      </c>
      <c r="CR11" s="494">
        <v>0</v>
      </c>
      <c r="CS11" s="494">
        <v>0</v>
      </c>
      <c r="CT11" s="494">
        <v>0</v>
      </c>
      <c r="CU11" s="494">
        <v>0</v>
      </c>
      <c r="CV11" s="494">
        <v>0</v>
      </c>
      <c r="CW11" s="494">
        <v>0</v>
      </c>
      <c r="CX11" s="494">
        <v>0</v>
      </c>
      <c r="CY11" s="494">
        <v>0</v>
      </c>
      <c r="CZ11" s="494">
        <v>0</v>
      </c>
      <c r="DA11" s="494">
        <v>0</v>
      </c>
      <c r="DB11" s="494">
        <v>0</v>
      </c>
      <c r="DC11" s="494">
        <v>0</v>
      </c>
      <c r="DD11" s="494">
        <v>0</v>
      </c>
      <c r="DE11" s="494">
        <v>0</v>
      </c>
      <c r="DF11" s="494">
        <v>0</v>
      </c>
      <c r="DG11" s="494">
        <v>0</v>
      </c>
      <c r="DH11" s="494">
        <v>0</v>
      </c>
      <c r="DI11" s="494">
        <v>0</v>
      </c>
      <c r="DJ11" s="494">
        <v>0</v>
      </c>
      <c r="DK11" s="494">
        <v>0</v>
      </c>
      <c r="DL11" s="494">
        <v>0</v>
      </c>
      <c r="DM11" s="494">
        <v>0</v>
      </c>
      <c r="DN11" s="494">
        <v>0</v>
      </c>
      <c r="DO11" s="494">
        <v>0</v>
      </c>
      <c r="DP11" s="494">
        <v>0</v>
      </c>
      <c r="DQ11" s="494">
        <v>0</v>
      </c>
      <c r="DR11" s="494">
        <v>0</v>
      </c>
      <c r="DS11" s="494">
        <v>0</v>
      </c>
      <c r="DT11" s="494">
        <v>0</v>
      </c>
      <c r="DU11" s="494">
        <v>0</v>
      </c>
      <c r="DV11" s="494">
        <v>0</v>
      </c>
      <c r="DW11" s="494">
        <v>0</v>
      </c>
      <c r="DX11" s="494">
        <v>0</v>
      </c>
      <c r="DY11" s="494">
        <v>0</v>
      </c>
      <c r="DZ11" s="494">
        <v>0</v>
      </c>
      <c r="EA11" s="494">
        <v>0</v>
      </c>
      <c r="EB11" s="494">
        <v>0</v>
      </c>
      <c r="EC11" s="494">
        <v>0</v>
      </c>
      <c r="ED11" s="494">
        <v>0</v>
      </c>
      <c r="EE11" s="494">
        <v>0</v>
      </c>
      <c r="EF11" s="494">
        <v>0</v>
      </c>
      <c r="EG11" s="494">
        <v>0</v>
      </c>
      <c r="EH11" s="494">
        <v>0</v>
      </c>
      <c r="EI11" s="494">
        <v>0</v>
      </c>
      <c r="EJ11" s="494">
        <v>0</v>
      </c>
      <c r="EK11" s="494">
        <v>0</v>
      </c>
      <c r="EL11" s="494">
        <v>0</v>
      </c>
      <c r="EM11" s="494">
        <v>0</v>
      </c>
      <c r="EN11" s="494">
        <v>0</v>
      </c>
      <c r="EO11" s="494">
        <v>0</v>
      </c>
      <c r="EP11" s="494">
        <v>0</v>
      </c>
      <c r="EQ11" s="494">
        <v>0</v>
      </c>
      <c r="ER11" s="494">
        <v>0</v>
      </c>
      <c r="ES11" s="494">
        <v>0</v>
      </c>
      <c r="ET11" s="494">
        <v>0</v>
      </c>
      <c r="EU11" s="494">
        <v>0</v>
      </c>
      <c r="EV11" s="494">
        <v>0</v>
      </c>
      <c r="EW11" s="494">
        <v>0</v>
      </c>
      <c r="EX11" s="494">
        <v>0</v>
      </c>
      <c r="EY11" s="494">
        <v>0</v>
      </c>
      <c r="EZ11" s="494">
        <v>0</v>
      </c>
      <c r="FA11" s="494">
        <v>0</v>
      </c>
      <c r="FB11" s="494">
        <v>0</v>
      </c>
      <c r="FC11" s="494">
        <v>0</v>
      </c>
      <c r="FD11" s="494">
        <v>0</v>
      </c>
      <c r="FE11" s="494">
        <v>0</v>
      </c>
      <c r="FF11" s="494">
        <v>0</v>
      </c>
      <c r="FG11" s="494">
        <v>0</v>
      </c>
      <c r="FH11" s="494">
        <v>0</v>
      </c>
      <c r="FI11" s="494">
        <v>0</v>
      </c>
      <c r="FJ11" s="494">
        <v>0</v>
      </c>
      <c r="FK11" s="494">
        <v>0</v>
      </c>
      <c r="FL11" s="494">
        <v>0</v>
      </c>
      <c r="FM11" s="494">
        <v>8252</v>
      </c>
      <c r="FN11" s="494">
        <v>0</v>
      </c>
      <c r="FO11" s="494">
        <v>0</v>
      </c>
      <c r="FP11" s="494">
        <v>0</v>
      </c>
      <c r="FQ11" s="494">
        <v>0</v>
      </c>
      <c r="FR11" s="494">
        <v>0</v>
      </c>
      <c r="FS11" s="494">
        <v>0</v>
      </c>
      <c r="FT11" s="494">
        <v>0</v>
      </c>
      <c r="FU11" s="494">
        <v>0</v>
      </c>
      <c r="FV11" s="494">
        <v>0</v>
      </c>
      <c r="FW11" s="494">
        <v>0</v>
      </c>
      <c r="FX11" s="494">
        <v>0</v>
      </c>
      <c r="FY11" s="494">
        <v>0</v>
      </c>
      <c r="FZ11" s="494">
        <v>0</v>
      </c>
      <c r="GA11" s="494">
        <v>0</v>
      </c>
      <c r="GB11" s="494">
        <v>0</v>
      </c>
      <c r="GC11" s="494">
        <v>0</v>
      </c>
      <c r="GD11" s="494">
        <v>11360</v>
      </c>
      <c r="GE11" s="494">
        <v>0</v>
      </c>
      <c r="GF11" s="494">
        <v>0</v>
      </c>
      <c r="GG11" s="495">
        <v>0</v>
      </c>
      <c r="GH11" s="496">
        <v>505531</v>
      </c>
      <c r="GI11" s="497">
        <v>0</v>
      </c>
      <c r="GJ11" s="497">
        <v>411830</v>
      </c>
      <c r="GK11" s="497">
        <v>0</v>
      </c>
      <c r="GL11" s="497">
        <v>0</v>
      </c>
      <c r="GM11" s="497">
        <v>0</v>
      </c>
      <c r="GN11" s="497">
        <v>0</v>
      </c>
      <c r="GO11" s="497">
        <v>0</v>
      </c>
      <c r="GP11" s="495">
        <v>0</v>
      </c>
      <c r="GQ11" s="496">
        <v>411830</v>
      </c>
      <c r="GR11" s="496">
        <v>917361</v>
      </c>
      <c r="GS11" s="494">
        <v>0</v>
      </c>
      <c r="GT11" s="495">
        <v>0</v>
      </c>
      <c r="GU11" s="496">
        <v>0</v>
      </c>
      <c r="GV11" s="496">
        <v>411830</v>
      </c>
      <c r="GW11" s="496">
        <v>917361</v>
      </c>
      <c r="GX11" s="497">
        <v>0</v>
      </c>
      <c r="GY11" s="497">
        <v>0</v>
      </c>
      <c r="GZ11" s="497">
        <v>0</v>
      </c>
      <c r="HA11" s="495">
        <v>0</v>
      </c>
      <c r="HB11" s="495">
        <v>0</v>
      </c>
      <c r="HC11" s="496">
        <v>411830</v>
      </c>
      <c r="HD11" s="496">
        <v>917361</v>
      </c>
    </row>
    <row r="12" spans="1:220" ht="15.75" customHeight="1" x14ac:dyDescent="0.2">
      <c r="A12" s="498" t="s">
        <v>1095</v>
      </c>
      <c r="B12" s="499" t="s">
        <v>462</v>
      </c>
      <c r="C12" s="493">
        <v>0</v>
      </c>
      <c r="D12" s="494">
        <v>0</v>
      </c>
      <c r="E12" s="494">
        <v>0</v>
      </c>
      <c r="F12" s="494">
        <v>0</v>
      </c>
      <c r="G12" s="494">
        <v>0</v>
      </c>
      <c r="H12" s="494">
        <v>0</v>
      </c>
      <c r="I12" s="494">
        <v>0</v>
      </c>
      <c r="J12" s="494">
        <v>0</v>
      </c>
      <c r="K12" s="494">
        <v>6915</v>
      </c>
      <c r="L12" s="494">
        <v>75471</v>
      </c>
      <c r="M12" s="494">
        <v>0</v>
      </c>
      <c r="N12" s="494">
        <v>0</v>
      </c>
      <c r="O12" s="494">
        <v>0</v>
      </c>
      <c r="P12" s="494">
        <v>0</v>
      </c>
      <c r="Q12" s="494">
        <v>0</v>
      </c>
      <c r="R12" s="494">
        <v>0</v>
      </c>
      <c r="S12" s="494">
        <v>0</v>
      </c>
      <c r="T12" s="494">
        <v>0</v>
      </c>
      <c r="U12" s="494">
        <v>0</v>
      </c>
      <c r="V12" s="494">
        <v>0</v>
      </c>
      <c r="W12" s="494">
        <v>0</v>
      </c>
      <c r="X12" s="494">
        <v>0</v>
      </c>
      <c r="Y12" s="494">
        <v>0</v>
      </c>
      <c r="Z12" s="494">
        <v>0</v>
      </c>
      <c r="AA12" s="494">
        <v>0</v>
      </c>
      <c r="AB12" s="494">
        <v>0</v>
      </c>
      <c r="AC12" s="494">
        <v>0</v>
      </c>
      <c r="AD12" s="494">
        <v>0</v>
      </c>
      <c r="AE12" s="494">
        <v>0</v>
      </c>
      <c r="AF12" s="494">
        <v>0</v>
      </c>
      <c r="AG12" s="494">
        <v>0</v>
      </c>
      <c r="AH12" s="494">
        <v>0</v>
      </c>
      <c r="AI12" s="494">
        <v>0</v>
      </c>
      <c r="AJ12" s="494">
        <v>0</v>
      </c>
      <c r="AK12" s="494">
        <v>0</v>
      </c>
      <c r="AL12" s="494">
        <v>0</v>
      </c>
      <c r="AM12" s="494">
        <v>0</v>
      </c>
      <c r="AN12" s="494">
        <v>0</v>
      </c>
      <c r="AO12" s="494">
        <v>0</v>
      </c>
      <c r="AP12" s="494">
        <v>0</v>
      </c>
      <c r="AQ12" s="494">
        <v>0</v>
      </c>
      <c r="AR12" s="494">
        <v>0</v>
      </c>
      <c r="AS12" s="494">
        <v>0</v>
      </c>
      <c r="AT12" s="494">
        <v>0</v>
      </c>
      <c r="AU12" s="494">
        <v>0</v>
      </c>
      <c r="AV12" s="494">
        <v>0</v>
      </c>
      <c r="AW12" s="494">
        <v>0</v>
      </c>
      <c r="AX12" s="494">
        <v>0</v>
      </c>
      <c r="AY12" s="494">
        <v>0</v>
      </c>
      <c r="AZ12" s="494">
        <v>0</v>
      </c>
      <c r="BA12" s="494">
        <v>0</v>
      </c>
      <c r="BB12" s="494">
        <v>0</v>
      </c>
      <c r="BC12" s="494">
        <v>0</v>
      </c>
      <c r="BD12" s="494">
        <v>0</v>
      </c>
      <c r="BE12" s="494">
        <v>0</v>
      </c>
      <c r="BF12" s="494">
        <v>0</v>
      </c>
      <c r="BG12" s="494">
        <v>0</v>
      </c>
      <c r="BH12" s="494">
        <v>0</v>
      </c>
      <c r="BI12" s="494">
        <v>0</v>
      </c>
      <c r="BJ12" s="494">
        <v>0</v>
      </c>
      <c r="BK12" s="494">
        <v>0</v>
      </c>
      <c r="BL12" s="494">
        <v>0</v>
      </c>
      <c r="BM12" s="494">
        <v>0</v>
      </c>
      <c r="BN12" s="494">
        <v>0</v>
      </c>
      <c r="BO12" s="494">
        <v>0</v>
      </c>
      <c r="BP12" s="494">
        <v>0</v>
      </c>
      <c r="BQ12" s="494">
        <v>0</v>
      </c>
      <c r="BR12" s="494">
        <v>0</v>
      </c>
      <c r="BS12" s="494">
        <v>0</v>
      </c>
      <c r="BT12" s="494">
        <v>0</v>
      </c>
      <c r="BU12" s="494">
        <v>0</v>
      </c>
      <c r="BV12" s="494">
        <v>0</v>
      </c>
      <c r="BW12" s="494">
        <v>0</v>
      </c>
      <c r="BX12" s="494">
        <v>0</v>
      </c>
      <c r="BY12" s="494">
        <v>0</v>
      </c>
      <c r="BZ12" s="494">
        <v>0</v>
      </c>
      <c r="CA12" s="494">
        <v>0</v>
      </c>
      <c r="CB12" s="494">
        <v>0</v>
      </c>
      <c r="CC12" s="494">
        <v>0</v>
      </c>
      <c r="CD12" s="494">
        <v>0</v>
      </c>
      <c r="CE12" s="494">
        <v>0</v>
      </c>
      <c r="CF12" s="494">
        <v>0</v>
      </c>
      <c r="CG12" s="494">
        <v>0</v>
      </c>
      <c r="CH12" s="494">
        <v>0</v>
      </c>
      <c r="CI12" s="494">
        <v>0</v>
      </c>
      <c r="CJ12" s="494">
        <v>0</v>
      </c>
      <c r="CK12" s="494">
        <v>0</v>
      </c>
      <c r="CL12" s="494">
        <v>0</v>
      </c>
      <c r="CM12" s="494">
        <v>0</v>
      </c>
      <c r="CN12" s="494">
        <v>0</v>
      </c>
      <c r="CO12" s="494">
        <v>0</v>
      </c>
      <c r="CP12" s="494">
        <v>0</v>
      </c>
      <c r="CQ12" s="494">
        <v>0</v>
      </c>
      <c r="CR12" s="494">
        <v>0</v>
      </c>
      <c r="CS12" s="494">
        <v>0</v>
      </c>
      <c r="CT12" s="494">
        <v>0</v>
      </c>
      <c r="CU12" s="494">
        <v>0</v>
      </c>
      <c r="CV12" s="494">
        <v>0</v>
      </c>
      <c r="CW12" s="494">
        <v>0</v>
      </c>
      <c r="CX12" s="494">
        <v>0</v>
      </c>
      <c r="CY12" s="494">
        <v>0</v>
      </c>
      <c r="CZ12" s="494">
        <v>0</v>
      </c>
      <c r="DA12" s="494">
        <v>0</v>
      </c>
      <c r="DB12" s="494">
        <v>0</v>
      </c>
      <c r="DC12" s="494">
        <v>0</v>
      </c>
      <c r="DD12" s="494">
        <v>0</v>
      </c>
      <c r="DE12" s="494">
        <v>0</v>
      </c>
      <c r="DF12" s="494">
        <v>0</v>
      </c>
      <c r="DG12" s="494">
        <v>0</v>
      </c>
      <c r="DH12" s="494">
        <v>0</v>
      </c>
      <c r="DI12" s="494">
        <v>0</v>
      </c>
      <c r="DJ12" s="494">
        <v>0</v>
      </c>
      <c r="DK12" s="494">
        <v>0</v>
      </c>
      <c r="DL12" s="494">
        <v>0</v>
      </c>
      <c r="DM12" s="494">
        <v>0</v>
      </c>
      <c r="DN12" s="494">
        <v>0</v>
      </c>
      <c r="DO12" s="494">
        <v>0</v>
      </c>
      <c r="DP12" s="494">
        <v>0</v>
      </c>
      <c r="DQ12" s="494">
        <v>0</v>
      </c>
      <c r="DR12" s="494">
        <v>0</v>
      </c>
      <c r="DS12" s="494">
        <v>0</v>
      </c>
      <c r="DT12" s="494">
        <v>0</v>
      </c>
      <c r="DU12" s="494">
        <v>0</v>
      </c>
      <c r="DV12" s="494">
        <v>0</v>
      </c>
      <c r="DW12" s="494">
        <v>0</v>
      </c>
      <c r="DX12" s="494">
        <v>0</v>
      </c>
      <c r="DY12" s="494">
        <v>0</v>
      </c>
      <c r="DZ12" s="494">
        <v>0</v>
      </c>
      <c r="EA12" s="494">
        <v>0</v>
      </c>
      <c r="EB12" s="494">
        <v>79</v>
      </c>
      <c r="EC12" s="494">
        <v>0</v>
      </c>
      <c r="ED12" s="494">
        <v>0</v>
      </c>
      <c r="EE12" s="494">
        <v>0</v>
      </c>
      <c r="EF12" s="494">
        <v>0</v>
      </c>
      <c r="EG12" s="494">
        <v>0</v>
      </c>
      <c r="EH12" s="494">
        <v>0</v>
      </c>
      <c r="EI12" s="494">
        <v>0</v>
      </c>
      <c r="EJ12" s="494">
        <v>0</v>
      </c>
      <c r="EK12" s="494">
        <v>0</v>
      </c>
      <c r="EL12" s="494">
        <v>0</v>
      </c>
      <c r="EM12" s="494">
        <v>0</v>
      </c>
      <c r="EN12" s="494">
        <v>0</v>
      </c>
      <c r="EO12" s="494">
        <v>0</v>
      </c>
      <c r="EP12" s="494">
        <v>0</v>
      </c>
      <c r="EQ12" s="494">
        <v>0</v>
      </c>
      <c r="ER12" s="494">
        <v>0</v>
      </c>
      <c r="ES12" s="494">
        <v>0</v>
      </c>
      <c r="ET12" s="494">
        <v>0</v>
      </c>
      <c r="EU12" s="494">
        <v>0</v>
      </c>
      <c r="EV12" s="494">
        <v>0</v>
      </c>
      <c r="EW12" s="494">
        <v>0</v>
      </c>
      <c r="EX12" s="494">
        <v>0</v>
      </c>
      <c r="EY12" s="494">
        <v>0</v>
      </c>
      <c r="EZ12" s="494">
        <v>0</v>
      </c>
      <c r="FA12" s="494">
        <v>0</v>
      </c>
      <c r="FB12" s="494">
        <v>0</v>
      </c>
      <c r="FC12" s="494">
        <v>0</v>
      </c>
      <c r="FD12" s="494">
        <v>0</v>
      </c>
      <c r="FE12" s="494">
        <v>0</v>
      </c>
      <c r="FF12" s="494">
        <v>0</v>
      </c>
      <c r="FG12" s="494">
        <v>0</v>
      </c>
      <c r="FH12" s="494">
        <v>0</v>
      </c>
      <c r="FI12" s="494">
        <v>0</v>
      </c>
      <c r="FJ12" s="494">
        <v>0</v>
      </c>
      <c r="FK12" s="494">
        <v>0</v>
      </c>
      <c r="FL12" s="494">
        <v>0</v>
      </c>
      <c r="FM12" s="494">
        <v>0</v>
      </c>
      <c r="FN12" s="494">
        <v>0</v>
      </c>
      <c r="FO12" s="494">
        <v>0</v>
      </c>
      <c r="FP12" s="494">
        <v>0</v>
      </c>
      <c r="FQ12" s="494">
        <v>0</v>
      </c>
      <c r="FR12" s="494">
        <v>0</v>
      </c>
      <c r="FS12" s="494">
        <v>0</v>
      </c>
      <c r="FT12" s="494">
        <v>0</v>
      </c>
      <c r="FU12" s="494">
        <v>0</v>
      </c>
      <c r="FV12" s="494">
        <v>0</v>
      </c>
      <c r="FW12" s="494">
        <v>0</v>
      </c>
      <c r="FX12" s="494">
        <v>0</v>
      </c>
      <c r="FY12" s="494">
        <v>0</v>
      </c>
      <c r="FZ12" s="494">
        <v>0</v>
      </c>
      <c r="GA12" s="494">
        <v>0</v>
      </c>
      <c r="GB12" s="494">
        <v>0</v>
      </c>
      <c r="GC12" s="494">
        <v>0</v>
      </c>
      <c r="GD12" s="494">
        <v>0</v>
      </c>
      <c r="GE12" s="494">
        <v>0</v>
      </c>
      <c r="GF12" s="494">
        <v>0</v>
      </c>
      <c r="GG12" s="495">
        <v>0</v>
      </c>
      <c r="GH12" s="496">
        <v>82465</v>
      </c>
      <c r="GI12" s="497">
        <v>0</v>
      </c>
      <c r="GJ12" s="497">
        <v>0</v>
      </c>
      <c r="GK12" s="497">
        <v>0</v>
      </c>
      <c r="GL12" s="497">
        <v>0</v>
      </c>
      <c r="GM12" s="497">
        <v>0</v>
      </c>
      <c r="GN12" s="497">
        <v>0</v>
      </c>
      <c r="GO12" s="497">
        <v>0</v>
      </c>
      <c r="GP12" s="495">
        <v>243122</v>
      </c>
      <c r="GQ12" s="496">
        <v>243122</v>
      </c>
      <c r="GR12" s="496">
        <v>325587</v>
      </c>
      <c r="GS12" s="494">
        <v>0</v>
      </c>
      <c r="GT12" s="495">
        <v>0</v>
      </c>
      <c r="GU12" s="496">
        <v>0</v>
      </c>
      <c r="GV12" s="496">
        <v>243122</v>
      </c>
      <c r="GW12" s="496">
        <v>325587</v>
      </c>
      <c r="GX12" s="497">
        <v>0</v>
      </c>
      <c r="GY12" s="497">
        <v>0</v>
      </c>
      <c r="GZ12" s="497">
        <v>0</v>
      </c>
      <c r="HA12" s="495">
        <v>0</v>
      </c>
      <c r="HB12" s="495">
        <v>0</v>
      </c>
      <c r="HC12" s="496">
        <v>243122</v>
      </c>
      <c r="HD12" s="496">
        <v>325587</v>
      </c>
    </row>
    <row r="13" spans="1:220" ht="15.75" customHeight="1" x14ac:dyDescent="0.2">
      <c r="A13" s="498" t="s">
        <v>1096</v>
      </c>
      <c r="B13" s="499" t="s">
        <v>459</v>
      </c>
      <c r="C13" s="493">
        <v>0</v>
      </c>
      <c r="D13" s="494">
        <v>0</v>
      </c>
      <c r="E13" s="494">
        <v>0</v>
      </c>
      <c r="F13" s="494">
        <v>142</v>
      </c>
      <c r="G13" s="494">
        <v>0</v>
      </c>
      <c r="H13" s="494">
        <v>0</v>
      </c>
      <c r="I13" s="494">
        <v>0</v>
      </c>
      <c r="J13" s="494">
        <v>0</v>
      </c>
      <c r="K13" s="494">
        <v>15</v>
      </c>
      <c r="L13" s="494">
        <v>0</v>
      </c>
      <c r="M13" s="494">
        <v>19199</v>
      </c>
      <c r="N13" s="494">
        <v>0</v>
      </c>
      <c r="O13" s="494">
        <v>0</v>
      </c>
      <c r="P13" s="494">
        <v>42</v>
      </c>
      <c r="Q13" s="494">
        <v>4</v>
      </c>
      <c r="R13" s="494">
        <v>17</v>
      </c>
      <c r="S13" s="494">
        <v>0</v>
      </c>
      <c r="T13" s="494">
        <v>0</v>
      </c>
      <c r="U13" s="494">
        <v>0</v>
      </c>
      <c r="V13" s="494">
        <v>0</v>
      </c>
      <c r="W13" s="494">
        <v>0</v>
      </c>
      <c r="X13" s="494">
        <v>0</v>
      </c>
      <c r="Y13" s="494">
        <v>0</v>
      </c>
      <c r="Z13" s="494">
        <v>0</v>
      </c>
      <c r="AA13" s="494">
        <v>0</v>
      </c>
      <c r="AB13" s="494">
        <v>264</v>
      </c>
      <c r="AC13" s="494">
        <v>0</v>
      </c>
      <c r="AD13" s="494">
        <v>0</v>
      </c>
      <c r="AE13" s="494">
        <v>0</v>
      </c>
      <c r="AF13" s="494">
        <v>0</v>
      </c>
      <c r="AG13" s="494">
        <v>0</v>
      </c>
      <c r="AH13" s="494">
        <v>0</v>
      </c>
      <c r="AI13" s="494">
        <v>0</v>
      </c>
      <c r="AJ13" s="494">
        <v>0</v>
      </c>
      <c r="AK13" s="494">
        <v>0</v>
      </c>
      <c r="AL13" s="494">
        <v>354195</v>
      </c>
      <c r="AM13" s="494">
        <v>1031</v>
      </c>
      <c r="AN13" s="494">
        <v>2</v>
      </c>
      <c r="AO13" s="494">
        <v>1530</v>
      </c>
      <c r="AP13" s="494">
        <v>0</v>
      </c>
      <c r="AQ13" s="494">
        <v>0</v>
      </c>
      <c r="AR13" s="494">
        <v>0</v>
      </c>
      <c r="AS13" s="494">
        <v>2</v>
      </c>
      <c r="AT13" s="494">
        <v>0</v>
      </c>
      <c r="AU13" s="494">
        <v>0</v>
      </c>
      <c r="AV13" s="494">
        <v>0</v>
      </c>
      <c r="AW13" s="494">
        <v>0</v>
      </c>
      <c r="AX13" s="494">
        <v>0</v>
      </c>
      <c r="AY13" s="494">
        <v>0</v>
      </c>
      <c r="AZ13" s="494">
        <v>0</v>
      </c>
      <c r="BA13" s="494">
        <v>0</v>
      </c>
      <c r="BB13" s="494">
        <v>0</v>
      </c>
      <c r="BC13" s="494">
        <v>0</v>
      </c>
      <c r="BD13" s="494">
        <v>0</v>
      </c>
      <c r="BE13" s="494">
        <v>0</v>
      </c>
      <c r="BF13" s="494">
        <v>0</v>
      </c>
      <c r="BG13" s="494">
        <v>0</v>
      </c>
      <c r="BH13" s="494">
        <v>0</v>
      </c>
      <c r="BI13" s="494">
        <v>0</v>
      </c>
      <c r="BJ13" s="494">
        <v>0</v>
      </c>
      <c r="BK13" s="494">
        <v>0</v>
      </c>
      <c r="BL13" s="494">
        <v>0</v>
      </c>
      <c r="BM13" s="494">
        <v>0</v>
      </c>
      <c r="BN13" s="494">
        <v>0</v>
      </c>
      <c r="BO13" s="494">
        <v>0</v>
      </c>
      <c r="BP13" s="494">
        <v>0</v>
      </c>
      <c r="BQ13" s="494">
        <v>0</v>
      </c>
      <c r="BR13" s="494">
        <v>0</v>
      </c>
      <c r="BS13" s="494">
        <v>0</v>
      </c>
      <c r="BT13" s="494">
        <v>0</v>
      </c>
      <c r="BU13" s="494">
        <v>0</v>
      </c>
      <c r="BV13" s="494">
        <v>0</v>
      </c>
      <c r="BW13" s="494">
        <v>0</v>
      </c>
      <c r="BX13" s="494">
        <v>0</v>
      </c>
      <c r="BY13" s="494">
        <v>0</v>
      </c>
      <c r="BZ13" s="494">
        <v>0</v>
      </c>
      <c r="CA13" s="494">
        <v>0</v>
      </c>
      <c r="CB13" s="494">
        <v>0</v>
      </c>
      <c r="CC13" s="494">
        <v>0</v>
      </c>
      <c r="CD13" s="494">
        <v>0</v>
      </c>
      <c r="CE13" s="494">
        <v>0</v>
      </c>
      <c r="CF13" s="494">
        <v>0</v>
      </c>
      <c r="CG13" s="494">
        <v>0</v>
      </c>
      <c r="CH13" s="494">
        <v>0</v>
      </c>
      <c r="CI13" s="494">
        <v>0</v>
      </c>
      <c r="CJ13" s="494">
        <v>0</v>
      </c>
      <c r="CK13" s="494">
        <v>0</v>
      </c>
      <c r="CL13" s="494">
        <v>0</v>
      </c>
      <c r="CM13" s="494">
        <v>0</v>
      </c>
      <c r="CN13" s="494">
        <v>0</v>
      </c>
      <c r="CO13" s="494">
        <v>0</v>
      </c>
      <c r="CP13" s="494">
        <v>0</v>
      </c>
      <c r="CQ13" s="494">
        <v>0</v>
      </c>
      <c r="CR13" s="494">
        <v>0</v>
      </c>
      <c r="CS13" s="494">
        <v>0</v>
      </c>
      <c r="CT13" s="494">
        <v>0</v>
      </c>
      <c r="CU13" s="494">
        <v>0</v>
      </c>
      <c r="CV13" s="494">
        <v>0</v>
      </c>
      <c r="CW13" s="494">
        <v>0</v>
      </c>
      <c r="CX13" s="494">
        <v>0</v>
      </c>
      <c r="CY13" s="494">
        <v>0</v>
      </c>
      <c r="CZ13" s="494">
        <v>0</v>
      </c>
      <c r="DA13" s="494">
        <v>0</v>
      </c>
      <c r="DB13" s="494">
        <v>0</v>
      </c>
      <c r="DC13" s="494">
        <v>0</v>
      </c>
      <c r="DD13" s="494">
        <v>0</v>
      </c>
      <c r="DE13" s="494">
        <v>0</v>
      </c>
      <c r="DF13" s="494">
        <v>0</v>
      </c>
      <c r="DG13" s="494">
        <v>0</v>
      </c>
      <c r="DH13" s="494">
        <v>0</v>
      </c>
      <c r="DI13" s="494">
        <v>0</v>
      </c>
      <c r="DJ13" s="494">
        <v>0</v>
      </c>
      <c r="DK13" s="494">
        <v>0</v>
      </c>
      <c r="DL13" s="494">
        <v>0</v>
      </c>
      <c r="DM13" s="494">
        <v>0</v>
      </c>
      <c r="DN13" s="494">
        <v>0</v>
      </c>
      <c r="DO13" s="494">
        <v>0</v>
      </c>
      <c r="DP13" s="494">
        <v>0</v>
      </c>
      <c r="DQ13" s="494">
        <v>0</v>
      </c>
      <c r="DR13" s="494">
        <v>14</v>
      </c>
      <c r="DS13" s="494">
        <v>0</v>
      </c>
      <c r="DT13" s="494">
        <v>0</v>
      </c>
      <c r="DU13" s="494">
        <v>0</v>
      </c>
      <c r="DV13" s="494">
        <v>91</v>
      </c>
      <c r="DW13" s="494">
        <v>342</v>
      </c>
      <c r="DX13" s="494">
        <v>0</v>
      </c>
      <c r="DY13" s="494">
        <v>126</v>
      </c>
      <c r="DZ13" s="494">
        <v>12</v>
      </c>
      <c r="EA13" s="494">
        <v>10</v>
      </c>
      <c r="EB13" s="494">
        <v>851</v>
      </c>
      <c r="EC13" s="494">
        <v>190</v>
      </c>
      <c r="ED13" s="494">
        <v>0</v>
      </c>
      <c r="EE13" s="494">
        <v>0</v>
      </c>
      <c r="EF13" s="494">
        <v>0</v>
      </c>
      <c r="EG13" s="494">
        <v>0</v>
      </c>
      <c r="EH13" s="494">
        <v>0</v>
      </c>
      <c r="EI13" s="494">
        <v>0</v>
      </c>
      <c r="EJ13" s="494">
        <v>0</v>
      </c>
      <c r="EK13" s="494">
        <v>0</v>
      </c>
      <c r="EL13" s="494">
        <v>0</v>
      </c>
      <c r="EM13" s="494">
        <v>0</v>
      </c>
      <c r="EN13" s="494">
        <v>0</v>
      </c>
      <c r="EO13" s="494">
        <v>0</v>
      </c>
      <c r="EP13" s="494">
        <v>0</v>
      </c>
      <c r="EQ13" s="494">
        <v>0</v>
      </c>
      <c r="ER13" s="494">
        <v>0</v>
      </c>
      <c r="ES13" s="494">
        <v>0</v>
      </c>
      <c r="ET13" s="494">
        <v>0</v>
      </c>
      <c r="EU13" s="494">
        <v>0</v>
      </c>
      <c r="EV13" s="494">
        <v>0</v>
      </c>
      <c r="EW13" s="494">
        <v>0</v>
      </c>
      <c r="EX13" s="494">
        <v>0</v>
      </c>
      <c r="EY13" s="494">
        <v>0</v>
      </c>
      <c r="EZ13" s="494">
        <v>0</v>
      </c>
      <c r="FA13" s="494">
        <v>0</v>
      </c>
      <c r="FB13" s="494">
        <v>0</v>
      </c>
      <c r="FC13" s="494">
        <v>0</v>
      </c>
      <c r="FD13" s="494">
        <v>0</v>
      </c>
      <c r="FE13" s="494">
        <v>0</v>
      </c>
      <c r="FF13" s="494">
        <v>0</v>
      </c>
      <c r="FG13" s="494">
        <v>0</v>
      </c>
      <c r="FH13" s="494">
        <v>0</v>
      </c>
      <c r="FI13" s="494">
        <v>0</v>
      </c>
      <c r="FJ13" s="494">
        <v>0</v>
      </c>
      <c r="FK13" s="494">
        <v>0</v>
      </c>
      <c r="FL13" s="494">
        <v>0</v>
      </c>
      <c r="FM13" s="494">
        <v>0</v>
      </c>
      <c r="FN13" s="494">
        <v>0</v>
      </c>
      <c r="FO13" s="494">
        <v>0</v>
      </c>
      <c r="FP13" s="494">
        <v>0</v>
      </c>
      <c r="FQ13" s="494">
        <v>0</v>
      </c>
      <c r="FR13" s="494">
        <v>0</v>
      </c>
      <c r="FS13" s="494">
        <v>0</v>
      </c>
      <c r="FT13" s="494">
        <v>0</v>
      </c>
      <c r="FU13" s="494">
        <v>0</v>
      </c>
      <c r="FV13" s="494">
        <v>0</v>
      </c>
      <c r="FW13" s="494">
        <v>0</v>
      </c>
      <c r="FX13" s="494">
        <v>0</v>
      </c>
      <c r="FY13" s="494">
        <v>0</v>
      </c>
      <c r="FZ13" s="494">
        <v>0</v>
      </c>
      <c r="GA13" s="494">
        <v>0</v>
      </c>
      <c r="GB13" s="494">
        <v>0</v>
      </c>
      <c r="GC13" s="494">
        <v>0</v>
      </c>
      <c r="GD13" s="494">
        <v>0</v>
      </c>
      <c r="GE13" s="494">
        <v>0</v>
      </c>
      <c r="GF13" s="494">
        <v>0</v>
      </c>
      <c r="GG13" s="495">
        <v>0</v>
      </c>
      <c r="GH13" s="496">
        <v>378079</v>
      </c>
      <c r="GI13" s="497">
        <v>0</v>
      </c>
      <c r="GJ13" s="497">
        <v>0</v>
      </c>
      <c r="GK13" s="497">
        <v>0</v>
      </c>
      <c r="GL13" s="497">
        <v>0</v>
      </c>
      <c r="GM13" s="497">
        <v>0</v>
      </c>
      <c r="GN13" s="497">
        <v>0</v>
      </c>
      <c r="GO13" s="497">
        <v>0</v>
      </c>
      <c r="GP13" s="495">
        <v>-31984</v>
      </c>
      <c r="GQ13" s="496">
        <v>-31984</v>
      </c>
      <c r="GR13" s="496">
        <v>346095</v>
      </c>
      <c r="GS13" s="494">
        <v>8252</v>
      </c>
      <c r="GT13" s="495">
        <v>0</v>
      </c>
      <c r="GU13" s="496">
        <v>8252</v>
      </c>
      <c r="GV13" s="496">
        <v>-23732</v>
      </c>
      <c r="GW13" s="496">
        <v>354347</v>
      </c>
      <c r="GX13" s="497">
        <v>-96512</v>
      </c>
      <c r="GY13" s="497">
        <v>0</v>
      </c>
      <c r="GZ13" s="497">
        <v>-4</v>
      </c>
      <c r="HA13" s="495">
        <v>-7721</v>
      </c>
      <c r="HB13" s="495">
        <v>-104237</v>
      </c>
      <c r="HC13" s="496">
        <v>-127969</v>
      </c>
      <c r="HD13" s="496">
        <v>250110</v>
      </c>
    </row>
    <row r="14" spans="1:220" ht="15.75" customHeight="1" x14ac:dyDescent="0.2">
      <c r="A14" s="519" t="s">
        <v>1097</v>
      </c>
      <c r="B14" s="520" t="s">
        <v>531</v>
      </c>
      <c r="C14" s="493">
        <v>0</v>
      </c>
      <c r="D14" s="494">
        <v>0</v>
      </c>
      <c r="E14" s="494">
        <v>1360</v>
      </c>
      <c r="F14" s="494">
        <v>13</v>
      </c>
      <c r="G14" s="494">
        <v>0</v>
      </c>
      <c r="H14" s="494">
        <v>106</v>
      </c>
      <c r="I14" s="494">
        <v>0</v>
      </c>
      <c r="J14" s="494">
        <v>0</v>
      </c>
      <c r="K14" s="494">
        <v>1</v>
      </c>
      <c r="L14" s="494">
        <v>0</v>
      </c>
      <c r="M14" s="494">
        <v>31</v>
      </c>
      <c r="N14" s="494">
        <v>234</v>
      </c>
      <c r="O14" s="494">
        <v>17</v>
      </c>
      <c r="P14" s="494">
        <v>0</v>
      </c>
      <c r="Q14" s="494">
        <v>0</v>
      </c>
      <c r="R14" s="494">
        <v>0</v>
      </c>
      <c r="S14" s="494">
        <v>5</v>
      </c>
      <c r="T14" s="494">
        <v>348</v>
      </c>
      <c r="U14" s="494">
        <v>0</v>
      </c>
      <c r="V14" s="494">
        <v>1269</v>
      </c>
      <c r="W14" s="494">
        <v>585</v>
      </c>
      <c r="X14" s="494">
        <v>0</v>
      </c>
      <c r="Y14" s="494">
        <v>11366</v>
      </c>
      <c r="Z14" s="494">
        <v>0</v>
      </c>
      <c r="AA14" s="494">
        <v>0</v>
      </c>
      <c r="AB14" s="494">
        <v>1</v>
      </c>
      <c r="AC14" s="494">
        <v>0</v>
      </c>
      <c r="AD14" s="494">
        <v>0</v>
      </c>
      <c r="AE14" s="494">
        <v>0</v>
      </c>
      <c r="AF14" s="494">
        <v>0</v>
      </c>
      <c r="AG14" s="494">
        <v>31</v>
      </c>
      <c r="AH14" s="494">
        <v>0</v>
      </c>
      <c r="AI14" s="494">
        <v>0</v>
      </c>
      <c r="AJ14" s="494">
        <v>0</v>
      </c>
      <c r="AK14" s="494">
        <v>0</v>
      </c>
      <c r="AL14" s="494">
        <v>0</v>
      </c>
      <c r="AM14" s="494">
        <v>2327</v>
      </c>
      <c r="AN14" s="494">
        <v>34</v>
      </c>
      <c r="AO14" s="494">
        <v>0</v>
      </c>
      <c r="AP14" s="494">
        <v>0</v>
      </c>
      <c r="AQ14" s="494">
        <v>0</v>
      </c>
      <c r="AR14" s="494">
        <v>0</v>
      </c>
      <c r="AS14" s="494">
        <v>0</v>
      </c>
      <c r="AT14" s="494">
        <v>0</v>
      </c>
      <c r="AU14" s="494">
        <v>0</v>
      </c>
      <c r="AV14" s="494">
        <v>0</v>
      </c>
      <c r="AW14" s="494">
        <v>623</v>
      </c>
      <c r="AX14" s="494">
        <v>0</v>
      </c>
      <c r="AY14" s="494">
        <v>0</v>
      </c>
      <c r="AZ14" s="494">
        <v>0</v>
      </c>
      <c r="BA14" s="494">
        <v>0</v>
      </c>
      <c r="BB14" s="494">
        <v>0</v>
      </c>
      <c r="BC14" s="494">
        <v>0</v>
      </c>
      <c r="BD14" s="494">
        <v>0</v>
      </c>
      <c r="BE14" s="494">
        <v>0</v>
      </c>
      <c r="BF14" s="494">
        <v>0</v>
      </c>
      <c r="BG14" s="494">
        <v>184</v>
      </c>
      <c r="BH14" s="494">
        <v>0</v>
      </c>
      <c r="BI14" s="494">
        <v>5004</v>
      </c>
      <c r="BJ14" s="494">
        <v>0</v>
      </c>
      <c r="BK14" s="494">
        <v>0</v>
      </c>
      <c r="BL14" s="494">
        <v>0</v>
      </c>
      <c r="BM14" s="494">
        <v>0</v>
      </c>
      <c r="BN14" s="494">
        <v>0</v>
      </c>
      <c r="BO14" s="494">
        <v>0</v>
      </c>
      <c r="BP14" s="494">
        <v>1455</v>
      </c>
      <c r="BQ14" s="494">
        <v>0</v>
      </c>
      <c r="BR14" s="494">
        <v>0</v>
      </c>
      <c r="BS14" s="494">
        <v>1</v>
      </c>
      <c r="BT14" s="494">
        <v>0</v>
      </c>
      <c r="BU14" s="494">
        <v>0</v>
      </c>
      <c r="BV14" s="494">
        <v>0</v>
      </c>
      <c r="BW14" s="494">
        <v>0</v>
      </c>
      <c r="BX14" s="494">
        <v>0</v>
      </c>
      <c r="BY14" s="494">
        <v>0</v>
      </c>
      <c r="BZ14" s="494">
        <v>0</v>
      </c>
      <c r="CA14" s="494">
        <v>2</v>
      </c>
      <c r="CB14" s="494">
        <v>0</v>
      </c>
      <c r="CC14" s="494">
        <v>0</v>
      </c>
      <c r="CD14" s="494">
        <v>0</v>
      </c>
      <c r="CE14" s="494">
        <v>0</v>
      </c>
      <c r="CF14" s="494">
        <v>0</v>
      </c>
      <c r="CG14" s="494">
        <v>0</v>
      </c>
      <c r="CH14" s="494">
        <v>0</v>
      </c>
      <c r="CI14" s="494">
        <v>0</v>
      </c>
      <c r="CJ14" s="494">
        <v>0</v>
      </c>
      <c r="CK14" s="494">
        <v>0</v>
      </c>
      <c r="CL14" s="494">
        <v>0</v>
      </c>
      <c r="CM14" s="494">
        <v>0</v>
      </c>
      <c r="CN14" s="494">
        <v>0</v>
      </c>
      <c r="CO14" s="494">
        <v>0</v>
      </c>
      <c r="CP14" s="494">
        <v>0</v>
      </c>
      <c r="CQ14" s="494">
        <v>0</v>
      </c>
      <c r="CR14" s="494">
        <v>0</v>
      </c>
      <c r="CS14" s="494">
        <v>0</v>
      </c>
      <c r="CT14" s="494">
        <v>0</v>
      </c>
      <c r="CU14" s="494">
        <v>0</v>
      </c>
      <c r="CV14" s="494">
        <v>0</v>
      </c>
      <c r="CW14" s="494">
        <v>0</v>
      </c>
      <c r="CX14" s="494">
        <v>0</v>
      </c>
      <c r="CY14" s="494">
        <v>0</v>
      </c>
      <c r="CZ14" s="494">
        <v>0</v>
      </c>
      <c r="DA14" s="494">
        <v>0</v>
      </c>
      <c r="DB14" s="494">
        <v>0</v>
      </c>
      <c r="DC14" s="494">
        <v>0</v>
      </c>
      <c r="DD14" s="494">
        <v>0</v>
      </c>
      <c r="DE14" s="494">
        <v>0</v>
      </c>
      <c r="DF14" s="494">
        <v>0</v>
      </c>
      <c r="DG14" s="494">
        <v>0</v>
      </c>
      <c r="DH14" s="494">
        <v>0</v>
      </c>
      <c r="DI14" s="494">
        <v>0</v>
      </c>
      <c r="DJ14" s="494">
        <v>0</v>
      </c>
      <c r="DK14" s="494">
        <v>0</v>
      </c>
      <c r="DL14" s="494">
        <v>0</v>
      </c>
      <c r="DM14" s="494">
        <v>0</v>
      </c>
      <c r="DN14" s="494">
        <v>0</v>
      </c>
      <c r="DO14" s="494">
        <v>0</v>
      </c>
      <c r="DP14" s="494">
        <v>0</v>
      </c>
      <c r="DQ14" s="494">
        <v>0</v>
      </c>
      <c r="DR14" s="494">
        <v>0</v>
      </c>
      <c r="DS14" s="494">
        <v>0</v>
      </c>
      <c r="DT14" s="494">
        <v>0</v>
      </c>
      <c r="DU14" s="494">
        <v>0</v>
      </c>
      <c r="DV14" s="494">
        <v>307</v>
      </c>
      <c r="DW14" s="494">
        <v>645</v>
      </c>
      <c r="DX14" s="494">
        <v>0</v>
      </c>
      <c r="DY14" s="494">
        <v>69</v>
      </c>
      <c r="DZ14" s="494">
        <v>138</v>
      </c>
      <c r="EA14" s="494">
        <v>481</v>
      </c>
      <c r="EB14" s="494">
        <v>393</v>
      </c>
      <c r="EC14" s="494">
        <v>57</v>
      </c>
      <c r="ED14" s="494">
        <v>0</v>
      </c>
      <c r="EE14" s="494">
        <v>0</v>
      </c>
      <c r="EF14" s="494">
        <v>0</v>
      </c>
      <c r="EG14" s="494">
        <v>0</v>
      </c>
      <c r="EH14" s="494">
        <v>0</v>
      </c>
      <c r="EI14" s="494">
        <v>0</v>
      </c>
      <c r="EJ14" s="494">
        <v>0</v>
      </c>
      <c r="EK14" s="494">
        <v>0</v>
      </c>
      <c r="EL14" s="494">
        <v>0</v>
      </c>
      <c r="EM14" s="494">
        <v>0</v>
      </c>
      <c r="EN14" s="494">
        <v>0</v>
      </c>
      <c r="EO14" s="494">
        <v>0</v>
      </c>
      <c r="EP14" s="494">
        <v>0</v>
      </c>
      <c r="EQ14" s="494">
        <v>0</v>
      </c>
      <c r="ER14" s="494">
        <v>0</v>
      </c>
      <c r="ES14" s="494">
        <v>0</v>
      </c>
      <c r="ET14" s="494">
        <v>0</v>
      </c>
      <c r="EU14" s="494">
        <v>0</v>
      </c>
      <c r="EV14" s="494">
        <v>0</v>
      </c>
      <c r="EW14" s="494">
        <v>0</v>
      </c>
      <c r="EX14" s="494">
        <v>0</v>
      </c>
      <c r="EY14" s="494">
        <v>0</v>
      </c>
      <c r="EZ14" s="494">
        <v>0</v>
      </c>
      <c r="FA14" s="494">
        <v>0</v>
      </c>
      <c r="FB14" s="494">
        <v>0</v>
      </c>
      <c r="FC14" s="494">
        <v>0</v>
      </c>
      <c r="FD14" s="494">
        <v>0</v>
      </c>
      <c r="FE14" s="494">
        <v>0</v>
      </c>
      <c r="FF14" s="494">
        <v>0</v>
      </c>
      <c r="FG14" s="494">
        <v>0</v>
      </c>
      <c r="FH14" s="494">
        <v>0</v>
      </c>
      <c r="FI14" s="494">
        <v>0</v>
      </c>
      <c r="FJ14" s="494">
        <v>157</v>
      </c>
      <c r="FK14" s="494">
        <v>0</v>
      </c>
      <c r="FL14" s="494">
        <v>1988</v>
      </c>
      <c r="FM14" s="494">
        <v>0</v>
      </c>
      <c r="FN14" s="494">
        <v>0</v>
      </c>
      <c r="FO14" s="494">
        <v>0</v>
      </c>
      <c r="FP14" s="494">
        <v>523</v>
      </c>
      <c r="FQ14" s="494">
        <v>0</v>
      </c>
      <c r="FR14" s="494">
        <v>1260</v>
      </c>
      <c r="FS14" s="494">
        <v>2329</v>
      </c>
      <c r="FT14" s="494">
        <v>0</v>
      </c>
      <c r="FU14" s="494">
        <v>0</v>
      </c>
      <c r="FV14" s="494">
        <v>0</v>
      </c>
      <c r="FW14" s="494">
        <v>0</v>
      </c>
      <c r="FX14" s="494">
        <v>0</v>
      </c>
      <c r="FY14" s="494">
        <v>0</v>
      </c>
      <c r="FZ14" s="494">
        <v>0</v>
      </c>
      <c r="GA14" s="494">
        <v>5257</v>
      </c>
      <c r="GB14" s="494">
        <v>51612</v>
      </c>
      <c r="GC14" s="494">
        <v>0</v>
      </c>
      <c r="GD14" s="494">
        <v>0</v>
      </c>
      <c r="GE14" s="494">
        <v>913</v>
      </c>
      <c r="GF14" s="494">
        <v>0</v>
      </c>
      <c r="GG14" s="495">
        <v>0</v>
      </c>
      <c r="GH14" s="496">
        <v>91126</v>
      </c>
      <c r="GI14" s="497">
        <v>3108</v>
      </c>
      <c r="GJ14" s="497">
        <v>174150</v>
      </c>
      <c r="GK14" s="497">
        <v>0</v>
      </c>
      <c r="GL14" s="497">
        <v>0</v>
      </c>
      <c r="GM14" s="497">
        <v>0</v>
      </c>
      <c r="GN14" s="497">
        <v>0</v>
      </c>
      <c r="GO14" s="497">
        <v>0</v>
      </c>
      <c r="GP14" s="495">
        <v>44</v>
      </c>
      <c r="GQ14" s="496">
        <v>177302</v>
      </c>
      <c r="GR14" s="496">
        <v>268428</v>
      </c>
      <c r="GS14" s="494">
        <v>1521</v>
      </c>
      <c r="GT14" s="495">
        <v>14</v>
      </c>
      <c r="GU14" s="496">
        <v>1535</v>
      </c>
      <c r="GV14" s="496">
        <v>178837</v>
      </c>
      <c r="GW14" s="496">
        <v>269963</v>
      </c>
      <c r="GX14" s="497">
        <v>-40570</v>
      </c>
      <c r="GY14" s="497">
        <v>-17</v>
      </c>
      <c r="GZ14" s="497">
        <v>-1549</v>
      </c>
      <c r="HA14" s="495">
        <v>-3370</v>
      </c>
      <c r="HB14" s="495">
        <v>-45506</v>
      </c>
      <c r="HC14" s="496">
        <v>133331</v>
      </c>
      <c r="HD14" s="496">
        <v>224457</v>
      </c>
    </row>
    <row r="15" spans="1:220" ht="15.75" customHeight="1" x14ac:dyDescent="0.2">
      <c r="A15" s="519" t="s">
        <v>1098</v>
      </c>
      <c r="B15" s="520" t="s">
        <v>532</v>
      </c>
      <c r="C15" s="493">
        <v>0</v>
      </c>
      <c r="D15" s="494">
        <v>0</v>
      </c>
      <c r="E15" s="494">
        <v>0</v>
      </c>
      <c r="F15" s="494">
        <v>0</v>
      </c>
      <c r="G15" s="494">
        <v>0</v>
      </c>
      <c r="H15" s="494">
        <v>0</v>
      </c>
      <c r="I15" s="494">
        <v>0</v>
      </c>
      <c r="J15" s="494">
        <v>0</v>
      </c>
      <c r="K15" s="494">
        <v>0</v>
      </c>
      <c r="L15" s="494">
        <v>0</v>
      </c>
      <c r="M15" s="494">
        <v>0</v>
      </c>
      <c r="N15" s="494">
        <v>44717</v>
      </c>
      <c r="O15" s="494">
        <v>408</v>
      </c>
      <c r="P15" s="494">
        <v>0</v>
      </c>
      <c r="Q15" s="494">
        <v>0</v>
      </c>
      <c r="R15" s="494">
        <v>0</v>
      </c>
      <c r="S15" s="494">
        <v>657</v>
      </c>
      <c r="T15" s="494">
        <v>1007499</v>
      </c>
      <c r="U15" s="494">
        <v>0</v>
      </c>
      <c r="V15" s="494">
        <v>981</v>
      </c>
      <c r="W15" s="494">
        <v>0</v>
      </c>
      <c r="X15" s="494">
        <v>457</v>
      </c>
      <c r="Y15" s="494">
        <v>34109</v>
      </c>
      <c r="Z15" s="494">
        <v>0</v>
      </c>
      <c r="AA15" s="494">
        <v>0</v>
      </c>
      <c r="AB15" s="494">
        <v>2796</v>
      </c>
      <c r="AC15" s="494">
        <v>0</v>
      </c>
      <c r="AD15" s="494">
        <v>0</v>
      </c>
      <c r="AE15" s="494">
        <v>0</v>
      </c>
      <c r="AF15" s="494">
        <v>0</v>
      </c>
      <c r="AG15" s="494">
        <v>3</v>
      </c>
      <c r="AH15" s="494">
        <v>0</v>
      </c>
      <c r="AI15" s="494">
        <v>0</v>
      </c>
      <c r="AJ15" s="494">
        <v>0</v>
      </c>
      <c r="AK15" s="494">
        <v>0</v>
      </c>
      <c r="AL15" s="494">
        <v>0</v>
      </c>
      <c r="AM15" s="494">
        <v>0</v>
      </c>
      <c r="AN15" s="494">
        <v>0</v>
      </c>
      <c r="AO15" s="494">
        <v>0</v>
      </c>
      <c r="AP15" s="494">
        <v>0</v>
      </c>
      <c r="AQ15" s="494">
        <v>0</v>
      </c>
      <c r="AR15" s="494">
        <v>0</v>
      </c>
      <c r="AS15" s="494">
        <v>0</v>
      </c>
      <c r="AT15" s="494">
        <v>0</v>
      </c>
      <c r="AU15" s="494">
        <v>0</v>
      </c>
      <c r="AV15" s="494">
        <v>0</v>
      </c>
      <c r="AW15" s="494">
        <v>0</v>
      </c>
      <c r="AX15" s="494">
        <v>0</v>
      </c>
      <c r="AY15" s="494">
        <v>0</v>
      </c>
      <c r="AZ15" s="494">
        <v>0</v>
      </c>
      <c r="BA15" s="494">
        <v>0</v>
      </c>
      <c r="BB15" s="494">
        <v>0</v>
      </c>
      <c r="BC15" s="494">
        <v>0</v>
      </c>
      <c r="BD15" s="494">
        <v>1004</v>
      </c>
      <c r="BE15" s="494">
        <v>0</v>
      </c>
      <c r="BF15" s="494">
        <v>0</v>
      </c>
      <c r="BG15" s="494">
        <v>0</v>
      </c>
      <c r="BH15" s="494">
        <v>0</v>
      </c>
      <c r="BI15" s="494">
        <v>0</v>
      </c>
      <c r="BJ15" s="494">
        <v>0</v>
      </c>
      <c r="BK15" s="494">
        <v>0</v>
      </c>
      <c r="BL15" s="494">
        <v>0</v>
      </c>
      <c r="BM15" s="494">
        <v>0</v>
      </c>
      <c r="BN15" s="494">
        <v>0</v>
      </c>
      <c r="BO15" s="494">
        <v>0</v>
      </c>
      <c r="BP15" s="494">
        <v>0</v>
      </c>
      <c r="BQ15" s="494">
        <v>0</v>
      </c>
      <c r="BR15" s="494">
        <v>0</v>
      </c>
      <c r="BS15" s="494">
        <v>0</v>
      </c>
      <c r="BT15" s="494">
        <v>0</v>
      </c>
      <c r="BU15" s="494">
        <v>0</v>
      </c>
      <c r="BV15" s="494">
        <v>0</v>
      </c>
      <c r="BW15" s="494">
        <v>0</v>
      </c>
      <c r="BX15" s="494">
        <v>0</v>
      </c>
      <c r="BY15" s="494">
        <v>0</v>
      </c>
      <c r="BZ15" s="494">
        <v>0</v>
      </c>
      <c r="CA15" s="494">
        <v>0</v>
      </c>
      <c r="CB15" s="494">
        <v>0</v>
      </c>
      <c r="CC15" s="494">
        <v>0</v>
      </c>
      <c r="CD15" s="494">
        <v>0</v>
      </c>
      <c r="CE15" s="494">
        <v>0</v>
      </c>
      <c r="CF15" s="494">
        <v>0</v>
      </c>
      <c r="CG15" s="494">
        <v>0</v>
      </c>
      <c r="CH15" s="494">
        <v>0</v>
      </c>
      <c r="CI15" s="494">
        <v>0</v>
      </c>
      <c r="CJ15" s="494">
        <v>0</v>
      </c>
      <c r="CK15" s="494">
        <v>0</v>
      </c>
      <c r="CL15" s="494">
        <v>0</v>
      </c>
      <c r="CM15" s="494">
        <v>0</v>
      </c>
      <c r="CN15" s="494">
        <v>0</v>
      </c>
      <c r="CO15" s="494">
        <v>0</v>
      </c>
      <c r="CP15" s="494">
        <v>0</v>
      </c>
      <c r="CQ15" s="494">
        <v>0</v>
      </c>
      <c r="CR15" s="494">
        <v>0</v>
      </c>
      <c r="CS15" s="494">
        <v>0</v>
      </c>
      <c r="CT15" s="494">
        <v>0</v>
      </c>
      <c r="CU15" s="494">
        <v>0</v>
      </c>
      <c r="CV15" s="494">
        <v>0</v>
      </c>
      <c r="CW15" s="494">
        <v>0</v>
      </c>
      <c r="CX15" s="494">
        <v>0</v>
      </c>
      <c r="CY15" s="494">
        <v>0</v>
      </c>
      <c r="CZ15" s="494">
        <v>0</v>
      </c>
      <c r="DA15" s="494">
        <v>0</v>
      </c>
      <c r="DB15" s="494">
        <v>0</v>
      </c>
      <c r="DC15" s="494">
        <v>0</v>
      </c>
      <c r="DD15" s="494">
        <v>0</v>
      </c>
      <c r="DE15" s="494">
        <v>0</v>
      </c>
      <c r="DF15" s="494">
        <v>0</v>
      </c>
      <c r="DG15" s="494">
        <v>0</v>
      </c>
      <c r="DH15" s="494">
        <v>0</v>
      </c>
      <c r="DI15" s="494">
        <v>0</v>
      </c>
      <c r="DJ15" s="494">
        <v>0</v>
      </c>
      <c r="DK15" s="494">
        <v>0</v>
      </c>
      <c r="DL15" s="494">
        <v>0</v>
      </c>
      <c r="DM15" s="494">
        <v>0</v>
      </c>
      <c r="DN15" s="494">
        <v>0</v>
      </c>
      <c r="DO15" s="494">
        <v>0</v>
      </c>
      <c r="DP15" s="494">
        <v>0</v>
      </c>
      <c r="DQ15" s="494">
        <v>0</v>
      </c>
      <c r="DR15" s="494">
        <v>0</v>
      </c>
      <c r="DS15" s="494">
        <v>0</v>
      </c>
      <c r="DT15" s="494">
        <v>0</v>
      </c>
      <c r="DU15" s="494">
        <v>0</v>
      </c>
      <c r="DV15" s="494">
        <v>0</v>
      </c>
      <c r="DW15" s="494">
        <v>47617</v>
      </c>
      <c r="DX15" s="494">
        <v>0</v>
      </c>
      <c r="DY15" s="494">
        <v>0</v>
      </c>
      <c r="DZ15" s="494">
        <v>0</v>
      </c>
      <c r="EA15" s="494">
        <v>0</v>
      </c>
      <c r="EB15" s="494">
        <v>0</v>
      </c>
      <c r="EC15" s="494">
        <v>0</v>
      </c>
      <c r="ED15" s="494">
        <v>0</v>
      </c>
      <c r="EE15" s="494">
        <v>0</v>
      </c>
      <c r="EF15" s="494">
        <v>0</v>
      </c>
      <c r="EG15" s="494">
        <v>0</v>
      </c>
      <c r="EH15" s="494">
        <v>0</v>
      </c>
      <c r="EI15" s="494">
        <v>0</v>
      </c>
      <c r="EJ15" s="494">
        <v>0</v>
      </c>
      <c r="EK15" s="494">
        <v>0</v>
      </c>
      <c r="EL15" s="494">
        <v>0</v>
      </c>
      <c r="EM15" s="494">
        <v>0</v>
      </c>
      <c r="EN15" s="494">
        <v>0</v>
      </c>
      <c r="EO15" s="494">
        <v>0</v>
      </c>
      <c r="EP15" s="494">
        <v>0</v>
      </c>
      <c r="EQ15" s="494">
        <v>0</v>
      </c>
      <c r="ER15" s="494">
        <v>0</v>
      </c>
      <c r="ES15" s="494">
        <v>0</v>
      </c>
      <c r="ET15" s="494">
        <v>0</v>
      </c>
      <c r="EU15" s="494">
        <v>0</v>
      </c>
      <c r="EV15" s="494">
        <v>0</v>
      </c>
      <c r="EW15" s="494">
        <v>0</v>
      </c>
      <c r="EX15" s="494">
        <v>0</v>
      </c>
      <c r="EY15" s="494">
        <v>0</v>
      </c>
      <c r="EZ15" s="494">
        <v>0</v>
      </c>
      <c r="FA15" s="494">
        <v>0</v>
      </c>
      <c r="FB15" s="494">
        <v>0</v>
      </c>
      <c r="FC15" s="494">
        <v>212</v>
      </c>
      <c r="FD15" s="494">
        <v>0</v>
      </c>
      <c r="FE15" s="494">
        <v>0</v>
      </c>
      <c r="FF15" s="494">
        <v>0</v>
      </c>
      <c r="FG15" s="494">
        <v>0</v>
      </c>
      <c r="FH15" s="494">
        <v>0</v>
      </c>
      <c r="FI15" s="494">
        <v>0</v>
      </c>
      <c r="FJ15" s="494">
        <v>208</v>
      </c>
      <c r="FK15" s="494">
        <v>0</v>
      </c>
      <c r="FL15" s="494">
        <v>2154</v>
      </c>
      <c r="FM15" s="494">
        <v>0</v>
      </c>
      <c r="FN15" s="494">
        <v>0</v>
      </c>
      <c r="FO15" s="494">
        <v>0</v>
      </c>
      <c r="FP15" s="494">
        <v>10095</v>
      </c>
      <c r="FQ15" s="494">
        <v>0</v>
      </c>
      <c r="FR15" s="494">
        <v>6568</v>
      </c>
      <c r="FS15" s="494">
        <v>14758</v>
      </c>
      <c r="FT15" s="494">
        <v>0</v>
      </c>
      <c r="FU15" s="494">
        <v>0</v>
      </c>
      <c r="FV15" s="494">
        <v>0</v>
      </c>
      <c r="FW15" s="494">
        <v>0</v>
      </c>
      <c r="FX15" s="494">
        <v>0</v>
      </c>
      <c r="FY15" s="494">
        <v>0</v>
      </c>
      <c r="FZ15" s="494">
        <v>0</v>
      </c>
      <c r="GA15" s="494">
        <v>15562</v>
      </c>
      <c r="GB15" s="494">
        <v>117299</v>
      </c>
      <c r="GC15" s="494">
        <v>0</v>
      </c>
      <c r="GD15" s="494">
        <v>53</v>
      </c>
      <c r="GE15" s="494">
        <v>2488</v>
      </c>
      <c r="GF15" s="494">
        <v>0</v>
      </c>
      <c r="GG15" s="495">
        <v>0</v>
      </c>
      <c r="GH15" s="496">
        <v>1309645</v>
      </c>
      <c r="GI15" s="497">
        <v>14509</v>
      </c>
      <c r="GJ15" s="497">
        <v>314958</v>
      </c>
      <c r="GK15" s="497">
        <v>0</v>
      </c>
      <c r="GL15" s="497">
        <v>0</v>
      </c>
      <c r="GM15" s="497">
        <v>0</v>
      </c>
      <c r="GN15" s="497">
        <v>0</v>
      </c>
      <c r="GO15" s="497">
        <v>0</v>
      </c>
      <c r="GP15" s="495">
        <v>6826</v>
      </c>
      <c r="GQ15" s="496">
        <v>336293</v>
      </c>
      <c r="GR15" s="496">
        <v>1645938</v>
      </c>
      <c r="GS15" s="494">
        <v>58602</v>
      </c>
      <c r="GT15" s="495">
        <v>297</v>
      </c>
      <c r="GU15" s="496">
        <v>58899</v>
      </c>
      <c r="GV15" s="496">
        <v>395192</v>
      </c>
      <c r="GW15" s="496">
        <v>1704837</v>
      </c>
      <c r="GX15" s="497">
        <v>-192554</v>
      </c>
      <c r="GY15" s="497">
        <v>-699</v>
      </c>
      <c r="GZ15" s="497">
        <v>-6637</v>
      </c>
      <c r="HA15" s="495">
        <v>-15929</v>
      </c>
      <c r="HB15" s="495">
        <v>-215819</v>
      </c>
      <c r="HC15" s="496">
        <v>179373</v>
      </c>
      <c r="HD15" s="496">
        <v>1489018</v>
      </c>
    </row>
    <row r="16" spans="1:220" ht="15.75" customHeight="1" x14ac:dyDescent="0.2">
      <c r="A16" s="519" t="s">
        <v>1099</v>
      </c>
      <c r="B16" s="520" t="s">
        <v>533</v>
      </c>
      <c r="C16" s="493">
        <v>0</v>
      </c>
      <c r="D16" s="494">
        <v>0</v>
      </c>
      <c r="E16" s="494">
        <v>0</v>
      </c>
      <c r="F16" s="494">
        <v>0</v>
      </c>
      <c r="G16" s="494">
        <v>0</v>
      </c>
      <c r="H16" s="494">
        <v>0</v>
      </c>
      <c r="I16" s="494">
        <v>0</v>
      </c>
      <c r="J16" s="494">
        <v>0</v>
      </c>
      <c r="K16" s="494">
        <v>0</v>
      </c>
      <c r="L16" s="494">
        <v>0</v>
      </c>
      <c r="M16" s="494">
        <v>0</v>
      </c>
      <c r="N16" s="494">
        <v>0</v>
      </c>
      <c r="O16" s="494">
        <v>18997</v>
      </c>
      <c r="P16" s="494">
        <v>0</v>
      </c>
      <c r="Q16" s="494">
        <v>0</v>
      </c>
      <c r="R16" s="494">
        <v>0</v>
      </c>
      <c r="S16" s="494">
        <v>0</v>
      </c>
      <c r="T16" s="494">
        <v>13830</v>
      </c>
      <c r="U16" s="494">
        <v>0</v>
      </c>
      <c r="V16" s="494">
        <v>0</v>
      </c>
      <c r="W16" s="494">
        <v>0</v>
      </c>
      <c r="X16" s="494">
        <v>0</v>
      </c>
      <c r="Y16" s="494">
        <v>14286</v>
      </c>
      <c r="Z16" s="494">
        <v>0</v>
      </c>
      <c r="AA16" s="494">
        <v>0</v>
      </c>
      <c r="AB16" s="494">
        <v>0</v>
      </c>
      <c r="AC16" s="494">
        <v>0</v>
      </c>
      <c r="AD16" s="494">
        <v>0</v>
      </c>
      <c r="AE16" s="494">
        <v>0</v>
      </c>
      <c r="AF16" s="494">
        <v>0</v>
      </c>
      <c r="AG16" s="494">
        <v>0</v>
      </c>
      <c r="AH16" s="494">
        <v>0</v>
      </c>
      <c r="AI16" s="494">
        <v>0</v>
      </c>
      <c r="AJ16" s="494">
        <v>0</v>
      </c>
      <c r="AK16" s="494">
        <v>0</v>
      </c>
      <c r="AL16" s="494">
        <v>0</v>
      </c>
      <c r="AM16" s="494">
        <v>0</v>
      </c>
      <c r="AN16" s="494">
        <v>0</v>
      </c>
      <c r="AO16" s="494">
        <v>0</v>
      </c>
      <c r="AP16" s="494">
        <v>0</v>
      </c>
      <c r="AQ16" s="494">
        <v>0</v>
      </c>
      <c r="AR16" s="494">
        <v>0</v>
      </c>
      <c r="AS16" s="494">
        <v>0</v>
      </c>
      <c r="AT16" s="494">
        <v>0</v>
      </c>
      <c r="AU16" s="494">
        <v>20</v>
      </c>
      <c r="AV16" s="494">
        <v>0</v>
      </c>
      <c r="AW16" s="494">
        <v>0</v>
      </c>
      <c r="AX16" s="494">
        <v>0</v>
      </c>
      <c r="AY16" s="494">
        <v>0</v>
      </c>
      <c r="AZ16" s="494">
        <v>0</v>
      </c>
      <c r="BA16" s="494">
        <v>0</v>
      </c>
      <c r="BB16" s="494">
        <v>0</v>
      </c>
      <c r="BC16" s="494">
        <v>0</v>
      </c>
      <c r="BD16" s="494">
        <v>0</v>
      </c>
      <c r="BE16" s="494">
        <v>0</v>
      </c>
      <c r="BF16" s="494">
        <v>0</v>
      </c>
      <c r="BG16" s="494">
        <v>0</v>
      </c>
      <c r="BH16" s="494">
        <v>0</v>
      </c>
      <c r="BI16" s="494">
        <v>0</v>
      </c>
      <c r="BJ16" s="494">
        <v>0</v>
      </c>
      <c r="BK16" s="494">
        <v>0</v>
      </c>
      <c r="BL16" s="494">
        <v>0</v>
      </c>
      <c r="BM16" s="494">
        <v>0</v>
      </c>
      <c r="BN16" s="494">
        <v>0</v>
      </c>
      <c r="BO16" s="494">
        <v>0</v>
      </c>
      <c r="BP16" s="494">
        <v>0</v>
      </c>
      <c r="BQ16" s="494">
        <v>0</v>
      </c>
      <c r="BR16" s="494">
        <v>0</v>
      </c>
      <c r="BS16" s="494">
        <v>0</v>
      </c>
      <c r="BT16" s="494">
        <v>0</v>
      </c>
      <c r="BU16" s="494">
        <v>0</v>
      </c>
      <c r="BV16" s="494">
        <v>0</v>
      </c>
      <c r="BW16" s="494">
        <v>0</v>
      </c>
      <c r="BX16" s="494">
        <v>0</v>
      </c>
      <c r="BY16" s="494">
        <v>0</v>
      </c>
      <c r="BZ16" s="494">
        <v>0</v>
      </c>
      <c r="CA16" s="494">
        <v>0</v>
      </c>
      <c r="CB16" s="494">
        <v>0</v>
      </c>
      <c r="CC16" s="494">
        <v>0</v>
      </c>
      <c r="CD16" s="494">
        <v>0</v>
      </c>
      <c r="CE16" s="494">
        <v>0</v>
      </c>
      <c r="CF16" s="494">
        <v>0</v>
      </c>
      <c r="CG16" s="494">
        <v>0</v>
      </c>
      <c r="CH16" s="494">
        <v>0</v>
      </c>
      <c r="CI16" s="494">
        <v>0</v>
      </c>
      <c r="CJ16" s="494">
        <v>0</v>
      </c>
      <c r="CK16" s="494">
        <v>0</v>
      </c>
      <c r="CL16" s="494">
        <v>0</v>
      </c>
      <c r="CM16" s="494">
        <v>0</v>
      </c>
      <c r="CN16" s="494">
        <v>0</v>
      </c>
      <c r="CO16" s="494">
        <v>0</v>
      </c>
      <c r="CP16" s="494">
        <v>0</v>
      </c>
      <c r="CQ16" s="494">
        <v>0</v>
      </c>
      <c r="CR16" s="494">
        <v>0</v>
      </c>
      <c r="CS16" s="494">
        <v>0</v>
      </c>
      <c r="CT16" s="494">
        <v>0</v>
      </c>
      <c r="CU16" s="494">
        <v>0</v>
      </c>
      <c r="CV16" s="494">
        <v>0</v>
      </c>
      <c r="CW16" s="494">
        <v>0</v>
      </c>
      <c r="CX16" s="494">
        <v>0</v>
      </c>
      <c r="CY16" s="494">
        <v>0</v>
      </c>
      <c r="CZ16" s="494">
        <v>0</v>
      </c>
      <c r="DA16" s="494">
        <v>0</v>
      </c>
      <c r="DB16" s="494">
        <v>0</v>
      </c>
      <c r="DC16" s="494">
        <v>0</v>
      </c>
      <c r="DD16" s="494">
        <v>0</v>
      </c>
      <c r="DE16" s="494">
        <v>0</v>
      </c>
      <c r="DF16" s="494">
        <v>0</v>
      </c>
      <c r="DG16" s="494">
        <v>0</v>
      </c>
      <c r="DH16" s="494">
        <v>0</v>
      </c>
      <c r="DI16" s="494">
        <v>0</v>
      </c>
      <c r="DJ16" s="494">
        <v>0</v>
      </c>
      <c r="DK16" s="494">
        <v>0</v>
      </c>
      <c r="DL16" s="494">
        <v>0</v>
      </c>
      <c r="DM16" s="494">
        <v>0</v>
      </c>
      <c r="DN16" s="494">
        <v>0</v>
      </c>
      <c r="DO16" s="494">
        <v>0</v>
      </c>
      <c r="DP16" s="494">
        <v>0</v>
      </c>
      <c r="DQ16" s="494">
        <v>0</v>
      </c>
      <c r="DR16" s="494">
        <v>0</v>
      </c>
      <c r="DS16" s="494">
        <v>0</v>
      </c>
      <c r="DT16" s="494">
        <v>0</v>
      </c>
      <c r="DU16" s="494">
        <v>0</v>
      </c>
      <c r="DV16" s="494">
        <v>0</v>
      </c>
      <c r="DW16" s="494">
        <v>287</v>
      </c>
      <c r="DX16" s="494">
        <v>0</v>
      </c>
      <c r="DY16" s="494">
        <v>0</v>
      </c>
      <c r="DZ16" s="494">
        <v>0</v>
      </c>
      <c r="EA16" s="494">
        <v>0</v>
      </c>
      <c r="EB16" s="494">
        <v>0</v>
      </c>
      <c r="EC16" s="494">
        <v>0</v>
      </c>
      <c r="ED16" s="494">
        <v>0</v>
      </c>
      <c r="EE16" s="494">
        <v>0</v>
      </c>
      <c r="EF16" s="494">
        <v>0</v>
      </c>
      <c r="EG16" s="494">
        <v>0</v>
      </c>
      <c r="EH16" s="494">
        <v>0</v>
      </c>
      <c r="EI16" s="494">
        <v>0</v>
      </c>
      <c r="EJ16" s="494">
        <v>0</v>
      </c>
      <c r="EK16" s="494">
        <v>0</v>
      </c>
      <c r="EL16" s="494">
        <v>0</v>
      </c>
      <c r="EM16" s="494">
        <v>0</v>
      </c>
      <c r="EN16" s="494">
        <v>0</v>
      </c>
      <c r="EO16" s="494">
        <v>0</v>
      </c>
      <c r="EP16" s="494">
        <v>0</v>
      </c>
      <c r="EQ16" s="494">
        <v>0</v>
      </c>
      <c r="ER16" s="494">
        <v>0</v>
      </c>
      <c r="ES16" s="494">
        <v>0</v>
      </c>
      <c r="ET16" s="494">
        <v>0</v>
      </c>
      <c r="EU16" s="494">
        <v>0</v>
      </c>
      <c r="EV16" s="494">
        <v>0</v>
      </c>
      <c r="EW16" s="494">
        <v>0</v>
      </c>
      <c r="EX16" s="494">
        <v>0</v>
      </c>
      <c r="EY16" s="494">
        <v>0</v>
      </c>
      <c r="EZ16" s="494">
        <v>0</v>
      </c>
      <c r="FA16" s="494">
        <v>0</v>
      </c>
      <c r="FB16" s="494">
        <v>0</v>
      </c>
      <c r="FC16" s="494">
        <v>0</v>
      </c>
      <c r="FD16" s="494">
        <v>0</v>
      </c>
      <c r="FE16" s="494">
        <v>0</v>
      </c>
      <c r="FF16" s="494">
        <v>0</v>
      </c>
      <c r="FG16" s="494">
        <v>0</v>
      </c>
      <c r="FH16" s="494">
        <v>0</v>
      </c>
      <c r="FI16" s="494">
        <v>0</v>
      </c>
      <c r="FJ16" s="494">
        <v>39</v>
      </c>
      <c r="FK16" s="494">
        <v>0</v>
      </c>
      <c r="FL16" s="494">
        <v>0</v>
      </c>
      <c r="FM16" s="494">
        <v>0</v>
      </c>
      <c r="FN16" s="494">
        <v>0</v>
      </c>
      <c r="FO16" s="494">
        <v>0</v>
      </c>
      <c r="FP16" s="494">
        <v>1953</v>
      </c>
      <c r="FQ16" s="494">
        <v>0</v>
      </c>
      <c r="FR16" s="494">
        <v>1021</v>
      </c>
      <c r="FS16" s="494">
        <v>1902</v>
      </c>
      <c r="FT16" s="494">
        <v>0</v>
      </c>
      <c r="FU16" s="494">
        <v>0</v>
      </c>
      <c r="FV16" s="494">
        <v>0</v>
      </c>
      <c r="FW16" s="494">
        <v>0</v>
      </c>
      <c r="FX16" s="494">
        <v>0</v>
      </c>
      <c r="FY16" s="494">
        <v>0</v>
      </c>
      <c r="FZ16" s="494">
        <v>0</v>
      </c>
      <c r="GA16" s="494">
        <v>4107</v>
      </c>
      <c r="GB16" s="494">
        <v>65188</v>
      </c>
      <c r="GC16" s="494">
        <v>0</v>
      </c>
      <c r="GD16" s="494">
        <v>228</v>
      </c>
      <c r="GE16" s="494">
        <v>738</v>
      </c>
      <c r="GF16" s="494">
        <v>0</v>
      </c>
      <c r="GG16" s="495">
        <v>0</v>
      </c>
      <c r="GH16" s="496">
        <v>122596</v>
      </c>
      <c r="GI16" s="497">
        <v>0</v>
      </c>
      <c r="GJ16" s="497">
        <v>14584</v>
      </c>
      <c r="GK16" s="497">
        <v>0</v>
      </c>
      <c r="GL16" s="497">
        <v>0</v>
      </c>
      <c r="GM16" s="497">
        <v>0</v>
      </c>
      <c r="GN16" s="497">
        <v>0</v>
      </c>
      <c r="GO16" s="497">
        <v>0</v>
      </c>
      <c r="GP16" s="495">
        <v>206</v>
      </c>
      <c r="GQ16" s="496">
        <v>14790</v>
      </c>
      <c r="GR16" s="496">
        <v>137386</v>
      </c>
      <c r="GS16" s="494">
        <v>3467</v>
      </c>
      <c r="GT16" s="495">
        <v>61</v>
      </c>
      <c r="GU16" s="496">
        <v>3528</v>
      </c>
      <c r="GV16" s="496">
        <v>18318</v>
      </c>
      <c r="GW16" s="496">
        <v>140914</v>
      </c>
      <c r="GX16" s="497">
        <v>-29095</v>
      </c>
      <c r="GY16" s="497">
        <v>-150</v>
      </c>
      <c r="GZ16" s="497">
        <v>-724</v>
      </c>
      <c r="HA16" s="495">
        <v>-2385</v>
      </c>
      <c r="HB16" s="495">
        <v>-32354</v>
      </c>
      <c r="HC16" s="496">
        <v>-14036</v>
      </c>
      <c r="HD16" s="496">
        <v>108560</v>
      </c>
    </row>
    <row r="17" spans="1:212" ht="15.75" customHeight="1" x14ac:dyDescent="0.2">
      <c r="A17" s="498" t="s">
        <v>453</v>
      </c>
      <c r="B17" s="499" t="s">
        <v>1208</v>
      </c>
      <c r="C17" s="493">
        <v>0</v>
      </c>
      <c r="D17" s="494">
        <v>0</v>
      </c>
      <c r="E17" s="494">
        <v>0</v>
      </c>
      <c r="F17" s="494">
        <v>0</v>
      </c>
      <c r="G17" s="494">
        <v>0</v>
      </c>
      <c r="H17" s="494">
        <v>0</v>
      </c>
      <c r="I17" s="494">
        <v>96</v>
      </c>
      <c r="J17" s="494">
        <v>0</v>
      </c>
      <c r="K17" s="494">
        <v>0</v>
      </c>
      <c r="L17" s="494">
        <v>4</v>
      </c>
      <c r="M17" s="494">
        <v>71</v>
      </c>
      <c r="N17" s="494">
        <v>0</v>
      </c>
      <c r="O17" s="494">
        <v>0</v>
      </c>
      <c r="P17" s="494">
        <v>237</v>
      </c>
      <c r="Q17" s="494">
        <v>0</v>
      </c>
      <c r="R17" s="494">
        <v>0</v>
      </c>
      <c r="S17" s="494">
        <v>1333</v>
      </c>
      <c r="T17" s="494">
        <v>199</v>
      </c>
      <c r="U17" s="494">
        <v>36</v>
      </c>
      <c r="V17" s="494">
        <v>3156</v>
      </c>
      <c r="W17" s="494">
        <v>21</v>
      </c>
      <c r="X17" s="494">
        <v>2431</v>
      </c>
      <c r="Y17" s="494">
        <v>1419</v>
      </c>
      <c r="Z17" s="494">
        <v>242</v>
      </c>
      <c r="AA17" s="494">
        <v>902</v>
      </c>
      <c r="AB17" s="494">
        <v>757</v>
      </c>
      <c r="AC17" s="494">
        <v>97</v>
      </c>
      <c r="AD17" s="494">
        <v>9</v>
      </c>
      <c r="AE17" s="494">
        <v>0</v>
      </c>
      <c r="AF17" s="494">
        <v>10</v>
      </c>
      <c r="AG17" s="494">
        <v>873</v>
      </c>
      <c r="AH17" s="494">
        <v>242</v>
      </c>
      <c r="AI17" s="494">
        <v>25</v>
      </c>
      <c r="AJ17" s="494">
        <v>88</v>
      </c>
      <c r="AK17" s="494">
        <v>78</v>
      </c>
      <c r="AL17" s="494">
        <v>0</v>
      </c>
      <c r="AM17" s="494">
        <v>12</v>
      </c>
      <c r="AN17" s="494">
        <v>0</v>
      </c>
      <c r="AO17" s="494">
        <v>12717</v>
      </c>
      <c r="AP17" s="494">
        <v>31569</v>
      </c>
      <c r="AQ17" s="494">
        <v>259</v>
      </c>
      <c r="AR17" s="494">
        <v>65</v>
      </c>
      <c r="AS17" s="494">
        <v>565</v>
      </c>
      <c r="AT17" s="494">
        <v>0</v>
      </c>
      <c r="AU17" s="494">
        <v>33518</v>
      </c>
      <c r="AV17" s="494">
        <v>62</v>
      </c>
      <c r="AW17" s="494">
        <v>3820</v>
      </c>
      <c r="AX17" s="494">
        <v>1291</v>
      </c>
      <c r="AY17" s="494">
        <v>19267</v>
      </c>
      <c r="AZ17" s="494">
        <v>5468</v>
      </c>
      <c r="BA17" s="494">
        <v>7021</v>
      </c>
      <c r="BB17" s="494">
        <v>2400</v>
      </c>
      <c r="BC17" s="494">
        <v>7118</v>
      </c>
      <c r="BD17" s="494">
        <v>1305</v>
      </c>
      <c r="BE17" s="494">
        <v>1557</v>
      </c>
      <c r="BF17" s="494">
        <v>19</v>
      </c>
      <c r="BG17" s="494">
        <v>132</v>
      </c>
      <c r="BH17" s="494">
        <v>0</v>
      </c>
      <c r="BI17" s="494">
        <v>934</v>
      </c>
      <c r="BJ17" s="494">
        <v>9071166</v>
      </c>
      <c r="BK17" s="494">
        <v>759461</v>
      </c>
      <c r="BL17" s="494">
        <v>324</v>
      </c>
      <c r="BM17" s="494">
        <v>481</v>
      </c>
      <c r="BN17" s="494">
        <v>251</v>
      </c>
      <c r="BO17" s="494">
        <v>30</v>
      </c>
      <c r="BP17" s="494">
        <v>0</v>
      </c>
      <c r="BQ17" s="494">
        <v>6792</v>
      </c>
      <c r="BR17" s="494">
        <v>51516</v>
      </c>
      <c r="BS17" s="494">
        <v>8765</v>
      </c>
      <c r="BT17" s="494">
        <v>2827</v>
      </c>
      <c r="BU17" s="494">
        <v>8161</v>
      </c>
      <c r="BV17" s="494">
        <v>60882</v>
      </c>
      <c r="BW17" s="494">
        <v>0</v>
      </c>
      <c r="BX17" s="494">
        <v>40829</v>
      </c>
      <c r="BY17" s="494">
        <v>31</v>
      </c>
      <c r="BZ17" s="494">
        <v>430</v>
      </c>
      <c r="CA17" s="494">
        <v>1984</v>
      </c>
      <c r="CB17" s="494">
        <v>32</v>
      </c>
      <c r="CC17" s="494">
        <v>5591</v>
      </c>
      <c r="CD17" s="494">
        <v>0</v>
      </c>
      <c r="CE17" s="494">
        <v>155</v>
      </c>
      <c r="CF17" s="494">
        <v>2056</v>
      </c>
      <c r="CG17" s="494">
        <v>323</v>
      </c>
      <c r="CH17" s="494">
        <v>0</v>
      </c>
      <c r="CI17" s="494">
        <v>151</v>
      </c>
      <c r="CJ17" s="494">
        <v>2035</v>
      </c>
      <c r="CK17" s="494">
        <v>15</v>
      </c>
      <c r="CL17" s="494">
        <v>410</v>
      </c>
      <c r="CM17" s="494">
        <v>0</v>
      </c>
      <c r="CN17" s="494">
        <v>0</v>
      </c>
      <c r="CO17" s="494">
        <v>121</v>
      </c>
      <c r="CP17" s="494">
        <v>422</v>
      </c>
      <c r="CQ17" s="494">
        <v>0</v>
      </c>
      <c r="CR17" s="494">
        <v>0</v>
      </c>
      <c r="CS17" s="494">
        <v>27</v>
      </c>
      <c r="CT17" s="494">
        <v>3</v>
      </c>
      <c r="CU17" s="494">
        <v>12</v>
      </c>
      <c r="CV17" s="494">
        <v>1</v>
      </c>
      <c r="CW17" s="494">
        <v>11</v>
      </c>
      <c r="CX17" s="494">
        <v>0</v>
      </c>
      <c r="CY17" s="494">
        <v>5</v>
      </c>
      <c r="CZ17" s="494">
        <v>0</v>
      </c>
      <c r="DA17" s="494">
        <v>0</v>
      </c>
      <c r="DB17" s="494">
        <v>0</v>
      </c>
      <c r="DC17" s="494">
        <v>0</v>
      </c>
      <c r="DD17" s="494">
        <v>503</v>
      </c>
      <c r="DE17" s="494">
        <v>1760</v>
      </c>
      <c r="DF17" s="494">
        <v>575</v>
      </c>
      <c r="DG17" s="494">
        <v>0</v>
      </c>
      <c r="DH17" s="494">
        <v>0</v>
      </c>
      <c r="DI17" s="494">
        <v>0</v>
      </c>
      <c r="DJ17" s="494">
        <v>173</v>
      </c>
      <c r="DK17" s="494">
        <v>0</v>
      </c>
      <c r="DL17" s="494">
        <v>0</v>
      </c>
      <c r="DM17" s="494">
        <v>163</v>
      </c>
      <c r="DN17" s="494">
        <v>711</v>
      </c>
      <c r="DO17" s="494">
        <v>12</v>
      </c>
      <c r="DP17" s="494">
        <v>1</v>
      </c>
      <c r="DQ17" s="494">
        <v>5053</v>
      </c>
      <c r="DR17" s="494">
        <v>0</v>
      </c>
      <c r="DS17" s="494">
        <v>0</v>
      </c>
      <c r="DT17" s="494">
        <v>165</v>
      </c>
      <c r="DU17" s="494">
        <v>3</v>
      </c>
      <c r="DV17" s="494">
        <v>26</v>
      </c>
      <c r="DW17" s="494">
        <v>108</v>
      </c>
      <c r="DX17" s="494">
        <v>243</v>
      </c>
      <c r="DY17" s="494">
        <v>12</v>
      </c>
      <c r="DZ17" s="494">
        <v>8</v>
      </c>
      <c r="EA17" s="494">
        <v>8</v>
      </c>
      <c r="EB17" s="494">
        <v>133</v>
      </c>
      <c r="EC17" s="494">
        <v>56</v>
      </c>
      <c r="ED17" s="494">
        <v>5801547</v>
      </c>
      <c r="EE17" s="494">
        <v>1816935</v>
      </c>
      <c r="EF17" s="494">
        <v>543</v>
      </c>
      <c r="EG17" s="494">
        <v>0</v>
      </c>
      <c r="EH17" s="494">
        <v>11</v>
      </c>
      <c r="EI17" s="494">
        <v>81</v>
      </c>
      <c r="EJ17" s="494">
        <v>183</v>
      </c>
      <c r="EK17" s="494">
        <v>42</v>
      </c>
      <c r="EL17" s="494">
        <v>0</v>
      </c>
      <c r="EM17" s="494">
        <v>78</v>
      </c>
      <c r="EN17" s="494">
        <v>0</v>
      </c>
      <c r="EO17" s="494">
        <v>0</v>
      </c>
      <c r="EP17" s="494">
        <v>154</v>
      </c>
      <c r="EQ17" s="494">
        <v>0</v>
      </c>
      <c r="ER17" s="494">
        <v>0</v>
      </c>
      <c r="ES17" s="494">
        <v>1</v>
      </c>
      <c r="ET17" s="494">
        <v>0</v>
      </c>
      <c r="EU17" s="494">
        <v>0</v>
      </c>
      <c r="EV17" s="494">
        <v>0</v>
      </c>
      <c r="EW17" s="494">
        <v>3</v>
      </c>
      <c r="EX17" s="494">
        <v>0</v>
      </c>
      <c r="EY17" s="494">
        <v>0</v>
      </c>
      <c r="EZ17" s="494">
        <v>134</v>
      </c>
      <c r="FA17" s="494">
        <v>17</v>
      </c>
      <c r="FB17" s="494">
        <v>41</v>
      </c>
      <c r="FC17" s="494">
        <v>95</v>
      </c>
      <c r="FD17" s="494">
        <v>0</v>
      </c>
      <c r="FE17" s="494">
        <v>0</v>
      </c>
      <c r="FF17" s="494">
        <v>3</v>
      </c>
      <c r="FG17" s="494">
        <v>0</v>
      </c>
      <c r="FH17" s="494">
        <v>0</v>
      </c>
      <c r="FI17" s="494">
        <v>14</v>
      </c>
      <c r="FJ17" s="494">
        <v>0</v>
      </c>
      <c r="FK17" s="494">
        <v>5</v>
      </c>
      <c r="FL17" s="494">
        <v>115</v>
      </c>
      <c r="FM17" s="494">
        <v>0</v>
      </c>
      <c r="FN17" s="494">
        <v>20</v>
      </c>
      <c r="FO17" s="494">
        <v>1597</v>
      </c>
      <c r="FP17" s="494">
        <v>422</v>
      </c>
      <c r="FQ17" s="494">
        <v>0</v>
      </c>
      <c r="FR17" s="494">
        <v>43</v>
      </c>
      <c r="FS17" s="494">
        <v>145</v>
      </c>
      <c r="FT17" s="494">
        <v>282</v>
      </c>
      <c r="FU17" s="494">
        <v>619</v>
      </c>
      <c r="FV17" s="494">
        <v>4</v>
      </c>
      <c r="FW17" s="494">
        <v>0</v>
      </c>
      <c r="FX17" s="494">
        <v>14</v>
      </c>
      <c r="FY17" s="494">
        <v>0</v>
      </c>
      <c r="FZ17" s="494">
        <v>19</v>
      </c>
      <c r="GA17" s="494">
        <v>449</v>
      </c>
      <c r="GB17" s="494">
        <v>23</v>
      </c>
      <c r="GC17" s="494">
        <v>607</v>
      </c>
      <c r="GD17" s="494">
        <v>116</v>
      </c>
      <c r="GE17" s="494">
        <v>9</v>
      </c>
      <c r="GF17" s="494">
        <v>0</v>
      </c>
      <c r="GG17" s="495">
        <v>0</v>
      </c>
      <c r="GH17" s="496">
        <v>17800809</v>
      </c>
      <c r="GI17" s="497">
        <v>0</v>
      </c>
      <c r="GJ17" s="497">
        <v>14</v>
      </c>
      <c r="GK17" s="497">
        <v>0</v>
      </c>
      <c r="GL17" s="497">
        <v>0</v>
      </c>
      <c r="GM17" s="497">
        <v>0</v>
      </c>
      <c r="GN17" s="497">
        <v>0</v>
      </c>
      <c r="GO17" s="497">
        <v>0</v>
      </c>
      <c r="GP17" s="495">
        <v>19041</v>
      </c>
      <c r="GQ17" s="496">
        <v>19055</v>
      </c>
      <c r="GR17" s="496">
        <v>17819864</v>
      </c>
      <c r="GS17" s="494">
        <v>91</v>
      </c>
      <c r="GT17" s="495">
        <v>0</v>
      </c>
      <c r="GU17" s="496">
        <v>91</v>
      </c>
      <c r="GV17" s="496">
        <v>19146</v>
      </c>
      <c r="GW17" s="496">
        <v>17819955</v>
      </c>
      <c r="GX17" s="497">
        <v>-15676411</v>
      </c>
      <c r="GY17" s="497">
        <v>0</v>
      </c>
      <c r="GZ17" s="497">
        <v>0</v>
      </c>
      <c r="HA17" s="495">
        <v>-1954610</v>
      </c>
      <c r="HB17" s="495">
        <v>-17631021</v>
      </c>
      <c r="HC17" s="496">
        <v>-17611875</v>
      </c>
      <c r="HD17" s="496">
        <v>188934</v>
      </c>
    </row>
    <row r="18" spans="1:212" ht="15.75" customHeight="1" x14ac:dyDescent="0.2">
      <c r="A18" s="498" t="s">
        <v>449</v>
      </c>
      <c r="B18" s="499" t="s">
        <v>447</v>
      </c>
      <c r="C18" s="493">
        <v>0</v>
      </c>
      <c r="D18" s="494">
        <v>0</v>
      </c>
      <c r="E18" s="494">
        <v>0</v>
      </c>
      <c r="F18" s="494">
        <v>0</v>
      </c>
      <c r="G18" s="494">
        <v>0</v>
      </c>
      <c r="H18" s="494">
        <v>0</v>
      </c>
      <c r="I18" s="494">
        <v>0</v>
      </c>
      <c r="J18" s="494">
        <v>0</v>
      </c>
      <c r="K18" s="494">
        <v>236</v>
      </c>
      <c r="L18" s="494">
        <v>3</v>
      </c>
      <c r="M18" s="494">
        <v>0</v>
      </c>
      <c r="N18" s="494">
        <v>0</v>
      </c>
      <c r="O18" s="494">
        <v>0</v>
      </c>
      <c r="P18" s="494">
        <v>0</v>
      </c>
      <c r="Q18" s="494">
        <v>0</v>
      </c>
      <c r="R18" s="494">
        <v>0</v>
      </c>
      <c r="S18" s="494">
        <v>0</v>
      </c>
      <c r="T18" s="494">
        <v>0</v>
      </c>
      <c r="U18" s="494">
        <v>0</v>
      </c>
      <c r="V18" s="494">
        <v>0</v>
      </c>
      <c r="W18" s="494">
        <v>0</v>
      </c>
      <c r="X18" s="494">
        <v>0</v>
      </c>
      <c r="Y18" s="494">
        <v>0</v>
      </c>
      <c r="Z18" s="494">
        <v>0</v>
      </c>
      <c r="AA18" s="494">
        <v>0</v>
      </c>
      <c r="AB18" s="494">
        <v>0</v>
      </c>
      <c r="AC18" s="494">
        <v>0</v>
      </c>
      <c r="AD18" s="494">
        <v>0</v>
      </c>
      <c r="AE18" s="494">
        <v>0</v>
      </c>
      <c r="AF18" s="494">
        <v>0</v>
      </c>
      <c r="AG18" s="494">
        <v>0</v>
      </c>
      <c r="AH18" s="494">
        <v>0</v>
      </c>
      <c r="AI18" s="494">
        <v>0</v>
      </c>
      <c r="AJ18" s="494">
        <v>0</v>
      </c>
      <c r="AK18" s="494">
        <v>0</v>
      </c>
      <c r="AL18" s="494">
        <v>0</v>
      </c>
      <c r="AM18" s="494">
        <v>0</v>
      </c>
      <c r="AN18" s="494">
        <v>0</v>
      </c>
      <c r="AO18" s="494">
        <v>0</v>
      </c>
      <c r="AP18" s="494">
        <v>0</v>
      </c>
      <c r="AQ18" s="494">
        <v>0</v>
      </c>
      <c r="AR18" s="494">
        <v>0</v>
      </c>
      <c r="AS18" s="494">
        <v>0</v>
      </c>
      <c r="AT18" s="494">
        <v>0</v>
      </c>
      <c r="AU18" s="494">
        <v>0</v>
      </c>
      <c r="AV18" s="494">
        <v>0</v>
      </c>
      <c r="AW18" s="494">
        <v>0</v>
      </c>
      <c r="AX18" s="494">
        <v>0</v>
      </c>
      <c r="AY18" s="494">
        <v>0</v>
      </c>
      <c r="AZ18" s="494">
        <v>0</v>
      </c>
      <c r="BA18" s="494">
        <v>0</v>
      </c>
      <c r="BB18" s="494">
        <v>0</v>
      </c>
      <c r="BC18" s="494">
        <v>0</v>
      </c>
      <c r="BD18" s="494">
        <v>0</v>
      </c>
      <c r="BE18" s="494">
        <v>0</v>
      </c>
      <c r="BF18" s="494">
        <v>0</v>
      </c>
      <c r="BG18" s="494">
        <v>0</v>
      </c>
      <c r="BH18" s="494">
        <v>0</v>
      </c>
      <c r="BI18" s="494">
        <v>0</v>
      </c>
      <c r="BJ18" s="494">
        <v>0</v>
      </c>
      <c r="BK18" s="494">
        <v>27669</v>
      </c>
      <c r="BL18" s="494">
        <v>0</v>
      </c>
      <c r="BM18" s="494">
        <v>0</v>
      </c>
      <c r="BN18" s="494">
        <v>0</v>
      </c>
      <c r="BO18" s="494">
        <v>0</v>
      </c>
      <c r="BP18" s="494">
        <v>0</v>
      </c>
      <c r="BQ18" s="494">
        <v>0</v>
      </c>
      <c r="BR18" s="494">
        <v>122669</v>
      </c>
      <c r="BS18" s="494">
        <v>0</v>
      </c>
      <c r="BT18" s="494">
        <v>0</v>
      </c>
      <c r="BU18" s="494">
        <v>15896</v>
      </c>
      <c r="BV18" s="494">
        <v>-41196</v>
      </c>
      <c r="BW18" s="494">
        <v>0</v>
      </c>
      <c r="BX18" s="494">
        <v>0</v>
      </c>
      <c r="BY18" s="494">
        <v>0</v>
      </c>
      <c r="BZ18" s="494">
        <v>0</v>
      </c>
      <c r="CA18" s="494">
        <v>162</v>
      </c>
      <c r="CB18" s="494">
        <v>0</v>
      </c>
      <c r="CC18" s="494">
        <v>0</v>
      </c>
      <c r="CD18" s="494">
        <v>0</v>
      </c>
      <c r="CE18" s="494">
        <v>0</v>
      </c>
      <c r="CF18" s="494">
        <v>0</v>
      </c>
      <c r="CG18" s="494">
        <v>0</v>
      </c>
      <c r="CH18" s="494">
        <v>0</v>
      </c>
      <c r="CI18" s="494">
        <v>0</v>
      </c>
      <c r="CJ18" s="494">
        <v>0</v>
      </c>
      <c r="CK18" s="494">
        <v>0</v>
      </c>
      <c r="CL18" s="494">
        <v>0</v>
      </c>
      <c r="CM18" s="494">
        <v>0</v>
      </c>
      <c r="CN18" s="494">
        <v>0</v>
      </c>
      <c r="CO18" s="494">
        <v>0</v>
      </c>
      <c r="CP18" s="494">
        <v>0</v>
      </c>
      <c r="CQ18" s="494">
        <v>0</v>
      </c>
      <c r="CR18" s="494">
        <v>0</v>
      </c>
      <c r="CS18" s="494">
        <v>0</v>
      </c>
      <c r="CT18" s="494">
        <v>0</v>
      </c>
      <c r="CU18" s="494">
        <v>0</v>
      </c>
      <c r="CV18" s="494">
        <v>0</v>
      </c>
      <c r="CW18" s="494">
        <v>0</v>
      </c>
      <c r="CX18" s="494">
        <v>0</v>
      </c>
      <c r="CY18" s="494">
        <v>0</v>
      </c>
      <c r="CZ18" s="494">
        <v>0</v>
      </c>
      <c r="DA18" s="494">
        <v>0</v>
      </c>
      <c r="DB18" s="494">
        <v>0</v>
      </c>
      <c r="DC18" s="494">
        <v>0</v>
      </c>
      <c r="DD18" s="494">
        <v>0</v>
      </c>
      <c r="DE18" s="494">
        <v>0</v>
      </c>
      <c r="DF18" s="494">
        <v>0</v>
      </c>
      <c r="DG18" s="494">
        <v>0</v>
      </c>
      <c r="DH18" s="494">
        <v>0</v>
      </c>
      <c r="DI18" s="494">
        <v>0</v>
      </c>
      <c r="DJ18" s="494">
        <v>0</v>
      </c>
      <c r="DK18" s="494">
        <v>0</v>
      </c>
      <c r="DL18" s="494">
        <v>0</v>
      </c>
      <c r="DM18" s="494">
        <v>0</v>
      </c>
      <c r="DN18" s="494">
        <v>0</v>
      </c>
      <c r="DO18" s="494">
        <v>0</v>
      </c>
      <c r="DP18" s="494">
        <v>0</v>
      </c>
      <c r="DQ18" s="494">
        <v>0</v>
      </c>
      <c r="DR18" s="494">
        <v>0</v>
      </c>
      <c r="DS18" s="494">
        <v>0</v>
      </c>
      <c r="DT18" s="494">
        <v>0</v>
      </c>
      <c r="DU18" s="494">
        <v>0</v>
      </c>
      <c r="DV18" s="494">
        <v>0</v>
      </c>
      <c r="DW18" s="494">
        <v>0</v>
      </c>
      <c r="DX18" s="494">
        <v>0</v>
      </c>
      <c r="DY18" s="494">
        <v>30730</v>
      </c>
      <c r="DZ18" s="494">
        <v>33007</v>
      </c>
      <c r="EA18" s="494">
        <v>2947</v>
      </c>
      <c r="EB18" s="494">
        <v>190264</v>
      </c>
      <c r="EC18" s="494">
        <v>121724</v>
      </c>
      <c r="ED18" s="494">
        <v>0</v>
      </c>
      <c r="EE18" s="494">
        <v>0</v>
      </c>
      <c r="EF18" s="494">
        <v>0</v>
      </c>
      <c r="EG18" s="494">
        <v>0</v>
      </c>
      <c r="EH18" s="494">
        <v>0</v>
      </c>
      <c r="EI18" s="494">
        <v>0</v>
      </c>
      <c r="EJ18" s="494">
        <v>0</v>
      </c>
      <c r="EK18" s="494">
        <v>0</v>
      </c>
      <c r="EL18" s="494">
        <v>0</v>
      </c>
      <c r="EM18" s="494">
        <v>0</v>
      </c>
      <c r="EN18" s="494">
        <v>0</v>
      </c>
      <c r="EO18" s="494">
        <v>0</v>
      </c>
      <c r="EP18" s="494">
        <v>0</v>
      </c>
      <c r="EQ18" s="494">
        <v>0</v>
      </c>
      <c r="ER18" s="494">
        <v>0</v>
      </c>
      <c r="ES18" s="494">
        <v>0</v>
      </c>
      <c r="ET18" s="494">
        <v>0</v>
      </c>
      <c r="EU18" s="494">
        <v>0</v>
      </c>
      <c r="EV18" s="494">
        <v>0</v>
      </c>
      <c r="EW18" s="494">
        <v>0</v>
      </c>
      <c r="EX18" s="494">
        <v>0</v>
      </c>
      <c r="EY18" s="494">
        <v>0</v>
      </c>
      <c r="EZ18" s="494">
        <v>0</v>
      </c>
      <c r="FA18" s="494">
        <v>0</v>
      </c>
      <c r="FB18" s="494">
        <v>0</v>
      </c>
      <c r="FC18" s="494">
        <v>0</v>
      </c>
      <c r="FD18" s="494">
        <v>0</v>
      </c>
      <c r="FE18" s="494">
        <v>0</v>
      </c>
      <c r="FF18" s="494">
        <v>0</v>
      </c>
      <c r="FG18" s="494">
        <v>0</v>
      </c>
      <c r="FH18" s="494">
        <v>0</v>
      </c>
      <c r="FI18" s="494">
        <v>0</v>
      </c>
      <c r="FJ18" s="494">
        <v>393</v>
      </c>
      <c r="FK18" s="494">
        <v>0</v>
      </c>
      <c r="FL18" s="494">
        <v>0</v>
      </c>
      <c r="FM18" s="494">
        <v>0</v>
      </c>
      <c r="FN18" s="494">
        <v>0</v>
      </c>
      <c r="FO18" s="494">
        <v>0</v>
      </c>
      <c r="FP18" s="494">
        <v>0</v>
      </c>
      <c r="FQ18" s="494">
        <v>0</v>
      </c>
      <c r="FR18" s="494">
        <v>0</v>
      </c>
      <c r="FS18" s="494">
        <v>0</v>
      </c>
      <c r="FT18" s="494">
        <v>0</v>
      </c>
      <c r="FU18" s="494">
        <v>0</v>
      </c>
      <c r="FV18" s="494">
        <v>0</v>
      </c>
      <c r="FW18" s="494">
        <v>0</v>
      </c>
      <c r="FX18" s="494">
        <v>0</v>
      </c>
      <c r="FY18" s="494">
        <v>0</v>
      </c>
      <c r="FZ18" s="494">
        <v>0</v>
      </c>
      <c r="GA18" s="494">
        <v>0</v>
      </c>
      <c r="GB18" s="494">
        <v>0</v>
      </c>
      <c r="GC18" s="494">
        <v>0</v>
      </c>
      <c r="GD18" s="494">
        <v>0</v>
      </c>
      <c r="GE18" s="494">
        <v>0</v>
      </c>
      <c r="GF18" s="494">
        <v>0</v>
      </c>
      <c r="GG18" s="495">
        <v>19</v>
      </c>
      <c r="GH18" s="496">
        <v>504523</v>
      </c>
      <c r="GI18" s="497">
        <v>0</v>
      </c>
      <c r="GJ18" s="497">
        <v>14</v>
      </c>
      <c r="GK18" s="497">
        <v>0</v>
      </c>
      <c r="GL18" s="497">
        <v>0</v>
      </c>
      <c r="GM18" s="497">
        <v>0</v>
      </c>
      <c r="GN18" s="497">
        <v>0</v>
      </c>
      <c r="GO18" s="497">
        <v>0</v>
      </c>
      <c r="GP18" s="495">
        <v>-5209</v>
      </c>
      <c r="GQ18" s="496">
        <v>-5195</v>
      </c>
      <c r="GR18" s="496">
        <v>499328</v>
      </c>
      <c r="GS18" s="494">
        <v>13846</v>
      </c>
      <c r="GT18" s="495">
        <v>0</v>
      </c>
      <c r="GU18" s="496">
        <v>13846</v>
      </c>
      <c r="GV18" s="496">
        <v>8651</v>
      </c>
      <c r="GW18" s="496">
        <v>513174</v>
      </c>
      <c r="GX18" s="497">
        <v>-13361</v>
      </c>
      <c r="GY18" s="497">
        <v>0</v>
      </c>
      <c r="GZ18" s="497">
        <v>0</v>
      </c>
      <c r="HA18" s="495">
        <v>-1069</v>
      </c>
      <c r="HB18" s="495">
        <v>-14430</v>
      </c>
      <c r="HC18" s="496">
        <v>-5779</v>
      </c>
      <c r="HD18" s="496">
        <v>498744</v>
      </c>
    </row>
    <row r="19" spans="1:212" ht="15.75" customHeight="1" x14ac:dyDescent="0.2">
      <c r="A19" s="498" t="s">
        <v>1826</v>
      </c>
      <c r="B19" s="499" t="s">
        <v>1209</v>
      </c>
      <c r="C19" s="493">
        <v>0</v>
      </c>
      <c r="D19" s="494">
        <v>0</v>
      </c>
      <c r="E19" s="494">
        <v>0</v>
      </c>
      <c r="F19" s="494">
        <v>0</v>
      </c>
      <c r="G19" s="494">
        <v>0</v>
      </c>
      <c r="H19" s="494">
        <v>0</v>
      </c>
      <c r="I19" s="494">
        <v>0</v>
      </c>
      <c r="J19" s="494">
        <v>0</v>
      </c>
      <c r="K19" s="494">
        <v>0</v>
      </c>
      <c r="L19" s="494">
        <v>0</v>
      </c>
      <c r="M19" s="494">
        <v>0</v>
      </c>
      <c r="N19" s="494">
        <v>0</v>
      </c>
      <c r="O19" s="494">
        <v>0</v>
      </c>
      <c r="P19" s="494">
        <v>0</v>
      </c>
      <c r="Q19" s="494">
        <v>0</v>
      </c>
      <c r="R19" s="494">
        <v>1264</v>
      </c>
      <c r="S19" s="494">
        <v>0</v>
      </c>
      <c r="T19" s="494">
        <v>0</v>
      </c>
      <c r="U19" s="494">
        <v>0</v>
      </c>
      <c r="V19" s="494">
        <v>0</v>
      </c>
      <c r="W19" s="494">
        <v>0</v>
      </c>
      <c r="X19" s="494">
        <v>76</v>
      </c>
      <c r="Y19" s="494">
        <v>0</v>
      </c>
      <c r="Z19" s="494">
        <v>0</v>
      </c>
      <c r="AA19" s="494">
        <v>0</v>
      </c>
      <c r="AB19" s="494">
        <v>362</v>
      </c>
      <c r="AC19" s="494">
        <v>0</v>
      </c>
      <c r="AD19" s="494">
        <v>0</v>
      </c>
      <c r="AE19" s="494">
        <v>0</v>
      </c>
      <c r="AF19" s="494">
        <v>0</v>
      </c>
      <c r="AG19" s="494">
        <v>3</v>
      </c>
      <c r="AH19" s="494">
        <v>0</v>
      </c>
      <c r="AI19" s="494">
        <v>0</v>
      </c>
      <c r="AJ19" s="494">
        <v>0</v>
      </c>
      <c r="AK19" s="494">
        <v>0</v>
      </c>
      <c r="AL19" s="494">
        <v>0</v>
      </c>
      <c r="AM19" s="494">
        <v>3</v>
      </c>
      <c r="AN19" s="494">
        <v>0</v>
      </c>
      <c r="AO19" s="494">
        <v>395</v>
      </c>
      <c r="AP19" s="494">
        <v>7058</v>
      </c>
      <c r="AQ19" s="494">
        <v>673</v>
      </c>
      <c r="AR19" s="494">
        <v>0</v>
      </c>
      <c r="AS19" s="494">
        <v>30</v>
      </c>
      <c r="AT19" s="494">
        <v>0</v>
      </c>
      <c r="AU19" s="494">
        <v>1598</v>
      </c>
      <c r="AV19" s="494">
        <v>2493</v>
      </c>
      <c r="AW19" s="494">
        <v>52055</v>
      </c>
      <c r="AX19" s="494">
        <v>-62</v>
      </c>
      <c r="AY19" s="494">
        <v>21</v>
      </c>
      <c r="AZ19" s="494">
        <v>0</v>
      </c>
      <c r="BA19" s="494">
        <v>918</v>
      </c>
      <c r="BB19" s="494">
        <v>217</v>
      </c>
      <c r="BC19" s="494">
        <v>0</v>
      </c>
      <c r="BD19" s="494">
        <v>566</v>
      </c>
      <c r="BE19" s="494">
        <v>21</v>
      </c>
      <c r="BF19" s="494">
        <v>26</v>
      </c>
      <c r="BG19" s="494">
        <v>133</v>
      </c>
      <c r="BH19" s="494">
        <v>766</v>
      </c>
      <c r="BI19" s="494">
        <v>130</v>
      </c>
      <c r="BJ19" s="494">
        <v>-18500</v>
      </c>
      <c r="BK19" s="494">
        <v>231</v>
      </c>
      <c r="BL19" s="494">
        <v>0</v>
      </c>
      <c r="BM19" s="494">
        <v>294</v>
      </c>
      <c r="BN19" s="494">
        <v>293</v>
      </c>
      <c r="BO19" s="494">
        <v>0</v>
      </c>
      <c r="BP19" s="494">
        <v>16</v>
      </c>
      <c r="BQ19" s="494">
        <v>62227</v>
      </c>
      <c r="BR19" s="494">
        <v>43056</v>
      </c>
      <c r="BS19" s="494">
        <v>27599</v>
      </c>
      <c r="BT19" s="494">
        <v>19025</v>
      </c>
      <c r="BU19" s="494">
        <v>38262</v>
      </c>
      <c r="BV19" s="494">
        <v>1304765</v>
      </c>
      <c r="BW19" s="494">
        <v>0</v>
      </c>
      <c r="BX19" s="494">
        <v>0</v>
      </c>
      <c r="BY19" s="494">
        <v>0</v>
      </c>
      <c r="BZ19" s="494">
        <v>0</v>
      </c>
      <c r="CA19" s="494">
        <v>429</v>
      </c>
      <c r="CB19" s="494">
        <v>0</v>
      </c>
      <c r="CC19" s="494">
        <v>1256206</v>
      </c>
      <c r="CD19" s="494">
        <v>0</v>
      </c>
      <c r="CE19" s="494">
        <v>0</v>
      </c>
      <c r="CF19" s="494">
        <v>259</v>
      </c>
      <c r="CG19" s="494">
        <v>42</v>
      </c>
      <c r="CH19" s="494">
        <v>307</v>
      </c>
      <c r="CI19" s="494">
        <v>0</v>
      </c>
      <c r="CJ19" s="494">
        <v>151</v>
      </c>
      <c r="CK19" s="494">
        <v>0</v>
      </c>
      <c r="CL19" s="494">
        <v>0</v>
      </c>
      <c r="CM19" s="494">
        <v>0</v>
      </c>
      <c r="CN19" s="494">
        <v>0</v>
      </c>
      <c r="CO19" s="494">
        <v>87</v>
      </c>
      <c r="CP19" s="494">
        <v>0</v>
      </c>
      <c r="CQ19" s="494">
        <v>0</v>
      </c>
      <c r="CR19" s="494">
        <v>3</v>
      </c>
      <c r="CS19" s="494">
        <v>0</v>
      </c>
      <c r="CT19" s="494">
        <v>0</v>
      </c>
      <c r="CU19" s="494">
        <v>0</v>
      </c>
      <c r="CV19" s="494">
        <v>0</v>
      </c>
      <c r="CW19" s="494">
        <v>463</v>
      </c>
      <c r="CX19" s="494">
        <v>0</v>
      </c>
      <c r="CY19" s="494">
        <v>0</v>
      </c>
      <c r="CZ19" s="494">
        <v>0</v>
      </c>
      <c r="DA19" s="494">
        <v>362</v>
      </c>
      <c r="DB19" s="494">
        <v>6</v>
      </c>
      <c r="DC19" s="494">
        <v>2</v>
      </c>
      <c r="DD19" s="494">
        <v>0</v>
      </c>
      <c r="DE19" s="494">
        <v>0</v>
      </c>
      <c r="DF19" s="494">
        <v>0</v>
      </c>
      <c r="DG19" s="494">
        <v>0</v>
      </c>
      <c r="DH19" s="494">
        <v>0</v>
      </c>
      <c r="DI19" s="494">
        <v>0</v>
      </c>
      <c r="DJ19" s="494">
        <v>0</v>
      </c>
      <c r="DK19" s="494">
        <v>0</v>
      </c>
      <c r="DL19" s="494">
        <v>0</v>
      </c>
      <c r="DM19" s="494">
        <v>0</v>
      </c>
      <c r="DN19" s="494">
        <v>0</v>
      </c>
      <c r="DO19" s="494">
        <v>0</v>
      </c>
      <c r="DP19" s="494">
        <v>0</v>
      </c>
      <c r="DQ19" s="494">
        <v>0</v>
      </c>
      <c r="DR19" s="494">
        <v>0</v>
      </c>
      <c r="DS19" s="494">
        <v>0</v>
      </c>
      <c r="DT19" s="494">
        <v>0</v>
      </c>
      <c r="DU19" s="494">
        <v>0</v>
      </c>
      <c r="DV19" s="494">
        <v>56</v>
      </c>
      <c r="DW19" s="494">
        <v>4026</v>
      </c>
      <c r="DX19" s="494">
        <v>0</v>
      </c>
      <c r="DY19" s="494">
        <v>0</v>
      </c>
      <c r="DZ19" s="494">
        <v>0</v>
      </c>
      <c r="EA19" s="494">
        <v>0</v>
      </c>
      <c r="EB19" s="494">
        <v>1512</v>
      </c>
      <c r="EC19" s="494">
        <v>9</v>
      </c>
      <c r="ED19" s="494">
        <v>-215</v>
      </c>
      <c r="EE19" s="494">
        <v>0</v>
      </c>
      <c r="EF19" s="494">
        <v>0</v>
      </c>
      <c r="EG19" s="494">
        <v>0</v>
      </c>
      <c r="EH19" s="494">
        <v>0</v>
      </c>
      <c r="EI19" s="494">
        <v>0</v>
      </c>
      <c r="EJ19" s="494">
        <v>0</v>
      </c>
      <c r="EK19" s="494">
        <v>0</v>
      </c>
      <c r="EL19" s="494">
        <v>0</v>
      </c>
      <c r="EM19" s="494">
        <v>0</v>
      </c>
      <c r="EN19" s="494">
        <v>0</v>
      </c>
      <c r="EO19" s="494">
        <v>0</v>
      </c>
      <c r="EP19" s="494">
        <v>0</v>
      </c>
      <c r="EQ19" s="494">
        <v>0</v>
      </c>
      <c r="ER19" s="494">
        <v>0</v>
      </c>
      <c r="ES19" s="494">
        <v>0</v>
      </c>
      <c r="ET19" s="494">
        <v>0</v>
      </c>
      <c r="EU19" s="494">
        <v>0</v>
      </c>
      <c r="EV19" s="494">
        <v>0</v>
      </c>
      <c r="EW19" s="494">
        <v>0</v>
      </c>
      <c r="EX19" s="494">
        <v>0</v>
      </c>
      <c r="EY19" s="494">
        <v>0</v>
      </c>
      <c r="EZ19" s="494">
        <v>0</v>
      </c>
      <c r="FA19" s="494">
        <v>0</v>
      </c>
      <c r="FB19" s="494">
        <v>0</v>
      </c>
      <c r="FC19" s="494">
        <v>0</v>
      </c>
      <c r="FD19" s="494">
        <v>0</v>
      </c>
      <c r="FE19" s="494">
        <v>0</v>
      </c>
      <c r="FF19" s="494">
        <v>0</v>
      </c>
      <c r="FG19" s="494">
        <v>0</v>
      </c>
      <c r="FH19" s="494">
        <v>0</v>
      </c>
      <c r="FI19" s="494">
        <v>0</v>
      </c>
      <c r="FJ19" s="494">
        <v>44</v>
      </c>
      <c r="FK19" s="494">
        <v>0</v>
      </c>
      <c r="FL19" s="494">
        <v>0</v>
      </c>
      <c r="FM19" s="494">
        <v>0</v>
      </c>
      <c r="FN19" s="494">
        <v>0</v>
      </c>
      <c r="FO19" s="494">
        <v>0</v>
      </c>
      <c r="FP19" s="494">
        <v>0</v>
      </c>
      <c r="FQ19" s="494">
        <v>0</v>
      </c>
      <c r="FR19" s="494">
        <v>0</v>
      </c>
      <c r="FS19" s="494">
        <v>0</v>
      </c>
      <c r="FT19" s="494">
        <v>0</v>
      </c>
      <c r="FU19" s="494">
        <v>0</v>
      </c>
      <c r="FV19" s="494">
        <v>0</v>
      </c>
      <c r="FW19" s="494">
        <v>0</v>
      </c>
      <c r="FX19" s="494">
        <v>0</v>
      </c>
      <c r="FY19" s="494">
        <v>0</v>
      </c>
      <c r="FZ19" s="494">
        <v>0</v>
      </c>
      <c r="GA19" s="494">
        <v>-249</v>
      </c>
      <c r="GB19" s="494">
        <v>-791</v>
      </c>
      <c r="GC19" s="494">
        <v>0</v>
      </c>
      <c r="GD19" s="494">
        <v>317</v>
      </c>
      <c r="GE19" s="494">
        <v>640</v>
      </c>
      <c r="GF19" s="494">
        <v>0</v>
      </c>
      <c r="GG19" s="495">
        <v>1016</v>
      </c>
      <c r="GH19" s="496">
        <v>2810696</v>
      </c>
      <c r="GI19" s="497">
        <v>-5364</v>
      </c>
      <c r="GJ19" s="497">
        <v>-6148</v>
      </c>
      <c r="GK19" s="497">
        <v>0</v>
      </c>
      <c r="GL19" s="497">
        <v>0</v>
      </c>
      <c r="GM19" s="497">
        <v>0</v>
      </c>
      <c r="GN19" s="497">
        <v>0</v>
      </c>
      <c r="GO19" s="497">
        <v>-6516</v>
      </c>
      <c r="GP19" s="495">
        <v>-15683</v>
      </c>
      <c r="GQ19" s="496">
        <v>-33711</v>
      </c>
      <c r="GR19" s="496">
        <v>2776985</v>
      </c>
      <c r="GS19" s="494">
        <v>31138</v>
      </c>
      <c r="GT19" s="495">
        <v>0</v>
      </c>
      <c r="GU19" s="496">
        <v>31138</v>
      </c>
      <c r="GV19" s="496">
        <v>-2573</v>
      </c>
      <c r="GW19" s="496">
        <v>2808123</v>
      </c>
      <c r="GX19" s="497">
        <v>-2451747</v>
      </c>
      <c r="GY19" s="497">
        <v>0</v>
      </c>
      <c r="GZ19" s="497">
        <v>0</v>
      </c>
      <c r="HA19" s="495">
        <v>-196139</v>
      </c>
      <c r="HB19" s="495">
        <v>-2647886</v>
      </c>
      <c r="HC19" s="496">
        <v>-2650459</v>
      </c>
      <c r="HD19" s="496">
        <v>160237</v>
      </c>
    </row>
    <row r="20" spans="1:212" ht="15.75" customHeight="1" x14ac:dyDescent="0.2">
      <c r="A20" s="519" t="s">
        <v>444</v>
      </c>
      <c r="B20" s="520" t="s">
        <v>534</v>
      </c>
      <c r="C20" s="493">
        <v>0</v>
      </c>
      <c r="D20" s="494">
        <v>0</v>
      </c>
      <c r="E20" s="494">
        <v>0</v>
      </c>
      <c r="F20" s="494">
        <v>0</v>
      </c>
      <c r="G20" s="494">
        <v>0</v>
      </c>
      <c r="H20" s="494">
        <v>0</v>
      </c>
      <c r="I20" s="494">
        <v>1856</v>
      </c>
      <c r="J20" s="494">
        <v>0</v>
      </c>
      <c r="K20" s="494">
        <v>0</v>
      </c>
      <c r="L20" s="494">
        <v>0</v>
      </c>
      <c r="M20" s="494">
        <v>0</v>
      </c>
      <c r="N20" s="494">
        <v>0</v>
      </c>
      <c r="O20" s="494">
        <v>0</v>
      </c>
      <c r="P20" s="494">
        <v>0</v>
      </c>
      <c r="Q20" s="494">
        <v>0</v>
      </c>
      <c r="R20" s="494">
        <v>0</v>
      </c>
      <c r="S20" s="494">
        <v>769278</v>
      </c>
      <c r="T20" s="494">
        <v>5878</v>
      </c>
      <c r="U20" s="494">
        <v>0</v>
      </c>
      <c r="V20" s="494">
        <v>279352</v>
      </c>
      <c r="W20" s="494">
        <v>3</v>
      </c>
      <c r="X20" s="494">
        <v>37203</v>
      </c>
      <c r="Y20" s="494">
        <v>436256</v>
      </c>
      <c r="Z20" s="494">
        <v>1457</v>
      </c>
      <c r="AA20" s="494">
        <v>184528</v>
      </c>
      <c r="AB20" s="494">
        <v>31428</v>
      </c>
      <c r="AC20" s="494">
        <v>0</v>
      </c>
      <c r="AD20" s="494">
        <v>0</v>
      </c>
      <c r="AE20" s="494">
        <v>0</v>
      </c>
      <c r="AF20" s="494">
        <v>0</v>
      </c>
      <c r="AG20" s="494">
        <v>0</v>
      </c>
      <c r="AH20" s="494">
        <v>0</v>
      </c>
      <c r="AI20" s="494">
        <v>0</v>
      </c>
      <c r="AJ20" s="494">
        <v>129</v>
      </c>
      <c r="AK20" s="494">
        <v>7486</v>
      </c>
      <c r="AL20" s="494">
        <v>0</v>
      </c>
      <c r="AM20" s="494">
        <v>0</v>
      </c>
      <c r="AN20" s="494">
        <v>0</v>
      </c>
      <c r="AO20" s="494">
        <v>0</v>
      </c>
      <c r="AP20" s="494">
        <v>3457</v>
      </c>
      <c r="AQ20" s="494">
        <v>0</v>
      </c>
      <c r="AR20" s="494">
        <v>0</v>
      </c>
      <c r="AS20" s="494">
        <v>0</v>
      </c>
      <c r="AT20" s="494">
        <v>0</v>
      </c>
      <c r="AU20" s="494">
        <v>0</v>
      </c>
      <c r="AV20" s="494">
        <v>0</v>
      </c>
      <c r="AW20" s="494">
        <v>0</v>
      </c>
      <c r="AX20" s="494">
        <v>0</v>
      </c>
      <c r="AY20" s="494">
        <v>0</v>
      </c>
      <c r="AZ20" s="494">
        <v>0</v>
      </c>
      <c r="BA20" s="494">
        <v>0</v>
      </c>
      <c r="BB20" s="494">
        <v>0</v>
      </c>
      <c r="BC20" s="494">
        <v>0</v>
      </c>
      <c r="BD20" s="494">
        <v>22505</v>
      </c>
      <c r="BE20" s="494">
        <v>0</v>
      </c>
      <c r="BF20" s="494">
        <v>0</v>
      </c>
      <c r="BG20" s="494">
        <v>1104</v>
      </c>
      <c r="BH20" s="494">
        <v>0</v>
      </c>
      <c r="BI20" s="494">
        <v>19931</v>
      </c>
      <c r="BJ20" s="494">
        <v>0</v>
      </c>
      <c r="BK20" s="494">
        <v>0</v>
      </c>
      <c r="BL20" s="494">
        <v>0</v>
      </c>
      <c r="BM20" s="494">
        <v>0</v>
      </c>
      <c r="BN20" s="494">
        <v>0</v>
      </c>
      <c r="BO20" s="494">
        <v>0</v>
      </c>
      <c r="BP20" s="494">
        <v>20634</v>
      </c>
      <c r="BQ20" s="494">
        <v>0</v>
      </c>
      <c r="BR20" s="494">
        <v>0</v>
      </c>
      <c r="BS20" s="494">
        <v>0</v>
      </c>
      <c r="BT20" s="494">
        <v>0</v>
      </c>
      <c r="BU20" s="494">
        <v>0</v>
      </c>
      <c r="BV20" s="494">
        <v>0</v>
      </c>
      <c r="BW20" s="494">
        <v>0</v>
      </c>
      <c r="BX20" s="494">
        <v>0</v>
      </c>
      <c r="BY20" s="494">
        <v>0</v>
      </c>
      <c r="BZ20" s="494">
        <v>0</v>
      </c>
      <c r="CA20" s="494">
        <v>0</v>
      </c>
      <c r="CB20" s="494">
        <v>0</v>
      </c>
      <c r="CC20" s="494">
        <v>0</v>
      </c>
      <c r="CD20" s="494">
        <v>0</v>
      </c>
      <c r="CE20" s="494">
        <v>0</v>
      </c>
      <c r="CF20" s="494">
        <v>0</v>
      </c>
      <c r="CG20" s="494">
        <v>0</v>
      </c>
      <c r="CH20" s="494">
        <v>0</v>
      </c>
      <c r="CI20" s="494">
        <v>0</v>
      </c>
      <c r="CJ20" s="494">
        <v>0</v>
      </c>
      <c r="CK20" s="494">
        <v>0</v>
      </c>
      <c r="CL20" s="494">
        <v>0</v>
      </c>
      <c r="CM20" s="494">
        <v>0</v>
      </c>
      <c r="CN20" s="494">
        <v>0</v>
      </c>
      <c r="CO20" s="494">
        <v>0</v>
      </c>
      <c r="CP20" s="494">
        <v>0</v>
      </c>
      <c r="CQ20" s="494">
        <v>0</v>
      </c>
      <c r="CR20" s="494">
        <v>0</v>
      </c>
      <c r="CS20" s="494">
        <v>0</v>
      </c>
      <c r="CT20" s="494">
        <v>0</v>
      </c>
      <c r="CU20" s="494">
        <v>0</v>
      </c>
      <c r="CV20" s="494">
        <v>0</v>
      </c>
      <c r="CW20" s="494">
        <v>0</v>
      </c>
      <c r="CX20" s="494">
        <v>0</v>
      </c>
      <c r="CY20" s="494">
        <v>0</v>
      </c>
      <c r="CZ20" s="494">
        <v>0</v>
      </c>
      <c r="DA20" s="494">
        <v>0</v>
      </c>
      <c r="DB20" s="494">
        <v>0</v>
      </c>
      <c r="DC20" s="494">
        <v>0</v>
      </c>
      <c r="DD20" s="494">
        <v>0</v>
      </c>
      <c r="DE20" s="494">
        <v>0</v>
      </c>
      <c r="DF20" s="494">
        <v>0</v>
      </c>
      <c r="DG20" s="494">
        <v>0</v>
      </c>
      <c r="DH20" s="494">
        <v>0</v>
      </c>
      <c r="DI20" s="494">
        <v>0</v>
      </c>
      <c r="DJ20" s="494">
        <v>0</v>
      </c>
      <c r="DK20" s="494">
        <v>0</v>
      </c>
      <c r="DL20" s="494">
        <v>0</v>
      </c>
      <c r="DM20" s="494">
        <v>0</v>
      </c>
      <c r="DN20" s="494">
        <v>0</v>
      </c>
      <c r="DO20" s="494">
        <v>0</v>
      </c>
      <c r="DP20" s="494">
        <v>0</v>
      </c>
      <c r="DQ20" s="494">
        <v>0</v>
      </c>
      <c r="DR20" s="494">
        <v>0</v>
      </c>
      <c r="DS20" s="494">
        <v>0</v>
      </c>
      <c r="DT20" s="494">
        <v>0</v>
      </c>
      <c r="DU20" s="494">
        <v>0</v>
      </c>
      <c r="DV20" s="494">
        <v>0</v>
      </c>
      <c r="DW20" s="494">
        <v>10161</v>
      </c>
      <c r="DX20" s="494">
        <v>0</v>
      </c>
      <c r="DY20" s="494">
        <v>0</v>
      </c>
      <c r="DZ20" s="494">
        <v>0</v>
      </c>
      <c r="EA20" s="494">
        <v>0</v>
      </c>
      <c r="EB20" s="494">
        <v>0</v>
      </c>
      <c r="EC20" s="494">
        <v>0</v>
      </c>
      <c r="ED20" s="494">
        <v>0</v>
      </c>
      <c r="EE20" s="494">
        <v>0</v>
      </c>
      <c r="EF20" s="494">
        <v>0</v>
      </c>
      <c r="EG20" s="494">
        <v>0</v>
      </c>
      <c r="EH20" s="494">
        <v>0</v>
      </c>
      <c r="EI20" s="494">
        <v>0</v>
      </c>
      <c r="EJ20" s="494">
        <v>0</v>
      </c>
      <c r="EK20" s="494">
        <v>0</v>
      </c>
      <c r="EL20" s="494">
        <v>0</v>
      </c>
      <c r="EM20" s="494">
        <v>0</v>
      </c>
      <c r="EN20" s="494">
        <v>0</v>
      </c>
      <c r="EO20" s="494">
        <v>0</v>
      </c>
      <c r="EP20" s="494">
        <v>0</v>
      </c>
      <c r="EQ20" s="494">
        <v>0</v>
      </c>
      <c r="ER20" s="494">
        <v>0</v>
      </c>
      <c r="ES20" s="494">
        <v>0</v>
      </c>
      <c r="ET20" s="494">
        <v>0</v>
      </c>
      <c r="EU20" s="494">
        <v>0</v>
      </c>
      <c r="EV20" s="494">
        <v>0</v>
      </c>
      <c r="EW20" s="494">
        <v>0</v>
      </c>
      <c r="EX20" s="494">
        <v>0</v>
      </c>
      <c r="EY20" s="494">
        <v>0</v>
      </c>
      <c r="EZ20" s="494">
        <v>0</v>
      </c>
      <c r="FA20" s="494">
        <v>0</v>
      </c>
      <c r="FB20" s="494">
        <v>0</v>
      </c>
      <c r="FC20" s="494">
        <v>1432</v>
      </c>
      <c r="FD20" s="494">
        <v>0</v>
      </c>
      <c r="FE20" s="494">
        <v>0</v>
      </c>
      <c r="FF20" s="494">
        <v>0</v>
      </c>
      <c r="FG20" s="494">
        <v>0</v>
      </c>
      <c r="FH20" s="494">
        <v>0</v>
      </c>
      <c r="FI20" s="494">
        <v>0</v>
      </c>
      <c r="FJ20" s="494">
        <v>2096</v>
      </c>
      <c r="FK20" s="494">
        <v>402</v>
      </c>
      <c r="FL20" s="494">
        <v>87764</v>
      </c>
      <c r="FM20" s="494">
        <v>437</v>
      </c>
      <c r="FN20" s="494">
        <v>0</v>
      </c>
      <c r="FO20" s="494">
        <v>0</v>
      </c>
      <c r="FP20" s="494">
        <v>45602</v>
      </c>
      <c r="FQ20" s="494">
        <v>0</v>
      </c>
      <c r="FR20" s="494">
        <v>28612</v>
      </c>
      <c r="FS20" s="494">
        <v>49505</v>
      </c>
      <c r="FT20" s="494">
        <v>0</v>
      </c>
      <c r="FU20" s="494">
        <v>0</v>
      </c>
      <c r="FV20" s="494">
        <v>0</v>
      </c>
      <c r="FW20" s="494">
        <v>0</v>
      </c>
      <c r="FX20" s="494">
        <v>0</v>
      </c>
      <c r="FY20" s="494">
        <v>0</v>
      </c>
      <c r="FZ20" s="494">
        <v>0</v>
      </c>
      <c r="GA20" s="494">
        <v>80540</v>
      </c>
      <c r="GB20" s="494">
        <v>1606141</v>
      </c>
      <c r="GC20" s="494">
        <v>0</v>
      </c>
      <c r="GD20" s="494">
        <v>239</v>
      </c>
      <c r="GE20" s="494">
        <v>15164</v>
      </c>
      <c r="GF20" s="494">
        <v>0</v>
      </c>
      <c r="GG20" s="495">
        <v>0</v>
      </c>
      <c r="GH20" s="496">
        <v>3750580</v>
      </c>
      <c r="GI20" s="497">
        <v>60260</v>
      </c>
      <c r="GJ20" s="497">
        <v>3954723</v>
      </c>
      <c r="GK20" s="497">
        <v>0</v>
      </c>
      <c r="GL20" s="497">
        <v>0</v>
      </c>
      <c r="GM20" s="497">
        <v>0</v>
      </c>
      <c r="GN20" s="497">
        <v>0</v>
      </c>
      <c r="GO20" s="497">
        <v>0</v>
      </c>
      <c r="GP20" s="495">
        <v>-12097</v>
      </c>
      <c r="GQ20" s="496">
        <v>4002886</v>
      </c>
      <c r="GR20" s="496">
        <v>7753466</v>
      </c>
      <c r="GS20" s="494">
        <v>34368</v>
      </c>
      <c r="GT20" s="495">
        <v>4012</v>
      </c>
      <c r="GU20" s="496">
        <v>38380</v>
      </c>
      <c r="GV20" s="496">
        <v>4041266</v>
      </c>
      <c r="GW20" s="496">
        <v>7791846</v>
      </c>
      <c r="GX20" s="497">
        <v>-1691615</v>
      </c>
      <c r="GY20" s="497">
        <v>-2757</v>
      </c>
      <c r="GZ20" s="497">
        <v>-231619</v>
      </c>
      <c r="HA20" s="495">
        <v>-153666</v>
      </c>
      <c r="HB20" s="495">
        <v>-2079657</v>
      </c>
      <c r="HC20" s="496">
        <v>1961609</v>
      </c>
      <c r="HD20" s="496">
        <v>5712189</v>
      </c>
    </row>
    <row r="21" spans="1:212" ht="15.75" customHeight="1" x14ac:dyDescent="0.2">
      <c r="A21" s="519" t="s">
        <v>440</v>
      </c>
      <c r="B21" s="520" t="s">
        <v>535</v>
      </c>
      <c r="C21" s="493">
        <v>0</v>
      </c>
      <c r="D21" s="494">
        <v>0</v>
      </c>
      <c r="E21" s="494">
        <v>0</v>
      </c>
      <c r="F21" s="494">
        <v>0</v>
      </c>
      <c r="G21" s="494">
        <v>0</v>
      </c>
      <c r="H21" s="494">
        <v>0</v>
      </c>
      <c r="I21" s="494">
        <v>0</v>
      </c>
      <c r="J21" s="494">
        <v>0</v>
      </c>
      <c r="K21" s="494">
        <v>0</v>
      </c>
      <c r="L21" s="494">
        <v>0</v>
      </c>
      <c r="M21" s="494">
        <v>0</v>
      </c>
      <c r="N21" s="494">
        <v>49939</v>
      </c>
      <c r="O21" s="494">
        <v>1086</v>
      </c>
      <c r="P21" s="494">
        <v>0</v>
      </c>
      <c r="Q21" s="494">
        <v>0</v>
      </c>
      <c r="R21" s="494">
        <v>0</v>
      </c>
      <c r="S21" s="494">
        <v>1613</v>
      </c>
      <c r="T21" s="494">
        <v>244914</v>
      </c>
      <c r="U21" s="494">
        <v>0</v>
      </c>
      <c r="V21" s="494">
        <v>18019</v>
      </c>
      <c r="W21" s="494">
        <v>2469</v>
      </c>
      <c r="X21" s="494">
        <v>24948</v>
      </c>
      <c r="Y21" s="494">
        <v>122222</v>
      </c>
      <c r="Z21" s="494">
        <v>0</v>
      </c>
      <c r="AA21" s="494">
        <v>0</v>
      </c>
      <c r="AB21" s="494">
        <v>7968</v>
      </c>
      <c r="AC21" s="494">
        <v>0</v>
      </c>
      <c r="AD21" s="494">
        <v>0</v>
      </c>
      <c r="AE21" s="494">
        <v>0</v>
      </c>
      <c r="AF21" s="494">
        <v>0</v>
      </c>
      <c r="AG21" s="494">
        <v>5</v>
      </c>
      <c r="AH21" s="494">
        <v>0</v>
      </c>
      <c r="AI21" s="494">
        <v>0</v>
      </c>
      <c r="AJ21" s="494">
        <v>0</v>
      </c>
      <c r="AK21" s="494">
        <v>0</v>
      </c>
      <c r="AL21" s="494">
        <v>0</v>
      </c>
      <c r="AM21" s="494">
        <v>0</v>
      </c>
      <c r="AN21" s="494">
        <v>0</v>
      </c>
      <c r="AO21" s="494">
        <v>0</v>
      </c>
      <c r="AP21" s="494">
        <v>0</v>
      </c>
      <c r="AQ21" s="494">
        <v>0</v>
      </c>
      <c r="AR21" s="494">
        <v>0</v>
      </c>
      <c r="AS21" s="494">
        <v>0</v>
      </c>
      <c r="AT21" s="494">
        <v>0</v>
      </c>
      <c r="AU21" s="494">
        <v>0</v>
      </c>
      <c r="AV21" s="494">
        <v>0</v>
      </c>
      <c r="AW21" s="494">
        <v>0</v>
      </c>
      <c r="AX21" s="494">
        <v>0</v>
      </c>
      <c r="AY21" s="494">
        <v>0</v>
      </c>
      <c r="AZ21" s="494">
        <v>0</v>
      </c>
      <c r="BA21" s="494">
        <v>0</v>
      </c>
      <c r="BB21" s="494">
        <v>0</v>
      </c>
      <c r="BC21" s="494">
        <v>0</v>
      </c>
      <c r="BD21" s="494">
        <v>170</v>
      </c>
      <c r="BE21" s="494">
        <v>0</v>
      </c>
      <c r="BF21" s="494">
        <v>0</v>
      </c>
      <c r="BG21" s="494">
        <v>0</v>
      </c>
      <c r="BH21" s="494">
        <v>0</v>
      </c>
      <c r="BI21" s="494">
        <v>0</v>
      </c>
      <c r="BJ21" s="494">
        <v>0</v>
      </c>
      <c r="BK21" s="494">
        <v>0</v>
      </c>
      <c r="BL21" s="494">
        <v>0</v>
      </c>
      <c r="BM21" s="494">
        <v>0</v>
      </c>
      <c r="BN21" s="494">
        <v>0</v>
      </c>
      <c r="BO21" s="494">
        <v>0</v>
      </c>
      <c r="BP21" s="494">
        <v>0</v>
      </c>
      <c r="BQ21" s="494">
        <v>0</v>
      </c>
      <c r="BR21" s="494">
        <v>0</v>
      </c>
      <c r="BS21" s="494">
        <v>0</v>
      </c>
      <c r="BT21" s="494">
        <v>0</v>
      </c>
      <c r="BU21" s="494">
        <v>0</v>
      </c>
      <c r="BV21" s="494">
        <v>0</v>
      </c>
      <c r="BW21" s="494">
        <v>0</v>
      </c>
      <c r="BX21" s="494">
        <v>0</v>
      </c>
      <c r="BY21" s="494">
        <v>0</v>
      </c>
      <c r="BZ21" s="494">
        <v>0</v>
      </c>
      <c r="CA21" s="494">
        <v>0</v>
      </c>
      <c r="CB21" s="494">
        <v>0</v>
      </c>
      <c r="CC21" s="494">
        <v>0</v>
      </c>
      <c r="CD21" s="494">
        <v>0</v>
      </c>
      <c r="CE21" s="494">
        <v>0</v>
      </c>
      <c r="CF21" s="494">
        <v>0</v>
      </c>
      <c r="CG21" s="494">
        <v>0</v>
      </c>
      <c r="CH21" s="494">
        <v>0</v>
      </c>
      <c r="CI21" s="494">
        <v>0</v>
      </c>
      <c r="CJ21" s="494">
        <v>0</v>
      </c>
      <c r="CK21" s="494">
        <v>0</v>
      </c>
      <c r="CL21" s="494">
        <v>0</v>
      </c>
      <c r="CM21" s="494">
        <v>0</v>
      </c>
      <c r="CN21" s="494">
        <v>0</v>
      </c>
      <c r="CO21" s="494">
        <v>0</v>
      </c>
      <c r="CP21" s="494">
        <v>0</v>
      </c>
      <c r="CQ21" s="494">
        <v>0</v>
      </c>
      <c r="CR21" s="494">
        <v>0</v>
      </c>
      <c r="CS21" s="494">
        <v>0</v>
      </c>
      <c r="CT21" s="494">
        <v>0</v>
      </c>
      <c r="CU21" s="494">
        <v>0</v>
      </c>
      <c r="CV21" s="494">
        <v>0</v>
      </c>
      <c r="CW21" s="494">
        <v>0</v>
      </c>
      <c r="CX21" s="494">
        <v>0</v>
      </c>
      <c r="CY21" s="494">
        <v>0</v>
      </c>
      <c r="CZ21" s="494">
        <v>0</v>
      </c>
      <c r="DA21" s="494">
        <v>0</v>
      </c>
      <c r="DB21" s="494">
        <v>0</v>
      </c>
      <c r="DC21" s="494">
        <v>0</v>
      </c>
      <c r="DD21" s="494">
        <v>0</v>
      </c>
      <c r="DE21" s="494">
        <v>0</v>
      </c>
      <c r="DF21" s="494">
        <v>0</v>
      </c>
      <c r="DG21" s="494">
        <v>0</v>
      </c>
      <c r="DH21" s="494">
        <v>0</v>
      </c>
      <c r="DI21" s="494">
        <v>0</v>
      </c>
      <c r="DJ21" s="494">
        <v>0</v>
      </c>
      <c r="DK21" s="494">
        <v>0</v>
      </c>
      <c r="DL21" s="494">
        <v>0</v>
      </c>
      <c r="DM21" s="494">
        <v>0</v>
      </c>
      <c r="DN21" s="494">
        <v>0</v>
      </c>
      <c r="DO21" s="494">
        <v>0</v>
      </c>
      <c r="DP21" s="494">
        <v>0</v>
      </c>
      <c r="DQ21" s="494">
        <v>0</v>
      </c>
      <c r="DR21" s="494">
        <v>0</v>
      </c>
      <c r="DS21" s="494">
        <v>0</v>
      </c>
      <c r="DT21" s="494">
        <v>0</v>
      </c>
      <c r="DU21" s="494">
        <v>0</v>
      </c>
      <c r="DV21" s="494">
        <v>0</v>
      </c>
      <c r="DW21" s="494">
        <v>0</v>
      </c>
      <c r="DX21" s="494">
        <v>0</v>
      </c>
      <c r="DY21" s="494">
        <v>0</v>
      </c>
      <c r="DZ21" s="494">
        <v>0</v>
      </c>
      <c r="EA21" s="494">
        <v>0</v>
      </c>
      <c r="EB21" s="494">
        <v>0</v>
      </c>
      <c r="EC21" s="494">
        <v>0</v>
      </c>
      <c r="ED21" s="494">
        <v>0</v>
      </c>
      <c r="EE21" s="494">
        <v>0</v>
      </c>
      <c r="EF21" s="494">
        <v>0</v>
      </c>
      <c r="EG21" s="494">
        <v>0</v>
      </c>
      <c r="EH21" s="494">
        <v>0</v>
      </c>
      <c r="EI21" s="494">
        <v>0</v>
      </c>
      <c r="EJ21" s="494">
        <v>0</v>
      </c>
      <c r="EK21" s="494">
        <v>0</v>
      </c>
      <c r="EL21" s="494">
        <v>0</v>
      </c>
      <c r="EM21" s="494">
        <v>0</v>
      </c>
      <c r="EN21" s="494">
        <v>0</v>
      </c>
      <c r="EO21" s="494">
        <v>0</v>
      </c>
      <c r="EP21" s="494">
        <v>0</v>
      </c>
      <c r="EQ21" s="494">
        <v>0</v>
      </c>
      <c r="ER21" s="494">
        <v>0</v>
      </c>
      <c r="ES21" s="494">
        <v>0</v>
      </c>
      <c r="ET21" s="494">
        <v>0</v>
      </c>
      <c r="EU21" s="494">
        <v>0</v>
      </c>
      <c r="EV21" s="494">
        <v>0</v>
      </c>
      <c r="EW21" s="494">
        <v>0</v>
      </c>
      <c r="EX21" s="494">
        <v>0</v>
      </c>
      <c r="EY21" s="494">
        <v>0</v>
      </c>
      <c r="EZ21" s="494">
        <v>0</v>
      </c>
      <c r="FA21" s="494">
        <v>0</v>
      </c>
      <c r="FB21" s="494">
        <v>0</v>
      </c>
      <c r="FC21" s="494">
        <v>314</v>
      </c>
      <c r="FD21" s="494">
        <v>0</v>
      </c>
      <c r="FE21" s="494">
        <v>0</v>
      </c>
      <c r="FF21" s="494">
        <v>0</v>
      </c>
      <c r="FG21" s="494">
        <v>0</v>
      </c>
      <c r="FH21" s="494">
        <v>0</v>
      </c>
      <c r="FI21" s="494">
        <v>0</v>
      </c>
      <c r="FJ21" s="494">
        <v>1683</v>
      </c>
      <c r="FK21" s="494">
        <v>88</v>
      </c>
      <c r="FL21" s="494">
        <v>15327</v>
      </c>
      <c r="FM21" s="494">
        <v>112</v>
      </c>
      <c r="FN21" s="494">
        <v>0</v>
      </c>
      <c r="FO21" s="494">
        <v>0</v>
      </c>
      <c r="FP21" s="494">
        <v>28031</v>
      </c>
      <c r="FQ21" s="494">
        <v>0</v>
      </c>
      <c r="FR21" s="494">
        <v>25410</v>
      </c>
      <c r="FS21" s="494">
        <v>44712</v>
      </c>
      <c r="FT21" s="494">
        <v>0</v>
      </c>
      <c r="FU21" s="494">
        <v>0</v>
      </c>
      <c r="FV21" s="494">
        <v>0</v>
      </c>
      <c r="FW21" s="494">
        <v>0</v>
      </c>
      <c r="FX21" s="494">
        <v>0</v>
      </c>
      <c r="FY21" s="494">
        <v>0</v>
      </c>
      <c r="FZ21" s="494">
        <v>0</v>
      </c>
      <c r="GA21" s="494">
        <v>43016</v>
      </c>
      <c r="GB21" s="494">
        <v>719078</v>
      </c>
      <c r="GC21" s="494">
        <v>0</v>
      </c>
      <c r="GD21" s="494">
        <v>109</v>
      </c>
      <c r="GE21" s="494">
        <v>6686</v>
      </c>
      <c r="GF21" s="494">
        <v>0</v>
      </c>
      <c r="GG21" s="495">
        <v>0</v>
      </c>
      <c r="GH21" s="496">
        <v>1357919</v>
      </c>
      <c r="GI21" s="497">
        <v>60873</v>
      </c>
      <c r="GJ21" s="497">
        <v>3096720</v>
      </c>
      <c r="GK21" s="497">
        <v>0</v>
      </c>
      <c r="GL21" s="497">
        <v>0</v>
      </c>
      <c r="GM21" s="497">
        <v>0</v>
      </c>
      <c r="GN21" s="497">
        <v>0</v>
      </c>
      <c r="GO21" s="497">
        <v>0</v>
      </c>
      <c r="GP21" s="495">
        <v>5387</v>
      </c>
      <c r="GQ21" s="496">
        <v>3162980</v>
      </c>
      <c r="GR21" s="496">
        <v>4520899</v>
      </c>
      <c r="GS21" s="494">
        <v>180989</v>
      </c>
      <c r="GT21" s="495">
        <v>2265</v>
      </c>
      <c r="GU21" s="496">
        <v>183254</v>
      </c>
      <c r="GV21" s="496">
        <v>3346234</v>
      </c>
      <c r="GW21" s="496">
        <v>4704153</v>
      </c>
      <c r="GX21" s="497">
        <v>-1434254</v>
      </c>
      <c r="GY21" s="497">
        <v>-746</v>
      </c>
      <c r="GZ21" s="497">
        <v>-55318</v>
      </c>
      <c r="HA21" s="495">
        <v>-119083</v>
      </c>
      <c r="HB21" s="495">
        <v>-1609401</v>
      </c>
      <c r="HC21" s="496">
        <v>1736833</v>
      </c>
      <c r="HD21" s="496">
        <v>3094752</v>
      </c>
    </row>
    <row r="22" spans="1:212" ht="15.75" customHeight="1" x14ac:dyDescent="0.2">
      <c r="A22" s="519" t="s">
        <v>292</v>
      </c>
      <c r="B22" s="520" t="s">
        <v>536</v>
      </c>
      <c r="C22" s="493">
        <v>0</v>
      </c>
      <c r="D22" s="494">
        <v>0</v>
      </c>
      <c r="E22" s="494">
        <v>0</v>
      </c>
      <c r="F22" s="494">
        <v>0</v>
      </c>
      <c r="G22" s="494">
        <v>0</v>
      </c>
      <c r="H22" s="494">
        <v>0</v>
      </c>
      <c r="I22" s="494">
        <v>5253</v>
      </c>
      <c r="J22" s="494">
        <v>0</v>
      </c>
      <c r="K22" s="494">
        <v>0</v>
      </c>
      <c r="L22" s="494">
        <v>0</v>
      </c>
      <c r="M22" s="494">
        <v>4269</v>
      </c>
      <c r="N22" s="494">
        <v>0</v>
      </c>
      <c r="O22" s="494">
        <v>0</v>
      </c>
      <c r="P22" s="494">
        <v>0</v>
      </c>
      <c r="Q22" s="494">
        <v>0</v>
      </c>
      <c r="R22" s="494">
        <v>0</v>
      </c>
      <c r="S22" s="494">
        <v>0</v>
      </c>
      <c r="T22" s="494">
        <v>555</v>
      </c>
      <c r="U22" s="494">
        <v>29907</v>
      </c>
      <c r="V22" s="494">
        <v>492698</v>
      </c>
      <c r="W22" s="494">
        <v>188</v>
      </c>
      <c r="X22" s="494">
        <v>28455</v>
      </c>
      <c r="Y22" s="494">
        <v>305514</v>
      </c>
      <c r="Z22" s="494">
        <v>46564</v>
      </c>
      <c r="AA22" s="494">
        <v>0</v>
      </c>
      <c r="AB22" s="494">
        <v>59880</v>
      </c>
      <c r="AC22" s="494">
        <v>0</v>
      </c>
      <c r="AD22" s="494">
        <v>0</v>
      </c>
      <c r="AE22" s="494">
        <v>0</v>
      </c>
      <c r="AF22" s="494">
        <v>0</v>
      </c>
      <c r="AG22" s="494">
        <v>7</v>
      </c>
      <c r="AH22" s="494">
        <v>0</v>
      </c>
      <c r="AI22" s="494">
        <v>0</v>
      </c>
      <c r="AJ22" s="494">
        <v>0</v>
      </c>
      <c r="AK22" s="494">
        <v>0</v>
      </c>
      <c r="AL22" s="494">
        <v>3001</v>
      </c>
      <c r="AM22" s="494">
        <v>101</v>
      </c>
      <c r="AN22" s="494">
        <v>0</v>
      </c>
      <c r="AO22" s="494">
        <v>0</v>
      </c>
      <c r="AP22" s="494">
        <v>0</v>
      </c>
      <c r="AQ22" s="494">
        <v>0</v>
      </c>
      <c r="AR22" s="494">
        <v>0</v>
      </c>
      <c r="AS22" s="494">
        <v>0</v>
      </c>
      <c r="AT22" s="494">
        <v>0</v>
      </c>
      <c r="AU22" s="494">
        <v>0</v>
      </c>
      <c r="AV22" s="494">
        <v>0</v>
      </c>
      <c r="AW22" s="494">
        <v>0</v>
      </c>
      <c r="AX22" s="494">
        <v>0</v>
      </c>
      <c r="AY22" s="494">
        <v>0</v>
      </c>
      <c r="AZ22" s="494">
        <v>0</v>
      </c>
      <c r="BA22" s="494">
        <v>92</v>
      </c>
      <c r="BB22" s="494">
        <v>0</v>
      </c>
      <c r="BC22" s="494">
        <v>0</v>
      </c>
      <c r="BD22" s="494">
        <v>1</v>
      </c>
      <c r="BE22" s="494">
        <v>0</v>
      </c>
      <c r="BF22" s="494">
        <v>0</v>
      </c>
      <c r="BG22" s="494">
        <v>0</v>
      </c>
      <c r="BH22" s="494">
        <v>0</v>
      </c>
      <c r="BI22" s="494">
        <v>372</v>
      </c>
      <c r="BJ22" s="494">
        <v>0</v>
      </c>
      <c r="BK22" s="494">
        <v>0</v>
      </c>
      <c r="BL22" s="494">
        <v>0</v>
      </c>
      <c r="BM22" s="494">
        <v>0</v>
      </c>
      <c r="BN22" s="494">
        <v>0</v>
      </c>
      <c r="BO22" s="494">
        <v>0</v>
      </c>
      <c r="BP22" s="494">
        <v>0</v>
      </c>
      <c r="BQ22" s="494">
        <v>0</v>
      </c>
      <c r="BR22" s="494">
        <v>0</v>
      </c>
      <c r="BS22" s="494">
        <v>48</v>
      </c>
      <c r="BT22" s="494">
        <v>0</v>
      </c>
      <c r="BU22" s="494">
        <v>0</v>
      </c>
      <c r="BV22" s="494">
        <v>0</v>
      </c>
      <c r="BW22" s="494">
        <v>0</v>
      </c>
      <c r="BX22" s="494">
        <v>0</v>
      </c>
      <c r="BY22" s="494">
        <v>0</v>
      </c>
      <c r="BZ22" s="494">
        <v>0</v>
      </c>
      <c r="CA22" s="494">
        <v>0</v>
      </c>
      <c r="CB22" s="494">
        <v>0</v>
      </c>
      <c r="CC22" s="494">
        <v>0</v>
      </c>
      <c r="CD22" s="494">
        <v>0</v>
      </c>
      <c r="CE22" s="494">
        <v>0</v>
      </c>
      <c r="CF22" s="494">
        <v>0</v>
      </c>
      <c r="CG22" s="494">
        <v>0</v>
      </c>
      <c r="CH22" s="494">
        <v>0</v>
      </c>
      <c r="CI22" s="494">
        <v>0</v>
      </c>
      <c r="CJ22" s="494">
        <v>0</v>
      </c>
      <c r="CK22" s="494">
        <v>0</v>
      </c>
      <c r="CL22" s="494">
        <v>0</v>
      </c>
      <c r="CM22" s="494">
        <v>0</v>
      </c>
      <c r="CN22" s="494">
        <v>0</v>
      </c>
      <c r="CO22" s="494">
        <v>0</v>
      </c>
      <c r="CP22" s="494">
        <v>0</v>
      </c>
      <c r="CQ22" s="494">
        <v>0</v>
      </c>
      <c r="CR22" s="494">
        <v>0</v>
      </c>
      <c r="CS22" s="494">
        <v>0</v>
      </c>
      <c r="CT22" s="494">
        <v>0</v>
      </c>
      <c r="CU22" s="494">
        <v>0</v>
      </c>
      <c r="CV22" s="494">
        <v>0</v>
      </c>
      <c r="CW22" s="494">
        <v>0</v>
      </c>
      <c r="CX22" s="494">
        <v>0</v>
      </c>
      <c r="CY22" s="494">
        <v>0</v>
      </c>
      <c r="CZ22" s="494">
        <v>0</v>
      </c>
      <c r="DA22" s="494">
        <v>0</v>
      </c>
      <c r="DB22" s="494">
        <v>0</v>
      </c>
      <c r="DC22" s="494">
        <v>0</v>
      </c>
      <c r="DD22" s="494">
        <v>0</v>
      </c>
      <c r="DE22" s="494">
        <v>0</v>
      </c>
      <c r="DF22" s="494">
        <v>0</v>
      </c>
      <c r="DG22" s="494">
        <v>0</v>
      </c>
      <c r="DH22" s="494">
        <v>0</v>
      </c>
      <c r="DI22" s="494">
        <v>0</v>
      </c>
      <c r="DJ22" s="494">
        <v>0</v>
      </c>
      <c r="DK22" s="494">
        <v>0</v>
      </c>
      <c r="DL22" s="494">
        <v>0</v>
      </c>
      <c r="DM22" s="494">
        <v>0</v>
      </c>
      <c r="DN22" s="494">
        <v>0</v>
      </c>
      <c r="DO22" s="494">
        <v>0</v>
      </c>
      <c r="DP22" s="494">
        <v>0</v>
      </c>
      <c r="DQ22" s="494">
        <v>0</v>
      </c>
      <c r="DR22" s="494">
        <v>0</v>
      </c>
      <c r="DS22" s="494">
        <v>0</v>
      </c>
      <c r="DT22" s="494">
        <v>0</v>
      </c>
      <c r="DU22" s="494">
        <v>0</v>
      </c>
      <c r="DV22" s="494">
        <v>0</v>
      </c>
      <c r="DW22" s="494">
        <v>14</v>
      </c>
      <c r="DX22" s="494">
        <v>0</v>
      </c>
      <c r="DY22" s="494">
        <v>0</v>
      </c>
      <c r="DZ22" s="494">
        <v>0</v>
      </c>
      <c r="EA22" s="494">
        <v>0</v>
      </c>
      <c r="EB22" s="494">
        <v>0</v>
      </c>
      <c r="EC22" s="494">
        <v>0</v>
      </c>
      <c r="ED22" s="494">
        <v>0</v>
      </c>
      <c r="EE22" s="494">
        <v>0</v>
      </c>
      <c r="EF22" s="494">
        <v>0</v>
      </c>
      <c r="EG22" s="494">
        <v>0</v>
      </c>
      <c r="EH22" s="494">
        <v>0</v>
      </c>
      <c r="EI22" s="494">
        <v>0</v>
      </c>
      <c r="EJ22" s="494">
        <v>0</v>
      </c>
      <c r="EK22" s="494">
        <v>0</v>
      </c>
      <c r="EL22" s="494">
        <v>0</v>
      </c>
      <c r="EM22" s="494">
        <v>0</v>
      </c>
      <c r="EN22" s="494">
        <v>0</v>
      </c>
      <c r="EO22" s="494">
        <v>0</v>
      </c>
      <c r="EP22" s="494">
        <v>0</v>
      </c>
      <c r="EQ22" s="494">
        <v>0</v>
      </c>
      <c r="ER22" s="494">
        <v>0</v>
      </c>
      <c r="ES22" s="494">
        <v>0</v>
      </c>
      <c r="ET22" s="494">
        <v>0</v>
      </c>
      <c r="EU22" s="494">
        <v>0</v>
      </c>
      <c r="EV22" s="494">
        <v>0</v>
      </c>
      <c r="EW22" s="494">
        <v>0</v>
      </c>
      <c r="EX22" s="494">
        <v>0</v>
      </c>
      <c r="EY22" s="494">
        <v>0</v>
      </c>
      <c r="EZ22" s="494">
        <v>0</v>
      </c>
      <c r="FA22" s="494">
        <v>0</v>
      </c>
      <c r="FB22" s="494">
        <v>0</v>
      </c>
      <c r="FC22" s="494">
        <v>606</v>
      </c>
      <c r="FD22" s="494">
        <v>0</v>
      </c>
      <c r="FE22" s="494">
        <v>0</v>
      </c>
      <c r="FF22" s="494">
        <v>0</v>
      </c>
      <c r="FG22" s="494">
        <v>0</v>
      </c>
      <c r="FH22" s="494">
        <v>0</v>
      </c>
      <c r="FI22" s="494">
        <v>0</v>
      </c>
      <c r="FJ22" s="494">
        <v>1451</v>
      </c>
      <c r="FK22" s="494">
        <v>0</v>
      </c>
      <c r="FL22" s="494">
        <v>13441</v>
      </c>
      <c r="FM22" s="494">
        <v>0</v>
      </c>
      <c r="FN22" s="494">
        <v>0</v>
      </c>
      <c r="FO22" s="494">
        <v>0</v>
      </c>
      <c r="FP22" s="494">
        <v>17883</v>
      </c>
      <c r="FQ22" s="494">
        <v>0</v>
      </c>
      <c r="FR22" s="494">
        <v>10541</v>
      </c>
      <c r="FS22" s="494">
        <v>28401</v>
      </c>
      <c r="FT22" s="494">
        <v>3006</v>
      </c>
      <c r="FU22" s="494">
        <v>0</v>
      </c>
      <c r="FV22" s="494">
        <v>0</v>
      </c>
      <c r="FW22" s="494">
        <v>0</v>
      </c>
      <c r="FX22" s="494">
        <v>0</v>
      </c>
      <c r="FY22" s="494">
        <v>0</v>
      </c>
      <c r="FZ22" s="494">
        <v>0</v>
      </c>
      <c r="GA22" s="494">
        <v>29654</v>
      </c>
      <c r="GB22" s="494">
        <v>315090</v>
      </c>
      <c r="GC22" s="494">
        <v>0</v>
      </c>
      <c r="GD22" s="494">
        <v>0</v>
      </c>
      <c r="GE22" s="494">
        <v>4816</v>
      </c>
      <c r="GF22" s="494">
        <v>0</v>
      </c>
      <c r="GG22" s="495">
        <v>0</v>
      </c>
      <c r="GH22" s="496">
        <v>1401808</v>
      </c>
      <c r="GI22" s="497">
        <v>3399</v>
      </c>
      <c r="GJ22" s="497">
        <v>1328758</v>
      </c>
      <c r="GK22" s="497">
        <v>0</v>
      </c>
      <c r="GL22" s="497">
        <v>0</v>
      </c>
      <c r="GM22" s="497">
        <v>0</v>
      </c>
      <c r="GN22" s="497">
        <v>0</v>
      </c>
      <c r="GO22" s="497">
        <v>0</v>
      </c>
      <c r="GP22" s="495">
        <v>-8412</v>
      </c>
      <c r="GQ22" s="496">
        <v>1323745</v>
      </c>
      <c r="GR22" s="496">
        <v>2725553</v>
      </c>
      <c r="GS22" s="494">
        <v>12520</v>
      </c>
      <c r="GT22" s="495">
        <v>0</v>
      </c>
      <c r="GU22" s="496">
        <v>12520</v>
      </c>
      <c r="GV22" s="496">
        <v>1336265</v>
      </c>
      <c r="GW22" s="496">
        <v>2738073</v>
      </c>
      <c r="GX22" s="497">
        <v>-79050</v>
      </c>
      <c r="GY22" s="497">
        <v>-499</v>
      </c>
      <c r="GZ22" s="497">
        <v>-2089</v>
      </c>
      <c r="HA22" s="495">
        <v>-6342</v>
      </c>
      <c r="HB22" s="495">
        <v>-87980</v>
      </c>
      <c r="HC22" s="496">
        <v>1248285</v>
      </c>
      <c r="HD22" s="496">
        <v>2650093</v>
      </c>
    </row>
    <row r="23" spans="1:212" ht="15.75" customHeight="1" x14ac:dyDescent="0.2">
      <c r="A23" s="519" t="s">
        <v>290</v>
      </c>
      <c r="B23" s="520" t="s">
        <v>537</v>
      </c>
      <c r="C23" s="493">
        <v>0</v>
      </c>
      <c r="D23" s="494">
        <v>0</v>
      </c>
      <c r="E23" s="494">
        <v>0</v>
      </c>
      <c r="F23" s="494">
        <v>0</v>
      </c>
      <c r="G23" s="494">
        <v>0</v>
      </c>
      <c r="H23" s="494">
        <v>0</v>
      </c>
      <c r="I23" s="494">
        <v>0</v>
      </c>
      <c r="J23" s="494">
        <v>0</v>
      </c>
      <c r="K23" s="494">
        <v>0</v>
      </c>
      <c r="L23" s="494">
        <v>0</v>
      </c>
      <c r="M23" s="494">
        <v>0</v>
      </c>
      <c r="N23" s="494">
        <v>0</v>
      </c>
      <c r="O23" s="494">
        <v>0</v>
      </c>
      <c r="P23" s="494">
        <v>0</v>
      </c>
      <c r="Q23" s="494">
        <v>0</v>
      </c>
      <c r="R23" s="494">
        <v>0</v>
      </c>
      <c r="S23" s="494">
        <v>0</v>
      </c>
      <c r="T23" s="494">
        <v>0</v>
      </c>
      <c r="U23" s="494">
        <v>0</v>
      </c>
      <c r="V23" s="494">
        <v>98722</v>
      </c>
      <c r="W23" s="494">
        <v>0</v>
      </c>
      <c r="X23" s="494">
        <v>0</v>
      </c>
      <c r="Y23" s="494">
        <v>4076</v>
      </c>
      <c r="Z23" s="494">
        <v>0</v>
      </c>
      <c r="AA23" s="494">
        <v>0</v>
      </c>
      <c r="AB23" s="494">
        <v>342</v>
      </c>
      <c r="AC23" s="494">
        <v>0</v>
      </c>
      <c r="AD23" s="494">
        <v>0</v>
      </c>
      <c r="AE23" s="494">
        <v>0</v>
      </c>
      <c r="AF23" s="494">
        <v>0</v>
      </c>
      <c r="AG23" s="494">
        <v>0</v>
      </c>
      <c r="AH23" s="494">
        <v>0</v>
      </c>
      <c r="AI23" s="494">
        <v>0</v>
      </c>
      <c r="AJ23" s="494">
        <v>0</v>
      </c>
      <c r="AK23" s="494">
        <v>0</v>
      </c>
      <c r="AL23" s="494">
        <v>0</v>
      </c>
      <c r="AM23" s="494">
        <v>0</v>
      </c>
      <c r="AN23" s="494">
        <v>0</v>
      </c>
      <c r="AO23" s="494">
        <v>0</v>
      </c>
      <c r="AP23" s="494">
        <v>0</v>
      </c>
      <c r="AQ23" s="494">
        <v>0</v>
      </c>
      <c r="AR23" s="494">
        <v>0</v>
      </c>
      <c r="AS23" s="494">
        <v>0</v>
      </c>
      <c r="AT23" s="494">
        <v>0</v>
      </c>
      <c r="AU23" s="494">
        <v>0</v>
      </c>
      <c r="AV23" s="494">
        <v>0</v>
      </c>
      <c r="AW23" s="494">
        <v>0</v>
      </c>
      <c r="AX23" s="494">
        <v>0</v>
      </c>
      <c r="AY23" s="494">
        <v>0</v>
      </c>
      <c r="AZ23" s="494">
        <v>0</v>
      </c>
      <c r="BA23" s="494">
        <v>0</v>
      </c>
      <c r="BB23" s="494">
        <v>0</v>
      </c>
      <c r="BC23" s="494">
        <v>0</v>
      </c>
      <c r="BD23" s="494">
        <v>0</v>
      </c>
      <c r="BE23" s="494">
        <v>0</v>
      </c>
      <c r="BF23" s="494">
        <v>0</v>
      </c>
      <c r="BG23" s="494">
        <v>0</v>
      </c>
      <c r="BH23" s="494">
        <v>0</v>
      </c>
      <c r="BI23" s="494">
        <v>0</v>
      </c>
      <c r="BJ23" s="494">
        <v>0</v>
      </c>
      <c r="BK23" s="494">
        <v>0</v>
      </c>
      <c r="BL23" s="494">
        <v>0</v>
      </c>
      <c r="BM23" s="494">
        <v>0</v>
      </c>
      <c r="BN23" s="494">
        <v>0</v>
      </c>
      <c r="BO23" s="494">
        <v>0</v>
      </c>
      <c r="BP23" s="494">
        <v>0</v>
      </c>
      <c r="BQ23" s="494">
        <v>0</v>
      </c>
      <c r="BR23" s="494">
        <v>0</v>
      </c>
      <c r="BS23" s="494">
        <v>0</v>
      </c>
      <c r="BT23" s="494">
        <v>0</v>
      </c>
      <c r="BU23" s="494">
        <v>0</v>
      </c>
      <c r="BV23" s="494">
        <v>0</v>
      </c>
      <c r="BW23" s="494">
        <v>0</v>
      </c>
      <c r="BX23" s="494">
        <v>0</v>
      </c>
      <c r="BY23" s="494">
        <v>0</v>
      </c>
      <c r="BZ23" s="494">
        <v>0</v>
      </c>
      <c r="CA23" s="494">
        <v>0</v>
      </c>
      <c r="CB23" s="494">
        <v>0</v>
      </c>
      <c r="CC23" s="494">
        <v>0</v>
      </c>
      <c r="CD23" s="494">
        <v>0</v>
      </c>
      <c r="CE23" s="494">
        <v>0</v>
      </c>
      <c r="CF23" s="494">
        <v>0</v>
      </c>
      <c r="CG23" s="494">
        <v>0</v>
      </c>
      <c r="CH23" s="494">
        <v>0</v>
      </c>
      <c r="CI23" s="494">
        <v>0</v>
      </c>
      <c r="CJ23" s="494">
        <v>0</v>
      </c>
      <c r="CK23" s="494">
        <v>0</v>
      </c>
      <c r="CL23" s="494">
        <v>0</v>
      </c>
      <c r="CM23" s="494">
        <v>0</v>
      </c>
      <c r="CN23" s="494">
        <v>0</v>
      </c>
      <c r="CO23" s="494">
        <v>0</v>
      </c>
      <c r="CP23" s="494">
        <v>0</v>
      </c>
      <c r="CQ23" s="494">
        <v>0</v>
      </c>
      <c r="CR23" s="494">
        <v>0</v>
      </c>
      <c r="CS23" s="494">
        <v>0</v>
      </c>
      <c r="CT23" s="494">
        <v>0</v>
      </c>
      <c r="CU23" s="494">
        <v>0</v>
      </c>
      <c r="CV23" s="494">
        <v>0</v>
      </c>
      <c r="CW23" s="494">
        <v>0</v>
      </c>
      <c r="CX23" s="494">
        <v>0</v>
      </c>
      <c r="CY23" s="494">
        <v>0</v>
      </c>
      <c r="CZ23" s="494">
        <v>0</v>
      </c>
      <c r="DA23" s="494">
        <v>0</v>
      </c>
      <c r="DB23" s="494">
        <v>0</v>
      </c>
      <c r="DC23" s="494">
        <v>0</v>
      </c>
      <c r="DD23" s="494">
        <v>0</v>
      </c>
      <c r="DE23" s="494">
        <v>0</v>
      </c>
      <c r="DF23" s="494">
        <v>0</v>
      </c>
      <c r="DG23" s="494">
        <v>0</v>
      </c>
      <c r="DH23" s="494">
        <v>0</v>
      </c>
      <c r="DI23" s="494">
        <v>0</v>
      </c>
      <c r="DJ23" s="494">
        <v>0</v>
      </c>
      <c r="DK23" s="494">
        <v>0</v>
      </c>
      <c r="DL23" s="494">
        <v>0</v>
      </c>
      <c r="DM23" s="494">
        <v>0</v>
      </c>
      <c r="DN23" s="494">
        <v>0</v>
      </c>
      <c r="DO23" s="494">
        <v>0</v>
      </c>
      <c r="DP23" s="494">
        <v>0</v>
      </c>
      <c r="DQ23" s="494">
        <v>0</v>
      </c>
      <c r="DR23" s="494">
        <v>0</v>
      </c>
      <c r="DS23" s="494">
        <v>0</v>
      </c>
      <c r="DT23" s="494">
        <v>0</v>
      </c>
      <c r="DU23" s="494">
        <v>0</v>
      </c>
      <c r="DV23" s="494">
        <v>0</v>
      </c>
      <c r="DW23" s="494">
        <v>0</v>
      </c>
      <c r="DX23" s="494">
        <v>0</v>
      </c>
      <c r="DY23" s="494">
        <v>0</v>
      </c>
      <c r="DZ23" s="494">
        <v>0</v>
      </c>
      <c r="EA23" s="494">
        <v>0</v>
      </c>
      <c r="EB23" s="494">
        <v>0</v>
      </c>
      <c r="EC23" s="494">
        <v>0</v>
      </c>
      <c r="ED23" s="494">
        <v>0</v>
      </c>
      <c r="EE23" s="494">
        <v>0</v>
      </c>
      <c r="EF23" s="494">
        <v>0</v>
      </c>
      <c r="EG23" s="494">
        <v>0</v>
      </c>
      <c r="EH23" s="494">
        <v>0</v>
      </c>
      <c r="EI23" s="494">
        <v>0</v>
      </c>
      <c r="EJ23" s="494">
        <v>0</v>
      </c>
      <c r="EK23" s="494">
        <v>0</v>
      </c>
      <c r="EL23" s="494">
        <v>0</v>
      </c>
      <c r="EM23" s="494">
        <v>0</v>
      </c>
      <c r="EN23" s="494">
        <v>0</v>
      </c>
      <c r="EO23" s="494">
        <v>0</v>
      </c>
      <c r="EP23" s="494">
        <v>0</v>
      </c>
      <c r="EQ23" s="494">
        <v>0</v>
      </c>
      <c r="ER23" s="494">
        <v>0</v>
      </c>
      <c r="ES23" s="494">
        <v>0</v>
      </c>
      <c r="ET23" s="494">
        <v>0</v>
      </c>
      <c r="EU23" s="494">
        <v>0</v>
      </c>
      <c r="EV23" s="494">
        <v>0</v>
      </c>
      <c r="EW23" s="494">
        <v>0</v>
      </c>
      <c r="EX23" s="494">
        <v>0</v>
      </c>
      <c r="EY23" s="494">
        <v>0</v>
      </c>
      <c r="EZ23" s="494">
        <v>0</v>
      </c>
      <c r="FA23" s="494">
        <v>0</v>
      </c>
      <c r="FB23" s="494">
        <v>0</v>
      </c>
      <c r="FC23" s="494">
        <v>876</v>
      </c>
      <c r="FD23" s="494">
        <v>0</v>
      </c>
      <c r="FE23" s="494">
        <v>0</v>
      </c>
      <c r="FF23" s="494">
        <v>0</v>
      </c>
      <c r="FG23" s="494">
        <v>0</v>
      </c>
      <c r="FH23" s="494">
        <v>0</v>
      </c>
      <c r="FI23" s="494">
        <v>0</v>
      </c>
      <c r="FJ23" s="494">
        <v>867</v>
      </c>
      <c r="FK23" s="494">
        <v>671</v>
      </c>
      <c r="FL23" s="494">
        <v>14040</v>
      </c>
      <c r="FM23" s="494">
        <v>0</v>
      </c>
      <c r="FN23" s="494">
        <v>0</v>
      </c>
      <c r="FO23" s="494">
        <v>0</v>
      </c>
      <c r="FP23" s="494">
        <v>10884</v>
      </c>
      <c r="FQ23" s="494">
        <v>0</v>
      </c>
      <c r="FR23" s="494">
        <v>9184</v>
      </c>
      <c r="FS23" s="494">
        <v>17422</v>
      </c>
      <c r="FT23" s="494">
        <v>3232</v>
      </c>
      <c r="FU23" s="494">
        <v>0</v>
      </c>
      <c r="FV23" s="494">
        <v>0</v>
      </c>
      <c r="FW23" s="494">
        <v>0</v>
      </c>
      <c r="FX23" s="494">
        <v>0</v>
      </c>
      <c r="FY23" s="494">
        <v>0</v>
      </c>
      <c r="FZ23" s="494">
        <v>0</v>
      </c>
      <c r="GA23" s="494">
        <v>19588</v>
      </c>
      <c r="GB23" s="494">
        <v>605469</v>
      </c>
      <c r="GC23" s="494">
        <v>0</v>
      </c>
      <c r="GD23" s="494">
        <v>0</v>
      </c>
      <c r="GE23" s="494">
        <v>3311</v>
      </c>
      <c r="GF23" s="494">
        <v>0</v>
      </c>
      <c r="GG23" s="495">
        <v>0</v>
      </c>
      <c r="GH23" s="496">
        <v>788684</v>
      </c>
      <c r="GI23" s="497">
        <v>119346</v>
      </c>
      <c r="GJ23" s="497">
        <v>5364006</v>
      </c>
      <c r="GK23" s="497">
        <v>0</v>
      </c>
      <c r="GL23" s="497">
        <v>0</v>
      </c>
      <c r="GM23" s="497">
        <v>0</v>
      </c>
      <c r="GN23" s="497">
        <v>0</v>
      </c>
      <c r="GO23" s="497">
        <v>0</v>
      </c>
      <c r="GP23" s="495">
        <v>-9214</v>
      </c>
      <c r="GQ23" s="496">
        <v>5474138</v>
      </c>
      <c r="GR23" s="496">
        <v>6262822</v>
      </c>
      <c r="GS23" s="494">
        <v>84004</v>
      </c>
      <c r="GT23" s="495">
        <v>73127</v>
      </c>
      <c r="GU23" s="496">
        <v>157131</v>
      </c>
      <c r="GV23" s="496">
        <v>5631269</v>
      </c>
      <c r="GW23" s="496">
        <v>6419953</v>
      </c>
      <c r="GX23" s="497">
        <v>-198057</v>
      </c>
      <c r="GY23" s="497">
        <v>-2693</v>
      </c>
      <c r="GZ23" s="497">
        <v>-28577</v>
      </c>
      <c r="HA23" s="495">
        <v>-17616</v>
      </c>
      <c r="HB23" s="495">
        <v>-246943</v>
      </c>
      <c r="HC23" s="496">
        <v>5384326</v>
      </c>
      <c r="HD23" s="496">
        <v>6173010</v>
      </c>
    </row>
    <row r="24" spans="1:212" ht="15.75" customHeight="1" x14ac:dyDescent="0.2">
      <c r="A24" s="519" t="s">
        <v>287</v>
      </c>
      <c r="B24" s="520" t="s">
        <v>538</v>
      </c>
      <c r="C24" s="493">
        <v>0</v>
      </c>
      <c r="D24" s="494">
        <v>0</v>
      </c>
      <c r="E24" s="494">
        <v>0</v>
      </c>
      <c r="F24" s="494">
        <v>0</v>
      </c>
      <c r="G24" s="494">
        <v>0</v>
      </c>
      <c r="H24" s="494">
        <v>0</v>
      </c>
      <c r="I24" s="494">
        <v>0</v>
      </c>
      <c r="J24" s="494">
        <v>0</v>
      </c>
      <c r="K24" s="494">
        <v>0</v>
      </c>
      <c r="L24" s="494">
        <v>0</v>
      </c>
      <c r="M24" s="494">
        <v>0</v>
      </c>
      <c r="N24" s="494">
        <v>0</v>
      </c>
      <c r="O24" s="494">
        <v>0</v>
      </c>
      <c r="P24" s="494">
        <v>0</v>
      </c>
      <c r="Q24" s="494">
        <v>0</v>
      </c>
      <c r="R24" s="494">
        <v>0</v>
      </c>
      <c r="S24" s="494">
        <v>4684</v>
      </c>
      <c r="T24" s="494">
        <v>349</v>
      </c>
      <c r="U24" s="494">
        <v>0</v>
      </c>
      <c r="V24" s="494">
        <v>82509</v>
      </c>
      <c r="W24" s="494">
        <v>43655</v>
      </c>
      <c r="X24" s="494">
        <v>20613</v>
      </c>
      <c r="Y24" s="494">
        <v>72358</v>
      </c>
      <c r="Z24" s="494">
        <v>1648</v>
      </c>
      <c r="AA24" s="494">
        <v>61055</v>
      </c>
      <c r="AB24" s="494">
        <v>0</v>
      </c>
      <c r="AC24" s="494">
        <v>0</v>
      </c>
      <c r="AD24" s="494">
        <v>0</v>
      </c>
      <c r="AE24" s="494">
        <v>0</v>
      </c>
      <c r="AF24" s="494">
        <v>0</v>
      </c>
      <c r="AG24" s="494">
        <v>0</v>
      </c>
      <c r="AH24" s="494">
        <v>0</v>
      </c>
      <c r="AI24" s="494">
        <v>0</v>
      </c>
      <c r="AJ24" s="494">
        <v>0</v>
      </c>
      <c r="AK24" s="494">
        <v>0</v>
      </c>
      <c r="AL24" s="494">
        <v>0</v>
      </c>
      <c r="AM24" s="494">
        <v>0</v>
      </c>
      <c r="AN24" s="494">
        <v>0</v>
      </c>
      <c r="AO24" s="494">
        <v>0</v>
      </c>
      <c r="AP24" s="494">
        <v>0</v>
      </c>
      <c r="AQ24" s="494">
        <v>0</v>
      </c>
      <c r="AR24" s="494">
        <v>0</v>
      </c>
      <c r="AS24" s="494">
        <v>0</v>
      </c>
      <c r="AT24" s="494">
        <v>0</v>
      </c>
      <c r="AU24" s="494">
        <v>0</v>
      </c>
      <c r="AV24" s="494">
        <v>0</v>
      </c>
      <c r="AW24" s="494">
        <v>0</v>
      </c>
      <c r="AX24" s="494">
        <v>0</v>
      </c>
      <c r="AY24" s="494">
        <v>0</v>
      </c>
      <c r="AZ24" s="494">
        <v>0</v>
      </c>
      <c r="BA24" s="494">
        <v>0</v>
      </c>
      <c r="BB24" s="494">
        <v>0</v>
      </c>
      <c r="BC24" s="494">
        <v>0</v>
      </c>
      <c r="BD24" s="494">
        <v>0</v>
      </c>
      <c r="BE24" s="494">
        <v>0</v>
      </c>
      <c r="BF24" s="494">
        <v>0</v>
      </c>
      <c r="BG24" s="494">
        <v>0</v>
      </c>
      <c r="BH24" s="494">
        <v>0</v>
      </c>
      <c r="BI24" s="494">
        <v>0</v>
      </c>
      <c r="BJ24" s="494">
        <v>0</v>
      </c>
      <c r="BK24" s="494">
        <v>0</v>
      </c>
      <c r="BL24" s="494">
        <v>0</v>
      </c>
      <c r="BM24" s="494">
        <v>0</v>
      </c>
      <c r="BN24" s="494">
        <v>0</v>
      </c>
      <c r="BO24" s="494">
        <v>0</v>
      </c>
      <c r="BP24" s="494">
        <v>0</v>
      </c>
      <c r="BQ24" s="494">
        <v>0</v>
      </c>
      <c r="BR24" s="494">
        <v>0</v>
      </c>
      <c r="BS24" s="494">
        <v>0</v>
      </c>
      <c r="BT24" s="494">
        <v>0</v>
      </c>
      <c r="BU24" s="494">
        <v>0</v>
      </c>
      <c r="BV24" s="494">
        <v>0</v>
      </c>
      <c r="BW24" s="494">
        <v>0</v>
      </c>
      <c r="BX24" s="494">
        <v>0</v>
      </c>
      <c r="BY24" s="494">
        <v>0</v>
      </c>
      <c r="BZ24" s="494">
        <v>0</v>
      </c>
      <c r="CA24" s="494">
        <v>0</v>
      </c>
      <c r="CB24" s="494">
        <v>0</v>
      </c>
      <c r="CC24" s="494">
        <v>0</v>
      </c>
      <c r="CD24" s="494">
        <v>0</v>
      </c>
      <c r="CE24" s="494">
        <v>0</v>
      </c>
      <c r="CF24" s="494">
        <v>0</v>
      </c>
      <c r="CG24" s="494">
        <v>0</v>
      </c>
      <c r="CH24" s="494">
        <v>0</v>
      </c>
      <c r="CI24" s="494">
        <v>0</v>
      </c>
      <c r="CJ24" s="494">
        <v>0</v>
      </c>
      <c r="CK24" s="494">
        <v>0</v>
      </c>
      <c r="CL24" s="494">
        <v>0</v>
      </c>
      <c r="CM24" s="494">
        <v>0</v>
      </c>
      <c r="CN24" s="494">
        <v>0</v>
      </c>
      <c r="CO24" s="494">
        <v>0</v>
      </c>
      <c r="CP24" s="494">
        <v>0</v>
      </c>
      <c r="CQ24" s="494">
        <v>0</v>
      </c>
      <c r="CR24" s="494">
        <v>0</v>
      </c>
      <c r="CS24" s="494">
        <v>0</v>
      </c>
      <c r="CT24" s="494">
        <v>0</v>
      </c>
      <c r="CU24" s="494">
        <v>0</v>
      </c>
      <c r="CV24" s="494">
        <v>0</v>
      </c>
      <c r="CW24" s="494">
        <v>0</v>
      </c>
      <c r="CX24" s="494">
        <v>0</v>
      </c>
      <c r="CY24" s="494">
        <v>0</v>
      </c>
      <c r="CZ24" s="494">
        <v>0</v>
      </c>
      <c r="DA24" s="494">
        <v>0</v>
      </c>
      <c r="DB24" s="494">
        <v>0</v>
      </c>
      <c r="DC24" s="494">
        <v>0</v>
      </c>
      <c r="DD24" s="494">
        <v>0</v>
      </c>
      <c r="DE24" s="494">
        <v>0</v>
      </c>
      <c r="DF24" s="494">
        <v>0</v>
      </c>
      <c r="DG24" s="494">
        <v>0</v>
      </c>
      <c r="DH24" s="494">
        <v>0</v>
      </c>
      <c r="DI24" s="494">
        <v>0</v>
      </c>
      <c r="DJ24" s="494">
        <v>0</v>
      </c>
      <c r="DK24" s="494">
        <v>0</v>
      </c>
      <c r="DL24" s="494">
        <v>0</v>
      </c>
      <c r="DM24" s="494">
        <v>0</v>
      </c>
      <c r="DN24" s="494">
        <v>0</v>
      </c>
      <c r="DO24" s="494">
        <v>0</v>
      </c>
      <c r="DP24" s="494">
        <v>0</v>
      </c>
      <c r="DQ24" s="494">
        <v>0</v>
      </c>
      <c r="DR24" s="494">
        <v>0</v>
      </c>
      <c r="DS24" s="494">
        <v>0</v>
      </c>
      <c r="DT24" s="494">
        <v>0</v>
      </c>
      <c r="DU24" s="494">
        <v>0</v>
      </c>
      <c r="DV24" s="494">
        <v>0</v>
      </c>
      <c r="DW24" s="494">
        <v>0</v>
      </c>
      <c r="DX24" s="494">
        <v>0</v>
      </c>
      <c r="DY24" s="494">
        <v>0</v>
      </c>
      <c r="DZ24" s="494">
        <v>0</v>
      </c>
      <c r="EA24" s="494">
        <v>0</v>
      </c>
      <c r="EB24" s="494">
        <v>0</v>
      </c>
      <c r="EC24" s="494">
        <v>0</v>
      </c>
      <c r="ED24" s="494">
        <v>0</v>
      </c>
      <c r="EE24" s="494">
        <v>0</v>
      </c>
      <c r="EF24" s="494">
        <v>0</v>
      </c>
      <c r="EG24" s="494">
        <v>0</v>
      </c>
      <c r="EH24" s="494">
        <v>0</v>
      </c>
      <c r="EI24" s="494">
        <v>0</v>
      </c>
      <c r="EJ24" s="494">
        <v>0</v>
      </c>
      <c r="EK24" s="494">
        <v>0</v>
      </c>
      <c r="EL24" s="494">
        <v>0</v>
      </c>
      <c r="EM24" s="494">
        <v>0</v>
      </c>
      <c r="EN24" s="494">
        <v>0</v>
      </c>
      <c r="EO24" s="494">
        <v>0</v>
      </c>
      <c r="EP24" s="494">
        <v>0</v>
      </c>
      <c r="EQ24" s="494">
        <v>0</v>
      </c>
      <c r="ER24" s="494">
        <v>0</v>
      </c>
      <c r="ES24" s="494">
        <v>0</v>
      </c>
      <c r="ET24" s="494">
        <v>0</v>
      </c>
      <c r="EU24" s="494">
        <v>0</v>
      </c>
      <c r="EV24" s="494">
        <v>0</v>
      </c>
      <c r="EW24" s="494">
        <v>0</v>
      </c>
      <c r="EX24" s="494">
        <v>0</v>
      </c>
      <c r="EY24" s="494">
        <v>0</v>
      </c>
      <c r="EZ24" s="494">
        <v>0</v>
      </c>
      <c r="FA24" s="494">
        <v>0</v>
      </c>
      <c r="FB24" s="494">
        <v>0</v>
      </c>
      <c r="FC24" s="494">
        <v>19</v>
      </c>
      <c r="FD24" s="494">
        <v>0</v>
      </c>
      <c r="FE24" s="494">
        <v>0</v>
      </c>
      <c r="FF24" s="494">
        <v>0</v>
      </c>
      <c r="FG24" s="494">
        <v>0</v>
      </c>
      <c r="FH24" s="494">
        <v>0</v>
      </c>
      <c r="FI24" s="494">
        <v>0</v>
      </c>
      <c r="FJ24" s="494">
        <v>406</v>
      </c>
      <c r="FK24" s="494">
        <v>0</v>
      </c>
      <c r="FL24" s="494">
        <v>6193</v>
      </c>
      <c r="FM24" s="494">
        <v>0</v>
      </c>
      <c r="FN24" s="494">
        <v>0</v>
      </c>
      <c r="FO24" s="494">
        <v>0</v>
      </c>
      <c r="FP24" s="494">
        <v>6556</v>
      </c>
      <c r="FQ24" s="494">
        <v>0</v>
      </c>
      <c r="FR24" s="494">
        <v>6393</v>
      </c>
      <c r="FS24" s="494">
        <v>9864</v>
      </c>
      <c r="FT24" s="494">
        <v>0</v>
      </c>
      <c r="FU24" s="494">
        <v>0</v>
      </c>
      <c r="FV24" s="494">
        <v>0</v>
      </c>
      <c r="FW24" s="494">
        <v>0</v>
      </c>
      <c r="FX24" s="494">
        <v>0</v>
      </c>
      <c r="FY24" s="494">
        <v>0</v>
      </c>
      <c r="FZ24" s="494">
        <v>0</v>
      </c>
      <c r="GA24" s="494">
        <v>10058</v>
      </c>
      <c r="GB24" s="494">
        <v>202934</v>
      </c>
      <c r="GC24" s="494">
        <v>0</v>
      </c>
      <c r="GD24" s="494">
        <v>0</v>
      </c>
      <c r="GE24" s="494">
        <v>1787</v>
      </c>
      <c r="GF24" s="494">
        <v>0</v>
      </c>
      <c r="GG24" s="495">
        <v>0</v>
      </c>
      <c r="GH24" s="496">
        <v>531081</v>
      </c>
      <c r="GI24" s="497">
        <v>8442</v>
      </c>
      <c r="GJ24" s="497">
        <v>962549</v>
      </c>
      <c r="GK24" s="497">
        <v>0</v>
      </c>
      <c r="GL24" s="497">
        <v>0</v>
      </c>
      <c r="GM24" s="497">
        <v>0</v>
      </c>
      <c r="GN24" s="497">
        <v>0</v>
      </c>
      <c r="GO24" s="497">
        <v>0</v>
      </c>
      <c r="GP24" s="495">
        <v>-1035</v>
      </c>
      <c r="GQ24" s="496">
        <v>969956</v>
      </c>
      <c r="GR24" s="496">
        <v>1501037</v>
      </c>
      <c r="GS24" s="494">
        <v>13232</v>
      </c>
      <c r="GT24" s="495">
        <v>292</v>
      </c>
      <c r="GU24" s="496">
        <v>13524</v>
      </c>
      <c r="GV24" s="496">
        <v>983480</v>
      </c>
      <c r="GW24" s="496">
        <v>1514561</v>
      </c>
      <c r="GX24" s="497">
        <v>-607313</v>
      </c>
      <c r="GY24" s="497">
        <v>-210</v>
      </c>
      <c r="GZ24" s="497">
        <v>-56327</v>
      </c>
      <c r="HA24" s="495">
        <v>-53039</v>
      </c>
      <c r="HB24" s="495">
        <v>-716889</v>
      </c>
      <c r="HC24" s="496">
        <v>266591</v>
      </c>
      <c r="HD24" s="496">
        <v>797672</v>
      </c>
    </row>
    <row r="25" spans="1:212" ht="15.75" customHeight="1" x14ac:dyDescent="0.2">
      <c r="A25" s="519" t="s">
        <v>284</v>
      </c>
      <c r="B25" s="520" t="s">
        <v>539</v>
      </c>
      <c r="C25" s="493">
        <v>0</v>
      </c>
      <c r="D25" s="494">
        <v>0</v>
      </c>
      <c r="E25" s="494">
        <v>0</v>
      </c>
      <c r="F25" s="494">
        <v>0</v>
      </c>
      <c r="G25" s="494">
        <v>0</v>
      </c>
      <c r="H25" s="494">
        <v>0</v>
      </c>
      <c r="I25" s="494">
        <v>18175</v>
      </c>
      <c r="J25" s="494">
        <v>0</v>
      </c>
      <c r="K25" s="494">
        <v>0</v>
      </c>
      <c r="L25" s="494">
        <v>0</v>
      </c>
      <c r="M25" s="494">
        <v>0</v>
      </c>
      <c r="N25" s="494">
        <v>28</v>
      </c>
      <c r="O25" s="494">
        <v>4</v>
      </c>
      <c r="P25" s="494">
        <v>0</v>
      </c>
      <c r="Q25" s="494">
        <v>0</v>
      </c>
      <c r="R25" s="494">
        <v>0</v>
      </c>
      <c r="S25" s="494">
        <v>71801</v>
      </c>
      <c r="T25" s="494">
        <v>71335</v>
      </c>
      <c r="U25" s="494">
        <v>1881</v>
      </c>
      <c r="V25" s="494">
        <v>394838</v>
      </c>
      <c r="W25" s="494">
        <v>42132</v>
      </c>
      <c r="X25" s="494">
        <v>469391</v>
      </c>
      <c r="Y25" s="494">
        <v>271476</v>
      </c>
      <c r="Z25" s="494">
        <v>41787</v>
      </c>
      <c r="AA25" s="494">
        <v>116195</v>
      </c>
      <c r="AB25" s="494">
        <v>299416</v>
      </c>
      <c r="AC25" s="494">
        <v>250</v>
      </c>
      <c r="AD25" s="494">
        <v>2</v>
      </c>
      <c r="AE25" s="494">
        <v>464</v>
      </c>
      <c r="AF25" s="494">
        <v>0</v>
      </c>
      <c r="AG25" s="494">
        <v>63</v>
      </c>
      <c r="AH25" s="494">
        <v>15</v>
      </c>
      <c r="AI25" s="494">
        <v>0</v>
      </c>
      <c r="AJ25" s="494">
        <v>0</v>
      </c>
      <c r="AK25" s="494">
        <v>0</v>
      </c>
      <c r="AL25" s="494">
        <v>0</v>
      </c>
      <c r="AM25" s="494">
        <v>0</v>
      </c>
      <c r="AN25" s="494">
        <v>0</v>
      </c>
      <c r="AO25" s="494">
        <v>0</v>
      </c>
      <c r="AP25" s="494">
        <v>8711</v>
      </c>
      <c r="AQ25" s="494">
        <v>4452</v>
      </c>
      <c r="AR25" s="494">
        <v>121</v>
      </c>
      <c r="AS25" s="494">
        <v>1</v>
      </c>
      <c r="AT25" s="494">
        <v>0</v>
      </c>
      <c r="AU25" s="494">
        <v>55</v>
      </c>
      <c r="AV25" s="494">
        <v>0</v>
      </c>
      <c r="AW25" s="494">
        <v>538</v>
      </c>
      <c r="AX25" s="494">
        <v>0</v>
      </c>
      <c r="AY25" s="494">
        <v>51</v>
      </c>
      <c r="AZ25" s="494">
        <v>0</v>
      </c>
      <c r="BA25" s="494">
        <v>17388</v>
      </c>
      <c r="BB25" s="494">
        <v>201</v>
      </c>
      <c r="BC25" s="494">
        <v>0</v>
      </c>
      <c r="BD25" s="494">
        <v>49100</v>
      </c>
      <c r="BE25" s="494">
        <v>52701</v>
      </c>
      <c r="BF25" s="494">
        <v>74</v>
      </c>
      <c r="BG25" s="494">
        <v>11149</v>
      </c>
      <c r="BH25" s="494">
        <v>0</v>
      </c>
      <c r="BI25" s="494">
        <v>23001</v>
      </c>
      <c r="BJ25" s="494">
        <v>70</v>
      </c>
      <c r="BK25" s="494">
        <v>0</v>
      </c>
      <c r="BL25" s="494">
        <v>220</v>
      </c>
      <c r="BM25" s="494">
        <v>0</v>
      </c>
      <c r="BN25" s="494">
        <v>6</v>
      </c>
      <c r="BO25" s="494">
        <v>0</v>
      </c>
      <c r="BP25" s="494">
        <v>7</v>
      </c>
      <c r="BQ25" s="494">
        <v>182</v>
      </c>
      <c r="BR25" s="494">
        <v>0</v>
      </c>
      <c r="BS25" s="494">
        <v>520</v>
      </c>
      <c r="BT25" s="494">
        <v>254</v>
      </c>
      <c r="BU25" s="494">
        <v>2003</v>
      </c>
      <c r="BV25" s="494">
        <v>0</v>
      </c>
      <c r="BW25" s="494">
        <v>0</v>
      </c>
      <c r="BX25" s="494">
        <v>0</v>
      </c>
      <c r="BY25" s="494">
        <v>0</v>
      </c>
      <c r="BZ25" s="494">
        <v>0</v>
      </c>
      <c r="CA25" s="494">
        <v>21</v>
      </c>
      <c r="CB25" s="494">
        <v>0</v>
      </c>
      <c r="CC25" s="494">
        <v>0</v>
      </c>
      <c r="CD25" s="494">
        <v>0</v>
      </c>
      <c r="CE25" s="494">
        <v>0</v>
      </c>
      <c r="CF25" s="494">
        <v>0</v>
      </c>
      <c r="CG25" s="494">
        <v>0</v>
      </c>
      <c r="CH25" s="494">
        <v>0</v>
      </c>
      <c r="CI25" s="494">
        <v>0</v>
      </c>
      <c r="CJ25" s="494">
        <v>0</v>
      </c>
      <c r="CK25" s="494">
        <v>0</v>
      </c>
      <c r="CL25" s="494">
        <v>0</v>
      </c>
      <c r="CM25" s="494">
        <v>0</v>
      </c>
      <c r="CN25" s="494">
        <v>0</v>
      </c>
      <c r="CO25" s="494">
        <v>0</v>
      </c>
      <c r="CP25" s="494">
        <v>0</v>
      </c>
      <c r="CQ25" s="494">
        <v>0</v>
      </c>
      <c r="CR25" s="494">
        <v>0</v>
      </c>
      <c r="CS25" s="494">
        <v>0</v>
      </c>
      <c r="CT25" s="494">
        <v>0</v>
      </c>
      <c r="CU25" s="494">
        <v>0</v>
      </c>
      <c r="CV25" s="494">
        <v>0</v>
      </c>
      <c r="CW25" s="494">
        <v>0</v>
      </c>
      <c r="CX25" s="494">
        <v>0</v>
      </c>
      <c r="CY25" s="494">
        <v>0</v>
      </c>
      <c r="CZ25" s="494">
        <v>0</v>
      </c>
      <c r="DA25" s="494">
        <v>0</v>
      </c>
      <c r="DB25" s="494">
        <v>0</v>
      </c>
      <c r="DC25" s="494">
        <v>0</v>
      </c>
      <c r="DD25" s="494">
        <v>0</v>
      </c>
      <c r="DE25" s="494">
        <v>0</v>
      </c>
      <c r="DF25" s="494">
        <v>0</v>
      </c>
      <c r="DG25" s="494">
        <v>0</v>
      </c>
      <c r="DH25" s="494">
        <v>0</v>
      </c>
      <c r="DI25" s="494">
        <v>0</v>
      </c>
      <c r="DJ25" s="494">
        <v>0</v>
      </c>
      <c r="DK25" s="494">
        <v>0</v>
      </c>
      <c r="DL25" s="494">
        <v>0</v>
      </c>
      <c r="DM25" s="494">
        <v>0</v>
      </c>
      <c r="DN25" s="494">
        <v>0</v>
      </c>
      <c r="DO25" s="494">
        <v>0</v>
      </c>
      <c r="DP25" s="494">
        <v>0</v>
      </c>
      <c r="DQ25" s="494">
        <v>0</v>
      </c>
      <c r="DR25" s="494">
        <v>0</v>
      </c>
      <c r="DS25" s="494">
        <v>0</v>
      </c>
      <c r="DT25" s="494">
        <v>0</v>
      </c>
      <c r="DU25" s="494">
        <v>0</v>
      </c>
      <c r="DV25" s="494">
        <v>0</v>
      </c>
      <c r="DW25" s="494">
        <v>222</v>
      </c>
      <c r="DX25" s="494">
        <v>0</v>
      </c>
      <c r="DY25" s="494">
        <v>0</v>
      </c>
      <c r="DZ25" s="494">
        <v>0</v>
      </c>
      <c r="EA25" s="494">
        <v>0</v>
      </c>
      <c r="EB25" s="494">
        <v>0</v>
      </c>
      <c r="EC25" s="494">
        <v>0</v>
      </c>
      <c r="ED25" s="494">
        <v>0</v>
      </c>
      <c r="EE25" s="494">
        <v>0</v>
      </c>
      <c r="EF25" s="494">
        <v>0</v>
      </c>
      <c r="EG25" s="494">
        <v>0</v>
      </c>
      <c r="EH25" s="494">
        <v>0</v>
      </c>
      <c r="EI25" s="494">
        <v>0</v>
      </c>
      <c r="EJ25" s="494">
        <v>0</v>
      </c>
      <c r="EK25" s="494">
        <v>0</v>
      </c>
      <c r="EL25" s="494">
        <v>0</v>
      </c>
      <c r="EM25" s="494">
        <v>0</v>
      </c>
      <c r="EN25" s="494">
        <v>0</v>
      </c>
      <c r="EO25" s="494">
        <v>0</v>
      </c>
      <c r="EP25" s="494">
        <v>0</v>
      </c>
      <c r="EQ25" s="494">
        <v>0</v>
      </c>
      <c r="ER25" s="494">
        <v>0</v>
      </c>
      <c r="ES25" s="494">
        <v>0</v>
      </c>
      <c r="ET25" s="494">
        <v>0</v>
      </c>
      <c r="EU25" s="494">
        <v>0</v>
      </c>
      <c r="EV25" s="494">
        <v>0</v>
      </c>
      <c r="EW25" s="494">
        <v>0</v>
      </c>
      <c r="EX25" s="494">
        <v>0</v>
      </c>
      <c r="EY25" s="494">
        <v>0</v>
      </c>
      <c r="EZ25" s="494">
        <v>0</v>
      </c>
      <c r="FA25" s="494">
        <v>0</v>
      </c>
      <c r="FB25" s="494">
        <v>0</v>
      </c>
      <c r="FC25" s="494">
        <v>634</v>
      </c>
      <c r="FD25" s="494">
        <v>0</v>
      </c>
      <c r="FE25" s="494">
        <v>0</v>
      </c>
      <c r="FF25" s="494">
        <v>0</v>
      </c>
      <c r="FG25" s="494">
        <v>0</v>
      </c>
      <c r="FH25" s="494">
        <v>0</v>
      </c>
      <c r="FI25" s="494">
        <v>0</v>
      </c>
      <c r="FJ25" s="494">
        <v>628</v>
      </c>
      <c r="FK25" s="494">
        <v>0</v>
      </c>
      <c r="FL25" s="494">
        <v>14268</v>
      </c>
      <c r="FM25" s="494">
        <v>0</v>
      </c>
      <c r="FN25" s="494">
        <v>0</v>
      </c>
      <c r="FO25" s="494">
        <v>0</v>
      </c>
      <c r="FP25" s="494">
        <v>13415</v>
      </c>
      <c r="FQ25" s="494">
        <v>0</v>
      </c>
      <c r="FR25" s="494">
        <v>10667</v>
      </c>
      <c r="FS25" s="494">
        <v>19067</v>
      </c>
      <c r="FT25" s="494">
        <v>0</v>
      </c>
      <c r="FU25" s="494">
        <v>0</v>
      </c>
      <c r="FV25" s="494">
        <v>0</v>
      </c>
      <c r="FW25" s="494">
        <v>0</v>
      </c>
      <c r="FX25" s="494">
        <v>0</v>
      </c>
      <c r="FY25" s="494">
        <v>0</v>
      </c>
      <c r="FZ25" s="494">
        <v>0</v>
      </c>
      <c r="GA25" s="494">
        <v>19286</v>
      </c>
      <c r="GB25" s="494">
        <v>406238</v>
      </c>
      <c r="GC25" s="494">
        <v>0</v>
      </c>
      <c r="GD25" s="494">
        <v>0</v>
      </c>
      <c r="GE25" s="494">
        <v>3326</v>
      </c>
      <c r="GF25" s="494">
        <v>0</v>
      </c>
      <c r="GG25" s="495">
        <v>0</v>
      </c>
      <c r="GH25" s="496">
        <v>2457830</v>
      </c>
      <c r="GI25" s="497">
        <v>40364</v>
      </c>
      <c r="GJ25" s="497">
        <v>1112250</v>
      </c>
      <c r="GK25" s="497">
        <v>0</v>
      </c>
      <c r="GL25" s="497">
        <v>0</v>
      </c>
      <c r="GM25" s="497">
        <v>0</v>
      </c>
      <c r="GN25" s="497">
        <v>0</v>
      </c>
      <c r="GO25" s="497">
        <v>0</v>
      </c>
      <c r="GP25" s="495">
        <v>-754</v>
      </c>
      <c r="GQ25" s="496">
        <v>1151860</v>
      </c>
      <c r="GR25" s="496">
        <v>3609690</v>
      </c>
      <c r="GS25" s="494">
        <v>58972</v>
      </c>
      <c r="GT25" s="495">
        <v>168</v>
      </c>
      <c r="GU25" s="496">
        <v>59140</v>
      </c>
      <c r="GV25" s="496">
        <v>1211000</v>
      </c>
      <c r="GW25" s="496">
        <v>3668830</v>
      </c>
      <c r="GX25" s="497">
        <v>-469232</v>
      </c>
      <c r="GY25" s="497">
        <v>-465</v>
      </c>
      <c r="GZ25" s="497">
        <v>-9533</v>
      </c>
      <c r="HA25" s="495">
        <v>-38135</v>
      </c>
      <c r="HB25" s="495">
        <v>-517365</v>
      </c>
      <c r="HC25" s="496">
        <v>693635</v>
      </c>
      <c r="HD25" s="496">
        <v>3151465</v>
      </c>
    </row>
    <row r="26" spans="1:212" ht="15.75" customHeight="1" x14ac:dyDescent="0.2">
      <c r="A26" s="519" t="s">
        <v>273</v>
      </c>
      <c r="B26" s="520" t="s">
        <v>540</v>
      </c>
      <c r="C26" s="493">
        <v>0</v>
      </c>
      <c r="D26" s="494">
        <v>0</v>
      </c>
      <c r="E26" s="494">
        <v>0</v>
      </c>
      <c r="F26" s="494">
        <v>0</v>
      </c>
      <c r="G26" s="494">
        <v>0</v>
      </c>
      <c r="H26" s="494">
        <v>0</v>
      </c>
      <c r="I26" s="494">
        <v>27326</v>
      </c>
      <c r="J26" s="494">
        <v>0</v>
      </c>
      <c r="K26" s="494">
        <v>0</v>
      </c>
      <c r="L26" s="494">
        <v>0</v>
      </c>
      <c r="M26" s="494">
        <v>10340</v>
      </c>
      <c r="N26" s="494">
        <v>4196</v>
      </c>
      <c r="O26" s="494">
        <v>0</v>
      </c>
      <c r="P26" s="494">
        <v>0</v>
      </c>
      <c r="Q26" s="494">
        <v>0</v>
      </c>
      <c r="R26" s="494">
        <v>0</v>
      </c>
      <c r="S26" s="494">
        <v>28192</v>
      </c>
      <c r="T26" s="494">
        <v>12461</v>
      </c>
      <c r="U26" s="494">
        <v>0</v>
      </c>
      <c r="V26" s="494">
        <v>467538</v>
      </c>
      <c r="W26" s="494">
        <v>184</v>
      </c>
      <c r="X26" s="494">
        <v>33249</v>
      </c>
      <c r="Y26" s="494">
        <v>602422</v>
      </c>
      <c r="Z26" s="494">
        <v>29455</v>
      </c>
      <c r="AA26" s="494">
        <v>3189</v>
      </c>
      <c r="AB26" s="494">
        <v>1724</v>
      </c>
      <c r="AC26" s="494">
        <v>0</v>
      </c>
      <c r="AD26" s="494">
        <v>0</v>
      </c>
      <c r="AE26" s="494">
        <v>0</v>
      </c>
      <c r="AF26" s="494">
        <v>0</v>
      </c>
      <c r="AG26" s="494">
        <v>0</v>
      </c>
      <c r="AH26" s="494">
        <v>0</v>
      </c>
      <c r="AI26" s="494">
        <v>0</v>
      </c>
      <c r="AJ26" s="494">
        <v>0</v>
      </c>
      <c r="AK26" s="494">
        <v>0</v>
      </c>
      <c r="AL26" s="494">
        <v>0</v>
      </c>
      <c r="AM26" s="494">
        <v>0</v>
      </c>
      <c r="AN26" s="494">
        <v>0</v>
      </c>
      <c r="AO26" s="494">
        <v>0</v>
      </c>
      <c r="AP26" s="494">
        <v>0</v>
      </c>
      <c r="AQ26" s="494">
        <v>0</v>
      </c>
      <c r="AR26" s="494">
        <v>0</v>
      </c>
      <c r="AS26" s="494">
        <v>0</v>
      </c>
      <c r="AT26" s="494">
        <v>0</v>
      </c>
      <c r="AU26" s="494">
        <v>0</v>
      </c>
      <c r="AV26" s="494">
        <v>0</v>
      </c>
      <c r="AW26" s="494">
        <v>0</v>
      </c>
      <c r="AX26" s="494">
        <v>0</v>
      </c>
      <c r="AY26" s="494">
        <v>0</v>
      </c>
      <c r="AZ26" s="494">
        <v>0</v>
      </c>
      <c r="BA26" s="494">
        <v>0</v>
      </c>
      <c r="BB26" s="494">
        <v>0</v>
      </c>
      <c r="BC26" s="494">
        <v>0</v>
      </c>
      <c r="BD26" s="494">
        <v>0</v>
      </c>
      <c r="BE26" s="494">
        <v>0</v>
      </c>
      <c r="BF26" s="494">
        <v>0</v>
      </c>
      <c r="BG26" s="494">
        <v>0</v>
      </c>
      <c r="BH26" s="494">
        <v>0</v>
      </c>
      <c r="BI26" s="494">
        <v>0</v>
      </c>
      <c r="BJ26" s="494">
        <v>0</v>
      </c>
      <c r="BK26" s="494">
        <v>0</v>
      </c>
      <c r="BL26" s="494">
        <v>0</v>
      </c>
      <c r="BM26" s="494">
        <v>0</v>
      </c>
      <c r="BN26" s="494">
        <v>0</v>
      </c>
      <c r="BO26" s="494">
        <v>0</v>
      </c>
      <c r="BP26" s="494">
        <v>0</v>
      </c>
      <c r="BQ26" s="494">
        <v>0</v>
      </c>
      <c r="BR26" s="494">
        <v>0</v>
      </c>
      <c r="BS26" s="494">
        <v>0</v>
      </c>
      <c r="BT26" s="494">
        <v>0</v>
      </c>
      <c r="BU26" s="494">
        <v>0</v>
      </c>
      <c r="BV26" s="494">
        <v>0</v>
      </c>
      <c r="BW26" s="494">
        <v>0</v>
      </c>
      <c r="BX26" s="494">
        <v>0</v>
      </c>
      <c r="BY26" s="494">
        <v>0</v>
      </c>
      <c r="BZ26" s="494">
        <v>0</v>
      </c>
      <c r="CA26" s="494">
        <v>0</v>
      </c>
      <c r="CB26" s="494">
        <v>0</v>
      </c>
      <c r="CC26" s="494">
        <v>0</v>
      </c>
      <c r="CD26" s="494">
        <v>0</v>
      </c>
      <c r="CE26" s="494">
        <v>0</v>
      </c>
      <c r="CF26" s="494">
        <v>0</v>
      </c>
      <c r="CG26" s="494">
        <v>0</v>
      </c>
      <c r="CH26" s="494">
        <v>0</v>
      </c>
      <c r="CI26" s="494">
        <v>0</v>
      </c>
      <c r="CJ26" s="494">
        <v>0</v>
      </c>
      <c r="CK26" s="494">
        <v>0</v>
      </c>
      <c r="CL26" s="494">
        <v>0</v>
      </c>
      <c r="CM26" s="494">
        <v>0</v>
      </c>
      <c r="CN26" s="494">
        <v>0</v>
      </c>
      <c r="CO26" s="494">
        <v>0</v>
      </c>
      <c r="CP26" s="494">
        <v>0</v>
      </c>
      <c r="CQ26" s="494">
        <v>0</v>
      </c>
      <c r="CR26" s="494">
        <v>0</v>
      </c>
      <c r="CS26" s="494">
        <v>0</v>
      </c>
      <c r="CT26" s="494">
        <v>0</v>
      </c>
      <c r="CU26" s="494">
        <v>0</v>
      </c>
      <c r="CV26" s="494">
        <v>0</v>
      </c>
      <c r="CW26" s="494">
        <v>0</v>
      </c>
      <c r="CX26" s="494">
        <v>0</v>
      </c>
      <c r="CY26" s="494">
        <v>0</v>
      </c>
      <c r="CZ26" s="494">
        <v>0</v>
      </c>
      <c r="DA26" s="494">
        <v>0</v>
      </c>
      <c r="DB26" s="494">
        <v>0</v>
      </c>
      <c r="DC26" s="494">
        <v>0</v>
      </c>
      <c r="DD26" s="494">
        <v>0</v>
      </c>
      <c r="DE26" s="494">
        <v>0</v>
      </c>
      <c r="DF26" s="494">
        <v>0</v>
      </c>
      <c r="DG26" s="494">
        <v>0</v>
      </c>
      <c r="DH26" s="494">
        <v>0</v>
      </c>
      <c r="DI26" s="494">
        <v>0</v>
      </c>
      <c r="DJ26" s="494">
        <v>0</v>
      </c>
      <c r="DK26" s="494">
        <v>0</v>
      </c>
      <c r="DL26" s="494">
        <v>0</v>
      </c>
      <c r="DM26" s="494">
        <v>0</v>
      </c>
      <c r="DN26" s="494">
        <v>0</v>
      </c>
      <c r="DO26" s="494">
        <v>0</v>
      </c>
      <c r="DP26" s="494">
        <v>0</v>
      </c>
      <c r="DQ26" s="494">
        <v>0</v>
      </c>
      <c r="DR26" s="494">
        <v>0</v>
      </c>
      <c r="DS26" s="494">
        <v>0</v>
      </c>
      <c r="DT26" s="494">
        <v>0</v>
      </c>
      <c r="DU26" s="494">
        <v>0</v>
      </c>
      <c r="DV26" s="494">
        <v>0</v>
      </c>
      <c r="DW26" s="494">
        <v>0</v>
      </c>
      <c r="DX26" s="494">
        <v>0</v>
      </c>
      <c r="DY26" s="494">
        <v>0</v>
      </c>
      <c r="DZ26" s="494">
        <v>0</v>
      </c>
      <c r="EA26" s="494">
        <v>0</v>
      </c>
      <c r="EB26" s="494">
        <v>0</v>
      </c>
      <c r="EC26" s="494">
        <v>0</v>
      </c>
      <c r="ED26" s="494">
        <v>0</v>
      </c>
      <c r="EE26" s="494">
        <v>0</v>
      </c>
      <c r="EF26" s="494">
        <v>0</v>
      </c>
      <c r="EG26" s="494">
        <v>0</v>
      </c>
      <c r="EH26" s="494">
        <v>0</v>
      </c>
      <c r="EI26" s="494">
        <v>0</v>
      </c>
      <c r="EJ26" s="494">
        <v>0</v>
      </c>
      <c r="EK26" s="494">
        <v>0</v>
      </c>
      <c r="EL26" s="494">
        <v>0</v>
      </c>
      <c r="EM26" s="494">
        <v>0</v>
      </c>
      <c r="EN26" s="494">
        <v>0</v>
      </c>
      <c r="EO26" s="494">
        <v>0</v>
      </c>
      <c r="EP26" s="494">
        <v>0</v>
      </c>
      <c r="EQ26" s="494">
        <v>0</v>
      </c>
      <c r="ER26" s="494">
        <v>0</v>
      </c>
      <c r="ES26" s="494">
        <v>0</v>
      </c>
      <c r="ET26" s="494">
        <v>0</v>
      </c>
      <c r="EU26" s="494">
        <v>0</v>
      </c>
      <c r="EV26" s="494">
        <v>0</v>
      </c>
      <c r="EW26" s="494">
        <v>0</v>
      </c>
      <c r="EX26" s="494">
        <v>0</v>
      </c>
      <c r="EY26" s="494">
        <v>0</v>
      </c>
      <c r="EZ26" s="494">
        <v>0</v>
      </c>
      <c r="FA26" s="494">
        <v>0</v>
      </c>
      <c r="FB26" s="494">
        <v>0</v>
      </c>
      <c r="FC26" s="494">
        <v>496</v>
      </c>
      <c r="FD26" s="494">
        <v>0</v>
      </c>
      <c r="FE26" s="494">
        <v>0</v>
      </c>
      <c r="FF26" s="494">
        <v>0</v>
      </c>
      <c r="FG26" s="494">
        <v>0</v>
      </c>
      <c r="FH26" s="494">
        <v>0</v>
      </c>
      <c r="FI26" s="494">
        <v>10</v>
      </c>
      <c r="FJ26" s="494">
        <v>954</v>
      </c>
      <c r="FK26" s="494">
        <v>2599</v>
      </c>
      <c r="FL26" s="494">
        <v>12441</v>
      </c>
      <c r="FM26" s="494">
        <v>0</v>
      </c>
      <c r="FN26" s="494">
        <v>0</v>
      </c>
      <c r="FO26" s="494">
        <v>0</v>
      </c>
      <c r="FP26" s="494">
        <v>62225</v>
      </c>
      <c r="FQ26" s="494">
        <v>0</v>
      </c>
      <c r="FR26" s="494">
        <v>25201</v>
      </c>
      <c r="FS26" s="494">
        <v>45871</v>
      </c>
      <c r="FT26" s="494">
        <v>0</v>
      </c>
      <c r="FU26" s="494">
        <v>0</v>
      </c>
      <c r="FV26" s="494">
        <v>0</v>
      </c>
      <c r="FW26" s="494">
        <v>0</v>
      </c>
      <c r="FX26" s="494">
        <v>0</v>
      </c>
      <c r="FY26" s="494">
        <v>0</v>
      </c>
      <c r="FZ26" s="494">
        <v>0</v>
      </c>
      <c r="GA26" s="494">
        <v>45043</v>
      </c>
      <c r="GB26" s="494">
        <v>791194</v>
      </c>
      <c r="GC26" s="494">
        <v>0</v>
      </c>
      <c r="GD26" s="494">
        <v>0</v>
      </c>
      <c r="GE26" s="494">
        <v>8122</v>
      </c>
      <c r="GF26" s="494">
        <v>0</v>
      </c>
      <c r="GG26" s="495">
        <v>0</v>
      </c>
      <c r="GH26" s="496">
        <v>2214432</v>
      </c>
      <c r="GI26" s="497">
        <v>126742</v>
      </c>
      <c r="GJ26" s="497">
        <v>3986480</v>
      </c>
      <c r="GK26" s="497">
        <v>0</v>
      </c>
      <c r="GL26" s="497">
        <v>0</v>
      </c>
      <c r="GM26" s="497">
        <v>0</v>
      </c>
      <c r="GN26" s="497">
        <v>0</v>
      </c>
      <c r="GO26" s="497">
        <v>0</v>
      </c>
      <c r="GP26" s="495">
        <v>-1163</v>
      </c>
      <c r="GQ26" s="496">
        <v>4112059</v>
      </c>
      <c r="GR26" s="496">
        <v>6326491</v>
      </c>
      <c r="GS26" s="494">
        <v>58454</v>
      </c>
      <c r="GT26" s="495">
        <v>1010</v>
      </c>
      <c r="GU26" s="496">
        <v>59464</v>
      </c>
      <c r="GV26" s="496">
        <v>4171523</v>
      </c>
      <c r="GW26" s="496">
        <v>6385955</v>
      </c>
      <c r="GX26" s="497">
        <v>-234995</v>
      </c>
      <c r="GY26" s="497">
        <v>-5973</v>
      </c>
      <c r="GZ26" s="497">
        <v>-35538</v>
      </c>
      <c r="HA26" s="495">
        <v>-21471</v>
      </c>
      <c r="HB26" s="495">
        <v>-297977</v>
      </c>
      <c r="HC26" s="496">
        <v>3873546</v>
      </c>
      <c r="HD26" s="496">
        <v>6087978</v>
      </c>
    </row>
    <row r="27" spans="1:212" ht="15.75" customHeight="1" x14ac:dyDescent="0.2">
      <c r="A27" s="519" t="s">
        <v>267</v>
      </c>
      <c r="B27" s="520" t="s">
        <v>541</v>
      </c>
      <c r="C27" s="493">
        <v>0</v>
      </c>
      <c r="D27" s="494">
        <v>0</v>
      </c>
      <c r="E27" s="494">
        <v>0</v>
      </c>
      <c r="F27" s="494">
        <v>0</v>
      </c>
      <c r="G27" s="494">
        <v>0</v>
      </c>
      <c r="H27" s="494">
        <v>0</v>
      </c>
      <c r="I27" s="494">
        <v>818</v>
      </c>
      <c r="J27" s="494">
        <v>0</v>
      </c>
      <c r="K27" s="494">
        <v>0</v>
      </c>
      <c r="L27" s="494">
        <v>0</v>
      </c>
      <c r="M27" s="494">
        <v>0</v>
      </c>
      <c r="N27" s="494">
        <v>0</v>
      </c>
      <c r="O27" s="494">
        <v>0</v>
      </c>
      <c r="P27" s="494">
        <v>0</v>
      </c>
      <c r="Q27" s="494">
        <v>0</v>
      </c>
      <c r="R27" s="494">
        <v>0</v>
      </c>
      <c r="S27" s="494">
        <v>46</v>
      </c>
      <c r="T27" s="494">
        <v>2982</v>
      </c>
      <c r="U27" s="494">
        <v>0</v>
      </c>
      <c r="V27" s="494">
        <v>2763</v>
      </c>
      <c r="W27" s="494">
        <v>1439</v>
      </c>
      <c r="X27" s="494">
        <v>4000</v>
      </c>
      <c r="Y27" s="494">
        <v>586</v>
      </c>
      <c r="Z27" s="494">
        <v>57920</v>
      </c>
      <c r="AA27" s="494">
        <v>1</v>
      </c>
      <c r="AB27" s="494">
        <v>0</v>
      </c>
      <c r="AC27" s="494">
        <v>0</v>
      </c>
      <c r="AD27" s="494">
        <v>0</v>
      </c>
      <c r="AE27" s="494">
        <v>0</v>
      </c>
      <c r="AF27" s="494">
        <v>0</v>
      </c>
      <c r="AG27" s="494">
        <v>0</v>
      </c>
      <c r="AH27" s="494">
        <v>0</v>
      </c>
      <c r="AI27" s="494">
        <v>0</v>
      </c>
      <c r="AJ27" s="494">
        <v>0</v>
      </c>
      <c r="AK27" s="494">
        <v>0</v>
      </c>
      <c r="AL27" s="494">
        <v>0</v>
      </c>
      <c r="AM27" s="494">
        <v>0</v>
      </c>
      <c r="AN27" s="494">
        <v>0</v>
      </c>
      <c r="AO27" s="494">
        <v>0</v>
      </c>
      <c r="AP27" s="494">
        <v>0</v>
      </c>
      <c r="AQ27" s="494">
        <v>0</v>
      </c>
      <c r="AR27" s="494">
        <v>0</v>
      </c>
      <c r="AS27" s="494">
        <v>0</v>
      </c>
      <c r="AT27" s="494">
        <v>0</v>
      </c>
      <c r="AU27" s="494">
        <v>0</v>
      </c>
      <c r="AV27" s="494">
        <v>0</v>
      </c>
      <c r="AW27" s="494">
        <v>0</v>
      </c>
      <c r="AX27" s="494">
        <v>0</v>
      </c>
      <c r="AY27" s="494">
        <v>0</v>
      </c>
      <c r="AZ27" s="494">
        <v>0</v>
      </c>
      <c r="BA27" s="494">
        <v>0</v>
      </c>
      <c r="BB27" s="494">
        <v>0</v>
      </c>
      <c r="BC27" s="494">
        <v>0</v>
      </c>
      <c r="BD27" s="494">
        <v>302</v>
      </c>
      <c r="BE27" s="494">
        <v>0</v>
      </c>
      <c r="BF27" s="494">
        <v>0</v>
      </c>
      <c r="BG27" s="494">
        <v>0</v>
      </c>
      <c r="BH27" s="494">
        <v>0</v>
      </c>
      <c r="BI27" s="494">
        <v>0</v>
      </c>
      <c r="BJ27" s="494">
        <v>0</v>
      </c>
      <c r="BK27" s="494">
        <v>0</v>
      </c>
      <c r="BL27" s="494">
        <v>0</v>
      </c>
      <c r="BM27" s="494">
        <v>0</v>
      </c>
      <c r="BN27" s="494">
        <v>0</v>
      </c>
      <c r="BO27" s="494">
        <v>0</v>
      </c>
      <c r="BP27" s="494">
        <v>0</v>
      </c>
      <c r="BQ27" s="494">
        <v>0</v>
      </c>
      <c r="BR27" s="494">
        <v>0</v>
      </c>
      <c r="BS27" s="494">
        <v>0</v>
      </c>
      <c r="BT27" s="494">
        <v>0</v>
      </c>
      <c r="BU27" s="494">
        <v>0</v>
      </c>
      <c r="BV27" s="494">
        <v>0</v>
      </c>
      <c r="BW27" s="494">
        <v>0</v>
      </c>
      <c r="BX27" s="494">
        <v>0</v>
      </c>
      <c r="BY27" s="494">
        <v>0</v>
      </c>
      <c r="BZ27" s="494">
        <v>0</v>
      </c>
      <c r="CA27" s="494">
        <v>0</v>
      </c>
      <c r="CB27" s="494">
        <v>0</v>
      </c>
      <c r="CC27" s="494">
        <v>0</v>
      </c>
      <c r="CD27" s="494">
        <v>0</v>
      </c>
      <c r="CE27" s="494">
        <v>0</v>
      </c>
      <c r="CF27" s="494">
        <v>0</v>
      </c>
      <c r="CG27" s="494">
        <v>0</v>
      </c>
      <c r="CH27" s="494">
        <v>0</v>
      </c>
      <c r="CI27" s="494">
        <v>0</v>
      </c>
      <c r="CJ27" s="494">
        <v>0</v>
      </c>
      <c r="CK27" s="494">
        <v>0</v>
      </c>
      <c r="CL27" s="494">
        <v>0</v>
      </c>
      <c r="CM27" s="494">
        <v>0</v>
      </c>
      <c r="CN27" s="494">
        <v>0</v>
      </c>
      <c r="CO27" s="494">
        <v>0</v>
      </c>
      <c r="CP27" s="494">
        <v>0</v>
      </c>
      <c r="CQ27" s="494">
        <v>0</v>
      </c>
      <c r="CR27" s="494">
        <v>0</v>
      </c>
      <c r="CS27" s="494">
        <v>0</v>
      </c>
      <c r="CT27" s="494">
        <v>0</v>
      </c>
      <c r="CU27" s="494">
        <v>0</v>
      </c>
      <c r="CV27" s="494">
        <v>0</v>
      </c>
      <c r="CW27" s="494">
        <v>0</v>
      </c>
      <c r="CX27" s="494">
        <v>0</v>
      </c>
      <c r="CY27" s="494">
        <v>0</v>
      </c>
      <c r="CZ27" s="494">
        <v>0</v>
      </c>
      <c r="DA27" s="494">
        <v>0</v>
      </c>
      <c r="DB27" s="494">
        <v>0</v>
      </c>
      <c r="DC27" s="494">
        <v>0</v>
      </c>
      <c r="DD27" s="494">
        <v>0</v>
      </c>
      <c r="DE27" s="494">
        <v>0</v>
      </c>
      <c r="DF27" s="494">
        <v>0</v>
      </c>
      <c r="DG27" s="494">
        <v>0</v>
      </c>
      <c r="DH27" s="494">
        <v>0</v>
      </c>
      <c r="DI27" s="494">
        <v>0</v>
      </c>
      <c r="DJ27" s="494">
        <v>0</v>
      </c>
      <c r="DK27" s="494">
        <v>0</v>
      </c>
      <c r="DL27" s="494">
        <v>0</v>
      </c>
      <c r="DM27" s="494">
        <v>0</v>
      </c>
      <c r="DN27" s="494">
        <v>0</v>
      </c>
      <c r="DO27" s="494">
        <v>0</v>
      </c>
      <c r="DP27" s="494">
        <v>0</v>
      </c>
      <c r="DQ27" s="494">
        <v>0</v>
      </c>
      <c r="DR27" s="494">
        <v>0</v>
      </c>
      <c r="DS27" s="494">
        <v>0</v>
      </c>
      <c r="DT27" s="494">
        <v>0</v>
      </c>
      <c r="DU27" s="494">
        <v>0</v>
      </c>
      <c r="DV27" s="494">
        <v>0</v>
      </c>
      <c r="DW27" s="494">
        <v>0</v>
      </c>
      <c r="DX27" s="494">
        <v>0</v>
      </c>
      <c r="DY27" s="494">
        <v>0</v>
      </c>
      <c r="DZ27" s="494">
        <v>0</v>
      </c>
      <c r="EA27" s="494">
        <v>0</v>
      </c>
      <c r="EB27" s="494">
        <v>0</v>
      </c>
      <c r="EC27" s="494">
        <v>0</v>
      </c>
      <c r="ED27" s="494">
        <v>0</v>
      </c>
      <c r="EE27" s="494">
        <v>0</v>
      </c>
      <c r="EF27" s="494">
        <v>0</v>
      </c>
      <c r="EG27" s="494">
        <v>0</v>
      </c>
      <c r="EH27" s="494">
        <v>0</v>
      </c>
      <c r="EI27" s="494">
        <v>0</v>
      </c>
      <c r="EJ27" s="494">
        <v>0</v>
      </c>
      <c r="EK27" s="494">
        <v>0</v>
      </c>
      <c r="EL27" s="494">
        <v>0</v>
      </c>
      <c r="EM27" s="494">
        <v>0</v>
      </c>
      <c r="EN27" s="494">
        <v>0</v>
      </c>
      <c r="EO27" s="494">
        <v>0</v>
      </c>
      <c r="EP27" s="494">
        <v>0</v>
      </c>
      <c r="EQ27" s="494">
        <v>0</v>
      </c>
      <c r="ER27" s="494">
        <v>0</v>
      </c>
      <c r="ES27" s="494">
        <v>0</v>
      </c>
      <c r="ET27" s="494">
        <v>0</v>
      </c>
      <c r="EU27" s="494">
        <v>0</v>
      </c>
      <c r="EV27" s="494">
        <v>0</v>
      </c>
      <c r="EW27" s="494">
        <v>0</v>
      </c>
      <c r="EX27" s="494">
        <v>0</v>
      </c>
      <c r="EY27" s="494">
        <v>0</v>
      </c>
      <c r="EZ27" s="494">
        <v>0</v>
      </c>
      <c r="FA27" s="494">
        <v>0</v>
      </c>
      <c r="FB27" s="494">
        <v>0</v>
      </c>
      <c r="FC27" s="494">
        <v>3423</v>
      </c>
      <c r="FD27" s="494">
        <v>0</v>
      </c>
      <c r="FE27" s="494">
        <v>0</v>
      </c>
      <c r="FF27" s="494">
        <v>0</v>
      </c>
      <c r="FG27" s="494">
        <v>0</v>
      </c>
      <c r="FH27" s="494">
        <v>0</v>
      </c>
      <c r="FI27" s="494">
        <v>0</v>
      </c>
      <c r="FJ27" s="494">
        <v>1</v>
      </c>
      <c r="FK27" s="494">
        <v>0</v>
      </c>
      <c r="FL27" s="494">
        <v>0</v>
      </c>
      <c r="FM27" s="494">
        <v>0</v>
      </c>
      <c r="FN27" s="494">
        <v>0</v>
      </c>
      <c r="FO27" s="494">
        <v>0</v>
      </c>
      <c r="FP27" s="494">
        <v>0</v>
      </c>
      <c r="FQ27" s="494">
        <v>0</v>
      </c>
      <c r="FR27" s="494">
        <v>0</v>
      </c>
      <c r="FS27" s="494">
        <v>0</v>
      </c>
      <c r="FT27" s="494">
        <v>0</v>
      </c>
      <c r="FU27" s="494">
        <v>0</v>
      </c>
      <c r="FV27" s="494">
        <v>0</v>
      </c>
      <c r="FW27" s="494">
        <v>0</v>
      </c>
      <c r="FX27" s="494">
        <v>0</v>
      </c>
      <c r="FY27" s="494">
        <v>0</v>
      </c>
      <c r="FZ27" s="494">
        <v>0</v>
      </c>
      <c r="GA27" s="494">
        <v>97011</v>
      </c>
      <c r="GB27" s="494">
        <v>1614951</v>
      </c>
      <c r="GC27" s="494">
        <v>0</v>
      </c>
      <c r="GD27" s="494">
        <v>0</v>
      </c>
      <c r="GE27" s="494">
        <v>6680</v>
      </c>
      <c r="GF27" s="494">
        <v>0</v>
      </c>
      <c r="GG27" s="495">
        <v>14328</v>
      </c>
      <c r="GH27" s="496">
        <v>1807251</v>
      </c>
      <c r="GI27" s="497">
        <v>159892</v>
      </c>
      <c r="GJ27" s="497">
        <v>1781017</v>
      </c>
      <c r="GK27" s="497">
        <v>0</v>
      </c>
      <c r="GL27" s="497">
        <v>0</v>
      </c>
      <c r="GM27" s="497">
        <v>0</v>
      </c>
      <c r="GN27" s="497">
        <v>0</v>
      </c>
      <c r="GO27" s="497">
        <v>0</v>
      </c>
      <c r="GP27" s="495">
        <v>-13488</v>
      </c>
      <c r="GQ27" s="496">
        <v>1927421</v>
      </c>
      <c r="GR27" s="496">
        <v>3734672</v>
      </c>
      <c r="GS27" s="494">
        <v>34942</v>
      </c>
      <c r="GT27" s="495">
        <v>8625</v>
      </c>
      <c r="GU27" s="496">
        <v>43567</v>
      </c>
      <c r="GV27" s="496">
        <v>1970988</v>
      </c>
      <c r="GW27" s="496">
        <v>3778239</v>
      </c>
      <c r="GX27" s="497">
        <v>-337246</v>
      </c>
      <c r="GY27" s="497">
        <v>-43058</v>
      </c>
      <c r="GZ27" s="497">
        <v>-21706</v>
      </c>
      <c r="HA27" s="495">
        <v>-110150</v>
      </c>
      <c r="HB27" s="495">
        <v>-512160</v>
      </c>
      <c r="HC27" s="496">
        <v>1458828</v>
      </c>
      <c r="HD27" s="496">
        <v>3266079</v>
      </c>
    </row>
    <row r="28" spans="1:212" ht="15.75" customHeight="1" x14ac:dyDescent="0.2">
      <c r="A28" s="519" t="s">
        <v>264</v>
      </c>
      <c r="B28" s="520" t="s">
        <v>542</v>
      </c>
      <c r="C28" s="493">
        <v>0</v>
      </c>
      <c r="D28" s="494">
        <v>0</v>
      </c>
      <c r="E28" s="494">
        <v>0</v>
      </c>
      <c r="F28" s="494">
        <v>0</v>
      </c>
      <c r="G28" s="494">
        <v>0</v>
      </c>
      <c r="H28" s="494">
        <v>0</v>
      </c>
      <c r="I28" s="494">
        <v>0</v>
      </c>
      <c r="J28" s="494">
        <v>35</v>
      </c>
      <c r="K28" s="494">
        <v>0</v>
      </c>
      <c r="L28" s="494">
        <v>0</v>
      </c>
      <c r="M28" s="494">
        <v>0</v>
      </c>
      <c r="N28" s="494">
        <v>20455</v>
      </c>
      <c r="O28" s="494">
        <v>130</v>
      </c>
      <c r="P28" s="494">
        <v>0</v>
      </c>
      <c r="Q28" s="494">
        <v>0</v>
      </c>
      <c r="R28" s="494">
        <v>0</v>
      </c>
      <c r="S28" s="494">
        <v>17883</v>
      </c>
      <c r="T28" s="494">
        <v>478</v>
      </c>
      <c r="U28" s="494">
        <v>0</v>
      </c>
      <c r="V28" s="494">
        <v>6077</v>
      </c>
      <c r="W28" s="494">
        <v>5588</v>
      </c>
      <c r="X28" s="494">
        <v>77</v>
      </c>
      <c r="Y28" s="494">
        <v>10120</v>
      </c>
      <c r="Z28" s="494">
        <v>3611</v>
      </c>
      <c r="AA28" s="494">
        <v>312288</v>
      </c>
      <c r="AB28" s="494">
        <v>0</v>
      </c>
      <c r="AC28" s="494">
        <v>0</v>
      </c>
      <c r="AD28" s="494">
        <v>0</v>
      </c>
      <c r="AE28" s="494">
        <v>0</v>
      </c>
      <c r="AF28" s="494">
        <v>0</v>
      </c>
      <c r="AG28" s="494">
        <v>0</v>
      </c>
      <c r="AH28" s="494">
        <v>0</v>
      </c>
      <c r="AI28" s="494">
        <v>0</v>
      </c>
      <c r="AJ28" s="494">
        <v>0</v>
      </c>
      <c r="AK28" s="494">
        <v>0</v>
      </c>
      <c r="AL28" s="494">
        <v>0</v>
      </c>
      <c r="AM28" s="494">
        <v>0</v>
      </c>
      <c r="AN28" s="494">
        <v>0</v>
      </c>
      <c r="AO28" s="494">
        <v>0</v>
      </c>
      <c r="AP28" s="494">
        <v>0</v>
      </c>
      <c r="AQ28" s="494">
        <v>0</v>
      </c>
      <c r="AR28" s="494">
        <v>0</v>
      </c>
      <c r="AS28" s="494">
        <v>0</v>
      </c>
      <c r="AT28" s="494">
        <v>0</v>
      </c>
      <c r="AU28" s="494">
        <v>0</v>
      </c>
      <c r="AV28" s="494">
        <v>0</v>
      </c>
      <c r="AW28" s="494">
        <v>0</v>
      </c>
      <c r="AX28" s="494">
        <v>0</v>
      </c>
      <c r="AY28" s="494">
        <v>35</v>
      </c>
      <c r="AZ28" s="494">
        <v>0</v>
      </c>
      <c r="BA28" s="494">
        <v>0</v>
      </c>
      <c r="BB28" s="494">
        <v>0</v>
      </c>
      <c r="BC28" s="494">
        <v>0</v>
      </c>
      <c r="BD28" s="494">
        <v>55</v>
      </c>
      <c r="BE28" s="494">
        <v>0</v>
      </c>
      <c r="BF28" s="494">
        <v>0</v>
      </c>
      <c r="BG28" s="494">
        <v>0</v>
      </c>
      <c r="BH28" s="494">
        <v>0</v>
      </c>
      <c r="BI28" s="494">
        <v>15</v>
      </c>
      <c r="BJ28" s="494">
        <v>0</v>
      </c>
      <c r="BK28" s="494">
        <v>0</v>
      </c>
      <c r="BL28" s="494">
        <v>0</v>
      </c>
      <c r="BM28" s="494">
        <v>0</v>
      </c>
      <c r="BN28" s="494">
        <v>0</v>
      </c>
      <c r="BO28" s="494">
        <v>0</v>
      </c>
      <c r="BP28" s="494">
        <v>0</v>
      </c>
      <c r="BQ28" s="494">
        <v>0</v>
      </c>
      <c r="BR28" s="494">
        <v>0</v>
      </c>
      <c r="BS28" s="494">
        <v>0</v>
      </c>
      <c r="BT28" s="494">
        <v>0</v>
      </c>
      <c r="BU28" s="494">
        <v>0</v>
      </c>
      <c r="BV28" s="494">
        <v>0</v>
      </c>
      <c r="BW28" s="494">
        <v>0</v>
      </c>
      <c r="BX28" s="494">
        <v>0</v>
      </c>
      <c r="BY28" s="494">
        <v>0</v>
      </c>
      <c r="BZ28" s="494">
        <v>0</v>
      </c>
      <c r="CA28" s="494">
        <v>0</v>
      </c>
      <c r="CB28" s="494">
        <v>0</v>
      </c>
      <c r="CC28" s="494">
        <v>0</v>
      </c>
      <c r="CD28" s="494">
        <v>0</v>
      </c>
      <c r="CE28" s="494">
        <v>0</v>
      </c>
      <c r="CF28" s="494">
        <v>0</v>
      </c>
      <c r="CG28" s="494">
        <v>0</v>
      </c>
      <c r="CH28" s="494">
        <v>0</v>
      </c>
      <c r="CI28" s="494">
        <v>0</v>
      </c>
      <c r="CJ28" s="494">
        <v>0</v>
      </c>
      <c r="CK28" s="494">
        <v>0</v>
      </c>
      <c r="CL28" s="494">
        <v>0</v>
      </c>
      <c r="CM28" s="494">
        <v>0</v>
      </c>
      <c r="CN28" s="494">
        <v>0</v>
      </c>
      <c r="CO28" s="494">
        <v>0</v>
      </c>
      <c r="CP28" s="494">
        <v>0</v>
      </c>
      <c r="CQ28" s="494">
        <v>0</v>
      </c>
      <c r="CR28" s="494">
        <v>0</v>
      </c>
      <c r="CS28" s="494">
        <v>0</v>
      </c>
      <c r="CT28" s="494">
        <v>0</v>
      </c>
      <c r="CU28" s="494">
        <v>0</v>
      </c>
      <c r="CV28" s="494">
        <v>0</v>
      </c>
      <c r="CW28" s="494">
        <v>0</v>
      </c>
      <c r="CX28" s="494">
        <v>0</v>
      </c>
      <c r="CY28" s="494">
        <v>0</v>
      </c>
      <c r="CZ28" s="494">
        <v>0</v>
      </c>
      <c r="DA28" s="494">
        <v>0</v>
      </c>
      <c r="DB28" s="494">
        <v>0</v>
      </c>
      <c r="DC28" s="494">
        <v>0</v>
      </c>
      <c r="DD28" s="494">
        <v>0</v>
      </c>
      <c r="DE28" s="494">
        <v>0</v>
      </c>
      <c r="DF28" s="494">
        <v>0</v>
      </c>
      <c r="DG28" s="494">
        <v>0</v>
      </c>
      <c r="DH28" s="494">
        <v>0</v>
      </c>
      <c r="DI28" s="494">
        <v>0</v>
      </c>
      <c r="DJ28" s="494">
        <v>0</v>
      </c>
      <c r="DK28" s="494">
        <v>0</v>
      </c>
      <c r="DL28" s="494">
        <v>0</v>
      </c>
      <c r="DM28" s="494">
        <v>0</v>
      </c>
      <c r="DN28" s="494">
        <v>0</v>
      </c>
      <c r="DO28" s="494">
        <v>0</v>
      </c>
      <c r="DP28" s="494">
        <v>0</v>
      </c>
      <c r="DQ28" s="494">
        <v>0</v>
      </c>
      <c r="DR28" s="494">
        <v>0</v>
      </c>
      <c r="DS28" s="494">
        <v>0</v>
      </c>
      <c r="DT28" s="494">
        <v>0</v>
      </c>
      <c r="DU28" s="494">
        <v>0</v>
      </c>
      <c r="DV28" s="494">
        <v>0</v>
      </c>
      <c r="DW28" s="494">
        <v>0</v>
      </c>
      <c r="DX28" s="494">
        <v>0</v>
      </c>
      <c r="DY28" s="494">
        <v>0</v>
      </c>
      <c r="DZ28" s="494">
        <v>0</v>
      </c>
      <c r="EA28" s="494">
        <v>0</v>
      </c>
      <c r="EB28" s="494">
        <v>0</v>
      </c>
      <c r="EC28" s="494">
        <v>0</v>
      </c>
      <c r="ED28" s="494">
        <v>0</v>
      </c>
      <c r="EE28" s="494">
        <v>0</v>
      </c>
      <c r="EF28" s="494">
        <v>0</v>
      </c>
      <c r="EG28" s="494">
        <v>0</v>
      </c>
      <c r="EH28" s="494">
        <v>0</v>
      </c>
      <c r="EI28" s="494">
        <v>6871</v>
      </c>
      <c r="EJ28" s="494">
        <v>2554</v>
      </c>
      <c r="EK28" s="494">
        <v>0</v>
      </c>
      <c r="EL28" s="494">
        <v>0</v>
      </c>
      <c r="EM28" s="494">
        <v>0</v>
      </c>
      <c r="EN28" s="494">
        <v>0</v>
      </c>
      <c r="EO28" s="494">
        <v>0</v>
      </c>
      <c r="EP28" s="494">
        <v>0</v>
      </c>
      <c r="EQ28" s="494">
        <v>0</v>
      </c>
      <c r="ER28" s="494">
        <v>0</v>
      </c>
      <c r="ES28" s="494">
        <v>0</v>
      </c>
      <c r="ET28" s="494">
        <v>0</v>
      </c>
      <c r="EU28" s="494">
        <v>0</v>
      </c>
      <c r="EV28" s="494">
        <v>0</v>
      </c>
      <c r="EW28" s="494">
        <v>0</v>
      </c>
      <c r="EX28" s="494">
        <v>0</v>
      </c>
      <c r="EY28" s="494">
        <v>0</v>
      </c>
      <c r="EZ28" s="494">
        <v>0</v>
      </c>
      <c r="FA28" s="494">
        <v>0</v>
      </c>
      <c r="FB28" s="494">
        <v>0</v>
      </c>
      <c r="FC28" s="494">
        <v>1225</v>
      </c>
      <c r="FD28" s="494">
        <v>0</v>
      </c>
      <c r="FE28" s="494">
        <v>0</v>
      </c>
      <c r="FF28" s="494">
        <v>0</v>
      </c>
      <c r="FG28" s="494">
        <v>0</v>
      </c>
      <c r="FH28" s="494">
        <v>0</v>
      </c>
      <c r="FI28" s="494">
        <v>5</v>
      </c>
      <c r="FJ28" s="494">
        <v>596</v>
      </c>
      <c r="FK28" s="494">
        <v>389</v>
      </c>
      <c r="FL28" s="494">
        <v>2473</v>
      </c>
      <c r="FM28" s="494">
        <v>0</v>
      </c>
      <c r="FN28" s="494">
        <v>0</v>
      </c>
      <c r="FO28" s="494">
        <v>0</v>
      </c>
      <c r="FP28" s="494">
        <v>22486</v>
      </c>
      <c r="FQ28" s="494">
        <v>0</v>
      </c>
      <c r="FR28" s="494">
        <v>12779</v>
      </c>
      <c r="FS28" s="494">
        <v>24066</v>
      </c>
      <c r="FT28" s="494">
        <v>0</v>
      </c>
      <c r="FU28" s="494">
        <v>0</v>
      </c>
      <c r="FV28" s="494">
        <v>0</v>
      </c>
      <c r="FW28" s="494">
        <v>0</v>
      </c>
      <c r="FX28" s="494">
        <v>0</v>
      </c>
      <c r="FY28" s="494">
        <v>0</v>
      </c>
      <c r="FZ28" s="494">
        <v>398</v>
      </c>
      <c r="GA28" s="494">
        <v>22583</v>
      </c>
      <c r="GB28" s="494">
        <v>516285</v>
      </c>
      <c r="GC28" s="494">
        <v>0</v>
      </c>
      <c r="GD28" s="494">
        <v>5</v>
      </c>
      <c r="GE28" s="494">
        <v>4301</v>
      </c>
      <c r="GF28" s="494">
        <v>0</v>
      </c>
      <c r="GG28" s="495">
        <v>0</v>
      </c>
      <c r="GH28" s="496">
        <v>993863</v>
      </c>
      <c r="GI28" s="497">
        <v>122769</v>
      </c>
      <c r="GJ28" s="497">
        <v>2737140</v>
      </c>
      <c r="GK28" s="497">
        <v>0</v>
      </c>
      <c r="GL28" s="497">
        <v>0</v>
      </c>
      <c r="GM28" s="497">
        <v>0</v>
      </c>
      <c r="GN28" s="497">
        <v>0</v>
      </c>
      <c r="GO28" s="497">
        <v>0</v>
      </c>
      <c r="GP28" s="495">
        <v>-7710</v>
      </c>
      <c r="GQ28" s="496">
        <v>2852199</v>
      </c>
      <c r="GR28" s="496">
        <v>3846062</v>
      </c>
      <c r="GS28" s="494">
        <v>35377</v>
      </c>
      <c r="GT28" s="495">
        <v>1353</v>
      </c>
      <c r="GU28" s="496">
        <v>36730</v>
      </c>
      <c r="GV28" s="496">
        <v>2888929</v>
      </c>
      <c r="GW28" s="496">
        <v>3882792</v>
      </c>
      <c r="GX28" s="497">
        <v>-124924</v>
      </c>
      <c r="GY28" s="497">
        <v>-1178</v>
      </c>
      <c r="GZ28" s="497">
        <v>-8747</v>
      </c>
      <c r="HA28" s="495">
        <v>-10693</v>
      </c>
      <c r="HB28" s="495">
        <v>-145542</v>
      </c>
      <c r="HC28" s="496">
        <v>2743387</v>
      </c>
      <c r="HD28" s="496">
        <v>3737250</v>
      </c>
    </row>
    <row r="29" spans="1:212" ht="15.75" customHeight="1" x14ac:dyDescent="0.2">
      <c r="A29" s="498" t="s">
        <v>262</v>
      </c>
      <c r="B29" s="499" t="s">
        <v>1210</v>
      </c>
      <c r="C29" s="493">
        <v>16804</v>
      </c>
      <c r="D29" s="494">
        <v>1245</v>
      </c>
      <c r="E29" s="494">
        <v>13271</v>
      </c>
      <c r="F29" s="494">
        <v>2978</v>
      </c>
      <c r="G29" s="494">
        <v>1805</v>
      </c>
      <c r="H29" s="494">
        <v>11028</v>
      </c>
      <c r="I29" s="494">
        <v>1189364</v>
      </c>
      <c r="J29" s="494">
        <v>16902</v>
      </c>
      <c r="K29" s="494">
        <v>20</v>
      </c>
      <c r="L29" s="494">
        <v>0</v>
      </c>
      <c r="M29" s="494">
        <v>8098</v>
      </c>
      <c r="N29" s="494">
        <v>62177</v>
      </c>
      <c r="O29" s="494">
        <v>16565</v>
      </c>
      <c r="P29" s="494">
        <v>0</v>
      </c>
      <c r="Q29" s="494">
        <v>0</v>
      </c>
      <c r="R29" s="494">
        <v>0</v>
      </c>
      <c r="S29" s="494">
        <v>-79</v>
      </c>
      <c r="T29" s="494">
        <v>0</v>
      </c>
      <c r="U29" s="494">
        <v>0</v>
      </c>
      <c r="V29" s="494">
        <v>0</v>
      </c>
      <c r="W29" s="494">
        <v>0</v>
      </c>
      <c r="X29" s="494">
        <v>0</v>
      </c>
      <c r="Y29" s="494">
        <v>0</v>
      </c>
      <c r="Z29" s="494">
        <v>0</v>
      </c>
      <c r="AA29" s="494">
        <v>0</v>
      </c>
      <c r="AB29" s="494">
        <v>68716</v>
      </c>
      <c r="AC29" s="494">
        <v>0</v>
      </c>
      <c r="AD29" s="494">
        <v>-4</v>
      </c>
      <c r="AE29" s="494">
        <v>0</v>
      </c>
      <c r="AF29" s="494">
        <v>0</v>
      </c>
      <c r="AG29" s="494">
        <v>0</v>
      </c>
      <c r="AH29" s="494">
        <v>0</v>
      </c>
      <c r="AI29" s="494">
        <v>0</v>
      </c>
      <c r="AJ29" s="494">
        <v>0</v>
      </c>
      <c r="AK29" s="494">
        <v>0</v>
      </c>
      <c r="AL29" s="494">
        <v>0</v>
      </c>
      <c r="AM29" s="494">
        <v>0</v>
      </c>
      <c r="AN29" s="494">
        <v>0</v>
      </c>
      <c r="AO29" s="494">
        <v>0</v>
      </c>
      <c r="AP29" s="494">
        <v>0</v>
      </c>
      <c r="AQ29" s="494">
        <v>0</v>
      </c>
      <c r="AR29" s="494">
        <v>0</v>
      </c>
      <c r="AS29" s="494">
        <v>0</v>
      </c>
      <c r="AT29" s="494">
        <v>0</v>
      </c>
      <c r="AU29" s="494">
        <v>146</v>
      </c>
      <c r="AV29" s="494">
        <v>0</v>
      </c>
      <c r="AW29" s="494">
        <v>0</v>
      </c>
      <c r="AX29" s="494">
        <v>0</v>
      </c>
      <c r="AY29" s="494">
        <v>0</v>
      </c>
      <c r="AZ29" s="494">
        <v>0</v>
      </c>
      <c r="BA29" s="494">
        <v>0</v>
      </c>
      <c r="BB29" s="494">
        <v>0</v>
      </c>
      <c r="BC29" s="494">
        <v>0</v>
      </c>
      <c r="BD29" s="494">
        <v>0</v>
      </c>
      <c r="BE29" s="494">
        <v>0</v>
      </c>
      <c r="BF29" s="494">
        <v>0</v>
      </c>
      <c r="BG29" s="494">
        <v>0</v>
      </c>
      <c r="BH29" s="494">
        <v>0</v>
      </c>
      <c r="BI29" s="494">
        <v>0</v>
      </c>
      <c r="BJ29" s="494">
        <v>0</v>
      </c>
      <c r="BK29" s="494">
        <v>0</v>
      </c>
      <c r="BL29" s="494">
        <v>0</v>
      </c>
      <c r="BM29" s="494">
        <v>0</v>
      </c>
      <c r="BN29" s="494">
        <v>0</v>
      </c>
      <c r="BO29" s="494">
        <v>0</v>
      </c>
      <c r="BP29" s="494">
        <v>0</v>
      </c>
      <c r="BQ29" s="494">
        <v>0</v>
      </c>
      <c r="BR29" s="494">
        <v>0</v>
      </c>
      <c r="BS29" s="494">
        <v>0</v>
      </c>
      <c r="BT29" s="494">
        <v>0</v>
      </c>
      <c r="BU29" s="494">
        <v>0</v>
      </c>
      <c r="BV29" s="494">
        <v>0</v>
      </c>
      <c r="BW29" s="494">
        <v>0</v>
      </c>
      <c r="BX29" s="494">
        <v>0</v>
      </c>
      <c r="BY29" s="494">
        <v>0</v>
      </c>
      <c r="BZ29" s="494">
        <v>0</v>
      </c>
      <c r="CA29" s="494">
        <v>0</v>
      </c>
      <c r="CB29" s="494">
        <v>0</v>
      </c>
      <c r="CC29" s="494">
        <v>0</v>
      </c>
      <c r="CD29" s="494">
        <v>0</v>
      </c>
      <c r="CE29" s="494">
        <v>0</v>
      </c>
      <c r="CF29" s="494">
        <v>0</v>
      </c>
      <c r="CG29" s="494">
        <v>0</v>
      </c>
      <c r="CH29" s="494">
        <v>0</v>
      </c>
      <c r="CI29" s="494">
        <v>0</v>
      </c>
      <c r="CJ29" s="494">
        <v>0</v>
      </c>
      <c r="CK29" s="494">
        <v>0</v>
      </c>
      <c r="CL29" s="494">
        <v>0</v>
      </c>
      <c r="CM29" s="494">
        <v>0</v>
      </c>
      <c r="CN29" s="494">
        <v>0</v>
      </c>
      <c r="CO29" s="494">
        <v>0</v>
      </c>
      <c r="CP29" s="494">
        <v>0</v>
      </c>
      <c r="CQ29" s="494">
        <v>0</v>
      </c>
      <c r="CR29" s="494">
        <v>0</v>
      </c>
      <c r="CS29" s="494">
        <v>0</v>
      </c>
      <c r="CT29" s="494">
        <v>0</v>
      </c>
      <c r="CU29" s="494">
        <v>0</v>
      </c>
      <c r="CV29" s="494">
        <v>0</v>
      </c>
      <c r="CW29" s="494">
        <v>0</v>
      </c>
      <c r="CX29" s="494">
        <v>0</v>
      </c>
      <c r="CY29" s="494">
        <v>0</v>
      </c>
      <c r="CZ29" s="494">
        <v>0</v>
      </c>
      <c r="DA29" s="494">
        <v>0</v>
      </c>
      <c r="DB29" s="494">
        <v>0</v>
      </c>
      <c r="DC29" s="494">
        <v>0</v>
      </c>
      <c r="DD29" s="494">
        <v>0</v>
      </c>
      <c r="DE29" s="494">
        <v>0</v>
      </c>
      <c r="DF29" s="494">
        <v>0</v>
      </c>
      <c r="DG29" s="494">
        <v>0</v>
      </c>
      <c r="DH29" s="494">
        <v>0</v>
      </c>
      <c r="DI29" s="494">
        <v>0</v>
      </c>
      <c r="DJ29" s="494">
        <v>0</v>
      </c>
      <c r="DK29" s="494">
        <v>0</v>
      </c>
      <c r="DL29" s="494">
        <v>0</v>
      </c>
      <c r="DM29" s="494">
        <v>0</v>
      </c>
      <c r="DN29" s="494">
        <v>0</v>
      </c>
      <c r="DO29" s="494">
        <v>0</v>
      </c>
      <c r="DP29" s="494">
        <v>0</v>
      </c>
      <c r="DQ29" s="494">
        <v>0</v>
      </c>
      <c r="DR29" s="494">
        <v>0</v>
      </c>
      <c r="DS29" s="494">
        <v>0</v>
      </c>
      <c r="DT29" s="494">
        <v>0</v>
      </c>
      <c r="DU29" s="494">
        <v>0</v>
      </c>
      <c r="DV29" s="494">
        <v>0</v>
      </c>
      <c r="DW29" s="494">
        <v>0</v>
      </c>
      <c r="DX29" s="494">
        <v>0</v>
      </c>
      <c r="DY29" s="494">
        <v>0</v>
      </c>
      <c r="DZ29" s="494">
        <v>0</v>
      </c>
      <c r="EA29" s="494">
        <v>0</v>
      </c>
      <c r="EB29" s="494">
        <v>1513</v>
      </c>
      <c r="EC29" s="494">
        <v>0</v>
      </c>
      <c r="ED29" s="494">
        <v>0</v>
      </c>
      <c r="EE29" s="494">
        <v>0</v>
      </c>
      <c r="EF29" s="494">
        <v>0</v>
      </c>
      <c r="EG29" s="494">
        <v>0</v>
      </c>
      <c r="EH29" s="494">
        <v>0</v>
      </c>
      <c r="EI29" s="494">
        <v>0</v>
      </c>
      <c r="EJ29" s="494">
        <v>4004</v>
      </c>
      <c r="EK29" s="494">
        <v>0</v>
      </c>
      <c r="EL29" s="494">
        <v>0</v>
      </c>
      <c r="EM29" s="494">
        <v>0</v>
      </c>
      <c r="EN29" s="494">
        <v>0</v>
      </c>
      <c r="EO29" s="494">
        <v>0</v>
      </c>
      <c r="EP29" s="494">
        <v>0</v>
      </c>
      <c r="EQ29" s="494">
        <v>0</v>
      </c>
      <c r="ER29" s="494">
        <v>0</v>
      </c>
      <c r="ES29" s="494">
        <v>0</v>
      </c>
      <c r="ET29" s="494">
        <v>0</v>
      </c>
      <c r="EU29" s="494">
        <v>0</v>
      </c>
      <c r="EV29" s="494">
        <v>0</v>
      </c>
      <c r="EW29" s="494">
        <v>0</v>
      </c>
      <c r="EX29" s="494">
        <v>0</v>
      </c>
      <c r="EY29" s="494">
        <v>0</v>
      </c>
      <c r="EZ29" s="494">
        <v>0</v>
      </c>
      <c r="FA29" s="494">
        <v>0</v>
      </c>
      <c r="FB29" s="494">
        <v>0</v>
      </c>
      <c r="FC29" s="494">
        <v>0</v>
      </c>
      <c r="FD29" s="494">
        <v>0</v>
      </c>
      <c r="FE29" s="494">
        <v>0</v>
      </c>
      <c r="FF29" s="494">
        <v>0</v>
      </c>
      <c r="FG29" s="494">
        <v>0</v>
      </c>
      <c r="FH29" s="494">
        <v>0</v>
      </c>
      <c r="FI29" s="494">
        <v>0</v>
      </c>
      <c r="FJ29" s="494">
        <v>6</v>
      </c>
      <c r="FK29" s="494">
        <v>0</v>
      </c>
      <c r="FL29" s="494">
        <v>0</v>
      </c>
      <c r="FM29" s="494">
        <v>7855</v>
      </c>
      <c r="FN29" s="494">
        <v>10741</v>
      </c>
      <c r="FO29" s="494">
        <v>59564</v>
      </c>
      <c r="FP29" s="494">
        <v>1837</v>
      </c>
      <c r="FQ29" s="494">
        <v>0</v>
      </c>
      <c r="FR29" s="494">
        <v>579</v>
      </c>
      <c r="FS29" s="494">
        <v>230</v>
      </c>
      <c r="FT29" s="494">
        <v>0</v>
      </c>
      <c r="FU29" s="494">
        <v>0</v>
      </c>
      <c r="FV29" s="494">
        <v>0</v>
      </c>
      <c r="FW29" s="494">
        <v>0</v>
      </c>
      <c r="FX29" s="494">
        <v>0</v>
      </c>
      <c r="FY29" s="494">
        <v>0</v>
      </c>
      <c r="FZ29" s="494">
        <v>0</v>
      </c>
      <c r="GA29" s="494">
        <v>0</v>
      </c>
      <c r="GB29" s="494">
        <v>0</v>
      </c>
      <c r="GC29" s="494">
        <v>0</v>
      </c>
      <c r="GD29" s="494">
        <v>11351</v>
      </c>
      <c r="GE29" s="494">
        <v>0</v>
      </c>
      <c r="GF29" s="494">
        <v>0</v>
      </c>
      <c r="GG29" s="495">
        <v>0</v>
      </c>
      <c r="GH29" s="496">
        <v>1506716</v>
      </c>
      <c r="GI29" s="497">
        <v>0</v>
      </c>
      <c r="GJ29" s="497">
        <v>179899</v>
      </c>
      <c r="GK29" s="497">
        <v>0</v>
      </c>
      <c r="GL29" s="497">
        <v>0</v>
      </c>
      <c r="GM29" s="497">
        <v>0</v>
      </c>
      <c r="GN29" s="497">
        <v>0</v>
      </c>
      <c r="GO29" s="497">
        <v>0</v>
      </c>
      <c r="GP29" s="495">
        <v>6694</v>
      </c>
      <c r="GQ29" s="496">
        <v>186593</v>
      </c>
      <c r="GR29" s="496">
        <v>1693309</v>
      </c>
      <c r="GS29" s="494">
        <v>7936</v>
      </c>
      <c r="GT29" s="495">
        <v>0</v>
      </c>
      <c r="GU29" s="496">
        <v>7936</v>
      </c>
      <c r="GV29" s="496">
        <v>194529</v>
      </c>
      <c r="GW29" s="496">
        <v>1701245</v>
      </c>
      <c r="GX29" s="497">
        <v>-177440</v>
      </c>
      <c r="GY29" s="497">
        <v>-216</v>
      </c>
      <c r="GZ29" s="497">
        <v>-759</v>
      </c>
      <c r="HA29" s="495">
        <v>-14256</v>
      </c>
      <c r="HB29" s="495">
        <v>-192671</v>
      </c>
      <c r="HC29" s="496">
        <v>1858</v>
      </c>
      <c r="HD29" s="496">
        <v>1508574</v>
      </c>
    </row>
    <row r="30" spans="1:212" ht="15.75" customHeight="1" x14ac:dyDescent="0.2">
      <c r="A30" s="519" t="s">
        <v>260</v>
      </c>
      <c r="B30" s="520" t="s">
        <v>543</v>
      </c>
      <c r="C30" s="493">
        <v>0</v>
      </c>
      <c r="D30" s="494">
        <v>0</v>
      </c>
      <c r="E30" s="494">
        <v>0</v>
      </c>
      <c r="F30" s="494">
        <v>0</v>
      </c>
      <c r="G30" s="494">
        <v>0</v>
      </c>
      <c r="H30" s="494">
        <v>0</v>
      </c>
      <c r="I30" s="494">
        <v>0</v>
      </c>
      <c r="J30" s="494">
        <v>0</v>
      </c>
      <c r="K30" s="494">
        <v>0</v>
      </c>
      <c r="L30" s="494">
        <v>0</v>
      </c>
      <c r="M30" s="494">
        <v>0</v>
      </c>
      <c r="N30" s="494">
        <v>0</v>
      </c>
      <c r="O30" s="494">
        <v>0</v>
      </c>
      <c r="P30" s="494">
        <v>0</v>
      </c>
      <c r="Q30" s="494">
        <v>0</v>
      </c>
      <c r="R30" s="494">
        <v>0</v>
      </c>
      <c r="S30" s="494">
        <v>0</v>
      </c>
      <c r="T30" s="494">
        <v>0</v>
      </c>
      <c r="U30" s="494">
        <v>0</v>
      </c>
      <c r="V30" s="494">
        <v>0</v>
      </c>
      <c r="W30" s="494">
        <v>0</v>
      </c>
      <c r="X30" s="494">
        <v>0</v>
      </c>
      <c r="Y30" s="494">
        <v>0</v>
      </c>
      <c r="Z30" s="494">
        <v>0</v>
      </c>
      <c r="AA30" s="494">
        <v>0</v>
      </c>
      <c r="AB30" s="494">
        <v>0</v>
      </c>
      <c r="AC30" s="494">
        <v>0</v>
      </c>
      <c r="AD30" s="494">
        <v>0</v>
      </c>
      <c r="AE30" s="494">
        <v>0</v>
      </c>
      <c r="AF30" s="494">
        <v>0</v>
      </c>
      <c r="AG30" s="494">
        <v>0</v>
      </c>
      <c r="AH30" s="494">
        <v>0</v>
      </c>
      <c r="AI30" s="494">
        <v>0</v>
      </c>
      <c r="AJ30" s="494">
        <v>0</v>
      </c>
      <c r="AK30" s="494">
        <v>0</v>
      </c>
      <c r="AL30" s="494">
        <v>0</v>
      </c>
      <c r="AM30" s="494">
        <v>0</v>
      </c>
      <c r="AN30" s="494">
        <v>0</v>
      </c>
      <c r="AO30" s="494">
        <v>0</v>
      </c>
      <c r="AP30" s="494">
        <v>0</v>
      </c>
      <c r="AQ30" s="494">
        <v>0</v>
      </c>
      <c r="AR30" s="494">
        <v>0</v>
      </c>
      <c r="AS30" s="494">
        <v>0</v>
      </c>
      <c r="AT30" s="494">
        <v>0</v>
      </c>
      <c r="AU30" s="494">
        <v>0</v>
      </c>
      <c r="AV30" s="494">
        <v>0</v>
      </c>
      <c r="AW30" s="494">
        <v>0</v>
      </c>
      <c r="AX30" s="494">
        <v>0</v>
      </c>
      <c r="AY30" s="494">
        <v>0</v>
      </c>
      <c r="AZ30" s="494">
        <v>0</v>
      </c>
      <c r="BA30" s="494">
        <v>0</v>
      </c>
      <c r="BB30" s="494">
        <v>0</v>
      </c>
      <c r="BC30" s="494">
        <v>0</v>
      </c>
      <c r="BD30" s="494">
        <v>0</v>
      </c>
      <c r="BE30" s="494">
        <v>0</v>
      </c>
      <c r="BF30" s="494">
        <v>0</v>
      </c>
      <c r="BG30" s="494">
        <v>0</v>
      </c>
      <c r="BH30" s="494">
        <v>0</v>
      </c>
      <c r="BI30" s="494">
        <v>0</v>
      </c>
      <c r="BJ30" s="494">
        <v>0</v>
      </c>
      <c r="BK30" s="494">
        <v>0</v>
      </c>
      <c r="BL30" s="494">
        <v>0</v>
      </c>
      <c r="BM30" s="494">
        <v>0</v>
      </c>
      <c r="BN30" s="494">
        <v>0</v>
      </c>
      <c r="BO30" s="494">
        <v>0</v>
      </c>
      <c r="BP30" s="494">
        <v>0</v>
      </c>
      <c r="BQ30" s="494">
        <v>0</v>
      </c>
      <c r="BR30" s="494">
        <v>0</v>
      </c>
      <c r="BS30" s="494">
        <v>0</v>
      </c>
      <c r="BT30" s="494">
        <v>0</v>
      </c>
      <c r="BU30" s="494">
        <v>0</v>
      </c>
      <c r="BV30" s="494">
        <v>0</v>
      </c>
      <c r="BW30" s="494">
        <v>0</v>
      </c>
      <c r="BX30" s="494">
        <v>0</v>
      </c>
      <c r="BY30" s="494">
        <v>0</v>
      </c>
      <c r="BZ30" s="494">
        <v>0</v>
      </c>
      <c r="CA30" s="494">
        <v>0</v>
      </c>
      <c r="CB30" s="494">
        <v>0</v>
      </c>
      <c r="CC30" s="494">
        <v>0</v>
      </c>
      <c r="CD30" s="494">
        <v>0</v>
      </c>
      <c r="CE30" s="494">
        <v>0</v>
      </c>
      <c r="CF30" s="494">
        <v>0</v>
      </c>
      <c r="CG30" s="494">
        <v>0</v>
      </c>
      <c r="CH30" s="494">
        <v>0</v>
      </c>
      <c r="CI30" s="494">
        <v>0</v>
      </c>
      <c r="CJ30" s="494">
        <v>0</v>
      </c>
      <c r="CK30" s="494">
        <v>0</v>
      </c>
      <c r="CL30" s="494">
        <v>0</v>
      </c>
      <c r="CM30" s="494">
        <v>0</v>
      </c>
      <c r="CN30" s="494">
        <v>0</v>
      </c>
      <c r="CO30" s="494">
        <v>0</v>
      </c>
      <c r="CP30" s="494">
        <v>0</v>
      </c>
      <c r="CQ30" s="494">
        <v>0</v>
      </c>
      <c r="CR30" s="494">
        <v>0</v>
      </c>
      <c r="CS30" s="494">
        <v>0</v>
      </c>
      <c r="CT30" s="494">
        <v>0</v>
      </c>
      <c r="CU30" s="494">
        <v>0</v>
      </c>
      <c r="CV30" s="494">
        <v>0</v>
      </c>
      <c r="CW30" s="494">
        <v>0</v>
      </c>
      <c r="CX30" s="494">
        <v>0</v>
      </c>
      <c r="CY30" s="494">
        <v>0</v>
      </c>
      <c r="CZ30" s="494">
        <v>0</v>
      </c>
      <c r="DA30" s="494">
        <v>0</v>
      </c>
      <c r="DB30" s="494">
        <v>0</v>
      </c>
      <c r="DC30" s="494">
        <v>0</v>
      </c>
      <c r="DD30" s="494">
        <v>0</v>
      </c>
      <c r="DE30" s="494">
        <v>0</v>
      </c>
      <c r="DF30" s="494">
        <v>0</v>
      </c>
      <c r="DG30" s="494">
        <v>0</v>
      </c>
      <c r="DH30" s="494">
        <v>0</v>
      </c>
      <c r="DI30" s="494">
        <v>0</v>
      </c>
      <c r="DJ30" s="494">
        <v>0</v>
      </c>
      <c r="DK30" s="494">
        <v>0</v>
      </c>
      <c r="DL30" s="494">
        <v>0</v>
      </c>
      <c r="DM30" s="494">
        <v>0</v>
      </c>
      <c r="DN30" s="494">
        <v>0</v>
      </c>
      <c r="DO30" s="494">
        <v>0</v>
      </c>
      <c r="DP30" s="494">
        <v>0</v>
      </c>
      <c r="DQ30" s="494">
        <v>0</v>
      </c>
      <c r="DR30" s="494">
        <v>0</v>
      </c>
      <c r="DS30" s="494">
        <v>0</v>
      </c>
      <c r="DT30" s="494">
        <v>0</v>
      </c>
      <c r="DU30" s="494">
        <v>0</v>
      </c>
      <c r="DV30" s="494">
        <v>0</v>
      </c>
      <c r="DW30" s="494">
        <v>0</v>
      </c>
      <c r="DX30" s="494">
        <v>0</v>
      </c>
      <c r="DY30" s="494">
        <v>0</v>
      </c>
      <c r="DZ30" s="494">
        <v>0</v>
      </c>
      <c r="EA30" s="494">
        <v>0</v>
      </c>
      <c r="EB30" s="494">
        <v>0</v>
      </c>
      <c r="EC30" s="494">
        <v>0</v>
      </c>
      <c r="ED30" s="494">
        <v>0</v>
      </c>
      <c r="EE30" s="494">
        <v>0</v>
      </c>
      <c r="EF30" s="494">
        <v>0</v>
      </c>
      <c r="EG30" s="494">
        <v>0</v>
      </c>
      <c r="EH30" s="494">
        <v>0</v>
      </c>
      <c r="EI30" s="494">
        <v>0</v>
      </c>
      <c r="EJ30" s="494">
        <v>0</v>
      </c>
      <c r="EK30" s="494">
        <v>0</v>
      </c>
      <c r="EL30" s="494">
        <v>0</v>
      </c>
      <c r="EM30" s="494">
        <v>0</v>
      </c>
      <c r="EN30" s="494">
        <v>0</v>
      </c>
      <c r="EO30" s="494">
        <v>0</v>
      </c>
      <c r="EP30" s="494">
        <v>0</v>
      </c>
      <c r="EQ30" s="494">
        <v>0</v>
      </c>
      <c r="ER30" s="494">
        <v>0</v>
      </c>
      <c r="ES30" s="494">
        <v>0</v>
      </c>
      <c r="ET30" s="494">
        <v>0</v>
      </c>
      <c r="EU30" s="494">
        <v>0</v>
      </c>
      <c r="EV30" s="494">
        <v>0</v>
      </c>
      <c r="EW30" s="494">
        <v>0</v>
      </c>
      <c r="EX30" s="494">
        <v>0</v>
      </c>
      <c r="EY30" s="494">
        <v>0</v>
      </c>
      <c r="EZ30" s="494">
        <v>0</v>
      </c>
      <c r="FA30" s="494">
        <v>0</v>
      </c>
      <c r="FB30" s="494">
        <v>0</v>
      </c>
      <c r="FC30" s="494">
        <v>0</v>
      </c>
      <c r="FD30" s="494">
        <v>0</v>
      </c>
      <c r="FE30" s="494">
        <v>0</v>
      </c>
      <c r="FF30" s="494">
        <v>0</v>
      </c>
      <c r="FG30" s="494">
        <v>0</v>
      </c>
      <c r="FH30" s="494">
        <v>0</v>
      </c>
      <c r="FI30" s="494">
        <v>0</v>
      </c>
      <c r="FJ30" s="494">
        <v>0</v>
      </c>
      <c r="FK30" s="494">
        <v>0</v>
      </c>
      <c r="FL30" s="494">
        <v>0</v>
      </c>
      <c r="FM30" s="494">
        <v>0</v>
      </c>
      <c r="FN30" s="494">
        <v>0</v>
      </c>
      <c r="FO30" s="494">
        <v>0</v>
      </c>
      <c r="FP30" s="494">
        <v>0</v>
      </c>
      <c r="FQ30" s="494">
        <v>0</v>
      </c>
      <c r="FR30" s="494">
        <v>0</v>
      </c>
      <c r="FS30" s="494">
        <v>0</v>
      </c>
      <c r="FT30" s="494">
        <v>0</v>
      </c>
      <c r="FU30" s="494">
        <v>0</v>
      </c>
      <c r="FV30" s="494">
        <v>0</v>
      </c>
      <c r="FW30" s="494">
        <v>0</v>
      </c>
      <c r="FX30" s="494">
        <v>0</v>
      </c>
      <c r="FY30" s="494">
        <v>0</v>
      </c>
      <c r="FZ30" s="494">
        <v>0</v>
      </c>
      <c r="GA30" s="494">
        <v>0</v>
      </c>
      <c r="GB30" s="494">
        <v>0</v>
      </c>
      <c r="GC30" s="494">
        <v>0</v>
      </c>
      <c r="GD30" s="494">
        <v>0</v>
      </c>
      <c r="GE30" s="494">
        <v>0</v>
      </c>
      <c r="GF30" s="494">
        <v>0</v>
      </c>
      <c r="GG30" s="495">
        <v>0</v>
      </c>
      <c r="GH30" s="496">
        <v>0</v>
      </c>
      <c r="GI30" s="497">
        <v>170568</v>
      </c>
      <c r="GJ30" s="497">
        <v>3286851</v>
      </c>
      <c r="GK30" s="497">
        <v>0</v>
      </c>
      <c r="GL30" s="497">
        <v>0</v>
      </c>
      <c r="GM30" s="497">
        <v>0</v>
      </c>
      <c r="GN30" s="497">
        <v>0</v>
      </c>
      <c r="GO30" s="497">
        <v>0</v>
      </c>
      <c r="GP30" s="495">
        <v>24594</v>
      </c>
      <c r="GQ30" s="496">
        <v>3482013</v>
      </c>
      <c r="GR30" s="496">
        <v>3482013</v>
      </c>
      <c r="GS30" s="494">
        <v>22188</v>
      </c>
      <c r="GT30" s="495">
        <v>57090</v>
      </c>
      <c r="GU30" s="496">
        <v>79278</v>
      </c>
      <c r="GV30" s="496">
        <v>3561291</v>
      </c>
      <c r="GW30" s="496">
        <v>3561291</v>
      </c>
      <c r="GX30" s="497">
        <v>-381041</v>
      </c>
      <c r="GY30" s="497">
        <v>-8876</v>
      </c>
      <c r="GZ30" s="497">
        <v>-324</v>
      </c>
      <c r="HA30" s="495">
        <v>-1009463</v>
      </c>
      <c r="HB30" s="495">
        <v>-1399704</v>
      </c>
      <c r="HC30" s="496">
        <v>2161587</v>
      </c>
      <c r="HD30" s="496">
        <v>2161587</v>
      </c>
    </row>
    <row r="31" spans="1:212" ht="15.75" hidden="1" customHeight="1" x14ac:dyDescent="0.2">
      <c r="A31" s="498" t="s">
        <v>258</v>
      </c>
      <c r="B31" s="499" t="s">
        <v>2156</v>
      </c>
      <c r="C31" s="493">
        <v>0</v>
      </c>
      <c r="D31" s="494">
        <v>0</v>
      </c>
      <c r="E31" s="494">
        <v>0</v>
      </c>
      <c r="F31" s="494">
        <v>0</v>
      </c>
      <c r="G31" s="494">
        <v>0</v>
      </c>
      <c r="H31" s="494">
        <v>0</v>
      </c>
      <c r="I31" s="494">
        <v>0</v>
      </c>
      <c r="J31" s="494">
        <v>59</v>
      </c>
      <c r="K31" s="494">
        <v>0</v>
      </c>
      <c r="L31" s="494">
        <v>0</v>
      </c>
      <c r="M31" s="494">
        <v>0</v>
      </c>
      <c r="N31" s="494">
        <v>1073</v>
      </c>
      <c r="O31" s="494">
        <v>0</v>
      </c>
      <c r="P31" s="494">
        <v>0</v>
      </c>
      <c r="Q31" s="494">
        <v>0</v>
      </c>
      <c r="R31" s="494">
        <v>0</v>
      </c>
      <c r="S31" s="494">
        <v>28</v>
      </c>
      <c r="T31" s="494">
        <v>0</v>
      </c>
      <c r="U31" s="494">
        <v>0</v>
      </c>
      <c r="V31" s="494">
        <v>0</v>
      </c>
      <c r="W31" s="494">
        <v>0</v>
      </c>
      <c r="X31" s="494">
        <v>0</v>
      </c>
      <c r="Y31" s="494">
        <v>0</v>
      </c>
      <c r="Z31" s="494">
        <v>0</v>
      </c>
      <c r="AA31" s="494">
        <v>0</v>
      </c>
      <c r="AB31" s="494">
        <v>0</v>
      </c>
      <c r="AC31" s="494">
        <v>0</v>
      </c>
      <c r="AD31" s="494">
        <v>537</v>
      </c>
      <c r="AE31" s="494">
        <v>53762</v>
      </c>
      <c r="AF31" s="494">
        <v>19064</v>
      </c>
      <c r="AG31" s="494">
        <v>0</v>
      </c>
      <c r="AH31" s="494">
        <v>16723</v>
      </c>
      <c r="AI31" s="494">
        <v>31999</v>
      </c>
      <c r="AJ31" s="494">
        <v>4670</v>
      </c>
      <c r="AK31" s="494">
        <v>60521</v>
      </c>
      <c r="AL31" s="494">
        <v>0</v>
      </c>
      <c r="AM31" s="494">
        <v>102</v>
      </c>
      <c r="AN31" s="494">
        <v>397</v>
      </c>
      <c r="AO31" s="494">
        <v>0</v>
      </c>
      <c r="AP31" s="494">
        <v>0</v>
      </c>
      <c r="AQ31" s="494">
        <v>604</v>
      </c>
      <c r="AR31" s="494">
        <v>51</v>
      </c>
      <c r="AS31" s="494">
        <v>1672</v>
      </c>
      <c r="AT31" s="494">
        <v>923</v>
      </c>
      <c r="AU31" s="494">
        <v>0</v>
      </c>
      <c r="AV31" s="494">
        <v>0</v>
      </c>
      <c r="AW31" s="494">
        <v>0</v>
      </c>
      <c r="AX31" s="494">
        <v>0</v>
      </c>
      <c r="AY31" s="494">
        <v>0</v>
      </c>
      <c r="AZ31" s="494">
        <v>0</v>
      </c>
      <c r="BA31" s="494">
        <v>0</v>
      </c>
      <c r="BB31" s="494">
        <v>0</v>
      </c>
      <c r="BC31" s="494">
        <v>0</v>
      </c>
      <c r="BD31" s="494">
        <v>0</v>
      </c>
      <c r="BE31" s="494">
        <v>0</v>
      </c>
      <c r="BF31" s="494">
        <v>0</v>
      </c>
      <c r="BG31" s="494">
        <v>0</v>
      </c>
      <c r="BH31" s="494">
        <v>0</v>
      </c>
      <c r="BI31" s="494">
        <v>44</v>
      </c>
      <c r="BJ31" s="494">
        <v>0</v>
      </c>
      <c r="BK31" s="494">
        <v>0</v>
      </c>
      <c r="BL31" s="494">
        <v>3346</v>
      </c>
      <c r="BM31" s="494">
        <v>0</v>
      </c>
      <c r="BN31" s="494">
        <v>13560</v>
      </c>
      <c r="BO31" s="494">
        <v>438</v>
      </c>
      <c r="BP31" s="494">
        <v>1042</v>
      </c>
      <c r="BQ31" s="494">
        <v>31</v>
      </c>
      <c r="BR31" s="494">
        <v>0</v>
      </c>
      <c r="BS31" s="494">
        <v>0</v>
      </c>
      <c r="BT31" s="494">
        <v>0</v>
      </c>
      <c r="BU31" s="494">
        <v>122</v>
      </c>
      <c r="BV31" s="494">
        <v>0</v>
      </c>
      <c r="BW31" s="494">
        <v>0</v>
      </c>
      <c r="BX31" s="494">
        <v>0</v>
      </c>
      <c r="BY31" s="494">
        <v>0</v>
      </c>
      <c r="BZ31" s="494">
        <v>0</v>
      </c>
      <c r="CA31" s="494">
        <v>0</v>
      </c>
      <c r="CB31" s="494">
        <v>0</v>
      </c>
      <c r="CC31" s="494">
        <v>0</v>
      </c>
      <c r="CD31" s="494">
        <v>0</v>
      </c>
      <c r="CE31" s="494">
        <v>1122</v>
      </c>
      <c r="CF31" s="494">
        <v>0</v>
      </c>
      <c r="CG31" s="494">
        <v>0</v>
      </c>
      <c r="CH31" s="494">
        <v>0</v>
      </c>
      <c r="CI31" s="494">
        <v>0</v>
      </c>
      <c r="CJ31" s="494">
        <v>0</v>
      </c>
      <c r="CK31" s="494">
        <v>0</v>
      </c>
      <c r="CL31" s="494">
        <v>0</v>
      </c>
      <c r="CM31" s="494">
        <v>0</v>
      </c>
      <c r="CN31" s="494">
        <v>0</v>
      </c>
      <c r="CO31" s="494">
        <v>0</v>
      </c>
      <c r="CP31" s="494">
        <v>0</v>
      </c>
      <c r="CQ31" s="494">
        <v>0</v>
      </c>
      <c r="CR31" s="494">
        <v>0</v>
      </c>
      <c r="CS31" s="494">
        <v>0</v>
      </c>
      <c r="CT31" s="494">
        <v>0</v>
      </c>
      <c r="CU31" s="494">
        <v>0</v>
      </c>
      <c r="CV31" s="494">
        <v>0</v>
      </c>
      <c r="CW31" s="494">
        <v>0</v>
      </c>
      <c r="CX31" s="494">
        <v>0</v>
      </c>
      <c r="CY31" s="494">
        <v>0</v>
      </c>
      <c r="CZ31" s="494">
        <v>0</v>
      </c>
      <c r="DA31" s="494">
        <v>491</v>
      </c>
      <c r="DB31" s="494">
        <v>0</v>
      </c>
      <c r="DC31" s="494">
        <v>2</v>
      </c>
      <c r="DD31" s="494">
        <v>0</v>
      </c>
      <c r="DE31" s="494">
        <v>0</v>
      </c>
      <c r="DF31" s="494">
        <v>0</v>
      </c>
      <c r="DG31" s="494">
        <v>0</v>
      </c>
      <c r="DH31" s="494">
        <v>0</v>
      </c>
      <c r="DI31" s="494">
        <v>0</v>
      </c>
      <c r="DJ31" s="494">
        <v>0</v>
      </c>
      <c r="DK31" s="494">
        <v>0</v>
      </c>
      <c r="DL31" s="494">
        <v>27</v>
      </c>
      <c r="DM31" s="494">
        <v>0</v>
      </c>
      <c r="DN31" s="494">
        <v>0</v>
      </c>
      <c r="DO31" s="494">
        <v>0</v>
      </c>
      <c r="DP31" s="494">
        <v>0</v>
      </c>
      <c r="DQ31" s="494">
        <v>536</v>
      </c>
      <c r="DR31" s="494">
        <v>0</v>
      </c>
      <c r="DS31" s="494">
        <v>111</v>
      </c>
      <c r="DT31" s="494">
        <v>4</v>
      </c>
      <c r="DU31" s="494">
        <v>3</v>
      </c>
      <c r="DV31" s="494">
        <v>1056</v>
      </c>
      <c r="DW31" s="494">
        <v>898</v>
      </c>
      <c r="DX31" s="494">
        <v>0</v>
      </c>
      <c r="DY31" s="494">
        <v>0</v>
      </c>
      <c r="DZ31" s="494">
        <v>0</v>
      </c>
      <c r="EA31" s="494">
        <v>0</v>
      </c>
      <c r="EB31" s="494">
        <v>0</v>
      </c>
      <c r="EC31" s="494">
        <v>0</v>
      </c>
      <c r="ED31" s="494">
        <v>0</v>
      </c>
      <c r="EE31" s="494">
        <v>0</v>
      </c>
      <c r="EF31" s="494">
        <v>0</v>
      </c>
      <c r="EG31" s="494">
        <v>0</v>
      </c>
      <c r="EH31" s="494">
        <v>0</v>
      </c>
      <c r="EI31" s="494">
        <v>0</v>
      </c>
      <c r="EJ31" s="494">
        <v>0</v>
      </c>
      <c r="EK31" s="494">
        <v>0</v>
      </c>
      <c r="EL31" s="494">
        <v>0</v>
      </c>
      <c r="EM31" s="494">
        <v>0</v>
      </c>
      <c r="EN31" s="494">
        <v>0</v>
      </c>
      <c r="EO31" s="494">
        <v>0</v>
      </c>
      <c r="EP31" s="494">
        <v>0</v>
      </c>
      <c r="EQ31" s="494">
        <v>0</v>
      </c>
      <c r="ER31" s="494">
        <v>0</v>
      </c>
      <c r="ES31" s="494">
        <v>0</v>
      </c>
      <c r="ET31" s="494">
        <v>0</v>
      </c>
      <c r="EU31" s="494">
        <v>0</v>
      </c>
      <c r="EV31" s="494">
        <v>0</v>
      </c>
      <c r="EW31" s="494">
        <v>0</v>
      </c>
      <c r="EX31" s="494">
        <v>0</v>
      </c>
      <c r="EY31" s="494">
        <v>0</v>
      </c>
      <c r="EZ31" s="494">
        <v>0</v>
      </c>
      <c r="FA31" s="494">
        <v>0</v>
      </c>
      <c r="FB31" s="494">
        <v>0</v>
      </c>
      <c r="FC31" s="494">
        <v>0</v>
      </c>
      <c r="FD31" s="494">
        <v>0</v>
      </c>
      <c r="FE31" s="494">
        <v>0</v>
      </c>
      <c r="FF31" s="494">
        <v>0</v>
      </c>
      <c r="FG31" s="494">
        <v>0</v>
      </c>
      <c r="FH31" s="494">
        <v>0</v>
      </c>
      <c r="FI31" s="494">
        <v>0</v>
      </c>
      <c r="FJ31" s="494">
        <v>11</v>
      </c>
      <c r="FK31" s="494">
        <v>0</v>
      </c>
      <c r="FL31" s="494">
        <v>0</v>
      </c>
      <c r="FM31" s="494">
        <v>0</v>
      </c>
      <c r="FN31" s="494">
        <v>0</v>
      </c>
      <c r="FO31" s="494">
        <v>0</v>
      </c>
      <c r="FP31" s="494">
        <v>0</v>
      </c>
      <c r="FQ31" s="494">
        <v>0</v>
      </c>
      <c r="FR31" s="494">
        <v>0</v>
      </c>
      <c r="FS31" s="494">
        <v>0</v>
      </c>
      <c r="FT31" s="494">
        <v>0</v>
      </c>
      <c r="FU31" s="494">
        <v>0</v>
      </c>
      <c r="FV31" s="494">
        <v>0</v>
      </c>
      <c r="FW31" s="494">
        <v>0</v>
      </c>
      <c r="FX31" s="494">
        <v>0</v>
      </c>
      <c r="FY31" s="494">
        <v>0</v>
      </c>
      <c r="FZ31" s="494">
        <v>4</v>
      </c>
      <c r="GA31" s="494">
        <v>0</v>
      </c>
      <c r="GB31" s="494">
        <v>0</v>
      </c>
      <c r="GC31" s="494">
        <v>0</v>
      </c>
      <c r="GD31" s="494">
        <v>28</v>
      </c>
      <c r="GE31" s="494">
        <v>1644</v>
      </c>
      <c r="GF31" s="494">
        <v>0</v>
      </c>
      <c r="GG31" s="495">
        <v>52</v>
      </c>
      <c r="GH31" s="496">
        <v>216757</v>
      </c>
      <c r="GI31" s="497">
        <v>0</v>
      </c>
      <c r="GJ31" s="497">
        <v>5466</v>
      </c>
      <c r="GK31" s="497">
        <v>0</v>
      </c>
      <c r="GL31" s="497">
        <v>0</v>
      </c>
      <c r="GM31" s="497">
        <v>0</v>
      </c>
      <c r="GN31" s="497">
        <v>0</v>
      </c>
      <c r="GO31" s="497">
        <v>0</v>
      </c>
      <c r="GP31" s="495">
        <v>-8172</v>
      </c>
      <c r="GQ31" s="496">
        <v>-2706</v>
      </c>
      <c r="GR31" s="496">
        <v>214051</v>
      </c>
      <c r="GS31" s="494">
        <v>15373</v>
      </c>
      <c r="GT31" s="495">
        <v>0</v>
      </c>
      <c r="GU31" s="496">
        <v>15373</v>
      </c>
      <c r="GV31" s="496">
        <v>12667</v>
      </c>
      <c r="GW31" s="496">
        <v>229424</v>
      </c>
      <c r="GX31" s="497">
        <v>-89032</v>
      </c>
      <c r="GY31" s="497">
        <v>-22</v>
      </c>
      <c r="GZ31" s="497">
        <v>-1089</v>
      </c>
      <c r="HA31" s="495">
        <v>-7210</v>
      </c>
      <c r="HB31" s="495">
        <v>-97353</v>
      </c>
      <c r="HC31" s="496">
        <v>-84686</v>
      </c>
      <c r="HD31" s="496">
        <v>132071</v>
      </c>
    </row>
    <row r="32" spans="1:212" ht="15.75" hidden="1" customHeight="1" x14ac:dyDescent="0.2">
      <c r="A32" s="498" t="s">
        <v>254</v>
      </c>
      <c r="B32" s="499" t="s">
        <v>253</v>
      </c>
      <c r="C32" s="493">
        <v>113</v>
      </c>
      <c r="D32" s="494">
        <v>0</v>
      </c>
      <c r="E32" s="494">
        <v>0</v>
      </c>
      <c r="F32" s="494">
        <v>0</v>
      </c>
      <c r="G32" s="494">
        <v>0</v>
      </c>
      <c r="H32" s="494">
        <v>0</v>
      </c>
      <c r="I32" s="494">
        <v>0</v>
      </c>
      <c r="J32" s="494">
        <v>5</v>
      </c>
      <c r="K32" s="494">
        <v>1</v>
      </c>
      <c r="L32" s="494">
        <v>0</v>
      </c>
      <c r="M32" s="494">
        <v>185</v>
      </c>
      <c r="N32" s="494">
        <v>10</v>
      </c>
      <c r="O32" s="494">
        <v>7</v>
      </c>
      <c r="P32" s="494">
        <v>0</v>
      </c>
      <c r="Q32" s="494">
        <v>0</v>
      </c>
      <c r="R32" s="494">
        <v>0</v>
      </c>
      <c r="S32" s="494">
        <v>0</v>
      </c>
      <c r="T32" s="494">
        <v>0</v>
      </c>
      <c r="U32" s="494">
        <v>0</v>
      </c>
      <c r="V32" s="494">
        <v>0</v>
      </c>
      <c r="W32" s="494">
        <v>0</v>
      </c>
      <c r="X32" s="494">
        <v>3</v>
      </c>
      <c r="Y32" s="494">
        <v>0</v>
      </c>
      <c r="Z32" s="494">
        <v>0</v>
      </c>
      <c r="AA32" s="494">
        <v>68</v>
      </c>
      <c r="AB32" s="494">
        <v>0</v>
      </c>
      <c r="AC32" s="494">
        <v>25</v>
      </c>
      <c r="AD32" s="494">
        <v>1423</v>
      </c>
      <c r="AE32" s="494">
        <v>195</v>
      </c>
      <c r="AF32" s="494">
        <v>423</v>
      </c>
      <c r="AG32" s="494">
        <v>343</v>
      </c>
      <c r="AH32" s="494">
        <v>2170</v>
      </c>
      <c r="AI32" s="494">
        <v>139945</v>
      </c>
      <c r="AJ32" s="494">
        <v>8221</v>
      </c>
      <c r="AK32" s="494">
        <v>56731</v>
      </c>
      <c r="AL32" s="494">
        <v>0</v>
      </c>
      <c r="AM32" s="494">
        <v>93</v>
      </c>
      <c r="AN32" s="494">
        <v>6368</v>
      </c>
      <c r="AO32" s="494">
        <v>375</v>
      </c>
      <c r="AP32" s="494">
        <v>1977</v>
      </c>
      <c r="AQ32" s="494">
        <v>32</v>
      </c>
      <c r="AR32" s="494">
        <v>0</v>
      </c>
      <c r="AS32" s="494">
        <v>4456</v>
      </c>
      <c r="AT32" s="494">
        <v>308</v>
      </c>
      <c r="AU32" s="494">
        <v>52</v>
      </c>
      <c r="AV32" s="494">
        <v>0</v>
      </c>
      <c r="AW32" s="494">
        <v>0</v>
      </c>
      <c r="AX32" s="494">
        <v>0</v>
      </c>
      <c r="AY32" s="494">
        <v>0</v>
      </c>
      <c r="AZ32" s="494">
        <v>0</v>
      </c>
      <c r="BA32" s="494">
        <v>0</v>
      </c>
      <c r="BB32" s="494">
        <v>0</v>
      </c>
      <c r="BC32" s="494">
        <v>0</v>
      </c>
      <c r="BD32" s="494">
        <v>0</v>
      </c>
      <c r="BE32" s="494">
        <v>0</v>
      </c>
      <c r="BF32" s="494">
        <v>0</v>
      </c>
      <c r="BG32" s="494">
        <v>2</v>
      </c>
      <c r="BH32" s="494">
        <v>0</v>
      </c>
      <c r="BI32" s="494">
        <v>108</v>
      </c>
      <c r="BJ32" s="494">
        <v>0</v>
      </c>
      <c r="BK32" s="494">
        <v>0</v>
      </c>
      <c r="BL32" s="494">
        <v>1971</v>
      </c>
      <c r="BM32" s="494">
        <v>8379</v>
      </c>
      <c r="BN32" s="494">
        <v>16035</v>
      </c>
      <c r="BO32" s="494">
        <v>170</v>
      </c>
      <c r="BP32" s="494">
        <v>1467</v>
      </c>
      <c r="BQ32" s="494">
        <v>223</v>
      </c>
      <c r="BR32" s="494">
        <v>2</v>
      </c>
      <c r="BS32" s="494">
        <v>0</v>
      </c>
      <c r="BT32" s="494">
        <v>0</v>
      </c>
      <c r="BU32" s="494">
        <v>2132</v>
      </c>
      <c r="BV32" s="494">
        <v>0</v>
      </c>
      <c r="BW32" s="494">
        <v>0</v>
      </c>
      <c r="BX32" s="494">
        <v>0</v>
      </c>
      <c r="BY32" s="494">
        <v>0</v>
      </c>
      <c r="BZ32" s="494">
        <v>0</v>
      </c>
      <c r="CA32" s="494">
        <v>4</v>
      </c>
      <c r="CB32" s="494">
        <v>0</v>
      </c>
      <c r="CC32" s="494">
        <v>0</v>
      </c>
      <c r="CD32" s="494">
        <v>0</v>
      </c>
      <c r="CE32" s="494">
        <v>1321</v>
      </c>
      <c r="CF32" s="494">
        <v>37</v>
      </c>
      <c r="CG32" s="494">
        <v>0</v>
      </c>
      <c r="CH32" s="494">
        <v>70</v>
      </c>
      <c r="CI32" s="494">
        <v>0</v>
      </c>
      <c r="CJ32" s="494">
        <v>180</v>
      </c>
      <c r="CK32" s="494">
        <v>0</v>
      </c>
      <c r="CL32" s="494">
        <v>0</v>
      </c>
      <c r="CM32" s="494">
        <v>32</v>
      </c>
      <c r="CN32" s="494">
        <v>24</v>
      </c>
      <c r="CO32" s="494">
        <v>24</v>
      </c>
      <c r="CP32" s="494">
        <v>0</v>
      </c>
      <c r="CQ32" s="494">
        <v>0</v>
      </c>
      <c r="CR32" s="494">
        <v>32</v>
      </c>
      <c r="CS32" s="494">
        <v>7</v>
      </c>
      <c r="CT32" s="494">
        <v>3</v>
      </c>
      <c r="CU32" s="494">
        <v>0</v>
      </c>
      <c r="CV32" s="494">
        <v>1012</v>
      </c>
      <c r="CW32" s="494">
        <v>7</v>
      </c>
      <c r="CX32" s="494">
        <v>0</v>
      </c>
      <c r="CY32" s="494">
        <v>0</v>
      </c>
      <c r="CZ32" s="494">
        <v>36</v>
      </c>
      <c r="DA32" s="494">
        <v>82</v>
      </c>
      <c r="DB32" s="494">
        <v>4</v>
      </c>
      <c r="DC32" s="494">
        <v>2</v>
      </c>
      <c r="DD32" s="494">
        <v>1794</v>
      </c>
      <c r="DE32" s="494">
        <v>538</v>
      </c>
      <c r="DF32" s="494">
        <v>0</v>
      </c>
      <c r="DG32" s="494">
        <v>847</v>
      </c>
      <c r="DH32" s="494">
        <v>0</v>
      </c>
      <c r="DI32" s="494">
        <v>0</v>
      </c>
      <c r="DJ32" s="494">
        <v>952</v>
      </c>
      <c r="DK32" s="494">
        <v>0</v>
      </c>
      <c r="DL32" s="494">
        <v>135</v>
      </c>
      <c r="DM32" s="494">
        <v>0</v>
      </c>
      <c r="DN32" s="494">
        <v>1710</v>
      </c>
      <c r="DO32" s="494">
        <v>10</v>
      </c>
      <c r="DP32" s="494">
        <v>0</v>
      </c>
      <c r="DQ32" s="494">
        <v>8308</v>
      </c>
      <c r="DR32" s="494">
        <v>3089</v>
      </c>
      <c r="DS32" s="494">
        <v>392</v>
      </c>
      <c r="DT32" s="494">
        <v>72</v>
      </c>
      <c r="DU32" s="494">
        <v>11</v>
      </c>
      <c r="DV32" s="494">
        <v>1319</v>
      </c>
      <c r="DW32" s="494">
        <v>1517</v>
      </c>
      <c r="DX32" s="494">
        <v>0</v>
      </c>
      <c r="DY32" s="494">
        <v>533</v>
      </c>
      <c r="DZ32" s="494">
        <v>373</v>
      </c>
      <c r="EA32" s="494">
        <v>2794</v>
      </c>
      <c r="EB32" s="494">
        <v>0</v>
      </c>
      <c r="EC32" s="494">
        <v>0</v>
      </c>
      <c r="ED32" s="494">
        <v>0</v>
      </c>
      <c r="EE32" s="494">
        <v>0</v>
      </c>
      <c r="EF32" s="494">
        <v>0</v>
      </c>
      <c r="EG32" s="494">
        <v>38</v>
      </c>
      <c r="EH32" s="494">
        <v>2</v>
      </c>
      <c r="EI32" s="494">
        <v>958</v>
      </c>
      <c r="EJ32" s="494">
        <v>1461</v>
      </c>
      <c r="EK32" s="494">
        <v>22</v>
      </c>
      <c r="EL32" s="494">
        <v>0</v>
      </c>
      <c r="EM32" s="494">
        <v>0</v>
      </c>
      <c r="EN32" s="494">
        <v>0</v>
      </c>
      <c r="EO32" s="494">
        <v>0</v>
      </c>
      <c r="EP32" s="494">
        <v>185</v>
      </c>
      <c r="EQ32" s="494">
        <v>2</v>
      </c>
      <c r="ER32" s="494">
        <v>41</v>
      </c>
      <c r="ES32" s="494">
        <v>1</v>
      </c>
      <c r="ET32" s="494">
        <v>0</v>
      </c>
      <c r="EU32" s="494">
        <v>0</v>
      </c>
      <c r="EV32" s="494">
        <v>147</v>
      </c>
      <c r="EW32" s="494">
        <v>189</v>
      </c>
      <c r="EX32" s="494">
        <v>288</v>
      </c>
      <c r="EY32" s="494">
        <v>10</v>
      </c>
      <c r="EZ32" s="494">
        <v>8</v>
      </c>
      <c r="FA32" s="494">
        <v>20</v>
      </c>
      <c r="FB32" s="494">
        <v>292</v>
      </c>
      <c r="FC32" s="494">
        <v>109</v>
      </c>
      <c r="FD32" s="494">
        <v>0</v>
      </c>
      <c r="FE32" s="494">
        <v>0</v>
      </c>
      <c r="FF32" s="494">
        <v>1</v>
      </c>
      <c r="FG32" s="494">
        <v>815</v>
      </c>
      <c r="FH32" s="494">
        <v>0</v>
      </c>
      <c r="FI32" s="494">
        <v>125</v>
      </c>
      <c r="FJ32" s="494">
        <v>214</v>
      </c>
      <c r="FK32" s="494">
        <v>91</v>
      </c>
      <c r="FL32" s="494">
        <v>5</v>
      </c>
      <c r="FM32" s="494">
        <v>1</v>
      </c>
      <c r="FN32" s="494">
        <v>1</v>
      </c>
      <c r="FO32" s="494">
        <v>0</v>
      </c>
      <c r="FP32" s="494">
        <v>208</v>
      </c>
      <c r="FQ32" s="494">
        <v>337</v>
      </c>
      <c r="FR32" s="494">
        <v>52</v>
      </c>
      <c r="FS32" s="494">
        <v>49</v>
      </c>
      <c r="FT32" s="494">
        <v>44</v>
      </c>
      <c r="FU32" s="494">
        <v>142</v>
      </c>
      <c r="FV32" s="494">
        <v>0</v>
      </c>
      <c r="FW32" s="494">
        <v>0</v>
      </c>
      <c r="FX32" s="494">
        <v>12</v>
      </c>
      <c r="FY32" s="494">
        <v>0</v>
      </c>
      <c r="FZ32" s="494">
        <v>1915</v>
      </c>
      <c r="GA32" s="494">
        <v>252</v>
      </c>
      <c r="GB32" s="494">
        <v>2</v>
      </c>
      <c r="GC32" s="494">
        <v>78</v>
      </c>
      <c r="GD32" s="494">
        <v>2098</v>
      </c>
      <c r="GE32" s="494">
        <v>85</v>
      </c>
      <c r="GF32" s="494">
        <v>2723</v>
      </c>
      <c r="GG32" s="495">
        <v>455</v>
      </c>
      <c r="GH32" s="496">
        <v>294767</v>
      </c>
      <c r="GI32" s="497">
        <v>200</v>
      </c>
      <c r="GJ32" s="497">
        <v>17451</v>
      </c>
      <c r="GK32" s="497">
        <v>0</v>
      </c>
      <c r="GL32" s="497">
        <v>0</v>
      </c>
      <c r="GM32" s="497">
        <v>0</v>
      </c>
      <c r="GN32" s="497">
        <v>0</v>
      </c>
      <c r="GO32" s="497">
        <v>0</v>
      </c>
      <c r="GP32" s="495">
        <v>-28458</v>
      </c>
      <c r="GQ32" s="496">
        <v>-10807</v>
      </c>
      <c r="GR32" s="496">
        <v>283960</v>
      </c>
      <c r="GS32" s="494">
        <v>264269</v>
      </c>
      <c r="GT32" s="495">
        <v>3607</v>
      </c>
      <c r="GU32" s="496">
        <v>267876</v>
      </c>
      <c r="GV32" s="496">
        <v>257069</v>
      </c>
      <c r="GW32" s="496">
        <v>551836</v>
      </c>
      <c r="GX32" s="497">
        <v>-138088</v>
      </c>
      <c r="GY32" s="497">
        <v>-93</v>
      </c>
      <c r="GZ32" s="497">
        <v>-5260</v>
      </c>
      <c r="HA32" s="495">
        <v>-11468</v>
      </c>
      <c r="HB32" s="495">
        <v>-154909</v>
      </c>
      <c r="HC32" s="496">
        <v>102160</v>
      </c>
      <c r="HD32" s="496">
        <v>396927</v>
      </c>
    </row>
    <row r="33" spans="1:212" ht="15.75" hidden="1" customHeight="1" x14ac:dyDescent="0.2">
      <c r="A33" s="498" t="s">
        <v>251</v>
      </c>
      <c r="B33" s="499" t="s">
        <v>252</v>
      </c>
      <c r="C33" s="493">
        <v>0</v>
      </c>
      <c r="D33" s="494">
        <v>0</v>
      </c>
      <c r="E33" s="494">
        <v>0</v>
      </c>
      <c r="F33" s="494">
        <v>0</v>
      </c>
      <c r="G33" s="494">
        <v>0</v>
      </c>
      <c r="H33" s="494">
        <v>0</v>
      </c>
      <c r="I33" s="494">
        <v>0</v>
      </c>
      <c r="J33" s="494">
        <v>0</v>
      </c>
      <c r="K33" s="494">
        <v>0</v>
      </c>
      <c r="L33" s="494">
        <v>0</v>
      </c>
      <c r="M33" s="494">
        <v>0</v>
      </c>
      <c r="N33" s="494">
        <v>0</v>
      </c>
      <c r="O33" s="494">
        <v>0</v>
      </c>
      <c r="P33" s="494">
        <v>0</v>
      </c>
      <c r="Q33" s="494">
        <v>0</v>
      </c>
      <c r="R33" s="494">
        <v>0</v>
      </c>
      <c r="S33" s="494">
        <v>0</v>
      </c>
      <c r="T33" s="494">
        <v>0</v>
      </c>
      <c r="U33" s="494">
        <v>0</v>
      </c>
      <c r="V33" s="494">
        <v>0</v>
      </c>
      <c r="W33" s="494">
        <v>0</v>
      </c>
      <c r="X33" s="494">
        <v>0</v>
      </c>
      <c r="Y33" s="494">
        <v>0</v>
      </c>
      <c r="Z33" s="494">
        <v>0</v>
      </c>
      <c r="AA33" s="494">
        <v>0</v>
      </c>
      <c r="AB33" s="494">
        <v>0</v>
      </c>
      <c r="AC33" s="494">
        <v>0</v>
      </c>
      <c r="AD33" s="494">
        <v>0</v>
      </c>
      <c r="AE33" s="494">
        <v>0</v>
      </c>
      <c r="AF33" s="494">
        <v>19</v>
      </c>
      <c r="AG33" s="494">
        <v>0</v>
      </c>
      <c r="AH33" s="494">
        <v>0</v>
      </c>
      <c r="AI33" s="494">
        <v>38165</v>
      </c>
      <c r="AJ33" s="494">
        <v>6957</v>
      </c>
      <c r="AK33" s="494">
        <v>0</v>
      </c>
      <c r="AL33" s="494">
        <v>0</v>
      </c>
      <c r="AM33" s="494">
        <v>0</v>
      </c>
      <c r="AN33" s="494">
        <v>0</v>
      </c>
      <c r="AO33" s="494">
        <v>0</v>
      </c>
      <c r="AP33" s="494">
        <v>0</v>
      </c>
      <c r="AQ33" s="494">
        <v>0</v>
      </c>
      <c r="AR33" s="494">
        <v>0</v>
      </c>
      <c r="AS33" s="494">
        <v>0</v>
      </c>
      <c r="AT33" s="494">
        <v>0</v>
      </c>
      <c r="AU33" s="494">
        <v>0</v>
      </c>
      <c r="AV33" s="494">
        <v>0</v>
      </c>
      <c r="AW33" s="494">
        <v>0</v>
      </c>
      <c r="AX33" s="494">
        <v>0</v>
      </c>
      <c r="AY33" s="494">
        <v>0</v>
      </c>
      <c r="AZ33" s="494">
        <v>0</v>
      </c>
      <c r="BA33" s="494">
        <v>0</v>
      </c>
      <c r="BB33" s="494">
        <v>0</v>
      </c>
      <c r="BC33" s="494">
        <v>0</v>
      </c>
      <c r="BD33" s="494">
        <v>0</v>
      </c>
      <c r="BE33" s="494">
        <v>0</v>
      </c>
      <c r="BF33" s="494">
        <v>0</v>
      </c>
      <c r="BG33" s="494">
        <v>0</v>
      </c>
      <c r="BH33" s="494">
        <v>0</v>
      </c>
      <c r="BI33" s="494">
        <v>0</v>
      </c>
      <c r="BJ33" s="494">
        <v>0</v>
      </c>
      <c r="BK33" s="494">
        <v>0</v>
      </c>
      <c r="BL33" s="494">
        <v>4</v>
      </c>
      <c r="BM33" s="494">
        <v>0</v>
      </c>
      <c r="BN33" s="494">
        <v>3</v>
      </c>
      <c r="BO33" s="494">
        <v>0</v>
      </c>
      <c r="BP33" s="494">
        <v>4</v>
      </c>
      <c r="BQ33" s="494">
        <v>0</v>
      </c>
      <c r="BR33" s="494">
        <v>0</v>
      </c>
      <c r="BS33" s="494">
        <v>0</v>
      </c>
      <c r="BT33" s="494">
        <v>0</v>
      </c>
      <c r="BU33" s="494">
        <v>0</v>
      </c>
      <c r="BV33" s="494">
        <v>0</v>
      </c>
      <c r="BW33" s="494">
        <v>0</v>
      </c>
      <c r="BX33" s="494">
        <v>0</v>
      </c>
      <c r="BY33" s="494">
        <v>0</v>
      </c>
      <c r="BZ33" s="494">
        <v>0</v>
      </c>
      <c r="CA33" s="494">
        <v>0</v>
      </c>
      <c r="CB33" s="494">
        <v>0</v>
      </c>
      <c r="CC33" s="494">
        <v>0</v>
      </c>
      <c r="CD33" s="494">
        <v>0</v>
      </c>
      <c r="CE33" s="494">
        <v>0</v>
      </c>
      <c r="CF33" s="494">
        <v>0</v>
      </c>
      <c r="CG33" s="494">
        <v>0</v>
      </c>
      <c r="CH33" s="494">
        <v>0</v>
      </c>
      <c r="CI33" s="494">
        <v>0</v>
      </c>
      <c r="CJ33" s="494">
        <v>0</v>
      </c>
      <c r="CK33" s="494">
        <v>0</v>
      </c>
      <c r="CL33" s="494">
        <v>0</v>
      </c>
      <c r="CM33" s="494">
        <v>0</v>
      </c>
      <c r="CN33" s="494">
        <v>0</v>
      </c>
      <c r="CO33" s="494">
        <v>0</v>
      </c>
      <c r="CP33" s="494">
        <v>0</v>
      </c>
      <c r="CQ33" s="494">
        <v>0</v>
      </c>
      <c r="CR33" s="494">
        <v>0</v>
      </c>
      <c r="CS33" s="494">
        <v>0</v>
      </c>
      <c r="CT33" s="494">
        <v>0</v>
      </c>
      <c r="CU33" s="494">
        <v>0</v>
      </c>
      <c r="CV33" s="494">
        <v>0</v>
      </c>
      <c r="CW33" s="494">
        <v>0</v>
      </c>
      <c r="CX33" s="494">
        <v>0</v>
      </c>
      <c r="CY33" s="494">
        <v>0</v>
      </c>
      <c r="CZ33" s="494">
        <v>0</v>
      </c>
      <c r="DA33" s="494">
        <v>0</v>
      </c>
      <c r="DB33" s="494">
        <v>0</v>
      </c>
      <c r="DC33" s="494">
        <v>0</v>
      </c>
      <c r="DD33" s="494">
        <v>0</v>
      </c>
      <c r="DE33" s="494">
        <v>0</v>
      </c>
      <c r="DF33" s="494">
        <v>0</v>
      </c>
      <c r="DG33" s="494">
        <v>0</v>
      </c>
      <c r="DH33" s="494">
        <v>0</v>
      </c>
      <c r="DI33" s="494">
        <v>0</v>
      </c>
      <c r="DJ33" s="494">
        <v>0</v>
      </c>
      <c r="DK33" s="494">
        <v>0</v>
      </c>
      <c r="DL33" s="494">
        <v>0</v>
      </c>
      <c r="DM33" s="494">
        <v>0</v>
      </c>
      <c r="DN33" s="494">
        <v>0</v>
      </c>
      <c r="DO33" s="494">
        <v>0</v>
      </c>
      <c r="DP33" s="494">
        <v>0</v>
      </c>
      <c r="DQ33" s="494">
        <v>0</v>
      </c>
      <c r="DR33" s="494">
        <v>0</v>
      </c>
      <c r="DS33" s="494">
        <v>0</v>
      </c>
      <c r="DT33" s="494">
        <v>0</v>
      </c>
      <c r="DU33" s="494">
        <v>0</v>
      </c>
      <c r="DV33" s="494">
        <v>5</v>
      </c>
      <c r="DW33" s="494">
        <v>201</v>
      </c>
      <c r="DX33" s="494">
        <v>0</v>
      </c>
      <c r="DY33" s="494">
        <v>0</v>
      </c>
      <c r="DZ33" s="494">
        <v>0</v>
      </c>
      <c r="EA33" s="494">
        <v>0</v>
      </c>
      <c r="EB33" s="494">
        <v>0</v>
      </c>
      <c r="EC33" s="494">
        <v>0</v>
      </c>
      <c r="ED33" s="494">
        <v>0</v>
      </c>
      <c r="EE33" s="494">
        <v>0</v>
      </c>
      <c r="EF33" s="494">
        <v>0</v>
      </c>
      <c r="EG33" s="494">
        <v>0</v>
      </c>
      <c r="EH33" s="494">
        <v>0</v>
      </c>
      <c r="EI33" s="494">
        <v>0</v>
      </c>
      <c r="EJ33" s="494">
        <v>0</v>
      </c>
      <c r="EK33" s="494">
        <v>0</v>
      </c>
      <c r="EL33" s="494">
        <v>0</v>
      </c>
      <c r="EM33" s="494">
        <v>0</v>
      </c>
      <c r="EN33" s="494">
        <v>0</v>
      </c>
      <c r="EO33" s="494">
        <v>0</v>
      </c>
      <c r="EP33" s="494">
        <v>0</v>
      </c>
      <c r="EQ33" s="494">
        <v>0</v>
      </c>
      <c r="ER33" s="494">
        <v>0</v>
      </c>
      <c r="ES33" s="494">
        <v>0</v>
      </c>
      <c r="ET33" s="494">
        <v>0</v>
      </c>
      <c r="EU33" s="494">
        <v>0</v>
      </c>
      <c r="EV33" s="494">
        <v>0</v>
      </c>
      <c r="EW33" s="494">
        <v>0</v>
      </c>
      <c r="EX33" s="494">
        <v>0</v>
      </c>
      <c r="EY33" s="494">
        <v>0</v>
      </c>
      <c r="EZ33" s="494">
        <v>0</v>
      </c>
      <c r="FA33" s="494">
        <v>0</v>
      </c>
      <c r="FB33" s="494">
        <v>0</v>
      </c>
      <c r="FC33" s="494">
        <v>0</v>
      </c>
      <c r="FD33" s="494">
        <v>0</v>
      </c>
      <c r="FE33" s="494">
        <v>0</v>
      </c>
      <c r="FF33" s="494">
        <v>0</v>
      </c>
      <c r="FG33" s="494">
        <v>0</v>
      </c>
      <c r="FH33" s="494">
        <v>0</v>
      </c>
      <c r="FI33" s="494">
        <v>0</v>
      </c>
      <c r="FJ33" s="494">
        <v>0</v>
      </c>
      <c r="FK33" s="494">
        <v>0</v>
      </c>
      <c r="FL33" s="494">
        <v>0</v>
      </c>
      <c r="FM33" s="494">
        <v>0</v>
      </c>
      <c r="FN33" s="494">
        <v>0</v>
      </c>
      <c r="FO33" s="494">
        <v>0</v>
      </c>
      <c r="FP33" s="494">
        <v>0</v>
      </c>
      <c r="FQ33" s="494">
        <v>0</v>
      </c>
      <c r="FR33" s="494">
        <v>0</v>
      </c>
      <c r="FS33" s="494">
        <v>0</v>
      </c>
      <c r="FT33" s="494">
        <v>0</v>
      </c>
      <c r="FU33" s="494">
        <v>0</v>
      </c>
      <c r="FV33" s="494">
        <v>0</v>
      </c>
      <c r="FW33" s="494">
        <v>0</v>
      </c>
      <c r="FX33" s="494">
        <v>0</v>
      </c>
      <c r="FY33" s="494">
        <v>0</v>
      </c>
      <c r="FZ33" s="494">
        <v>4</v>
      </c>
      <c r="GA33" s="494">
        <v>0</v>
      </c>
      <c r="GB33" s="494">
        <v>0</v>
      </c>
      <c r="GC33" s="494">
        <v>0</v>
      </c>
      <c r="GD33" s="494">
        <v>22</v>
      </c>
      <c r="GE33" s="494">
        <v>0</v>
      </c>
      <c r="GF33" s="494">
        <v>0</v>
      </c>
      <c r="GG33" s="495">
        <v>3</v>
      </c>
      <c r="GH33" s="496">
        <v>45387</v>
      </c>
      <c r="GI33" s="497">
        <v>448</v>
      </c>
      <c r="GJ33" s="497">
        <v>608</v>
      </c>
      <c r="GK33" s="497">
        <v>0</v>
      </c>
      <c r="GL33" s="497">
        <v>0</v>
      </c>
      <c r="GM33" s="497">
        <v>0</v>
      </c>
      <c r="GN33" s="497">
        <v>0</v>
      </c>
      <c r="GO33" s="497">
        <v>0</v>
      </c>
      <c r="GP33" s="495">
        <v>-2484</v>
      </c>
      <c r="GQ33" s="496">
        <v>-1428</v>
      </c>
      <c r="GR33" s="496">
        <v>43959</v>
      </c>
      <c r="GS33" s="494">
        <v>58185</v>
      </c>
      <c r="GT33" s="495">
        <v>91</v>
      </c>
      <c r="GU33" s="496">
        <v>58276</v>
      </c>
      <c r="GV33" s="496">
        <v>56848</v>
      </c>
      <c r="GW33" s="496">
        <v>102235</v>
      </c>
      <c r="GX33" s="497">
        <v>-14307</v>
      </c>
      <c r="GY33" s="497">
        <v>-12</v>
      </c>
      <c r="GZ33" s="497">
        <v>-888</v>
      </c>
      <c r="HA33" s="495">
        <v>-1216</v>
      </c>
      <c r="HB33" s="495">
        <v>-16423</v>
      </c>
      <c r="HC33" s="496">
        <v>40425</v>
      </c>
      <c r="HD33" s="496">
        <v>85812</v>
      </c>
    </row>
    <row r="34" spans="1:212" ht="15.75" hidden="1" customHeight="1" x14ac:dyDescent="0.2">
      <c r="A34" s="498" t="s">
        <v>250</v>
      </c>
      <c r="B34" s="499" t="s">
        <v>249</v>
      </c>
      <c r="C34" s="493">
        <v>0</v>
      </c>
      <c r="D34" s="494">
        <v>0</v>
      </c>
      <c r="E34" s="494">
        <v>0</v>
      </c>
      <c r="F34" s="494">
        <v>0</v>
      </c>
      <c r="G34" s="494">
        <v>0</v>
      </c>
      <c r="H34" s="494">
        <v>0</v>
      </c>
      <c r="I34" s="494">
        <v>0</v>
      </c>
      <c r="J34" s="494">
        <v>0</v>
      </c>
      <c r="K34" s="494">
        <v>0</v>
      </c>
      <c r="L34" s="494">
        <v>0</v>
      </c>
      <c r="M34" s="494">
        <v>0</v>
      </c>
      <c r="N34" s="494">
        <v>0</v>
      </c>
      <c r="O34" s="494">
        <v>0</v>
      </c>
      <c r="P34" s="494">
        <v>0</v>
      </c>
      <c r="Q34" s="494">
        <v>0</v>
      </c>
      <c r="R34" s="494">
        <v>0</v>
      </c>
      <c r="S34" s="494">
        <v>0</v>
      </c>
      <c r="T34" s="494">
        <v>0</v>
      </c>
      <c r="U34" s="494">
        <v>0</v>
      </c>
      <c r="V34" s="494">
        <v>0</v>
      </c>
      <c r="W34" s="494">
        <v>0</v>
      </c>
      <c r="X34" s="494">
        <v>0</v>
      </c>
      <c r="Y34" s="494">
        <v>0</v>
      </c>
      <c r="Z34" s="494">
        <v>0</v>
      </c>
      <c r="AA34" s="494">
        <v>0</v>
      </c>
      <c r="AB34" s="494">
        <v>0</v>
      </c>
      <c r="AC34" s="494">
        <v>0</v>
      </c>
      <c r="AD34" s="494">
        <v>8340</v>
      </c>
      <c r="AE34" s="494">
        <v>75177</v>
      </c>
      <c r="AF34" s="494">
        <v>4271</v>
      </c>
      <c r="AG34" s="494">
        <v>0</v>
      </c>
      <c r="AH34" s="494">
        <v>81378</v>
      </c>
      <c r="AI34" s="494">
        <v>105111</v>
      </c>
      <c r="AJ34" s="494">
        <v>5616</v>
      </c>
      <c r="AK34" s="494">
        <v>21425</v>
      </c>
      <c r="AL34" s="494">
        <v>0</v>
      </c>
      <c r="AM34" s="494">
        <v>0</v>
      </c>
      <c r="AN34" s="494">
        <v>0</v>
      </c>
      <c r="AO34" s="494">
        <v>0</v>
      </c>
      <c r="AP34" s="494">
        <v>0</v>
      </c>
      <c r="AQ34" s="494">
        <v>0</v>
      </c>
      <c r="AR34" s="494">
        <v>0</v>
      </c>
      <c r="AS34" s="494">
        <v>0</v>
      </c>
      <c r="AT34" s="494">
        <v>0</v>
      </c>
      <c r="AU34" s="494">
        <v>0</v>
      </c>
      <c r="AV34" s="494">
        <v>0</v>
      </c>
      <c r="AW34" s="494">
        <v>0</v>
      </c>
      <c r="AX34" s="494">
        <v>0</v>
      </c>
      <c r="AY34" s="494">
        <v>0</v>
      </c>
      <c r="AZ34" s="494">
        <v>0</v>
      </c>
      <c r="BA34" s="494">
        <v>0</v>
      </c>
      <c r="BB34" s="494">
        <v>0</v>
      </c>
      <c r="BC34" s="494">
        <v>4961</v>
      </c>
      <c r="BD34" s="494">
        <v>0</v>
      </c>
      <c r="BE34" s="494">
        <v>0</v>
      </c>
      <c r="BF34" s="494">
        <v>0</v>
      </c>
      <c r="BG34" s="494">
        <v>0</v>
      </c>
      <c r="BH34" s="494">
        <v>0</v>
      </c>
      <c r="BI34" s="494">
        <v>0</v>
      </c>
      <c r="BJ34" s="494">
        <v>0</v>
      </c>
      <c r="BK34" s="494">
        <v>0</v>
      </c>
      <c r="BL34" s="494">
        <v>0</v>
      </c>
      <c r="BM34" s="494">
        <v>0</v>
      </c>
      <c r="BN34" s="494">
        <v>0</v>
      </c>
      <c r="BO34" s="494">
        <v>0</v>
      </c>
      <c r="BP34" s="494">
        <v>0</v>
      </c>
      <c r="BQ34" s="494">
        <v>0</v>
      </c>
      <c r="BR34" s="494">
        <v>0</v>
      </c>
      <c r="BS34" s="494">
        <v>0</v>
      </c>
      <c r="BT34" s="494">
        <v>0</v>
      </c>
      <c r="BU34" s="494">
        <v>0</v>
      </c>
      <c r="BV34" s="494">
        <v>0</v>
      </c>
      <c r="BW34" s="494">
        <v>0</v>
      </c>
      <c r="BX34" s="494">
        <v>0</v>
      </c>
      <c r="BY34" s="494">
        <v>0</v>
      </c>
      <c r="BZ34" s="494">
        <v>0</v>
      </c>
      <c r="CA34" s="494">
        <v>0</v>
      </c>
      <c r="CB34" s="494">
        <v>0</v>
      </c>
      <c r="CC34" s="494">
        <v>0</v>
      </c>
      <c r="CD34" s="494">
        <v>0</v>
      </c>
      <c r="CE34" s="494">
        <v>0</v>
      </c>
      <c r="CF34" s="494">
        <v>0</v>
      </c>
      <c r="CG34" s="494">
        <v>0</v>
      </c>
      <c r="CH34" s="494">
        <v>0</v>
      </c>
      <c r="CI34" s="494">
        <v>0</v>
      </c>
      <c r="CJ34" s="494">
        <v>0</v>
      </c>
      <c r="CK34" s="494">
        <v>0</v>
      </c>
      <c r="CL34" s="494">
        <v>0</v>
      </c>
      <c r="CM34" s="494">
        <v>0</v>
      </c>
      <c r="CN34" s="494">
        <v>0</v>
      </c>
      <c r="CO34" s="494">
        <v>0</v>
      </c>
      <c r="CP34" s="494">
        <v>0</v>
      </c>
      <c r="CQ34" s="494">
        <v>0</v>
      </c>
      <c r="CR34" s="494">
        <v>0</v>
      </c>
      <c r="CS34" s="494">
        <v>0</v>
      </c>
      <c r="CT34" s="494">
        <v>0</v>
      </c>
      <c r="CU34" s="494">
        <v>0</v>
      </c>
      <c r="CV34" s="494">
        <v>0</v>
      </c>
      <c r="CW34" s="494">
        <v>0</v>
      </c>
      <c r="CX34" s="494">
        <v>0</v>
      </c>
      <c r="CY34" s="494">
        <v>0</v>
      </c>
      <c r="CZ34" s="494">
        <v>0</v>
      </c>
      <c r="DA34" s="494">
        <v>0</v>
      </c>
      <c r="DB34" s="494">
        <v>0</v>
      </c>
      <c r="DC34" s="494">
        <v>0</v>
      </c>
      <c r="DD34" s="494">
        <v>0</v>
      </c>
      <c r="DE34" s="494">
        <v>0</v>
      </c>
      <c r="DF34" s="494">
        <v>0</v>
      </c>
      <c r="DG34" s="494">
        <v>0</v>
      </c>
      <c r="DH34" s="494">
        <v>0</v>
      </c>
      <c r="DI34" s="494">
        <v>0</v>
      </c>
      <c r="DJ34" s="494">
        <v>0</v>
      </c>
      <c r="DK34" s="494">
        <v>0</v>
      </c>
      <c r="DL34" s="494">
        <v>0</v>
      </c>
      <c r="DM34" s="494">
        <v>0</v>
      </c>
      <c r="DN34" s="494">
        <v>0</v>
      </c>
      <c r="DO34" s="494">
        <v>0</v>
      </c>
      <c r="DP34" s="494">
        <v>0</v>
      </c>
      <c r="DQ34" s="494">
        <v>0</v>
      </c>
      <c r="DR34" s="494">
        <v>0</v>
      </c>
      <c r="DS34" s="494">
        <v>0</v>
      </c>
      <c r="DT34" s="494">
        <v>0</v>
      </c>
      <c r="DU34" s="494">
        <v>0</v>
      </c>
      <c r="DV34" s="494">
        <v>0</v>
      </c>
      <c r="DW34" s="494">
        <v>1120</v>
      </c>
      <c r="DX34" s="494">
        <v>0</v>
      </c>
      <c r="DY34" s="494">
        <v>0</v>
      </c>
      <c r="DZ34" s="494">
        <v>0</v>
      </c>
      <c r="EA34" s="494">
        <v>0</v>
      </c>
      <c r="EB34" s="494">
        <v>0</v>
      </c>
      <c r="EC34" s="494">
        <v>0</v>
      </c>
      <c r="ED34" s="494">
        <v>0</v>
      </c>
      <c r="EE34" s="494">
        <v>0</v>
      </c>
      <c r="EF34" s="494">
        <v>0</v>
      </c>
      <c r="EG34" s="494">
        <v>0</v>
      </c>
      <c r="EH34" s="494">
        <v>0</v>
      </c>
      <c r="EI34" s="494">
        <v>0</v>
      </c>
      <c r="EJ34" s="494">
        <v>0</v>
      </c>
      <c r="EK34" s="494">
        <v>0</v>
      </c>
      <c r="EL34" s="494">
        <v>0</v>
      </c>
      <c r="EM34" s="494">
        <v>0</v>
      </c>
      <c r="EN34" s="494">
        <v>0</v>
      </c>
      <c r="EO34" s="494">
        <v>0</v>
      </c>
      <c r="EP34" s="494">
        <v>0</v>
      </c>
      <c r="EQ34" s="494">
        <v>0</v>
      </c>
      <c r="ER34" s="494">
        <v>0</v>
      </c>
      <c r="ES34" s="494">
        <v>0</v>
      </c>
      <c r="ET34" s="494">
        <v>0</v>
      </c>
      <c r="EU34" s="494">
        <v>0</v>
      </c>
      <c r="EV34" s="494">
        <v>0</v>
      </c>
      <c r="EW34" s="494">
        <v>0</v>
      </c>
      <c r="EX34" s="494">
        <v>0</v>
      </c>
      <c r="EY34" s="494">
        <v>0</v>
      </c>
      <c r="EZ34" s="494">
        <v>0</v>
      </c>
      <c r="FA34" s="494">
        <v>0</v>
      </c>
      <c r="FB34" s="494">
        <v>0</v>
      </c>
      <c r="FC34" s="494">
        <v>0</v>
      </c>
      <c r="FD34" s="494">
        <v>0</v>
      </c>
      <c r="FE34" s="494">
        <v>0</v>
      </c>
      <c r="FF34" s="494">
        <v>0</v>
      </c>
      <c r="FG34" s="494">
        <v>0</v>
      </c>
      <c r="FH34" s="494">
        <v>0</v>
      </c>
      <c r="FI34" s="494">
        <v>0</v>
      </c>
      <c r="FJ34" s="494">
        <v>0</v>
      </c>
      <c r="FK34" s="494">
        <v>0</v>
      </c>
      <c r="FL34" s="494">
        <v>0</v>
      </c>
      <c r="FM34" s="494">
        <v>0</v>
      </c>
      <c r="FN34" s="494">
        <v>0</v>
      </c>
      <c r="FO34" s="494">
        <v>0</v>
      </c>
      <c r="FP34" s="494">
        <v>0</v>
      </c>
      <c r="FQ34" s="494">
        <v>0</v>
      </c>
      <c r="FR34" s="494">
        <v>0</v>
      </c>
      <c r="FS34" s="494">
        <v>0</v>
      </c>
      <c r="FT34" s="494">
        <v>0</v>
      </c>
      <c r="FU34" s="494">
        <v>0</v>
      </c>
      <c r="FV34" s="494">
        <v>0</v>
      </c>
      <c r="FW34" s="494">
        <v>0</v>
      </c>
      <c r="FX34" s="494">
        <v>0</v>
      </c>
      <c r="FY34" s="494">
        <v>0</v>
      </c>
      <c r="FZ34" s="494">
        <v>0</v>
      </c>
      <c r="GA34" s="494">
        <v>0</v>
      </c>
      <c r="GB34" s="494">
        <v>0</v>
      </c>
      <c r="GC34" s="494">
        <v>0</v>
      </c>
      <c r="GD34" s="494">
        <v>0</v>
      </c>
      <c r="GE34" s="494">
        <v>0</v>
      </c>
      <c r="GF34" s="494">
        <v>0</v>
      </c>
      <c r="GG34" s="495">
        <v>74</v>
      </c>
      <c r="GH34" s="496">
        <v>307473</v>
      </c>
      <c r="GI34" s="497">
        <v>0</v>
      </c>
      <c r="GJ34" s="497">
        <v>0</v>
      </c>
      <c r="GK34" s="497">
        <v>0</v>
      </c>
      <c r="GL34" s="497">
        <v>0</v>
      </c>
      <c r="GM34" s="497">
        <v>0</v>
      </c>
      <c r="GN34" s="497">
        <v>0</v>
      </c>
      <c r="GO34" s="497">
        <v>0</v>
      </c>
      <c r="GP34" s="495">
        <v>0</v>
      </c>
      <c r="GQ34" s="496">
        <v>0</v>
      </c>
      <c r="GR34" s="496">
        <v>307473</v>
      </c>
      <c r="GS34" s="494">
        <v>0</v>
      </c>
      <c r="GT34" s="495">
        <v>0</v>
      </c>
      <c r="GU34" s="496">
        <v>0</v>
      </c>
      <c r="GV34" s="496">
        <v>0</v>
      </c>
      <c r="GW34" s="496">
        <v>307473</v>
      </c>
      <c r="GX34" s="497">
        <v>0</v>
      </c>
      <c r="GY34" s="497">
        <v>0</v>
      </c>
      <c r="GZ34" s="497">
        <v>0</v>
      </c>
      <c r="HA34" s="495">
        <v>0</v>
      </c>
      <c r="HB34" s="495">
        <v>0</v>
      </c>
      <c r="HC34" s="496">
        <v>0</v>
      </c>
      <c r="HD34" s="496">
        <v>307473</v>
      </c>
    </row>
    <row r="35" spans="1:212" ht="15.75" hidden="1" customHeight="1" x14ac:dyDescent="0.2">
      <c r="A35" s="498" t="s">
        <v>247</v>
      </c>
      <c r="B35" s="499" t="s">
        <v>245</v>
      </c>
      <c r="C35" s="493">
        <v>868</v>
      </c>
      <c r="D35" s="494">
        <v>5</v>
      </c>
      <c r="E35" s="494">
        <v>19</v>
      </c>
      <c r="F35" s="494">
        <v>0</v>
      </c>
      <c r="G35" s="494">
        <v>49</v>
      </c>
      <c r="H35" s="494">
        <v>7</v>
      </c>
      <c r="I35" s="494">
        <v>94</v>
      </c>
      <c r="J35" s="494">
        <v>32</v>
      </c>
      <c r="K35" s="494">
        <v>24</v>
      </c>
      <c r="L35" s="494">
        <v>64</v>
      </c>
      <c r="M35" s="494">
        <v>1245</v>
      </c>
      <c r="N35" s="494">
        <v>21205</v>
      </c>
      <c r="O35" s="494">
        <v>186</v>
      </c>
      <c r="P35" s="494">
        <v>0</v>
      </c>
      <c r="Q35" s="494">
        <v>6</v>
      </c>
      <c r="R35" s="494">
        <v>0</v>
      </c>
      <c r="S35" s="494">
        <v>0</v>
      </c>
      <c r="T35" s="494">
        <v>3</v>
      </c>
      <c r="U35" s="494">
        <v>0</v>
      </c>
      <c r="V35" s="494">
        <v>0</v>
      </c>
      <c r="W35" s="494">
        <v>0</v>
      </c>
      <c r="X35" s="494">
        <v>20</v>
      </c>
      <c r="Y35" s="494">
        <v>0</v>
      </c>
      <c r="Z35" s="494">
        <v>0</v>
      </c>
      <c r="AA35" s="494">
        <v>1055</v>
      </c>
      <c r="AB35" s="494">
        <v>0</v>
      </c>
      <c r="AC35" s="494">
        <v>59</v>
      </c>
      <c r="AD35" s="494">
        <v>14310</v>
      </c>
      <c r="AE35" s="494">
        <v>1564</v>
      </c>
      <c r="AF35" s="494">
        <v>3245</v>
      </c>
      <c r="AG35" s="494">
        <v>803</v>
      </c>
      <c r="AH35" s="494">
        <v>3510</v>
      </c>
      <c r="AI35" s="494">
        <v>14860</v>
      </c>
      <c r="AJ35" s="494">
        <v>3454</v>
      </c>
      <c r="AK35" s="494">
        <v>27857</v>
      </c>
      <c r="AL35" s="494">
        <v>397</v>
      </c>
      <c r="AM35" s="494">
        <v>231</v>
      </c>
      <c r="AN35" s="494">
        <v>10959</v>
      </c>
      <c r="AO35" s="494">
        <v>2067</v>
      </c>
      <c r="AP35" s="494">
        <v>2434</v>
      </c>
      <c r="AQ35" s="494">
        <v>268</v>
      </c>
      <c r="AR35" s="494">
        <v>518</v>
      </c>
      <c r="AS35" s="494">
        <v>26613</v>
      </c>
      <c r="AT35" s="494">
        <v>1091</v>
      </c>
      <c r="AU35" s="494">
        <v>333</v>
      </c>
      <c r="AV35" s="494">
        <v>0</v>
      </c>
      <c r="AW35" s="494">
        <v>0</v>
      </c>
      <c r="AX35" s="494">
        <v>0</v>
      </c>
      <c r="AY35" s="494">
        <v>0</v>
      </c>
      <c r="AZ35" s="494">
        <v>0</v>
      </c>
      <c r="BA35" s="494">
        <v>0</v>
      </c>
      <c r="BB35" s="494">
        <v>0</v>
      </c>
      <c r="BC35" s="494">
        <v>0</v>
      </c>
      <c r="BD35" s="494">
        <v>2</v>
      </c>
      <c r="BE35" s="494">
        <v>0</v>
      </c>
      <c r="BF35" s="494">
        <v>0</v>
      </c>
      <c r="BG35" s="494">
        <v>114</v>
      </c>
      <c r="BH35" s="494">
        <v>0</v>
      </c>
      <c r="BI35" s="494">
        <v>90</v>
      </c>
      <c r="BJ35" s="494">
        <v>1</v>
      </c>
      <c r="BK35" s="494">
        <v>0</v>
      </c>
      <c r="BL35" s="494">
        <v>2012</v>
      </c>
      <c r="BM35" s="494">
        <v>19244</v>
      </c>
      <c r="BN35" s="494">
        <v>809</v>
      </c>
      <c r="BO35" s="494">
        <v>462</v>
      </c>
      <c r="BP35" s="494">
        <v>5183</v>
      </c>
      <c r="BQ35" s="494">
        <v>1980</v>
      </c>
      <c r="BR35" s="494">
        <v>21</v>
      </c>
      <c r="BS35" s="494">
        <v>0</v>
      </c>
      <c r="BT35" s="494">
        <v>0</v>
      </c>
      <c r="BU35" s="494">
        <v>1155</v>
      </c>
      <c r="BV35" s="494">
        <v>0</v>
      </c>
      <c r="BW35" s="494">
        <v>0</v>
      </c>
      <c r="BX35" s="494">
        <v>0</v>
      </c>
      <c r="BY35" s="494">
        <v>0</v>
      </c>
      <c r="BZ35" s="494">
        <v>0</v>
      </c>
      <c r="CA35" s="494">
        <v>40</v>
      </c>
      <c r="CB35" s="494">
        <v>0</v>
      </c>
      <c r="CC35" s="494">
        <v>0</v>
      </c>
      <c r="CD35" s="494">
        <v>0</v>
      </c>
      <c r="CE35" s="494">
        <v>609</v>
      </c>
      <c r="CF35" s="494">
        <v>360</v>
      </c>
      <c r="CG35" s="494">
        <v>3</v>
      </c>
      <c r="CH35" s="494">
        <v>695</v>
      </c>
      <c r="CI35" s="494">
        <v>298</v>
      </c>
      <c r="CJ35" s="494">
        <v>1833</v>
      </c>
      <c r="CK35" s="494">
        <v>0</v>
      </c>
      <c r="CL35" s="494">
        <v>0</v>
      </c>
      <c r="CM35" s="494">
        <v>274</v>
      </c>
      <c r="CN35" s="494">
        <v>92</v>
      </c>
      <c r="CO35" s="494">
        <v>141</v>
      </c>
      <c r="CP35" s="494">
        <v>0</v>
      </c>
      <c r="CQ35" s="494">
        <v>0</v>
      </c>
      <c r="CR35" s="494">
        <v>13</v>
      </c>
      <c r="CS35" s="494">
        <v>39</v>
      </c>
      <c r="CT35" s="494">
        <v>16</v>
      </c>
      <c r="CU35" s="494">
        <v>0</v>
      </c>
      <c r="CV35" s="494">
        <v>8322</v>
      </c>
      <c r="CW35" s="494">
        <v>38</v>
      </c>
      <c r="CX35" s="494">
        <v>0</v>
      </c>
      <c r="CY35" s="494">
        <v>0</v>
      </c>
      <c r="CZ35" s="494">
        <v>277</v>
      </c>
      <c r="DA35" s="494">
        <v>384</v>
      </c>
      <c r="DB35" s="494">
        <v>0</v>
      </c>
      <c r="DC35" s="494">
        <v>3</v>
      </c>
      <c r="DD35" s="494">
        <v>9646</v>
      </c>
      <c r="DE35" s="494">
        <v>547</v>
      </c>
      <c r="DF35" s="494">
        <v>0</v>
      </c>
      <c r="DG35" s="494">
        <v>5127</v>
      </c>
      <c r="DH35" s="494">
        <v>0</v>
      </c>
      <c r="DI35" s="494">
        <v>0</v>
      </c>
      <c r="DJ35" s="494">
        <v>525</v>
      </c>
      <c r="DK35" s="494">
        <v>0</v>
      </c>
      <c r="DL35" s="494">
        <v>767</v>
      </c>
      <c r="DM35" s="494">
        <v>0</v>
      </c>
      <c r="DN35" s="494">
        <v>10360</v>
      </c>
      <c r="DO35" s="494">
        <v>222</v>
      </c>
      <c r="DP35" s="494">
        <v>0</v>
      </c>
      <c r="DQ35" s="494">
        <v>9913</v>
      </c>
      <c r="DR35" s="494">
        <v>3737</v>
      </c>
      <c r="DS35" s="494">
        <v>606</v>
      </c>
      <c r="DT35" s="494">
        <v>349</v>
      </c>
      <c r="DU35" s="494">
        <v>21</v>
      </c>
      <c r="DV35" s="494">
        <v>3513</v>
      </c>
      <c r="DW35" s="494">
        <v>2149</v>
      </c>
      <c r="DX35" s="494">
        <v>32</v>
      </c>
      <c r="DY35" s="494">
        <v>7243</v>
      </c>
      <c r="DZ35" s="494">
        <v>4500</v>
      </c>
      <c r="EA35" s="494">
        <v>28367</v>
      </c>
      <c r="EB35" s="494">
        <v>1434</v>
      </c>
      <c r="EC35" s="494">
        <v>303</v>
      </c>
      <c r="ED35" s="494">
        <v>0</v>
      </c>
      <c r="EE35" s="494">
        <v>0</v>
      </c>
      <c r="EF35" s="494">
        <v>0</v>
      </c>
      <c r="EG35" s="494">
        <v>497</v>
      </c>
      <c r="EH35" s="494">
        <v>214</v>
      </c>
      <c r="EI35" s="494">
        <v>11143</v>
      </c>
      <c r="EJ35" s="494">
        <v>13908</v>
      </c>
      <c r="EK35" s="494">
        <v>238</v>
      </c>
      <c r="EL35" s="494">
        <v>0</v>
      </c>
      <c r="EM35" s="494">
        <v>15</v>
      </c>
      <c r="EN35" s="494">
        <v>0</v>
      </c>
      <c r="EO35" s="494">
        <v>0</v>
      </c>
      <c r="EP35" s="494">
        <v>3275</v>
      </c>
      <c r="EQ35" s="494">
        <v>5</v>
      </c>
      <c r="ER35" s="494">
        <v>488</v>
      </c>
      <c r="ES35" s="494">
        <v>520</v>
      </c>
      <c r="ET35" s="494">
        <v>0</v>
      </c>
      <c r="EU35" s="494">
        <v>134</v>
      </c>
      <c r="EV35" s="494">
        <v>1945</v>
      </c>
      <c r="EW35" s="494">
        <v>2812</v>
      </c>
      <c r="EX35" s="494">
        <v>5798</v>
      </c>
      <c r="EY35" s="494">
        <v>156</v>
      </c>
      <c r="EZ35" s="494">
        <v>536</v>
      </c>
      <c r="FA35" s="494">
        <v>550</v>
      </c>
      <c r="FB35" s="494">
        <v>3692</v>
      </c>
      <c r="FC35" s="494">
        <v>1554</v>
      </c>
      <c r="FD35" s="494">
        <v>49</v>
      </c>
      <c r="FE35" s="494">
        <v>114</v>
      </c>
      <c r="FF35" s="494">
        <v>31</v>
      </c>
      <c r="FG35" s="494">
        <v>6531</v>
      </c>
      <c r="FH35" s="494">
        <v>8</v>
      </c>
      <c r="FI35" s="494">
        <v>902</v>
      </c>
      <c r="FJ35" s="494">
        <v>2138</v>
      </c>
      <c r="FK35" s="494">
        <v>597</v>
      </c>
      <c r="FL35" s="494">
        <v>89</v>
      </c>
      <c r="FM35" s="494">
        <v>21</v>
      </c>
      <c r="FN35" s="494">
        <v>13</v>
      </c>
      <c r="FO35" s="494">
        <v>0</v>
      </c>
      <c r="FP35" s="494">
        <v>2472</v>
      </c>
      <c r="FQ35" s="494">
        <v>4198</v>
      </c>
      <c r="FR35" s="494">
        <v>741</v>
      </c>
      <c r="FS35" s="494">
        <v>693</v>
      </c>
      <c r="FT35" s="494">
        <v>509</v>
      </c>
      <c r="FU35" s="494">
        <v>1512</v>
      </c>
      <c r="FV35" s="494">
        <v>0</v>
      </c>
      <c r="FW35" s="494">
        <v>0</v>
      </c>
      <c r="FX35" s="494">
        <v>128</v>
      </c>
      <c r="FY35" s="494">
        <v>0</v>
      </c>
      <c r="FZ35" s="494">
        <v>13978</v>
      </c>
      <c r="GA35" s="494">
        <v>2829</v>
      </c>
      <c r="GB35" s="494">
        <v>14</v>
      </c>
      <c r="GC35" s="494">
        <v>859</v>
      </c>
      <c r="GD35" s="494">
        <v>18105</v>
      </c>
      <c r="GE35" s="494">
        <v>1311</v>
      </c>
      <c r="GF35" s="494">
        <v>21703</v>
      </c>
      <c r="GG35" s="495">
        <v>75</v>
      </c>
      <c r="GH35" s="496">
        <v>400426</v>
      </c>
      <c r="GI35" s="497">
        <v>627</v>
      </c>
      <c r="GJ35" s="497">
        <v>57005</v>
      </c>
      <c r="GK35" s="497">
        <v>0</v>
      </c>
      <c r="GL35" s="497">
        <v>0</v>
      </c>
      <c r="GM35" s="497">
        <v>0</v>
      </c>
      <c r="GN35" s="497">
        <v>554</v>
      </c>
      <c r="GO35" s="497">
        <v>48324</v>
      </c>
      <c r="GP35" s="495">
        <v>12899</v>
      </c>
      <c r="GQ35" s="496">
        <v>119409</v>
      </c>
      <c r="GR35" s="496">
        <v>519835</v>
      </c>
      <c r="GS35" s="494">
        <v>180725</v>
      </c>
      <c r="GT35" s="495">
        <v>87</v>
      </c>
      <c r="GU35" s="496">
        <v>180812</v>
      </c>
      <c r="GV35" s="496">
        <v>300221</v>
      </c>
      <c r="GW35" s="496">
        <v>700647</v>
      </c>
      <c r="GX35" s="497">
        <v>-194012</v>
      </c>
      <c r="GY35" s="497">
        <v>-55</v>
      </c>
      <c r="GZ35" s="497">
        <v>-2893</v>
      </c>
      <c r="HA35" s="495">
        <v>-15752</v>
      </c>
      <c r="HB35" s="495">
        <v>-212712</v>
      </c>
      <c r="HC35" s="496">
        <v>87509</v>
      </c>
      <c r="HD35" s="496">
        <v>487935</v>
      </c>
    </row>
    <row r="36" spans="1:212" ht="15.75" hidden="1" customHeight="1" x14ac:dyDescent="0.2">
      <c r="A36" s="498" t="s">
        <v>243</v>
      </c>
      <c r="B36" s="499" t="s">
        <v>2157</v>
      </c>
      <c r="C36" s="493">
        <v>3318</v>
      </c>
      <c r="D36" s="494">
        <v>1238</v>
      </c>
      <c r="E36" s="494">
        <v>9832</v>
      </c>
      <c r="F36" s="494">
        <v>7850</v>
      </c>
      <c r="G36" s="494">
        <v>1326</v>
      </c>
      <c r="H36" s="494">
        <v>2367</v>
      </c>
      <c r="I36" s="494">
        <v>2300</v>
      </c>
      <c r="J36" s="494">
        <v>185</v>
      </c>
      <c r="K36" s="494">
        <v>4</v>
      </c>
      <c r="L36" s="494">
        <v>6</v>
      </c>
      <c r="M36" s="494">
        <v>109</v>
      </c>
      <c r="N36" s="494">
        <v>7343</v>
      </c>
      <c r="O36" s="494">
        <v>168</v>
      </c>
      <c r="P36" s="494">
        <v>769</v>
      </c>
      <c r="Q36" s="494">
        <v>2073</v>
      </c>
      <c r="R36" s="494">
        <v>363</v>
      </c>
      <c r="S36" s="494">
        <v>5252</v>
      </c>
      <c r="T36" s="494">
        <v>3148</v>
      </c>
      <c r="U36" s="494">
        <v>1100</v>
      </c>
      <c r="V36" s="494">
        <v>11736</v>
      </c>
      <c r="W36" s="494">
        <v>1255</v>
      </c>
      <c r="X36" s="494">
        <v>2582</v>
      </c>
      <c r="Y36" s="494">
        <v>6552</v>
      </c>
      <c r="Z36" s="494">
        <v>256</v>
      </c>
      <c r="AA36" s="494">
        <v>3566</v>
      </c>
      <c r="AB36" s="494">
        <v>47</v>
      </c>
      <c r="AC36" s="494">
        <v>81</v>
      </c>
      <c r="AD36" s="494">
        <v>190</v>
      </c>
      <c r="AE36" s="494">
        <v>754</v>
      </c>
      <c r="AF36" s="494">
        <v>78</v>
      </c>
      <c r="AG36" s="494">
        <v>1322</v>
      </c>
      <c r="AH36" s="494">
        <v>540</v>
      </c>
      <c r="AI36" s="494">
        <v>5984</v>
      </c>
      <c r="AJ36" s="494">
        <v>1624</v>
      </c>
      <c r="AK36" s="494">
        <v>4037</v>
      </c>
      <c r="AL36" s="494">
        <v>621</v>
      </c>
      <c r="AM36" s="494">
        <v>3087</v>
      </c>
      <c r="AN36" s="494">
        <v>2220</v>
      </c>
      <c r="AO36" s="494">
        <v>139</v>
      </c>
      <c r="AP36" s="494">
        <v>4690</v>
      </c>
      <c r="AQ36" s="494">
        <v>1025</v>
      </c>
      <c r="AR36" s="494">
        <v>2310</v>
      </c>
      <c r="AS36" s="494">
        <v>1266</v>
      </c>
      <c r="AT36" s="494">
        <v>1613</v>
      </c>
      <c r="AU36" s="494">
        <v>457</v>
      </c>
      <c r="AV36" s="494">
        <v>393</v>
      </c>
      <c r="AW36" s="494">
        <v>1037</v>
      </c>
      <c r="AX36" s="494">
        <v>98</v>
      </c>
      <c r="AY36" s="494">
        <v>1289</v>
      </c>
      <c r="AZ36" s="494">
        <v>229</v>
      </c>
      <c r="BA36" s="494">
        <v>1537</v>
      </c>
      <c r="BB36" s="494">
        <v>1109</v>
      </c>
      <c r="BC36" s="494">
        <v>356</v>
      </c>
      <c r="BD36" s="494">
        <v>6852</v>
      </c>
      <c r="BE36" s="494">
        <v>742</v>
      </c>
      <c r="BF36" s="494">
        <v>842</v>
      </c>
      <c r="BG36" s="494">
        <v>1311</v>
      </c>
      <c r="BH36" s="494">
        <v>126</v>
      </c>
      <c r="BI36" s="494">
        <v>2446</v>
      </c>
      <c r="BJ36" s="494">
        <v>150</v>
      </c>
      <c r="BK36" s="494">
        <v>248</v>
      </c>
      <c r="BL36" s="494">
        <v>3092</v>
      </c>
      <c r="BM36" s="494">
        <v>2152</v>
      </c>
      <c r="BN36" s="494">
        <v>3832</v>
      </c>
      <c r="BO36" s="494">
        <v>70</v>
      </c>
      <c r="BP36" s="494">
        <v>150</v>
      </c>
      <c r="BQ36" s="494">
        <v>2140</v>
      </c>
      <c r="BR36" s="494">
        <v>2359</v>
      </c>
      <c r="BS36" s="494">
        <v>2791</v>
      </c>
      <c r="BT36" s="494">
        <v>591</v>
      </c>
      <c r="BU36" s="494">
        <v>2682</v>
      </c>
      <c r="BV36" s="494">
        <v>586</v>
      </c>
      <c r="BW36" s="494">
        <v>0</v>
      </c>
      <c r="BX36" s="494">
        <v>2436</v>
      </c>
      <c r="BY36" s="494">
        <v>253</v>
      </c>
      <c r="BZ36" s="494">
        <v>2096</v>
      </c>
      <c r="CA36" s="494">
        <v>2222</v>
      </c>
      <c r="CB36" s="494">
        <v>1074</v>
      </c>
      <c r="CC36" s="494">
        <v>451</v>
      </c>
      <c r="CD36" s="494">
        <v>0</v>
      </c>
      <c r="CE36" s="494">
        <v>758</v>
      </c>
      <c r="CF36" s="494">
        <v>2927</v>
      </c>
      <c r="CG36" s="494">
        <v>2237</v>
      </c>
      <c r="CH36" s="494">
        <v>1818</v>
      </c>
      <c r="CI36" s="494">
        <v>649</v>
      </c>
      <c r="CJ36" s="494">
        <v>6421</v>
      </c>
      <c r="CK36" s="494">
        <v>827</v>
      </c>
      <c r="CL36" s="494">
        <v>1971</v>
      </c>
      <c r="CM36" s="494">
        <v>629</v>
      </c>
      <c r="CN36" s="494">
        <v>1729</v>
      </c>
      <c r="CO36" s="494">
        <v>5092</v>
      </c>
      <c r="CP36" s="494">
        <v>806</v>
      </c>
      <c r="CQ36" s="494">
        <v>1780</v>
      </c>
      <c r="CR36" s="494">
        <v>391</v>
      </c>
      <c r="CS36" s="494">
        <v>740</v>
      </c>
      <c r="CT36" s="494">
        <v>550</v>
      </c>
      <c r="CU36" s="494">
        <v>3943</v>
      </c>
      <c r="CV36" s="494">
        <v>1241</v>
      </c>
      <c r="CW36" s="494">
        <v>2263</v>
      </c>
      <c r="CX36" s="494">
        <v>813</v>
      </c>
      <c r="CY36" s="494">
        <v>1565</v>
      </c>
      <c r="CZ36" s="494">
        <v>1338</v>
      </c>
      <c r="DA36" s="494">
        <v>791</v>
      </c>
      <c r="DB36" s="494">
        <v>286</v>
      </c>
      <c r="DC36" s="494">
        <v>818</v>
      </c>
      <c r="DD36" s="494">
        <v>13609</v>
      </c>
      <c r="DE36" s="494">
        <v>20527</v>
      </c>
      <c r="DF36" s="494">
        <v>14817</v>
      </c>
      <c r="DG36" s="494">
        <v>2934</v>
      </c>
      <c r="DH36" s="494">
        <v>533</v>
      </c>
      <c r="DI36" s="494">
        <v>1066</v>
      </c>
      <c r="DJ36" s="494">
        <v>2907</v>
      </c>
      <c r="DK36" s="494">
        <v>5759</v>
      </c>
      <c r="DL36" s="494">
        <v>239</v>
      </c>
      <c r="DM36" s="494">
        <v>1886</v>
      </c>
      <c r="DN36" s="494">
        <v>2652</v>
      </c>
      <c r="DO36" s="494">
        <v>262</v>
      </c>
      <c r="DP36" s="494">
        <v>2</v>
      </c>
      <c r="DQ36" s="494">
        <v>8498</v>
      </c>
      <c r="DR36" s="494">
        <v>2097</v>
      </c>
      <c r="DS36" s="494">
        <v>771</v>
      </c>
      <c r="DT36" s="494">
        <v>794</v>
      </c>
      <c r="DU36" s="494">
        <v>189</v>
      </c>
      <c r="DV36" s="494">
        <v>752</v>
      </c>
      <c r="DW36" s="494">
        <v>4456</v>
      </c>
      <c r="DX36" s="494">
        <v>1495</v>
      </c>
      <c r="DY36" s="494">
        <v>8649</v>
      </c>
      <c r="DZ36" s="494">
        <v>6239</v>
      </c>
      <c r="EA36" s="494">
        <v>16279</v>
      </c>
      <c r="EB36" s="494">
        <v>4017</v>
      </c>
      <c r="EC36" s="494">
        <v>3293</v>
      </c>
      <c r="ED36" s="494">
        <v>2037</v>
      </c>
      <c r="EE36" s="494">
        <v>799</v>
      </c>
      <c r="EF36" s="494">
        <v>15</v>
      </c>
      <c r="EG36" s="494">
        <v>2724</v>
      </c>
      <c r="EH36" s="494">
        <v>8505</v>
      </c>
      <c r="EI36" s="494">
        <v>121522</v>
      </c>
      <c r="EJ36" s="494">
        <v>180006</v>
      </c>
      <c r="EK36" s="494">
        <v>37390</v>
      </c>
      <c r="EL36" s="494">
        <v>11933</v>
      </c>
      <c r="EM36" s="494">
        <v>1177</v>
      </c>
      <c r="EN36" s="494">
        <v>221</v>
      </c>
      <c r="EO36" s="494">
        <v>0</v>
      </c>
      <c r="EP36" s="494">
        <v>7606</v>
      </c>
      <c r="EQ36" s="494">
        <v>136</v>
      </c>
      <c r="ER36" s="494">
        <v>4466</v>
      </c>
      <c r="ES36" s="494">
        <v>12819</v>
      </c>
      <c r="ET36" s="494">
        <v>1234</v>
      </c>
      <c r="EU36" s="494">
        <v>3570</v>
      </c>
      <c r="EV36" s="494">
        <v>889</v>
      </c>
      <c r="EW36" s="494">
        <v>3670</v>
      </c>
      <c r="EX36" s="494">
        <v>1662</v>
      </c>
      <c r="EY36" s="494">
        <v>4978</v>
      </c>
      <c r="EZ36" s="494">
        <v>268</v>
      </c>
      <c r="FA36" s="494">
        <v>387</v>
      </c>
      <c r="FB36" s="494">
        <v>760</v>
      </c>
      <c r="FC36" s="494">
        <v>9301</v>
      </c>
      <c r="FD36" s="494">
        <v>2022</v>
      </c>
      <c r="FE36" s="494">
        <v>6852</v>
      </c>
      <c r="FF36" s="494">
        <v>3234</v>
      </c>
      <c r="FG36" s="494">
        <v>18420</v>
      </c>
      <c r="FH36" s="494">
        <v>3047</v>
      </c>
      <c r="FI36" s="494">
        <v>11764</v>
      </c>
      <c r="FJ36" s="494">
        <v>981</v>
      </c>
      <c r="FK36" s="494">
        <v>80946</v>
      </c>
      <c r="FL36" s="494">
        <v>443</v>
      </c>
      <c r="FM36" s="494">
        <v>708</v>
      </c>
      <c r="FN36" s="494">
        <v>8169</v>
      </c>
      <c r="FO36" s="494">
        <v>5890</v>
      </c>
      <c r="FP36" s="494">
        <v>25753</v>
      </c>
      <c r="FQ36" s="494">
        <v>6088</v>
      </c>
      <c r="FR36" s="494">
        <v>33297</v>
      </c>
      <c r="FS36" s="494">
        <v>11991</v>
      </c>
      <c r="FT36" s="494">
        <v>108665</v>
      </c>
      <c r="FU36" s="494">
        <v>6812</v>
      </c>
      <c r="FV36" s="494">
        <v>155</v>
      </c>
      <c r="FW36" s="494">
        <v>2661</v>
      </c>
      <c r="FX36" s="494">
        <v>5857</v>
      </c>
      <c r="FY36" s="494">
        <v>3532</v>
      </c>
      <c r="FZ36" s="494">
        <v>79188</v>
      </c>
      <c r="GA36" s="494">
        <v>1677</v>
      </c>
      <c r="GB36" s="494">
        <v>9166</v>
      </c>
      <c r="GC36" s="494">
        <v>11575</v>
      </c>
      <c r="GD36" s="494">
        <v>32885</v>
      </c>
      <c r="GE36" s="494">
        <v>18014</v>
      </c>
      <c r="GF36" s="494">
        <v>0</v>
      </c>
      <c r="GG36" s="495">
        <v>927</v>
      </c>
      <c r="GH36" s="496">
        <v>1240424</v>
      </c>
      <c r="GI36" s="497">
        <v>14964</v>
      </c>
      <c r="GJ36" s="497">
        <v>3149286</v>
      </c>
      <c r="GK36" s="497">
        <v>0</v>
      </c>
      <c r="GL36" s="497">
        <v>0</v>
      </c>
      <c r="GM36" s="497">
        <v>0</v>
      </c>
      <c r="GN36" s="497">
        <v>0</v>
      </c>
      <c r="GO36" s="497">
        <v>146988</v>
      </c>
      <c r="GP36" s="495">
        <v>77378</v>
      </c>
      <c r="GQ36" s="496">
        <v>3388616</v>
      </c>
      <c r="GR36" s="496">
        <v>4629040</v>
      </c>
      <c r="GS36" s="494">
        <v>34206</v>
      </c>
      <c r="GT36" s="495">
        <v>45276</v>
      </c>
      <c r="GU36" s="496">
        <v>79482</v>
      </c>
      <c r="GV36" s="496">
        <v>3468098</v>
      </c>
      <c r="GW36" s="496">
        <v>4708522</v>
      </c>
      <c r="GX36" s="497">
        <v>-2987819</v>
      </c>
      <c r="GY36" s="497">
        <v>-9590</v>
      </c>
      <c r="GZ36" s="497">
        <v>-209404</v>
      </c>
      <c r="HA36" s="495">
        <v>-255437</v>
      </c>
      <c r="HB36" s="495">
        <v>-3462250</v>
      </c>
      <c r="HC36" s="496">
        <v>5848</v>
      </c>
      <c r="HD36" s="496">
        <v>1246272</v>
      </c>
    </row>
    <row r="37" spans="1:212" ht="15.75" hidden="1" customHeight="1" x14ac:dyDescent="0.2">
      <c r="A37" s="498" t="s">
        <v>240</v>
      </c>
      <c r="B37" s="499" t="s">
        <v>239</v>
      </c>
      <c r="C37" s="493">
        <v>2934</v>
      </c>
      <c r="D37" s="494">
        <v>10</v>
      </c>
      <c r="E37" s="494">
        <v>132</v>
      </c>
      <c r="F37" s="494">
        <v>124</v>
      </c>
      <c r="G37" s="494">
        <v>16</v>
      </c>
      <c r="H37" s="494">
        <v>30</v>
      </c>
      <c r="I37" s="494">
        <v>20</v>
      </c>
      <c r="J37" s="494">
        <v>12</v>
      </c>
      <c r="K37" s="494">
        <v>1</v>
      </c>
      <c r="L37" s="494">
        <v>1</v>
      </c>
      <c r="M37" s="494">
        <v>1</v>
      </c>
      <c r="N37" s="494">
        <v>161</v>
      </c>
      <c r="O37" s="494">
        <v>4</v>
      </c>
      <c r="P37" s="494">
        <v>0</v>
      </c>
      <c r="Q37" s="494">
        <v>55</v>
      </c>
      <c r="R37" s="494">
        <v>8</v>
      </c>
      <c r="S37" s="494">
        <v>58</v>
      </c>
      <c r="T37" s="494">
        <v>108</v>
      </c>
      <c r="U37" s="494">
        <v>34</v>
      </c>
      <c r="V37" s="494">
        <v>218</v>
      </c>
      <c r="W37" s="494">
        <v>44</v>
      </c>
      <c r="X37" s="494">
        <v>124</v>
      </c>
      <c r="Y37" s="494">
        <v>236</v>
      </c>
      <c r="Z37" s="494">
        <v>5</v>
      </c>
      <c r="AA37" s="494">
        <v>84</v>
      </c>
      <c r="AB37" s="494">
        <v>2</v>
      </c>
      <c r="AC37" s="494">
        <v>3</v>
      </c>
      <c r="AD37" s="494">
        <v>16</v>
      </c>
      <c r="AE37" s="494">
        <v>69</v>
      </c>
      <c r="AF37" s="494">
        <v>7</v>
      </c>
      <c r="AG37" s="494">
        <v>29</v>
      </c>
      <c r="AH37" s="494">
        <v>49</v>
      </c>
      <c r="AI37" s="494">
        <v>1738</v>
      </c>
      <c r="AJ37" s="494">
        <v>2297</v>
      </c>
      <c r="AK37" s="494">
        <v>57</v>
      </c>
      <c r="AL37" s="494">
        <v>26</v>
      </c>
      <c r="AM37" s="494">
        <v>115</v>
      </c>
      <c r="AN37" s="494">
        <v>283</v>
      </c>
      <c r="AO37" s="494">
        <v>1</v>
      </c>
      <c r="AP37" s="494">
        <v>415</v>
      </c>
      <c r="AQ37" s="494">
        <v>36</v>
      </c>
      <c r="AR37" s="494">
        <v>197</v>
      </c>
      <c r="AS37" s="494">
        <v>114</v>
      </c>
      <c r="AT37" s="494">
        <v>5</v>
      </c>
      <c r="AU37" s="494">
        <v>40</v>
      </c>
      <c r="AV37" s="494">
        <v>31</v>
      </c>
      <c r="AW37" s="494">
        <v>144</v>
      </c>
      <c r="AX37" s="494">
        <v>25</v>
      </c>
      <c r="AY37" s="494">
        <v>54</v>
      </c>
      <c r="AZ37" s="494">
        <v>9</v>
      </c>
      <c r="BA37" s="494">
        <v>99</v>
      </c>
      <c r="BB37" s="494">
        <v>31</v>
      </c>
      <c r="BC37" s="494">
        <v>32</v>
      </c>
      <c r="BD37" s="494">
        <v>101</v>
      </c>
      <c r="BE37" s="494">
        <v>87</v>
      </c>
      <c r="BF37" s="494">
        <v>20</v>
      </c>
      <c r="BG37" s="494">
        <v>217</v>
      </c>
      <c r="BH37" s="494">
        <v>3</v>
      </c>
      <c r="BI37" s="494">
        <v>371</v>
      </c>
      <c r="BJ37" s="494">
        <v>3</v>
      </c>
      <c r="BK37" s="494">
        <v>43</v>
      </c>
      <c r="BL37" s="494">
        <v>892</v>
      </c>
      <c r="BM37" s="494">
        <v>281</v>
      </c>
      <c r="BN37" s="494">
        <v>291</v>
      </c>
      <c r="BO37" s="494">
        <v>7</v>
      </c>
      <c r="BP37" s="494">
        <v>211</v>
      </c>
      <c r="BQ37" s="494">
        <v>253</v>
      </c>
      <c r="BR37" s="494">
        <v>176</v>
      </c>
      <c r="BS37" s="494">
        <v>330</v>
      </c>
      <c r="BT37" s="494">
        <v>54</v>
      </c>
      <c r="BU37" s="494">
        <v>247</v>
      </c>
      <c r="BV37" s="494">
        <v>114</v>
      </c>
      <c r="BW37" s="494">
        <v>0</v>
      </c>
      <c r="BX37" s="494">
        <v>99</v>
      </c>
      <c r="BY37" s="494">
        <v>11</v>
      </c>
      <c r="BZ37" s="494">
        <v>52</v>
      </c>
      <c r="CA37" s="494">
        <v>44</v>
      </c>
      <c r="CB37" s="494">
        <v>61</v>
      </c>
      <c r="CC37" s="494">
        <v>52</v>
      </c>
      <c r="CD37" s="494">
        <v>0</v>
      </c>
      <c r="CE37" s="494">
        <v>17</v>
      </c>
      <c r="CF37" s="494">
        <v>47</v>
      </c>
      <c r="CG37" s="494">
        <v>95</v>
      </c>
      <c r="CH37" s="494">
        <v>115</v>
      </c>
      <c r="CI37" s="494">
        <v>24</v>
      </c>
      <c r="CJ37" s="494">
        <v>65</v>
      </c>
      <c r="CK37" s="494">
        <v>15</v>
      </c>
      <c r="CL37" s="494">
        <v>49</v>
      </c>
      <c r="CM37" s="494">
        <v>86</v>
      </c>
      <c r="CN37" s="494">
        <v>66</v>
      </c>
      <c r="CO37" s="494">
        <v>168</v>
      </c>
      <c r="CP37" s="494">
        <v>76</v>
      </c>
      <c r="CQ37" s="494">
        <v>158</v>
      </c>
      <c r="CR37" s="494">
        <v>35</v>
      </c>
      <c r="CS37" s="494">
        <v>12</v>
      </c>
      <c r="CT37" s="494">
        <v>14</v>
      </c>
      <c r="CU37" s="494">
        <v>214</v>
      </c>
      <c r="CV37" s="494">
        <v>112</v>
      </c>
      <c r="CW37" s="494">
        <v>288</v>
      </c>
      <c r="CX37" s="494">
        <v>56</v>
      </c>
      <c r="CY37" s="494">
        <v>0</v>
      </c>
      <c r="CZ37" s="494">
        <v>88</v>
      </c>
      <c r="DA37" s="494">
        <v>131</v>
      </c>
      <c r="DB37" s="494">
        <v>68</v>
      </c>
      <c r="DC37" s="494">
        <v>159</v>
      </c>
      <c r="DD37" s="494">
        <v>727</v>
      </c>
      <c r="DE37" s="494">
        <v>1581</v>
      </c>
      <c r="DF37" s="494">
        <v>800</v>
      </c>
      <c r="DG37" s="494">
        <v>189</v>
      </c>
      <c r="DH37" s="494">
        <v>69</v>
      </c>
      <c r="DI37" s="494">
        <v>146</v>
      </c>
      <c r="DJ37" s="494">
        <v>290</v>
      </c>
      <c r="DK37" s="494">
        <v>170</v>
      </c>
      <c r="DL37" s="494">
        <v>75</v>
      </c>
      <c r="DM37" s="494">
        <v>114</v>
      </c>
      <c r="DN37" s="494">
        <v>170</v>
      </c>
      <c r="DO37" s="494">
        <v>61</v>
      </c>
      <c r="DP37" s="494">
        <v>3</v>
      </c>
      <c r="DQ37" s="494">
        <v>261</v>
      </c>
      <c r="DR37" s="494">
        <v>66</v>
      </c>
      <c r="DS37" s="494">
        <v>110</v>
      </c>
      <c r="DT37" s="494">
        <v>10</v>
      </c>
      <c r="DU37" s="494">
        <v>21</v>
      </c>
      <c r="DV37" s="494">
        <v>364</v>
      </c>
      <c r="DW37" s="494">
        <v>1294</v>
      </c>
      <c r="DX37" s="494">
        <v>54</v>
      </c>
      <c r="DY37" s="494">
        <v>21</v>
      </c>
      <c r="DZ37" s="494">
        <v>19</v>
      </c>
      <c r="EA37" s="494">
        <v>50</v>
      </c>
      <c r="EB37" s="494">
        <v>1839</v>
      </c>
      <c r="EC37" s="494">
        <v>689</v>
      </c>
      <c r="ED37" s="494">
        <v>277</v>
      </c>
      <c r="EE37" s="494">
        <v>611</v>
      </c>
      <c r="EF37" s="494">
        <v>0</v>
      </c>
      <c r="EG37" s="494">
        <v>709</v>
      </c>
      <c r="EH37" s="494">
        <v>599</v>
      </c>
      <c r="EI37" s="494">
        <v>5732</v>
      </c>
      <c r="EJ37" s="494">
        <v>5667</v>
      </c>
      <c r="EK37" s="494">
        <v>893</v>
      </c>
      <c r="EL37" s="494">
        <v>1624</v>
      </c>
      <c r="EM37" s="494">
        <v>0</v>
      </c>
      <c r="EN37" s="494">
        <v>0</v>
      </c>
      <c r="EO37" s="494">
        <v>0</v>
      </c>
      <c r="EP37" s="494">
        <v>361</v>
      </c>
      <c r="EQ37" s="494">
        <v>5</v>
      </c>
      <c r="ER37" s="494">
        <v>147</v>
      </c>
      <c r="ES37" s="494">
        <v>173</v>
      </c>
      <c r="ET37" s="494">
        <v>30</v>
      </c>
      <c r="EU37" s="494">
        <v>143</v>
      </c>
      <c r="EV37" s="494">
        <v>72</v>
      </c>
      <c r="EW37" s="494">
        <v>1161</v>
      </c>
      <c r="EX37" s="494">
        <v>132</v>
      </c>
      <c r="EY37" s="494">
        <v>8</v>
      </c>
      <c r="EZ37" s="494">
        <v>7</v>
      </c>
      <c r="FA37" s="494">
        <v>40</v>
      </c>
      <c r="FB37" s="494">
        <v>26</v>
      </c>
      <c r="FC37" s="494">
        <v>311</v>
      </c>
      <c r="FD37" s="494">
        <v>21</v>
      </c>
      <c r="FE37" s="494">
        <v>73</v>
      </c>
      <c r="FF37" s="494">
        <v>85</v>
      </c>
      <c r="FG37" s="494">
        <v>47</v>
      </c>
      <c r="FH37" s="494">
        <v>10</v>
      </c>
      <c r="FI37" s="494">
        <v>69</v>
      </c>
      <c r="FJ37" s="494">
        <v>288</v>
      </c>
      <c r="FK37" s="494">
        <v>2452</v>
      </c>
      <c r="FL37" s="494">
        <v>233</v>
      </c>
      <c r="FM37" s="494">
        <v>7</v>
      </c>
      <c r="FN37" s="494">
        <v>1482</v>
      </c>
      <c r="FO37" s="494">
        <v>242</v>
      </c>
      <c r="FP37" s="494">
        <v>1993</v>
      </c>
      <c r="FQ37" s="494">
        <v>60</v>
      </c>
      <c r="FR37" s="494">
        <v>318</v>
      </c>
      <c r="FS37" s="494">
        <v>404</v>
      </c>
      <c r="FT37" s="494">
        <v>1520</v>
      </c>
      <c r="FU37" s="494">
        <v>338</v>
      </c>
      <c r="FV37" s="494">
        <v>12</v>
      </c>
      <c r="FW37" s="494">
        <v>84</v>
      </c>
      <c r="FX37" s="494">
        <v>35</v>
      </c>
      <c r="FY37" s="494">
        <v>369</v>
      </c>
      <c r="FZ37" s="494">
        <v>1600</v>
      </c>
      <c r="GA37" s="494">
        <v>252</v>
      </c>
      <c r="GB37" s="494">
        <v>432</v>
      </c>
      <c r="GC37" s="494">
        <v>890</v>
      </c>
      <c r="GD37" s="494">
        <v>1022</v>
      </c>
      <c r="GE37" s="494">
        <v>1428</v>
      </c>
      <c r="GF37" s="494">
        <v>0</v>
      </c>
      <c r="GG37" s="495">
        <v>235</v>
      </c>
      <c r="GH37" s="496">
        <v>60444</v>
      </c>
      <c r="GI37" s="497">
        <v>26219</v>
      </c>
      <c r="GJ37" s="497">
        <v>555770</v>
      </c>
      <c r="GK37" s="497">
        <v>0</v>
      </c>
      <c r="GL37" s="497">
        <v>0</v>
      </c>
      <c r="GM37" s="497">
        <v>0</v>
      </c>
      <c r="GN37" s="497">
        <v>0</v>
      </c>
      <c r="GO37" s="497">
        <v>0</v>
      </c>
      <c r="GP37" s="495">
        <v>23134</v>
      </c>
      <c r="GQ37" s="496">
        <v>605123</v>
      </c>
      <c r="GR37" s="496">
        <v>665567</v>
      </c>
      <c r="GS37" s="494">
        <v>6486</v>
      </c>
      <c r="GT37" s="495">
        <v>1442</v>
      </c>
      <c r="GU37" s="496">
        <v>7928</v>
      </c>
      <c r="GV37" s="496">
        <v>613051</v>
      </c>
      <c r="GW37" s="496">
        <v>673495</v>
      </c>
      <c r="GX37" s="497">
        <v>-397319</v>
      </c>
      <c r="GY37" s="497">
        <v>-64464</v>
      </c>
      <c r="GZ37" s="497">
        <v>-23178</v>
      </c>
      <c r="HA37" s="495">
        <v>-33340</v>
      </c>
      <c r="HB37" s="495">
        <v>-518301</v>
      </c>
      <c r="HC37" s="496">
        <v>94750</v>
      </c>
      <c r="HD37" s="496">
        <v>155194</v>
      </c>
    </row>
    <row r="38" spans="1:212" ht="15.75" hidden="1" customHeight="1" x14ac:dyDescent="0.2">
      <c r="A38" s="498" t="s">
        <v>237</v>
      </c>
      <c r="B38" s="499" t="s">
        <v>236</v>
      </c>
      <c r="C38" s="493">
        <v>4241</v>
      </c>
      <c r="D38" s="494">
        <v>349</v>
      </c>
      <c r="E38" s="494">
        <v>1</v>
      </c>
      <c r="F38" s="494">
        <v>5</v>
      </c>
      <c r="G38" s="494">
        <v>0</v>
      </c>
      <c r="H38" s="494">
        <v>50</v>
      </c>
      <c r="I38" s="494">
        <v>31</v>
      </c>
      <c r="J38" s="494">
        <v>4419</v>
      </c>
      <c r="K38" s="494">
        <v>19</v>
      </c>
      <c r="L38" s="494">
        <v>0</v>
      </c>
      <c r="M38" s="494">
        <v>0</v>
      </c>
      <c r="N38" s="494">
        <v>1959</v>
      </c>
      <c r="O38" s="494">
        <v>92</v>
      </c>
      <c r="P38" s="494">
        <v>0</v>
      </c>
      <c r="Q38" s="494">
        <v>35</v>
      </c>
      <c r="R38" s="494">
        <v>0</v>
      </c>
      <c r="S38" s="494">
        <v>26</v>
      </c>
      <c r="T38" s="494">
        <v>3</v>
      </c>
      <c r="U38" s="494">
        <v>2</v>
      </c>
      <c r="V38" s="494">
        <v>0</v>
      </c>
      <c r="W38" s="494">
        <v>1</v>
      </c>
      <c r="X38" s="494">
        <v>49</v>
      </c>
      <c r="Y38" s="494">
        <v>0</v>
      </c>
      <c r="Z38" s="494">
        <v>77</v>
      </c>
      <c r="AA38" s="494">
        <v>73</v>
      </c>
      <c r="AB38" s="494">
        <v>1</v>
      </c>
      <c r="AC38" s="494">
        <v>12</v>
      </c>
      <c r="AD38" s="494">
        <v>0</v>
      </c>
      <c r="AE38" s="494">
        <v>133</v>
      </c>
      <c r="AF38" s="494">
        <v>66</v>
      </c>
      <c r="AG38" s="494">
        <v>0</v>
      </c>
      <c r="AH38" s="494">
        <v>46</v>
      </c>
      <c r="AI38" s="494">
        <v>5746</v>
      </c>
      <c r="AJ38" s="494">
        <v>1944</v>
      </c>
      <c r="AK38" s="494">
        <v>6243</v>
      </c>
      <c r="AL38" s="494">
        <v>4</v>
      </c>
      <c r="AM38" s="494">
        <v>3</v>
      </c>
      <c r="AN38" s="494">
        <v>1103</v>
      </c>
      <c r="AO38" s="494">
        <v>0</v>
      </c>
      <c r="AP38" s="494">
        <v>32</v>
      </c>
      <c r="AQ38" s="494">
        <v>0</v>
      </c>
      <c r="AR38" s="494">
        <v>325</v>
      </c>
      <c r="AS38" s="494">
        <v>370</v>
      </c>
      <c r="AT38" s="494">
        <v>3</v>
      </c>
      <c r="AU38" s="494">
        <v>1348</v>
      </c>
      <c r="AV38" s="494">
        <v>0</v>
      </c>
      <c r="AW38" s="494">
        <v>0</v>
      </c>
      <c r="AX38" s="494">
        <v>0</v>
      </c>
      <c r="AY38" s="494">
        <v>0</v>
      </c>
      <c r="AZ38" s="494">
        <v>0</v>
      </c>
      <c r="BA38" s="494">
        <v>0</v>
      </c>
      <c r="BB38" s="494">
        <v>0</v>
      </c>
      <c r="BC38" s="494">
        <v>0</v>
      </c>
      <c r="BD38" s="494">
        <v>3</v>
      </c>
      <c r="BE38" s="494">
        <v>3</v>
      </c>
      <c r="BF38" s="494">
        <v>0</v>
      </c>
      <c r="BG38" s="494">
        <v>0</v>
      </c>
      <c r="BH38" s="494">
        <v>1</v>
      </c>
      <c r="BI38" s="494">
        <v>0</v>
      </c>
      <c r="BJ38" s="494">
        <v>0</v>
      </c>
      <c r="BK38" s="494">
        <v>0</v>
      </c>
      <c r="BL38" s="494">
        <v>8</v>
      </c>
      <c r="BM38" s="494">
        <v>0</v>
      </c>
      <c r="BN38" s="494">
        <v>304</v>
      </c>
      <c r="BO38" s="494">
        <v>5</v>
      </c>
      <c r="BP38" s="494">
        <v>43</v>
      </c>
      <c r="BQ38" s="494">
        <v>2576</v>
      </c>
      <c r="BR38" s="494">
        <v>1</v>
      </c>
      <c r="BS38" s="494">
        <v>0</v>
      </c>
      <c r="BT38" s="494">
        <v>0</v>
      </c>
      <c r="BU38" s="494">
        <v>43</v>
      </c>
      <c r="BV38" s="494">
        <v>0</v>
      </c>
      <c r="BW38" s="494">
        <v>0</v>
      </c>
      <c r="BX38" s="494">
        <v>0</v>
      </c>
      <c r="BY38" s="494">
        <v>0</v>
      </c>
      <c r="BZ38" s="494">
        <v>0</v>
      </c>
      <c r="CA38" s="494">
        <v>0</v>
      </c>
      <c r="CB38" s="494">
        <v>0</v>
      </c>
      <c r="CC38" s="494">
        <v>0</v>
      </c>
      <c r="CD38" s="494">
        <v>0</v>
      </c>
      <c r="CE38" s="494">
        <v>66</v>
      </c>
      <c r="CF38" s="494">
        <v>0</v>
      </c>
      <c r="CG38" s="494">
        <v>1</v>
      </c>
      <c r="CH38" s="494">
        <v>0</v>
      </c>
      <c r="CI38" s="494">
        <v>0</v>
      </c>
      <c r="CJ38" s="494">
        <v>6</v>
      </c>
      <c r="CK38" s="494">
        <v>0</v>
      </c>
      <c r="CL38" s="494">
        <v>0</v>
      </c>
      <c r="CM38" s="494">
        <v>52</v>
      </c>
      <c r="CN38" s="494">
        <v>0</v>
      </c>
      <c r="CO38" s="494">
        <v>0</v>
      </c>
      <c r="CP38" s="494">
        <v>0</v>
      </c>
      <c r="CQ38" s="494">
        <v>0</v>
      </c>
      <c r="CR38" s="494">
        <v>0</v>
      </c>
      <c r="CS38" s="494">
        <v>0</v>
      </c>
      <c r="CT38" s="494">
        <v>0</v>
      </c>
      <c r="CU38" s="494">
        <v>0</v>
      </c>
      <c r="CV38" s="494">
        <v>0</v>
      </c>
      <c r="CW38" s="494">
        <v>0</v>
      </c>
      <c r="CX38" s="494">
        <v>0</v>
      </c>
      <c r="CY38" s="494">
        <v>0</v>
      </c>
      <c r="CZ38" s="494">
        <v>118</v>
      </c>
      <c r="DA38" s="494">
        <v>0</v>
      </c>
      <c r="DB38" s="494">
        <v>0</v>
      </c>
      <c r="DC38" s="494">
        <v>234</v>
      </c>
      <c r="DD38" s="494">
        <v>0</v>
      </c>
      <c r="DE38" s="494">
        <v>0</v>
      </c>
      <c r="DF38" s="494">
        <v>0</v>
      </c>
      <c r="DG38" s="494">
        <v>8585</v>
      </c>
      <c r="DH38" s="494">
        <v>0</v>
      </c>
      <c r="DI38" s="494">
        <v>0</v>
      </c>
      <c r="DJ38" s="494">
        <v>0</v>
      </c>
      <c r="DK38" s="494">
        <v>0</v>
      </c>
      <c r="DL38" s="494">
        <v>0</v>
      </c>
      <c r="DM38" s="494">
        <v>0</v>
      </c>
      <c r="DN38" s="494">
        <v>31565</v>
      </c>
      <c r="DO38" s="494">
        <v>3008</v>
      </c>
      <c r="DP38" s="494">
        <v>0</v>
      </c>
      <c r="DQ38" s="494">
        <v>2836</v>
      </c>
      <c r="DR38" s="494">
        <v>446</v>
      </c>
      <c r="DS38" s="494">
        <v>56</v>
      </c>
      <c r="DT38" s="494">
        <v>0</v>
      </c>
      <c r="DU38" s="494">
        <v>0</v>
      </c>
      <c r="DV38" s="494">
        <v>8319</v>
      </c>
      <c r="DW38" s="494">
        <v>1955</v>
      </c>
      <c r="DX38" s="494">
        <v>0</v>
      </c>
      <c r="DY38" s="494">
        <v>35128</v>
      </c>
      <c r="DZ38" s="494">
        <v>48711</v>
      </c>
      <c r="EA38" s="494">
        <v>3213</v>
      </c>
      <c r="EB38" s="494">
        <v>9195</v>
      </c>
      <c r="EC38" s="494">
        <v>8109</v>
      </c>
      <c r="ED38" s="494">
        <v>0</v>
      </c>
      <c r="EE38" s="494">
        <v>0</v>
      </c>
      <c r="EF38" s="494">
        <v>0</v>
      </c>
      <c r="EG38" s="494">
        <v>324</v>
      </c>
      <c r="EH38" s="494">
        <v>39</v>
      </c>
      <c r="EI38" s="494">
        <v>46265</v>
      </c>
      <c r="EJ38" s="494">
        <v>13942</v>
      </c>
      <c r="EK38" s="494">
        <v>1144</v>
      </c>
      <c r="EL38" s="494">
        <v>123</v>
      </c>
      <c r="EM38" s="494">
        <v>767</v>
      </c>
      <c r="EN38" s="494">
        <v>30</v>
      </c>
      <c r="EO38" s="494">
        <v>0</v>
      </c>
      <c r="EP38" s="494">
        <v>843</v>
      </c>
      <c r="EQ38" s="494">
        <v>4</v>
      </c>
      <c r="ER38" s="494">
        <v>499</v>
      </c>
      <c r="ES38" s="494">
        <v>868</v>
      </c>
      <c r="ET38" s="494">
        <v>15</v>
      </c>
      <c r="EU38" s="494">
        <v>82</v>
      </c>
      <c r="EV38" s="494">
        <v>363</v>
      </c>
      <c r="EW38" s="494">
        <v>1603</v>
      </c>
      <c r="EX38" s="494">
        <v>1249</v>
      </c>
      <c r="EY38" s="494">
        <v>258</v>
      </c>
      <c r="EZ38" s="494">
        <v>25</v>
      </c>
      <c r="FA38" s="494">
        <v>1496</v>
      </c>
      <c r="FB38" s="494">
        <v>1661</v>
      </c>
      <c r="FC38" s="494">
        <v>1461</v>
      </c>
      <c r="FD38" s="494">
        <v>417</v>
      </c>
      <c r="FE38" s="494">
        <v>204</v>
      </c>
      <c r="FF38" s="494">
        <v>195</v>
      </c>
      <c r="FG38" s="494">
        <v>0</v>
      </c>
      <c r="FH38" s="494">
        <v>40</v>
      </c>
      <c r="FI38" s="494">
        <v>245</v>
      </c>
      <c r="FJ38" s="494">
        <v>8252</v>
      </c>
      <c r="FK38" s="494">
        <v>35118</v>
      </c>
      <c r="FL38" s="494">
        <v>1150</v>
      </c>
      <c r="FM38" s="494">
        <v>21</v>
      </c>
      <c r="FN38" s="494">
        <v>3524</v>
      </c>
      <c r="FO38" s="494">
        <v>0</v>
      </c>
      <c r="FP38" s="494">
        <v>69224</v>
      </c>
      <c r="FQ38" s="494">
        <v>2101</v>
      </c>
      <c r="FR38" s="494">
        <v>21949</v>
      </c>
      <c r="FS38" s="494">
        <v>16215</v>
      </c>
      <c r="FT38" s="494">
        <v>1114</v>
      </c>
      <c r="FU38" s="494">
        <v>28644</v>
      </c>
      <c r="FV38" s="494">
        <v>23</v>
      </c>
      <c r="FW38" s="494">
        <v>0</v>
      </c>
      <c r="FX38" s="494">
        <v>124</v>
      </c>
      <c r="FY38" s="494">
        <v>0</v>
      </c>
      <c r="FZ38" s="494">
        <v>867</v>
      </c>
      <c r="GA38" s="494">
        <v>45528</v>
      </c>
      <c r="GB38" s="494">
        <v>8983</v>
      </c>
      <c r="GC38" s="494">
        <v>17796</v>
      </c>
      <c r="GD38" s="494">
        <v>3683</v>
      </c>
      <c r="GE38" s="494">
        <v>15383</v>
      </c>
      <c r="GF38" s="494">
        <v>4115</v>
      </c>
      <c r="GG38" s="495">
        <v>565</v>
      </c>
      <c r="GH38" s="496">
        <v>551942</v>
      </c>
      <c r="GI38" s="497">
        <v>68183</v>
      </c>
      <c r="GJ38" s="497">
        <v>608992</v>
      </c>
      <c r="GK38" s="497">
        <v>0</v>
      </c>
      <c r="GL38" s="497">
        <v>0</v>
      </c>
      <c r="GM38" s="497">
        <v>0</v>
      </c>
      <c r="GN38" s="497">
        <v>279</v>
      </c>
      <c r="GO38" s="497">
        <v>123376</v>
      </c>
      <c r="GP38" s="495">
        <v>76033</v>
      </c>
      <c r="GQ38" s="496">
        <v>876863</v>
      </c>
      <c r="GR38" s="496">
        <v>1428805</v>
      </c>
      <c r="GS38" s="494">
        <v>20378</v>
      </c>
      <c r="GT38" s="495">
        <v>17706</v>
      </c>
      <c r="GU38" s="496">
        <v>38084</v>
      </c>
      <c r="GV38" s="496">
        <v>914947</v>
      </c>
      <c r="GW38" s="496">
        <v>1466889</v>
      </c>
      <c r="GX38" s="497">
        <v>-613944</v>
      </c>
      <c r="GY38" s="497">
        <v>-758</v>
      </c>
      <c r="GZ38" s="497">
        <v>-26625</v>
      </c>
      <c r="HA38" s="495">
        <v>-51246</v>
      </c>
      <c r="HB38" s="495">
        <v>-692573</v>
      </c>
      <c r="HC38" s="496">
        <v>222374</v>
      </c>
      <c r="HD38" s="496">
        <v>774316</v>
      </c>
    </row>
    <row r="39" spans="1:212" ht="15.75" hidden="1" customHeight="1" x14ac:dyDescent="0.2">
      <c r="A39" s="498" t="s">
        <v>234</v>
      </c>
      <c r="B39" s="499" t="s">
        <v>1211</v>
      </c>
      <c r="C39" s="493">
        <v>0</v>
      </c>
      <c r="D39" s="494">
        <v>0</v>
      </c>
      <c r="E39" s="494">
        <v>0</v>
      </c>
      <c r="F39" s="494">
        <v>0</v>
      </c>
      <c r="G39" s="494">
        <v>0</v>
      </c>
      <c r="H39" s="494">
        <v>0</v>
      </c>
      <c r="I39" s="494">
        <v>12684</v>
      </c>
      <c r="J39" s="494">
        <v>0</v>
      </c>
      <c r="K39" s="494">
        <v>873</v>
      </c>
      <c r="L39" s="494">
        <v>-475</v>
      </c>
      <c r="M39" s="494">
        <v>4132</v>
      </c>
      <c r="N39" s="494">
        <v>0</v>
      </c>
      <c r="O39" s="494">
        <v>0</v>
      </c>
      <c r="P39" s="494">
        <v>95</v>
      </c>
      <c r="Q39" s="494">
        <v>392</v>
      </c>
      <c r="R39" s="494">
        <v>0</v>
      </c>
      <c r="S39" s="494">
        <v>3362</v>
      </c>
      <c r="T39" s="494">
        <v>807</v>
      </c>
      <c r="U39" s="494">
        <v>0</v>
      </c>
      <c r="V39" s="494">
        <v>0</v>
      </c>
      <c r="W39" s="494">
        <v>0</v>
      </c>
      <c r="X39" s="494">
        <v>0</v>
      </c>
      <c r="Y39" s="494">
        <v>0</v>
      </c>
      <c r="Z39" s="494">
        <v>0</v>
      </c>
      <c r="AA39" s="494">
        <v>0</v>
      </c>
      <c r="AB39" s="494">
        <v>5917</v>
      </c>
      <c r="AC39" s="494">
        <v>0</v>
      </c>
      <c r="AD39" s="494">
        <v>0</v>
      </c>
      <c r="AE39" s="494">
        <v>1</v>
      </c>
      <c r="AF39" s="494">
        <v>0</v>
      </c>
      <c r="AG39" s="494">
        <v>0</v>
      </c>
      <c r="AH39" s="494">
        <v>11</v>
      </c>
      <c r="AI39" s="494">
        <v>0</v>
      </c>
      <c r="AJ39" s="494">
        <v>40</v>
      </c>
      <c r="AK39" s="494">
        <v>13</v>
      </c>
      <c r="AL39" s="494">
        <v>132640</v>
      </c>
      <c r="AM39" s="494">
        <v>281583</v>
      </c>
      <c r="AN39" s="494">
        <v>136097</v>
      </c>
      <c r="AO39" s="494">
        <v>292650</v>
      </c>
      <c r="AP39" s="494">
        <v>0</v>
      </c>
      <c r="AQ39" s="494">
        <v>25</v>
      </c>
      <c r="AR39" s="494">
        <v>0</v>
      </c>
      <c r="AS39" s="494">
        <v>7932</v>
      </c>
      <c r="AT39" s="494">
        <v>147</v>
      </c>
      <c r="AU39" s="494">
        <v>0</v>
      </c>
      <c r="AV39" s="494">
        <v>0</v>
      </c>
      <c r="AW39" s="494">
        <v>1</v>
      </c>
      <c r="AX39" s="494">
        <v>0</v>
      </c>
      <c r="AY39" s="494">
        <v>0</v>
      </c>
      <c r="AZ39" s="494">
        <v>0</v>
      </c>
      <c r="BA39" s="494">
        <v>0</v>
      </c>
      <c r="BB39" s="494">
        <v>0</v>
      </c>
      <c r="BC39" s="494">
        <v>0</v>
      </c>
      <c r="BD39" s="494">
        <v>0</v>
      </c>
      <c r="BE39" s="494">
        <v>0</v>
      </c>
      <c r="BF39" s="494">
        <v>0</v>
      </c>
      <c r="BG39" s="494">
        <v>0</v>
      </c>
      <c r="BH39" s="494">
        <v>0</v>
      </c>
      <c r="BI39" s="494">
        <v>0</v>
      </c>
      <c r="BJ39" s="494">
        <v>0</v>
      </c>
      <c r="BK39" s="494">
        <v>0</v>
      </c>
      <c r="BL39" s="494">
        <v>293</v>
      </c>
      <c r="BM39" s="494">
        <v>0</v>
      </c>
      <c r="BN39" s="494">
        <v>0</v>
      </c>
      <c r="BO39" s="494">
        <v>0</v>
      </c>
      <c r="BP39" s="494">
        <v>24</v>
      </c>
      <c r="BQ39" s="494">
        <v>0</v>
      </c>
      <c r="BR39" s="494">
        <v>101</v>
      </c>
      <c r="BS39" s="494">
        <v>0</v>
      </c>
      <c r="BT39" s="494">
        <v>38</v>
      </c>
      <c r="BU39" s="494">
        <v>28</v>
      </c>
      <c r="BV39" s="494">
        <v>0</v>
      </c>
      <c r="BW39" s="494">
        <v>0</v>
      </c>
      <c r="BX39" s="494">
        <v>74</v>
      </c>
      <c r="BY39" s="494">
        <v>0</v>
      </c>
      <c r="BZ39" s="494">
        <v>123</v>
      </c>
      <c r="CA39" s="494">
        <v>0</v>
      </c>
      <c r="CB39" s="494">
        <v>0</v>
      </c>
      <c r="CC39" s="494">
        <v>0</v>
      </c>
      <c r="CD39" s="494">
        <v>0</v>
      </c>
      <c r="CE39" s="494">
        <v>0</v>
      </c>
      <c r="CF39" s="494">
        <v>0</v>
      </c>
      <c r="CG39" s="494">
        <v>25</v>
      </c>
      <c r="CH39" s="494">
        <v>5581</v>
      </c>
      <c r="CI39" s="494">
        <v>124</v>
      </c>
      <c r="CJ39" s="494">
        <v>1379</v>
      </c>
      <c r="CK39" s="494">
        <v>7</v>
      </c>
      <c r="CL39" s="494">
        <v>50</v>
      </c>
      <c r="CM39" s="494">
        <v>0</v>
      </c>
      <c r="CN39" s="494">
        <v>319</v>
      </c>
      <c r="CO39" s="494">
        <v>5</v>
      </c>
      <c r="CP39" s="494">
        <v>32</v>
      </c>
      <c r="CQ39" s="494">
        <v>175</v>
      </c>
      <c r="CR39" s="494">
        <v>3</v>
      </c>
      <c r="CS39" s="494">
        <v>58</v>
      </c>
      <c r="CT39" s="494">
        <v>0</v>
      </c>
      <c r="CU39" s="494">
        <v>0</v>
      </c>
      <c r="CV39" s="494">
        <v>0</v>
      </c>
      <c r="CW39" s="494">
        <v>7</v>
      </c>
      <c r="CX39" s="494">
        <v>0</v>
      </c>
      <c r="CY39" s="494">
        <v>5211</v>
      </c>
      <c r="CZ39" s="494">
        <v>157</v>
      </c>
      <c r="DA39" s="494">
        <v>95</v>
      </c>
      <c r="DB39" s="494">
        <v>0</v>
      </c>
      <c r="DC39" s="494">
        <v>1</v>
      </c>
      <c r="DD39" s="494">
        <v>0</v>
      </c>
      <c r="DE39" s="494">
        <v>0</v>
      </c>
      <c r="DF39" s="494">
        <v>4</v>
      </c>
      <c r="DG39" s="494">
        <v>196</v>
      </c>
      <c r="DH39" s="494">
        <v>0</v>
      </c>
      <c r="DI39" s="494">
        <v>0</v>
      </c>
      <c r="DJ39" s="494">
        <v>3</v>
      </c>
      <c r="DK39" s="494">
        <v>0</v>
      </c>
      <c r="DL39" s="494">
        <v>215</v>
      </c>
      <c r="DM39" s="494">
        <v>0</v>
      </c>
      <c r="DN39" s="494">
        <v>251</v>
      </c>
      <c r="DO39" s="494">
        <v>481</v>
      </c>
      <c r="DP39" s="494">
        <v>0</v>
      </c>
      <c r="DQ39" s="494">
        <v>531</v>
      </c>
      <c r="DR39" s="494">
        <v>3522</v>
      </c>
      <c r="DS39" s="494">
        <v>1889</v>
      </c>
      <c r="DT39" s="494">
        <v>35</v>
      </c>
      <c r="DU39" s="494">
        <v>0</v>
      </c>
      <c r="DV39" s="494">
        <v>409</v>
      </c>
      <c r="DW39" s="494">
        <v>13549</v>
      </c>
      <c r="DX39" s="494">
        <v>0</v>
      </c>
      <c r="DY39" s="494">
        <v>831597</v>
      </c>
      <c r="DZ39" s="494">
        <v>140143</v>
      </c>
      <c r="EA39" s="494">
        <v>115209</v>
      </c>
      <c r="EB39" s="494">
        <v>15439</v>
      </c>
      <c r="EC39" s="494">
        <v>24262</v>
      </c>
      <c r="ED39" s="494">
        <v>47518</v>
      </c>
      <c r="EE39" s="494">
        <v>0</v>
      </c>
      <c r="EF39" s="494">
        <v>0</v>
      </c>
      <c r="EG39" s="494">
        <v>0</v>
      </c>
      <c r="EH39" s="494">
        <v>0</v>
      </c>
      <c r="EI39" s="494">
        <v>0</v>
      </c>
      <c r="EJ39" s="494">
        <v>0</v>
      </c>
      <c r="EK39" s="494">
        <v>0</v>
      </c>
      <c r="EL39" s="494">
        <v>0</v>
      </c>
      <c r="EM39" s="494">
        <v>0</v>
      </c>
      <c r="EN39" s="494">
        <v>15</v>
      </c>
      <c r="EO39" s="494">
        <v>108</v>
      </c>
      <c r="EP39" s="494">
        <v>0</v>
      </c>
      <c r="EQ39" s="494">
        <v>0</v>
      </c>
      <c r="ER39" s="494">
        <v>0</v>
      </c>
      <c r="ES39" s="494">
        <v>0</v>
      </c>
      <c r="ET39" s="494">
        <v>0</v>
      </c>
      <c r="EU39" s="494">
        <v>0</v>
      </c>
      <c r="EV39" s="494">
        <v>0</v>
      </c>
      <c r="EW39" s="494">
        <v>0</v>
      </c>
      <c r="EX39" s="494">
        <v>0</v>
      </c>
      <c r="EY39" s="494">
        <v>0</v>
      </c>
      <c r="EZ39" s="494">
        <v>0</v>
      </c>
      <c r="FA39" s="494">
        <v>0</v>
      </c>
      <c r="FB39" s="494">
        <v>27459</v>
      </c>
      <c r="FC39" s="494">
        <v>0</v>
      </c>
      <c r="FD39" s="494">
        <v>0</v>
      </c>
      <c r="FE39" s="494">
        <v>0</v>
      </c>
      <c r="FF39" s="494">
        <v>0</v>
      </c>
      <c r="FG39" s="494">
        <v>0</v>
      </c>
      <c r="FH39" s="494">
        <v>0</v>
      </c>
      <c r="FI39" s="494">
        <v>510</v>
      </c>
      <c r="FJ39" s="494">
        <v>623</v>
      </c>
      <c r="FK39" s="494">
        <v>0</v>
      </c>
      <c r="FL39" s="494">
        <v>0</v>
      </c>
      <c r="FM39" s="494">
        <v>0</v>
      </c>
      <c r="FN39" s="494">
        <v>0</v>
      </c>
      <c r="FO39" s="494">
        <v>0</v>
      </c>
      <c r="FP39" s="494">
        <v>0</v>
      </c>
      <c r="FQ39" s="494">
        <v>0</v>
      </c>
      <c r="FR39" s="494">
        <v>0</v>
      </c>
      <c r="FS39" s="494">
        <v>0</v>
      </c>
      <c r="FT39" s="494">
        <v>0</v>
      </c>
      <c r="FU39" s="494">
        <v>0</v>
      </c>
      <c r="FV39" s="494">
        <v>0</v>
      </c>
      <c r="FW39" s="494">
        <v>0</v>
      </c>
      <c r="FX39" s="494">
        <v>317</v>
      </c>
      <c r="FY39" s="494">
        <v>0</v>
      </c>
      <c r="FZ39" s="494">
        <v>4897</v>
      </c>
      <c r="GA39" s="494">
        <v>0</v>
      </c>
      <c r="GB39" s="494">
        <v>0</v>
      </c>
      <c r="GC39" s="494">
        <v>0</v>
      </c>
      <c r="GD39" s="494">
        <v>809</v>
      </c>
      <c r="GE39" s="494">
        <v>771</v>
      </c>
      <c r="GF39" s="494">
        <v>0</v>
      </c>
      <c r="GG39" s="495">
        <v>0</v>
      </c>
      <c r="GH39" s="496">
        <v>2123599</v>
      </c>
      <c r="GI39" s="497">
        <v>0</v>
      </c>
      <c r="GJ39" s="497">
        <v>77</v>
      </c>
      <c r="GK39" s="497">
        <v>0</v>
      </c>
      <c r="GL39" s="497">
        <v>0</v>
      </c>
      <c r="GM39" s="497">
        <v>0</v>
      </c>
      <c r="GN39" s="497">
        <v>-4</v>
      </c>
      <c r="GO39" s="497">
        <v>-334</v>
      </c>
      <c r="GP39" s="495">
        <v>-7393</v>
      </c>
      <c r="GQ39" s="496">
        <v>-7654</v>
      </c>
      <c r="GR39" s="496">
        <v>2115945</v>
      </c>
      <c r="GS39" s="494">
        <v>9835</v>
      </c>
      <c r="GT39" s="495">
        <v>0</v>
      </c>
      <c r="GU39" s="496">
        <v>9835</v>
      </c>
      <c r="GV39" s="496">
        <v>2181</v>
      </c>
      <c r="GW39" s="496">
        <v>2125780</v>
      </c>
      <c r="GX39" s="497">
        <v>-820163</v>
      </c>
      <c r="GY39" s="497">
        <v>0</v>
      </c>
      <c r="GZ39" s="497">
        <v>-21468</v>
      </c>
      <c r="HA39" s="495">
        <v>-67330</v>
      </c>
      <c r="HB39" s="495">
        <v>-908961</v>
      </c>
      <c r="HC39" s="496">
        <v>-906780</v>
      </c>
      <c r="HD39" s="496">
        <v>1216819</v>
      </c>
    </row>
    <row r="40" spans="1:212" ht="15.75" hidden="1" customHeight="1" x14ac:dyDescent="0.2">
      <c r="A40" s="498" t="s">
        <v>230</v>
      </c>
      <c r="B40" s="499" t="s">
        <v>229</v>
      </c>
      <c r="C40" s="493">
        <v>0</v>
      </c>
      <c r="D40" s="494">
        <v>0</v>
      </c>
      <c r="E40" s="494">
        <v>127</v>
      </c>
      <c r="F40" s="494">
        <v>274</v>
      </c>
      <c r="G40" s="494">
        <v>0</v>
      </c>
      <c r="H40" s="494">
        <v>52</v>
      </c>
      <c r="I40" s="494">
        <v>56</v>
      </c>
      <c r="J40" s="494">
        <v>93</v>
      </c>
      <c r="K40" s="494">
        <v>72</v>
      </c>
      <c r="L40" s="494">
        <v>7</v>
      </c>
      <c r="M40" s="494">
        <v>42</v>
      </c>
      <c r="N40" s="494">
        <v>2422</v>
      </c>
      <c r="O40" s="494">
        <v>25</v>
      </c>
      <c r="P40" s="494">
        <v>1</v>
      </c>
      <c r="Q40" s="494">
        <v>11</v>
      </c>
      <c r="R40" s="494">
        <v>5</v>
      </c>
      <c r="S40" s="494">
        <v>458</v>
      </c>
      <c r="T40" s="494">
        <v>3512</v>
      </c>
      <c r="U40" s="494">
        <v>0</v>
      </c>
      <c r="V40" s="494">
        <v>939</v>
      </c>
      <c r="W40" s="494">
        <v>592</v>
      </c>
      <c r="X40" s="494">
        <v>134</v>
      </c>
      <c r="Y40" s="494">
        <v>1704</v>
      </c>
      <c r="Z40" s="494">
        <v>1798</v>
      </c>
      <c r="AA40" s="494">
        <v>219</v>
      </c>
      <c r="AB40" s="494">
        <v>0</v>
      </c>
      <c r="AC40" s="494">
        <v>1</v>
      </c>
      <c r="AD40" s="494">
        <v>2</v>
      </c>
      <c r="AE40" s="494">
        <v>7</v>
      </c>
      <c r="AF40" s="494">
        <v>3</v>
      </c>
      <c r="AG40" s="494">
        <v>252</v>
      </c>
      <c r="AH40" s="494">
        <v>24</v>
      </c>
      <c r="AI40" s="494">
        <v>422</v>
      </c>
      <c r="AJ40" s="494">
        <v>140</v>
      </c>
      <c r="AK40" s="494">
        <v>87</v>
      </c>
      <c r="AL40" s="494">
        <v>461</v>
      </c>
      <c r="AM40" s="494">
        <v>9181</v>
      </c>
      <c r="AN40" s="494">
        <v>64293</v>
      </c>
      <c r="AO40" s="494">
        <v>0</v>
      </c>
      <c r="AP40" s="494">
        <v>0</v>
      </c>
      <c r="AQ40" s="494">
        <v>0</v>
      </c>
      <c r="AR40" s="494">
        <v>137</v>
      </c>
      <c r="AS40" s="494">
        <v>0</v>
      </c>
      <c r="AT40" s="494">
        <v>62</v>
      </c>
      <c r="AU40" s="494">
        <v>86</v>
      </c>
      <c r="AV40" s="494">
        <v>0</v>
      </c>
      <c r="AW40" s="494">
        <v>0</v>
      </c>
      <c r="AX40" s="494">
        <v>0</v>
      </c>
      <c r="AY40" s="494">
        <v>256</v>
      </c>
      <c r="AZ40" s="494">
        <v>0</v>
      </c>
      <c r="BA40" s="494">
        <v>516</v>
      </c>
      <c r="BB40" s="494">
        <v>48</v>
      </c>
      <c r="BC40" s="494">
        <v>0</v>
      </c>
      <c r="BD40" s="494">
        <v>58</v>
      </c>
      <c r="BE40" s="494">
        <v>0</v>
      </c>
      <c r="BF40" s="494">
        <v>0</v>
      </c>
      <c r="BG40" s="494">
        <v>557</v>
      </c>
      <c r="BH40" s="494">
        <v>0</v>
      </c>
      <c r="BI40" s="494">
        <v>1412</v>
      </c>
      <c r="BJ40" s="494">
        <v>0</v>
      </c>
      <c r="BK40" s="494">
        <v>0</v>
      </c>
      <c r="BL40" s="494">
        <v>1484</v>
      </c>
      <c r="BM40" s="494">
        <v>0</v>
      </c>
      <c r="BN40" s="494">
        <v>100</v>
      </c>
      <c r="BO40" s="494">
        <v>430</v>
      </c>
      <c r="BP40" s="494">
        <v>61</v>
      </c>
      <c r="BQ40" s="494">
        <v>7814</v>
      </c>
      <c r="BR40" s="494">
        <v>95</v>
      </c>
      <c r="BS40" s="494">
        <v>15910</v>
      </c>
      <c r="BT40" s="494">
        <v>1173</v>
      </c>
      <c r="BU40" s="494">
        <v>2371</v>
      </c>
      <c r="BV40" s="494">
        <v>0</v>
      </c>
      <c r="BW40" s="494">
        <v>0</v>
      </c>
      <c r="BX40" s="494">
        <v>0</v>
      </c>
      <c r="BY40" s="494">
        <v>0</v>
      </c>
      <c r="BZ40" s="494">
        <v>387</v>
      </c>
      <c r="CA40" s="494">
        <v>646</v>
      </c>
      <c r="CB40" s="494">
        <v>22</v>
      </c>
      <c r="CC40" s="494">
        <v>0</v>
      </c>
      <c r="CD40" s="494">
        <v>0</v>
      </c>
      <c r="CE40" s="494">
        <v>7441</v>
      </c>
      <c r="CF40" s="494">
        <v>3513</v>
      </c>
      <c r="CG40" s="494">
        <v>57</v>
      </c>
      <c r="CH40" s="494">
        <v>40</v>
      </c>
      <c r="CI40" s="494">
        <v>18</v>
      </c>
      <c r="CJ40" s="494">
        <v>3456</v>
      </c>
      <c r="CK40" s="494">
        <v>13</v>
      </c>
      <c r="CL40" s="494">
        <v>364</v>
      </c>
      <c r="CM40" s="494">
        <v>7</v>
      </c>
      <c r="CN40" s="494">
        <v>341</v>
      </c>
      <c r="CO40" s="494">
        <v>345</v>
      </c>
      <c r="CP40" s="494">
        <v>30</v>
      </c>
      <c r="CQ40" s="494">
        <v>135</v>
      </c>
      <c r="CR40" s="494">
        <v>46</v>
      </c>
      <c r="CS40" s="494">
        <v>174</v>
      </c>
      <c r="CT40" s="494">
        <v>187</v>
      </c>
      <c r="CU40" s="494">
        <v>1522</v>
      </c>
      <c r="CV40" s="494">
        <v>17</v>
      </c>
      <c r="CW40" s="494">
        <v>441</v>
      </c>
      <c r="CX40" s="494">
        <v>243</v>
      </c>
      <c r="CY40" s="494">
        <v>1777</v>
      </c>
      <c r="CZ40" s="494">
        <v>1618</v>
      </c>
      <c r="DA40" s="494">
        <v>952</v>
      </c>
      <c r="DB40" s="494">
        <v>16</v>
      </c>
      <c r="DC40" s="494">
        <v>712</v>
      </c>
      <c r="DD40" s="494">
        <v>340</v>
      </c>
      <c r="DE40" s="494">
        <v>1081</v>
      </c>
      <c r="DF40" s="494">
        <v>1567</v>
      </c>
      <c r="DG40" s="494">
        <v>759</v>
      </c>
      <c r="DH40" s="494">
        <v>32</v>
      </c>
      <c r="DI40" s="494">
        <v>202</v>
      </c>
      <c r="DJ40" s="494">
        <v>1193</v>
      </c>
      <c r="DK40" s="494">
        <v>181</v>
      </c>
      <c r="DL40" s="494">
        <v>18</v>
      </c>
      <c r="DM40" s="494">
        <v>71</v>
      </c>
      <c r="DN40" s="494">
        <v>490</v>
      </c>
      <c r="DO40" s="494">
        <v>1694</v>
      </c>
      <c r="DP40" s="494">
        <v>0</v>
      </c>
      <c r="DQ40" s="494">
        <v>6635</v>
      </c>
      <c r="DR40" s="494">
        <v>4926</v>
      </c>
      <c r="DS40" s="494">
        <v>2129</v>
      </c>
      <c r="DT40" s="494">
        <v>19</v>
      </c>
      <c r="DU40" s="494">
        <v>96</v>
      </c>
      <c r="DV40" s="494">
        <v>1165</v>
      </c>
      <c r="DW40" s="494">
        <v>92337</v>
      </c>
      <c r="DX40" s="494">
        <v>0</v>
      </c>
      <c r="DY40" s="494">
        <v>817484</v>
      </c>
      <c r="DZ40" s="494">
        <v>87886</v>
      </c>
      <c r="EA40" s="494">
        <v>57460</v>
      </c>
      <c r="EB40" s="494">
        <v>6876</v>
      </c>
      <c r="EC40" s="494">
        <v>12555</v>
      </c>
      <c r="ED40" s="494">
        <v>392</v>
      </c>
      <c r="EE40" s="494">
        <v>32</v>
      </c>
      <c r="EF40" s="494">
        <v>0</v>
      </c>
      <c r="EG40" s="494">
        <v>0</v>
      </c>
      <c r="EH40" s="494">
        <v>15</v>
      </c>
      <c r="EI40" s="494">
        <v>55037</v>
      </c>
      <c r="EJ40" s="494">
        <v>18692</v>
      </c>
      <c r="EK40" s="494">
        <v>3024</v>
      </c>
      <c r="EL40" s="494">
        <v>0</v>
      </c>
      <c r="EM40" s="494">
        <v>2</v>
      </c>
      <c r="EN40" s="494">
        <v>0</v>
      </c>
      <c r="EO40" s="494">
        <v>0</v>
      </c>
      <c r="EP40" s="494">
        <v>23</v>
      </c>
      <c r="EQ40" s="494">
        <v>1</v>
      </c>
      <c r="ER40" s="494">
        <v>0</v>
      </c>
      <c r="ES40" s="494">
        <v>9</v>
      </c>
      <c r="ET40" s="494">
        <v>0</v>
      </c>
      <c r="EU40" s="494">
        <v>0</v>
      </c>
      <c r="EV40" s="494">
        <v>0</v>
      </c>
      <c r="EW40" s="494">
        <v>2</v>
      </c>
      <c r="EX40" s="494">
        <v>816</v>
      </c>
      <c r="EY40" s="494">
        <v>14</v>
      </c>
      <c r="EZ40" s="494">
        <v>2</v>
      </c>
      <c r="FA40" s="494">
        <v>1035</v>
      </c>
      <c r="FB40" s="494">
        <v>36246</v>
      </c>
      <c r="FC40" s="494">
        <v>173</v>
      </c>
      <c r="FD40" s="494">
        <v>56</v>
      </c>
      <c r="FE40" s="494">
        <v>659</v>
      </c>
      <c r="FF40" s="494">
        <v>440</v>
      </c>
      <c r="FG40" s="494">
        <v>293</v>
      </c>
      <c r="FH40" s="494">
        <v>113</v>
      </c>
      <c r="FI40" s="494">
        <v>524</v>
      </c>
      <c r="FJ40" s="494">
        <v>610</v>
      </c>
      <c r="FK40" s="494">
        <v>174</v>
      </c>
      <c r="FL40" s="494">
        <v>377</v>
      </c>
      <c r="FM40" s="494">
        <v>187</v>
      </c>
      <c r="FN40" s="494">
        <v>618</v>
      </c>
      <c r="FO40" s="494">
        <v>1368</v>
      </c>
      <c r="FP40" s="494">
        <v>45</v>
      </c>
      <c r="FQ40" s="494">
        <v>885</v>
      </c>
      <c r="FR40" s="494">
        <v>329</v>
      </c>
      <c r="FS40" s="494">
        <v>266</v>
      </c>
      <c r="FT40" s="494">
        <v>600</v>
      </c>
      <c r="FU40" s="494">
        <v>425</v>
      </c>
      <c r="FV40" s="494">
        <v>0</v>
      </c>
      <c r="FW40" s="494">
        <v>4</v>
      </c>
      <c r="FX40" s="494">
        <v>40</v>
      </c>
      <c r="FY40" s="494">
        <v>0</v>
      </c>
      <c r="FZ40" s="494">
        <v>5235</v>
      </c>
      <c r="GA40" s="494">
        <v>1137</v>
      </c>
      <c r="GB40" s="494">
        <v>24523</v>
      </c>
      <c r="GC40" s="494">
        <v>1768</v>
      </c>
      <c r="GD40" s="494">
        <v>5015</v>
      </c>
      <c r="GE40" s="494">
        <v>4120</v>
      </c>
      <c r="GF40" s="494">
        <v>0</v>
      </c>
      <c r="GG40" s="495">
        <v>107</v>
      </c>
      <c r="GH40" s="496">
        <v>1407135</v>
      </c>
      <c r="GI40" s="497">
        <v>5371</v>
      </c>
      <c r="GJ40" s="497">
        <v>47270</v>
      </c>
      <c r="GK40" s="497">
        <v>0</v>
      </c>
      <c r="GL40" s="497">
        <v>1731</v>
      </c>
      <c r="GM40" s="497">
        <v>0</v>
      </c>
      <c r="GN40" s="497">
        <v>672</v>
      </c>
      <c r="GO40" s="497">
        <v>17579</v>
      </c>
      <c r="GP40" s="495">
        <v>-3804</v>
      </c>
      <c r="GQ40" s="496">
        <v>68819</v>
      </c>
      <c r="GR40" s="496">
        <v>1475954</v>
      </c>
      <c r="GS40" s="494">
        <v>9906</v>
      </c>
      <c r="GT40" s="495">
        <v>15993</v>
      </c>
      <c r="GU40" s="496">
        <v>25899</v>
      </c>
      <c r="GV40" s="496">
        <v>94718</v>
      </c>
      <c r="GW40" s="496">
        <v>1501853</v>
      </c>
      <c r="GX40" s="497">
        <v>-282142</v>
      </c>
      <c r="GY40" s="497">
        <v>-611</v>
      </c>
      <c r="GZ40" s="497">
        <v>-6002</v>
      </c>
      <c r="HA40" s="495">
        <v>-23032</v>
      </c>
      <c r="HB40" s="495">
        <v>-311787</v>
      </c>
      <c r="HC40" s="496">
        <v>-217069</v>
      </c>
      <c r="HD40" s="496">
        <v>1190066</v>
      </c>
    </row>
    <row r="41" spans="1:212" ht="15.75" hidden="1" customHeight="1" x14ac:dyDescent="0.2">
      <c r="A41" s="498" t="s">
        <v>1100</v>
      </c>
      <c r="B41" s="499" t="s">
        <v>226</v>
      </c>
      <c r="C41" s="493">
        <v>0</v>
      </c>
      <c r="D41" s="494">
        <v>0</v>
      </c>
      <c r="E41" s="494">
        <v>0</v>
      </c>
      <c r="F41" s="494">
        <v>0</v>
      </c>
      <c r="G41" s="494">
        <v>0</v>
      </c>
      <c r="H41" s="494">
        <v>0</v>
      </c>
      <c r="I41" s="494">
        <v>0</v>
      </c>
      <c r="J41" s="494">
        <v>45</v>
      </c>
      <c r="K41" s="494">
        <v>27</v>
      </c>
      <c r="L41" s="494">
        <v>78</v>
      </c>
      <c r="M41" s="494">
        <v>3</v>
      </c>
      <c r="N41" s="494">
        <v>543</v>
      </c>
      <c r="O41" s="494">
        <v>64</v>
      </c>
      <c r="P41" s="494">
        <v>670</v>
      </c>
      <c r="Q41" s="494">
        <v>805</v>
      </c>
      <c r="R41" s="494">
        <v>136</v>
      </c>
      <c r="S41" s="494">
        <v>1395</v>
      </c>
      <c r="T41" s="494">
        <v>636</v>
      </c>
      <c r="U41" s="494">
        <v>164</v>
      </c>
      <c r="V41" s="494">
        <v>2760</v>
      </c>
      <c r="W41" s="494">
        <v>343</v>
      </c>
      <c r="X41" s="494">
        <v>1087</v>
      </c>
      <c r="Y41" s="494">
        <v>3819</v>
      </c>
      <c r="Z41" s="494">
        <v>124</v>
      </c>
      <c r="AA41" s="494">
        <v>3741</v>
      </c>
      <c r="AB41" s="494">
        <v>22</v>
      </c>
      <c r="AC41" s="494">
        <v>448</v>
      </c>
      <c r="AD41" s="494">
        <v>77</v>
      </c>
      <c r="AE41" s="494">
        <v>265</v>
      </c>
      <c r="AF41" s="494">
        <v>69</v>
      </c>
      <c r="AG41" s="494">
        <v>281</v>
      </c>
      <c r="AH41" s="494">
        <v>472</v>
      </c>
      <c r="AI41" s="494">
        <v>832</v>
      </c>
      <c r="AJ41" s="494">
        <v>153</v>
      </c>
      <c r="AK41" s="494">
        <v>446</v>
      </c>
      <c r="AL41" s="494">
        <v>602</v>
      </c>
      <c r="AM41" s="494">
        <v>133</v>
      </c>
      <c r="AN41" s="494">
        <v>50325</v>
      </c>
      <c r="AO41" s="494">
        <v>45</v>
      </c>
      <c r="AP41" s="494">
        <v>3129</v>
      </c>
      <c r="AQ41" s="494">
        <v>728</v>
      </c>
      <c r="AR41" s="494">
        <v>1925</v>
      </c>
      <c r="AS41" s="494">
        <v>817</v>
      </c>
      <c r="AT41" s="494">
        <v>2072</v>
      </c>
      <c r="AU41" s="494">
        <v>399</v>
      </c>
      <c r="AV41" s="494">
        <v>346</v>
      </c>
      <c r="AW41" s="494">
        <v>1543</v>
      </c>
      <c r="AX41" s="494">
        <v>161</v>
      </c>
      <c r="AY41" s="494">
        <v>1621</v>
      </c>
      <c r="AZ41" s="494">
        <v>666</v>
      </c>
      <c r="BA41" s="494">
        <v>1459</v>
      </c>
      <c r="BB41" s="494">
        <v>1039</v>
      </c>
      <c r="BC41" s="494">
        <v>320</v>
      </c>
      <c r="BD41" s="494">
        <v>11305</v>
      </c>
      <c r="BE41" s="494">
        <v>347</v>
      </c>
      <c r="BF41" s="494">
        <v>372</v>
      </c>
      <c r="BG41" s="494">
        <v>997</v>
      </c>
      <c r="BH41" s="494">
        <v>72</v>
      </c>
      <c r="BI41" s="494">
        <v>2212</v>
      </c>
      <c r="BJ41" s="494">
        <v>76</v>
      </c>
      <c r="BK41" s="494">
        <v>160</v>
      </c>
      <c r="BL41" s="494">
        <v>9401</v>
      </c>
      <c r="BM41" s="494">
        <v>1333</v>
      </c>
      <c r="BN41" s="494">
        <v>2614</v>
      </c>
      <c r="BO41" s="494">
        <v>40</v>
      </c>
      <c r="BP41" s="494">
        <v>11</v>
      </c>
      <c r="BQ41" s="494">
        <v>431</v>
      </c>
      <c r="BR41" s="494">
        <v>1708</v>
      </c>
      <c r="BS41" s="494">
        <v>3284</v>
      </c>
      <c r="BT41" s="494">
        <v>356</v>
      </c>
      <c r="BU41" s="494">
        <v>1935</v>
      </c>
      <c r="BV41" s="494">
        <v>839</v>
      </c>
      <c r="BW41" s="494">
        <v>0</v>
      </c>
      <c r="BX41" s="494">
        <v>1151</v>
      </c>
      <c r="BY41" s="494">
        <v>289</v>
      </c>
      <c r="BZ41" s="494">
        <v>838</v>
      </c>
      <c r="CA41" s="494">
        <v>1786</v>
      </c>
      <c r="CB41" s="494">
        <v>12</v>
      </c>
      <c r="CC41" s="494">
        <v>153</v>
      </c>
      <c r="CD41" s="494">
        <v>0</v>
      </c>
      <c r="CE41" s="494">
        <v>358</v>
      </c>
      <c r="CF41" s="494">
        <v>1740</v>
      </c>
      <c r="CG41" s="494">
        <v>397</v>
      </c>
      <c r="CH41" s="494">
        <v>1050</v>
      </c>
      <c r="CI41" s="494">
        <v>163</v>
      </c>
      <c r="CJ41" s="494">
        <v>1627</v>
      </c>
      <c r="CK41" s="494">
        <v>220</v>
      </c>
      <c r="CL41" s="494">
        <v>393</v>
      </c>
      <c r="CM41" s="494">
        <v>695</v>
      </c>
      <c r="CN41" s="494">
        <v>522</v>
      </c>
      <c r="CO41" s="494">
        <v>1548</v>
      </c>
      <c r="CP41" s="494">
        <v>604</v>
      </c>
      <c r="CQ41" s="494">
        <v>747</v>
      </c>
      <c r="CR41" s="494">
        <v>424</v>
      </c>
      <c r="CS41" s="494">
        <v>232</v>
      </c>
      <c r="CT41" s="494">
        <v>377</v>
      </c>
      <c r="CU41" s="494">
        <v>1763</v>
      </c>
      <c r="CV41" s="494">
        <v>1430</v>
      </c>
      <c r="CW41" s="494">
        <v>579</v>
      </c>
      <c r="CX41" s="494">
        <v>265</v>
      </c>
      <c r="CY41" s="494">
        <v>610</v>
      </c>
      <c r="CZ41" s="494">
        <v>1277</v>
      </c>
      <c r="DA41" s="494">
        <v>537</v>
      </c>
      <c r="DB41" s="494">
        <v>73</v>
      </c>
      <c r="DC41" s="494">
        <v>23</v>
      </c>
      <c r="DD41" s="494">
        <v>6491</v>
      </c>
      <c r="DE41" s="494">
        <v>7220</v>
      </c>
      <c r="DF41" s="494">
        <v>6182</v>
      </c>
      <c r="DG41" s="494">
        <v>3096</v>
      </c>
      <c r="DH41" s="494">
        <v>480</v>
      </c>
      <c r="DI41" s="494">
        <v>1278</v>
      </c>
      <c r="DJ41" s="494">
        <v>2140</v>
      </c>
      <c r="DK41" s="494">
        <v>3313</v>
      </c>
      <c r="DL41" s="494">
        <v>5180</v>
      </c>
      <c r="DM41" s="494">
        <v>5741</v>
      </c>
      <c r="DN41" s="494">
        <v>4082</v>
      </c>
      <c r="DO41" s="494">
        <v>1475</v>
      </c>
      <c r="DP41" s="494">
        <v>64</v>
      </c>
      <c r="DQ41" s="494">
        <v>8223</v>
      </c>
      <c r="DR41" s="494">
        <v>14062</v>
      </c>
      <c r="DS41" s="494">
        <v>1682</v>
      </c>
      <c r="DT41" s="494">
        <v>561</v>
      </c>
      <c r="DU41" s="494">
        <v>264</v>
      </c>
      <c r="DV41" s="494">
        <v>474</v>
      </c>
      <c r="DW41" s="494">
        <v>13047</v>
      </c>
      <c r="DX41" s="494">
        <v>127</v>
      </c>
      <c r="DY41" s="494">
        <v>248635</v>
      </c>
      <c r="DZ41" s="494">
        <v>60521</v>
      </c>
      <c r="EA41" s="494">
        <v>273537</v>
      </c>
      <c r="EB41" s="494">
        <v>825</v>
      </c>
      <c r="EC41" s="494">
        <v>1013</v>
      </c>
      <c r="ED41" s="494">
        <v>12948</v>
      </c>
      <c r="EE41" s="494">
        <v>1358</v>
      </c>
      <c r="EF41" s="494">
        <v>360</v>
      </c>
      <c r="EG41" s="494">
        <v>12749</v>
      </c>
      <c r="EH41" s="494">
        <v>12794</v>
      </c>
      <c r="EI41" s="494">
        <v>66517</v>
      </c>
      <c r="EJ41" s="494">
        <v>49394</v>
      </c>
      <c r="EK41" s="494">
        <v>45351</v>
      </c>
      <c r="EL41" s="494">
        <v>40638</v>
      </c>
      <c r="EM41" s="494">
        <v>6608</v>
      </c>
      <c r="EN41" s="494">
        <v>15683</v>
      </c>
      <c r="EO41" s="494">
        <v>7659</v>
      </c>
      <c r="EP41" s="494">
        <v>2318</v>
      </c>
      <c r="EQ41" s="494">
        <v>38</v>
      </c>
      <c r="ER41" s="494">
        <v>1378</v>
      </c>
      <c r="ES41" s="494">
        <v>5223</v>
      </c>
      <c r="ET41" s="494">
        <v>0</v>
      </c>
      <c r="EU41" s="494">
        <v>0</v>
      </c>
      <c r="EV41" s="494">
        <v>615</v>
      </c>
      <c r="EW41" s="494">
        <v>2442</v>
      </c>
      <c r="EX41" s="494">
        <v>1432</v>
      </c>
      <c r="EY41" s="494">
        <v>2076</v>
      </c>
      <c r="EZ41" s="494">
        <v>320</v>
      </c>
      <c r="FA41" s="494">
        <v>4686</v>
      </c>
      <c r="FB41" s="494">
        <v>349</v>
      </c>
      <c r="FC41" s="494">
        <v>15940</v>
      </c>
      <c r="FD41" s="494">
        <v>477</v>
      </c>
      <c r="FE41" s="494">
        <v>45205</v>
      </c>
      <c r="FF41" s="494">
        <v>3165</v>
      </c>
      <c r="FG41" s="494">
        <v>69289</v>
      </c>
      <c r="FH41" s="494">
        <v>10661</v>
      </c>
      <c r="FI41" s="494">
        <v>13163</v>
      </c>
      <c r="FJ41" s="494">
        <v>5920</v>
      </c>
      <c r="FK41" s="494">
        <v>29776</v>
      </c>
      <c r="FL41" s="494">
        <v>42676</v>
      </c>
      <c r="FM41" s="494">
        <v>5234</v>
      </c>
      <c r="FN41" s="494">
        <v>17068</v>
      </c>
      <c r="FO41" s="494">
        <v>50893</v>
      </c>
      <c r="FP41" s="494">
        <v>77898</v>
      </c>
      <c r="FQ41" s="494">
        <v>1449</v>
      </c>
      <c r="FR41" s="494">
        <v>75471</v>
      </c>
      <c r="FS41" s="494">
        <v>35149</v>
      </c>
      <c r="FT41" s="494">
        <v>62749</v>
      </c>
      <c r="FU41" s="494">
        <v>13914</v>
      </c>
      <c r="FV41" s="494">
        <v>1320</v>
      </c>
      <c r="FW41" s="494">
        <v>4107</v>
      </c>
      <c r="FX41" s="494">
        <v>1565</v>
      </c>
      <c r="FY41" s="494">
        <v>862</v>
      </c>
      <c r="FZ41" s="494">
        <v>88624</v>
      </c>
      <c r="GA41" s="494">
        <v>15271</v>
      </c>
      <c r="GB41" s="494">
        <v>71268</v>
      </c>
      <c r="GC41" s="494">
        <v>4991</v>
      </c>
      <c r="GD41" s="494">
        <v>43785</v>
      </c>
      <c r="GE41" s="494">
        <v>26265</v>
      </c>
      <c r="GF41" s="494">
        <v>0</v>
      </c>
      <c r="GG41" s="495">
        <v>1449</v>
      </c>
      <c r="GH41" s="496">
        <v>1944464</v>
      </c>
      <c r="GI41" s="497">
        <v>20925</v>
      </c>
      <c r="GJ41" s="497">
        <v>137192</v>
      </c>
      <c r="GK41" s="497">
        <v>0</v>
      </c>
      <c r="GL41" s="497">
        <v>344</v>
      </c>
      <c r="GM41" s="497">
        <v>0</v>
      </c>
      <c r="GN41" s="497">
        <v>13515</v>
      </c>
      <c r="GO41" s="497">
        <v>427916</v>
      </c>
      <c r="GP41" s="495">
        <v>-27976</v>
      </c>
      <c r="GQ41" s="496">
        <v>571916</v>
      </c>
      <c r="GR41" s="496">
        <v>2516380</v>
      </c>
      <c r="GS41" s="494">
        <v>76103</v>
      </c>
      <c r="GT41" s="495">
        <v>2140</v>
      </c>
      <c r="GU41" s="496">
        <v>78243</v>
      </c>
      <c r="GV41" s="496">
        <v>650159</v>
      </c>
      <c r="GW41" s="496">
        <v>2594623</v>
      </c>
      <c r="GX41" s="497">
        <v>-689742</v>
      </c>
      <c r="GY41" s="497">
        <v>-4663</v>
      </c>
      <c r="GZ41" s="497">
        <v>-1830</v>
      </c>
      <c r="HA41" s="495">
        <v>-55230</v>
      </c>
      <c r="HB41" s="495">
        <v>-751465</v>
      </c>
      <c r="HC41" s="496">
        <v>-101306</v>
      </c>
      <c r="HD41" s="496">
        <v>1843158</v>
      </c>
    </row>
    <row r="42" spans="1:212" ht="15.75" hidden="1" customHeight="1" x14ac:dyDescent="0.2">
      <c r="A42" s="498" t="s">
        <v>1101</v>
      </c>
      <c r="B42" s="499" t="s">
        <v>224</v>
      </c>
      <c r="C42" s="493">
        <v>0</v>
      </c>
      <c r="D42" s="494">
        <v>0</v>
      </c>
      <c r="E42" s="494">
        <v>0</v>
      </c>
      <c r="F42" s="494">
        <v>0</v>
      </c>
      <c r="G42" s="494">
        <v>0</v>
      </c>
      <c r="H42" s="494">
        <v>0</v>
      </c>
      <c r="I42" s="494">
        <v>0</v>
      </c>
      <c r="J42" s="494">
        <v>0</v>
      </c>
      <c r="K42" s="494">
        <v>0</v>
      </c>
      <c r="L42" s="494">
        <v>0</v>
      </c>
      <c r="M42" s="494">
        <v>0</v>
      </c>
      <c r="N42" s="494">
        <v>0</v>
      </c>
      <c r="O42" s="494">
        <v>0</v>
      </c>
      <c r="P42" s="494">
        <v>0</v>
      </c>
      <c r="Q42" s="494">
        <v>0</v>
      </c>
      <c r="R42" s="494">
        <v>0</v>
      </c>
      <c r="S42" s="494">
        <v>0</v>
      </c>
      <c r="T42" s="494">
        <v>0</v>
      </c>
      <c r="U42" s="494">
        <v>0</v>
      </c>
      <c r="V42" s="494">
        <v>0</v>
      </c>
      <c r="W42" s="494">
        <v>0</v>
      </c>
      <c r="X42" s="494">
        <v>0</v>
      </c>
      <c r="Y42" s="494">
        <v>0</v>
      </c>
      <c r="Z42" s="494">
        <v>0</v>
      </c>
      <c r="AA42" s="494">
        <v>0</v>
      </c>
      <c r="AB42" s="494">
        <v>131</v>
      </c>
      <c r="AC42" s="494">
        <v>938</v>
      </c>
      <c r="AD42" s="494">
        <v>0</v>
      </c>
      <c r="AE42" s="494">
        <v>110</v>
      </c>
      <c r="AF42" s="494">
        <v>0</v>
      </c>
      <c r="AG42" s="494">
        <v>0</v>
      </c>
      <c r="AH42" s="494">
        <v>187</v>
      </c>
      <c r="AI42" s="494">
        <v>0</v>
      </c>
      <c r="AJ42" s="494">
        <v>0</v>
      </c>
      <c r="AK42" s="494">
        <v>0</v>
      </c>
      <c r="AL42" s="494">
        <v>0</v>
      </c>
      <c r="AM42" s="494">
        <v>55</v>
      </c>
      <c r="AN42" s="494">
        <v>0</v>
      </c>
      <c r="AO42" s="494">
        <v>0</v>
      </c>
      <c r="AP42" s="494">
        <v>952424</v>
      </c>
      <c r="AQ42" s="494">
        <v>-14134</v>
      </c>
      <c r="AR42" s="494">
        <v>-30332</v>
      </c>
      <c r="AS42" s="494">
        <v>7964</v>
      </c>
      <c r="AT42" s="494">
        <v>-21066</v>
      </c>
      <c r="AU42" s="494">
        <v>0</v>
      </c>
      <c r="AV42" s="494">
        <v>0</v>
      </c>
      <c r="AW42" s="494">
        <v>0</v>
      </c>
      <c r="AX42" s="494">
        <v>0</v>
      </c>
      <c r="AY42" s="494">
        <v>0</v>
      </c>
      <c r="AZ42" s="494">
        <v>0</v>
      </c>
      <c r="BA42" s="494">
        <v>0</v>
      </c>
      <c r="BB42" s="494">
        <v>2817</v>
      </c>
      <c r="BC42" s="494">
        <v>11198</v>
      </c>
      <c r="BD42" s="494">
        <v>0</v>
      </c>
      <c r="BE42" s="494">
        <v>0</v>
      </c>
      <c r="BF42" s="494">
        <v>0</v>
      </c>
      <c r="BG42" s="494">
        <v>0</v>
      </c>
      <c r="BH42" s="494">
        <v>0</v>
      </c>
      <c r="BI42" s="494">
        <v>0</v>
      </c>
      <c r="BJ42" s="494">
        <v>0</v>
      </c>
      <c r="BK42" s="494">
        <v>0</v>
      </c>
      <c r="BL42" s="494">
        <v>0</v>
      </c>
      <c r="BM42" s="494">
        <v>0</v>
      </c>
      <c r="BN42" s="494">
        <v>0</v>
      </c>
      <c r="BO42" s="494">
        <v>0</v>
      </c>
      <c r="BP42" s="494">
        <v>0</v>
      </c>
      <c r="BQ42" s="494">
        <v>0</v>
      </c>
      <c r="BR42" s="494">
        <v>0</v>
      </c>
      <c r="BS42" s="494">
        <v>0</v>
      </c>
      <c r="BT42" s="494">
        <v>0</v>
      </c>
      <c r="BU42" s="494">
        <v>0</v>
      </c>
      <c r="BV42" s="494">
        <v>0</v>
      </c>
      <c r="BW42" s="494">
        <v>0</v>
      </c>
      <c r="BX42" s="494">
        <v>0</v>
      </c>
      <c r="BY42" s="494">
        <v>0</v>
      </c>
      <c r="BZ42" s="494">
        <v>0</v>
      </c>
      <c r="CA42" s="494">
        <v>0</v>
      </c>
      <c r="CB42" s="494">
        <v>0</v>
      </c>
      <c r="CC42" s="494">
        <v>0</v>
      </c>
      <c r="CD42" s="494">
        <v>0</v>
      </c>
      <c r="CE42" s="494">
        <v>0</v>
      </c>
      <c r="CF42" s="494">
        <v>0</v>
      </c>
      <c r="CG42" s="494">
        <v>0</v>
      </c>
      <c r="CH42" s="494">
        <v>0</v>
      </c>
      <c r="CI42" s="494">
        <v>0</v>
      </c>
      <c r="CJ42" s="494">
        <v>0</v>
      </c>
      <c r="CK42" s="494">
        <v>0</v>
      </c>
      <c r="CL42" s="494">
        <v>0</v>
      </c>
      <c r="CM42" s="494">
        <v>0</v>
      </c>
      <c r="CN42" s="494">
        <v>0</v>
      </c>
      <c r="CO42" s="494">
        <v>0</v>
      </c>
      <c r="CP42" s="494">
        <v>0</v>
      </c>
      <c r="CQ42" s="494">
        <v>0</v>
      </c>
      <c r="CR42" s="494">
        <v>0</v>
      </c>
      <c r="CS42" s="494">
        <v>0</v>
      </c>
      <c r="CT42" s="494">
        <v>0</v>
      </c>
      <c r="CU42" s="494">
        <v>0</v>
      </c>
      <c r="CV42" s="494">
        <v>0</v>
      </c>
      <c r="CW42" s="494">
        <v>0</v>
      </c>
      <c r="CX42" s="494">
        <v>0</v>
      </c>
      <c r="CY42" s="494">
        <v>0</v>
      </c>
      <c r="CZ42" s="494">
        <v>0</v>
      </c>
      <c r="DA42" s="494">
        <v>0</v>
      </c>
      <c r="DB42" s="494">
        <v>0</v>
      </c>
      <c r="DC42" s="494">
        <v>0</v>
      </c>
      <c r="DD42" s="494">
        <v>0</v>
      </c>
      <c r="DE42" s="494">
        <v>0</v>
      </c>
      <c r="DF42" s="494">
        <v>0</v>
      </c>
      <c r="DG42" s="494">
        <v>0</v>
      </c>
      <c r="DH42" s="494">
        <v>0</v>
      </c>
      <c r="DI42" s="494">
        <v>0</v>
      </c>
      <c r="DJ42" s="494">
        <v>0</v>
      </c>
      <c r="DK42" s="494">
        <v>0</v>
      </c>
      <c r="DL42" s="494">
        <v>0</v>
      </c>
      <c r="DM42" s="494">
        <v>0</v>
      </c>
      <c r="DN42" s="494">
        <v>0</v>
      </c>
      <c r="DO42" s="494">
        <v>0</v>
      </c>
      <c r="DP42" s="494">
        <v>0</v>
      </c>
      <c r="DQ42" s="494">
        <v>0</v>
      </c>
      <c r="DR42" s="494">
        <v>0</v>
      </c>
      <c r="DS42" s="494">
        <v>0</v>
      </c>
      <c r="DT42" s="494">
        <v>0</v>
      </c>
      <c r="DU42" s="494">
        <v>0</v>
      </c>
      <c r="DV42" s="494">
        <v>0</v>
      </c>
      <c r="DW42" s="494">
        <v>3954</v>
      </c>
      <c r="DX42" s="494">
        <v>0</v>
      </c>
      <c r="DY42" s="494">
        <v>0</v>
      </c>
      <c r="DZ42" s="494">
        <v>0</v>
      </c>
      <c r="EA42" s="494">
        <v>0</v>
      </c>
      <c r="EB42" s="494">
        <v>0</v>
      </c>
      <c r="EC42" s="494">
        <v>0</v>
      </c>
      <c r="ED42" s="494">
        <v>0</v>
      </c>
      <c r="EE42" s="494">
        <v>0</v>
      </c>
      <c r="EF42" s="494">
        <v>0</v>
      </c>
      <c r="EG42" s="494">
        <v>0</v>
      </c>
      <c r="EH42" s="494">
        <v>0</v>
      </c>
      <c r="EI42" s="494">
        <v>0</v>
      </c>
      <c r="EJ42" s="494">
        <v>-51836</v>
      </c>
      <c r="EK42" s="494">
        <v>0</v>
      </c>
      <c r="EL42" s="494">
        <v>0</v>
      </c>
      <c r="EM42" s="494">
        <v>0</v>
      </c>
      <c r="EN42" s="494">
        <v>0</v>
      </c>
      <c r="EO42" s="494">
        <v>0</v>
      </c>
      <c r="EP42" s="494">
        <v>0</v>
      </c>
      <c r="EQ42" s="494">
        <v>0</v>
      </c>
      <c r="ER42" s="494">
        <v>0</v>
      </c>
      <c r="ES42" s="494">
        <v>0</v>
      </c>
      <c r="ET42" s="494">
        <v>0</v>
      </c>
      <c r="EU42" s="494">
        <v>0</v>
      </c>
      <c r="EV42" s="494">
        <v>0</v>
      </c>
      <c r="EW42" s="494">
        <v>0</v>
      </c>
      <c r="EX42" s="494">
        <v>0</v>
      </c>
      <c r="EY42" s="494">
        <v>0</v>
      </c>
      <c r="EZ42" s="494">
        <v>0</v>
      </c>
      <c r="FA42" s="494">
        <v>0</v>
      </c>
      <c r="FB42" s="494">
        <v>0</v>
      </c>
      <c r="FC42" s="494">
        <v>0</v>
      </c>
      <c r="FD42" s="494">
        <v>0</v>
      </c>
      <c r="FE42" s="494">
        <v>0</v>
      </c>
      <c r="FF42" s="494">
        <v>0</v>
      </c>
      <c r="FG42" s="494">
        <v>0</v>
      </c>
      <c r="FH42" s="494">
        <v>0</v>
      </c>
      <c r="FI42" s="494">
        <v>-43478</v>
      </c>
      <c r="FJ42" s="494">
        <v>0</v>
      </c>
      <c r="FK42" s="494">
        <v>0</v>
      </c>
      <c r="FL42" s="494">
        <v>0</v>
      </c>
      <c r="FM42" s="494">
        <v>0</v>
      </c>
      <c r="FN42" s="494">
        <v>0</v>
      </c>
      <c r="FO42" s="494">
        <v>0</v>
      </c>
      <c r="FP42" s="494">
        <v>0</v>
      </c>
      <c r="FQ42" s="494">
        <v>0</v>
      </c>
      <c r="FR42" s="494">
        <v>0</v>
      </c>
      <c r="FS42" s="494">
        <v>0</v>
      </c>
      <c r="FT42" s="494">
        <v>0</v>
      </c>
      <c r="FU42" s="494">
        <v>0</v>
      </c>
      <c r="FV42" s="494">
        <v>0</v>
      </c>
      <c r="FW42" s="494">
        <v>0</v>
      </c>
      <c r="FX42" s="494">
        <v>0</v>
      </c>
      <c r="FY42" s="494">
        <v>0</v>
      </c>
      <c r="FZ42" s="494">
        <v>0</v>
      </c>
      <c r="GA42" s="494">
        <v>0</v>
      </c>
      <c r="GB42" s="494">
        <v>0</v>
      </c>
      <c r="GC42" s="494">
        <v>0</v>
      </c>
      <c r="GD42" s="494">
        <v>0</v>
      </c>
      <c r="GE42" s="494">
        <v>0</v>
      </c>
      <c r="GF42" s="494">
        <v>0</v>
      </c>
      <c r="GG42" s="495">
        <v>0</v>
      </c>
      <c r="GH42" s="496">
        <v>818932</v>
      </c>
      <c r="GI42" s="497">
        <v>-49500</v>
      </c>
      <c r="GJ42" s="497">
        <v>-138828</v>
      </c>
      <c r="GK42" s="497">
        <v>0</v>
      </c>
      <c r="GL42" s="497">
        <v>0</v>
      </c>
      <c r="GM42" s="497">
        <v>0</v>
      </c>
      <c r="GN42" s="497">
        <v>0</v>
      </c>
      <c r="GO42" s="497">
        <v>0</v>
      </c>
      <c r="GP42" s="495">
        <v>2348</v>
      </c>
      <c r="GQ42" s="496">
        <v>-185980</v>
      </c>
      <c r="GR42" s="496">
        <v>632952</v>
      </c>
      <c r="GS42" s="494">
        <v>122273</v>
      </c>
      <c r="GT42" s="495">
        <v>0</v>
      </c>
      <c r="GU42" s="496">
        <v>122273</v>
      </c>
      <c r="GV42" s="496">
        <v>-63707</v>
      </c>
      <c r="GW42" s="496">
        <v>755225</v>
      </c>
      <c r="GX42" s="497">
        <v>-161430</v>
      </c>
      <c r="GY42" s="497">
        <v>0</v>
      </c>
      <c r="GZ42" s="497">
        <v>0</v>
      </c>
      <c r="HA42" s="495">
        <v>-12914</v>
      </c>
      <c r="HB42" s="495">
        <v>-174344</v>
      </c>
      <c r="HC42" s="496">
        <v>-238051</v>
      </c>
      <c r="HD42" s="496">
        <v>580881</v>
      </c>
    </row>
    <row r="43" spans="1:212" ht="15.75" hidden="1" customHeight="1" x14ac:dyDescent="0.2">
      <c r="A43" s="498" t="s">
        <v>1102</v>
      </c>
      <c r="B43" s="499" t="s">
        <v>343</v>
      </c>
      <c r="C43" s="493">
        <v>0</v>
      </c>
      <c r="D43" s="494">
        <v>0</v>
      </c>
      <c r="E43" s="494">
        <v>0</v>
      </c>
      <c r="F43" s="494">
        <v>0</v>
      </c>
      <c r="G43" s="494">
        <v>0</v>
      </c>
      <c r="H43" s="494">
        <v>0</v>
      </c>
      <c r="I43" s="494">
        <v>0</v>
      </c>
      <c r="J43" s="494">
        <v>100</v>
      </c>
      <c r="K43" s="494">
        <v>0</v>
      </c>
      <c r="L43" s="494">
        <v>0</v>
      </c>
      <c r="M43" s="494">
        <v>0</v>
      </c>
      <c r="N43" s="494">
        <v>297</v>
      </c>
      <c r="O43" s="494">
        <v>29</v>
      </c>
      <c r="P43" s="494">
        <v>0</v>
      </c>
      <c r="Q43" s="494">
        <v>0</v>
      </c>
      <c r="R43" s="494">
        <v>0</v>
      </c>
      <c r="S43" s="494">
        <v>0</v>
      </c>
      <c r="T43" s="494">
        <v>0</v>
      </c>
      <c r="U43" s="494">
        <v>0</v>
      </c>
      <c r="V43" s="494">
        <v>0</v>
      </c>
      <c r="W43" s="494">
        <v>0</v>
      </c>
      <c r="X43" s="494">
        <v>0</v>
      </c>
      <c r="Y43" s="494">
        <v>0</v>
      </c>
      <c r="Z43" s="494">
        <v>0</v>
      </c>
      <c r="AA43" s="494">
        <v>3766</v>
      </c>
      <c r="AB43" s="494">
        <v>0</v>
      </c>
      <c r="AC43" s="494">
        <v>5717</v>
      </c>
      <c r="AD43" s="494">
        <v>0</v>
      </c>
      <c r="AE43" s="494">
        <v>28</v>
      </c>
      <c r="AF43" s="494">
        <v>89</v>
      </c>
      <c r="AG43" s="494">
        <v>0</v>
      </c>
      <c r="AH43" s="494">
        <v>176</v>
      </c>
      <c r="AI43" s="494">
        <v>640</v>
      </c>
      <c r="AJ43" s="494">
        <v>202</v>
      </c>
      <c r="AK43" s="494">
        <v>4124</v>
      </c>
      <c r="AL43" s="494">
        <v>0</v>
      </c>
      <c r="AM43" s="494">
        <v>8915</v>
      </c>
      <c r="AN43" s="494">
        <v>3766</v>
      </c>
      <c r="AO43" s="494">
        <v>0</v>
      </c>
      <c r="AP43" s="494">
        <v>460</v>
      </c>
      <c r="AQ43" s="494">
        <v>444250</v>
      </c>
      <c r="AR43" s="494">
        <v>123167</v>
      </c>
      <c r="AS43" s="494">
        <v>237140</v>
      </c>
      <c r="AT43" s="494">
        <v>674632</v>
      </c>
      <c r="AU43" s="494">
        <v>0</v>
      </c>
      <c r="AV43" s="494">
        <v>0</v>
      </c>
      <c r="AW43" s="494">
        <v>281</v>
      </c>
      <c r="AX43" s="494">
        <v>0</v>
      </c>
      <c r="AY43" s="494">
        <v>5</v>
      </c>
      <c r="AZ43" s="494">
        <v>0</v>
      </c>
      <c r="BA43" s="494">
        <v>0</v>
      </c>
      <c r="BB43" s="494">
        <v>8</v>
      </c>
      <c r="BC43" s="494">
        <v>0</v>
      </c>
      <c r="BD43" s="494">
        <v>1070</v>
      </c>
      <c r="BE43" s="494">
        <v>2631</v>
      </c>
      <c r="BF43" s="494">
        <v>2729</v>
      </c>
      <c r="BG43" s="494">
        <v>0</v>
      </c>
      <c r="BH43" s="494">
        <v>0</v>
      </c>
      <c r="BI43" s="494">
        <v>15970</v>
      </c>
      <c r="BJ43" s="494">
        <v>0</v>
      </c>
      <c r="BK43" s="494">
        <v>0</v>
      </c>
      <c r="BL43" s="494">
        <v>17733</v>
      </c>
      <c r="BM43" s="494">
        <v>1642</v>
      </c>
      <c r="BN43" s="494">
        <v>8381</v>
      </c>
      <c r="BO43" s="494">
        <v>70</v>
      </c>
      <c r="BP43" s="494">
        <v>177</v>
      </c>
      <c r="BQ43" s="494">
        <v>324</v>
      </c>
      <c r="BR43" s="494">
        <v>0</v>
      </c>
      <c r="BS43" s="494">
        <v>2797</v>
      </c>
      <c r="BT43" s="494">
        <v>10403</v>
      </c>
      <c r="BU43" s="494">
        <v>2464</v>
      </c>
      <c r="BV43" s="494">
        <v>0</v>
      </c>
      <c r="BW43" s="494">
        <v>0</v>
      </c>
      <c r="BX43" s="494">
        <v>0</v>
      </c>
      <c r="BY43" s="494">
        <v>0</v>
      </c>
      <c r="BZ43" s="494">
        <v>1060</v>
      </c>
      <c r="CA43" s="494">
        <v>0</v>
      </c>
      <c r="CB43" s="494">
        <v>0</v>
      </c>
      <c r="CC43" s="494">
        <v>0</v>
      </c>
      <c r="CD43" s="494">
        <v>0</v>
      </c>
      <c r="CE43" s="494">
        <v>1536</v>
      </c>
      <c r="CF43" s="494">
        <v>476</v>
      </c>
      <c r="CG43" s="494">
        <v>0</v>
      </c>
      <c r="CH43" s="494">
        <v>0</v>
      </c>
      <c r="CI43" s="494">
        <v>33</v>
      </c>
      <c r="CJ43" s="494">
        <v>0</v>
      </c>
      <c r="CK43" s="494">
        <v>0</v>
      </c>
      <c r="CL43" s="494">
        <v>0</v>
      </c>
      <c r="CM43" s="494">
        <v>0</v>
      </c>
      <c r="CN43" s="494">
        <v>0</v>
      </c>
      <c r="CO43" s="494">
        <v>0</v>
      </c>
      <c r="CP43" s="494">
        <v>0</v>
      </c>
      <c r="CQ43" s="494">
        <v>1</v>
      </c>
      <c r="CR43" s="494">
        <v>4</v>
      </c>
      <c r="CS43" s="494">
        <v>0</v>
      </c>
      <c r="CT43" s="494">
        <v>0</v>
      </c>
      <c r="CU43" s="494">
        <v>0</v>
      </c>
      <c r="CV43" s="494">
        <v>0</v>
      </c>
      <c r="CW43" s="494">
        <v>0</v>
      </c>
      <c r="CX43" s="494">
        <v>0</v>
      </c>
      <c r="CY43" s="494">
        <v>0</v>
      </c>
      <c r="CZ43" s="494">
        <v>809</v>
      </c>
      <c r="DA43" s="494">
        <v>1073</v>
      </c>
      <c r="DB43" s="494">
        <v>33</v>
      </c>
      <c r="DC43" s="494">
        <v>0</v>
      </c>
      <c r="DD43" s="494">
        <v>0</v>
      </c>
      <c r="DE43" s="494">
        <v>9220</v>
      </c>
      <c r="DF43" s="494">
        <v>6263</v>
      </c>
      <c r="DG43" s="494">
        <v>319</v>
      </c>
      <c r="DH43" s="494">
        <v>0</v>
      </c>
      <c r="DI43" s="494">
        <v>0</v>
      </c>
      <c r="DJ43" s="494">
        <v>2001</v>
      </c>
      <c r="DK43" s="494">
        <v>3555</v>
      </c>
      <c r="DL43" s="494">
        <v>85</v>
      </c>
      <c r="DM43" s="494">
        <v>0</v>
      </c>
      <c r="DN43" s="494">
        <v>0</v>
      </c>
      <c r="DO43" s="494">
        <v>0</v>
      </c>
      <c r="DP43" s="494">
        <v>0</v>
      </c>
      <c r="DQ43" s="494">
        <v>9099</v>
      </c>
      <c r="DR43" s="494">
        <v>0</v>
      </c>
      <c r="DS43" s="494">
        <v>0</v>
      </c>
      <c r="DT43" s="494">
        <v>0</v>
      </c>
      <c r="DU43" s="494">
        <v>0</v>
      </c>
      <c r="DV43" s="494">
        <v>4115</v>
      </c>
      <c r="DW43" s="494">
        <v>12074</v>
      </c>
      <c r="DX43" s="494">
        <v>124</v>
      </c>
      <c r="DY43" s="494">
        <v>855</v>
      </c>
      <c r="DZ43" s="494">
        <v>33</v>
      </c>
      <c r="EA43" s="494">
        <v>104</v>
      </c>
      <c r="EB43" s="494">
        <v>0</v>
      </c>
      <c r="EC43" s="494">
        <v>0</v>
      </c>
      <c r="ED43" s="494">
        <v>0</v>
      </c>
      <c r="EE43" s="494">
        <v>0</v>
      </c>
      <c r="EF43" s="494">
        <v>0</v>
      </c>
      <c r="EG43" s="494">
        <v>0</v>
      </c>
      <c r="EH43" s="494">
        <v>869</v>
      </c>
      <c r="EI43" s="494">
        <v>0</v>
      </c>
      <c r="EJ43" s="494">
        <v>7295</v>
      </c>
      <c r="EK43" s="494">
        <v>12555</v>
      </c>
      <c r="EL43" s="494">
        <v>4141</v>
      </c>
      <c r="EM43" s="494">
        <v>0</v>
      </c>
      <c r="EN43" s="494">
        <v>0</v>
      </c>
      <c r="EO43" s="494">
        <v>353</v>
      </c>
      <c r="EP43" s="494">
        <v>0</v>
      </c>
      <c r="EQ43" s="494">
        <v>0</v>
      </c>
      <c r="ER43" s="494">
        <v>0</v>
      </c>
      <c r="ES43" s="494">
        <v>0</v>
      </c>
      <c r="ET43" s="494">
        <v>0</v>
      </c>
      <c r="EU43" s="494">
        <v>0</v>
      </c>
      <c r="EV43" s="494">
        <v>332</v>
      </c>
      <c r="EW43" s="494">
        <v>75</v>
      </c>
      <c r="EX43" s="494">
        <v>0</v>
      </c>
      <c r="EY43" s="494">
        <v>308</v>
      </c>
      <c r="EZ43" s="494">
        <v>14</v>
      </c>
      <c r="FA43" s="494">
        <v>2499</v>
      </c>
      <c r="FB43" s="494">
        <v>20730</v>
      </c>
      <c r="FC43" s="494">
        <v>225</v>
      </c>
      <c r="FD43" s="494">
        <v>0</v>
      </c>
      <c r="FE43" s="494">
        <v>0</v>
      </c>
      <c r="FF43" s="494">
        <v>0</v>
      </c>
      <c r="FG43" s="494">
        <v>112308</v>
      </c>
      <c r="FH43" s="494">
        <v>0</v>
      </c>
      <c r="FI43" s="494">
        <v>441338</v>
      </c>
      <c r="FJ43" s="494">
        <v>2486</v>
      </c>
      <c r="FK43" s="494">
        <v>3939</v>
      </c>
      <c r="FL43" s="494">
        <v>40417</v>
      </c>
      <c r="FM43" s="494">
        <v>4522</v>
      </c>
      <c r="FN43" s="494">
        <v>13201</v>
      </c>
      <c r="FO43" s="494">
        <v>62200</v>
      </c>
      <c r="FP43" s="494">
        <v>0</v>
      </c>
      <c r="FQ43" s="494">
        <v>5272</v>
      </c>
      <c r="FR43" s="494">
        <v>12124</v>
      </c>
      <c r="FS43" s="494">
        <v>8684</v>
      </c>
      <c r="FT43" s="494">
        <v>8926</v>
      </c>
      <c r="FU43" s="494">
        <v>0</v>
      </c>
      <c r="FV43" s="494">
        <v>0</v>
      </c>
      <c r="FW43" s="494">
        <v>0</v>
      </c>
      <c r="FX43" s="494">
        <v>0</v>
      </c>
      <c r="FY43" s="494">
        <v>0</v>
      </c>
      <c r="FZ43" s="494">
        <v>86116</v>
      </c>
      <c r="GA43" s="494">
        <v>5086</v>
      </c>
      <c r="GB43" s="494">
        <v>0</v>
      </c>
      <c r="GC43" s="494">
        <v>2908</v>
      </c>
      <c r="GD43" s="494">
        <v>5492</v>
      </c>
      <c r="GE43" s="494">
        <v>88</v>
      </c>
      <c r="GF43" s="494">
        <v>174094</v>
      </c>
      <c r="GG43" s="495">
        <v>1911</v>
      </c>
      <c r="GH43" s="496">
        <v>2667563</v>
      </c>
      <c r="GI43" s="497">
        <v>11301</v>
      </c>
      <c r="GJ43" s="497">
        <v>38168</v>
      </c>
      <c r="GK43" s="497">
        <v>0</v>
      </c>
      <c r="GL43" s="497">
        <v>0</v>
      </c>
      <c r="GM43" s="497">
        <v>0</v>
      </c>
      <c r="GN43" s="497">
        <v>0</v>
      </c>
      <c r="GO43" s="497">
        <v>0</v>
      </c>
      <c r="GP43" s="495">
        <v>-22760</v>
      </c>
      <c r="GQ43" s="496">
        <v>26709</v>
      </c>
      <c r="GR43" s="496">
        <v>2694272</v>
      </c>
      <c r="GS43" s="494">
        <v>103239</v>
      </c>
      <c r="GT43" s="495">
        <v>18</v>
      </c>
      <c r="GU43" s="496">
        <v>103257</v>
      </c>
      <c r="GV43" s="496">
        <v>129966</v>
      </c>
      <c r="GW43" s="496">
        <v>2797529</v>
      </c>
      <c r="GX43" s="497">
        <v>-137729</v>
      </c>
      <c r="GY43" s="497">
        <v>-568</v>
      </c>
      <c r="GZ43" s="497">
        <v>0</v>
      </c>
      <c r="HA43" s="495">
        <v>-11018</v>
      </c>
      <c r="HB43" s="495">
        <v>-149315</v>
      </c>
      <c r="HC43" s="496">
        <v>-19349</v>
      </c>
      <c r="HD43" s="496">
        <v>2648214</v>
      </c>
    </row>
    <row r="44" spans="1:212" ht="15.75" hidden="1" customHeight="1" x14ac:dyDescent="0.2">
      <c r="A44" s="498" t="s">
        <v>1103</v>
      </c>
      <c r="B44" s="499" t="s">
        <v>344</v>
      </c>
      <c r="C44" s="493">
        <v>0</v>
      </c>
      <c r="D44" s="494">
        <v>0</v>
      </c>
      <c r="E44" s="494">
        <v>50</v>
      </c>
      <c r="F44" s="494">
        <v>151</v>
      </c>
      <c r="G44" s="494">
        <v>0</v>
      </c>
      <c r="H44" s="494">
        <v>519</v>
      </c>
      <c r="I44" s="494">
        <v>0</v>
      </c>
      <c r="J44" s="494">
        <v>37</v>
      </c>
      <c r="K44" s="494">
        <v>0</v>
      </c>
      <c r="L44" s="494">
        <v>0</v>
      </c>
      <c r="M44" s="494">
        <v>0</v>
      </c>
      <c r="N44" s="494">
        <v>0</v>
      </c>
      <c r="O44" s="494">
        <v>0</v>
      </c>
      <c r="P44" s="494">
        <v>0</v>
      </c>
      <c r="Q44" s="494">
        <v>0</v>
      </c>
      <c r="R44" s="494">
        <v>0</v>
      </c>
      <c r="S44" s="494">
        <v>224</v>
      </c>
      <c r="T44" s="494">
        <v>734</v>
      </c>
      <c r="U44" s="494">
        <v>0</v>
      </c>
      <c r="V44" s="494">
        <v>5473</v>
      </c>
      <c r="W44" s="494">
        <v>0</v>
      </c>
      <c r="X44" s="494">
        <v>7</v>
      </c>
      <c r="Y44" s="494">
        <v>0</v>
      </c>
      <c r="Z44" s="494">
        <v>2</v>
      </c>
      <c r="AA44" s="494">
        <v>0</v>
      </c>
      <c r="AB44" s="494">
        <v>42</v>
      </c>
      <c r="AC44" s="494">
        <v>1711</v>
      </c>
      <c r="AD44" s="494">
        <v>0</v>
      </c>
      <c r="AE44" s="494">
        <v>47</v>
      </c>
      <c r="AF44" s="494">
        <v>0</v>
      </c>
      <c r="AG44" s="494">
        <v>407</v>
      </c>
      <c r="AH44" s="494">
        <v>87</v>
      </c>
      <c r="AI44" s="494">
        <v>309</v>
      </c>
      <c r="AJ44" s="494">
        <v>155</v>
      </c>
      <c r="AK44" s="494">
        <v>148</v>
      </c>
      <c r="AL44" s="494">
        <v>12073</v>
      </c>
      <c r="AM44" s="494">
        <v>1991</v>
      </c>
      <c r="AN44" s="494">
        <v>19982</v>
      </c>
      <c r="AO44" s="494">
        <v>0</v>
      </c>
      <c r="AP44" s="494">
        <v>0</v>
      </c>
      <c r="AQ44" s="494">
        <v>0</v>
      </c>
      <c r="AR44" s="494">
        <v>578675</v>
      </c>
      <c r="AS44" s="494">
        <v>16410</v>
      </c>
      <c r="AT44" s="494">
        <v>573</v>
      </c>
      <c r="AU44" s="494">
        <v>0</v>
      </c>
      <c r="AV44" s="494">
        <v>0</v>
      </c>
      <c r="AW44" s="494">
        <v>2397</v>
      </c>
      <c r="AX44" s="494">
        <v>0</v>
      </c>
      <c r="AY44" s="494">
        <v>0</v>
      </c>
      <c r="AZ44" s="494">
        <v>0</v>
      </c>
      <c r="BA44" s="494">
        <v>0</v>
      </c>
      <c r="BB44" s="494">
        <v>0</v>
      </c>
      <c r="BC44" s="494">
        <v>700</v>
      </c>
      <c r="BD44" s="494">
        <v>12877</v>
      </c>
      <c r="BE44" s="494">
        <v>3</v>
      </c>
      <c r="BF44" s="494">
        <v>5</v>
      </c>
      <c r="BG44" s="494">
        <v>109</v>
      </c>
      <c r="BH44" s="494">
        <v>0</v>
      </c>
      <c r="BI44" s="494">
        <v>1330</v>
      </c>
      <c r="BJ44" s="494">
        <v>0</v>
      </c>
      <c r="BK44" s="494">
        <v>0</v>
      </c>
      <c r="BL44" s="494">
        <v>22589</v>
      </c>
      <c r="BM44" s="494">
        <v>0</v>
      </c>
      <c r="BN44" s="494">
        <v>0</v>
      </c>
      <c r="BO44" s="494">
        <v>2</v>
      </c>
      <c r="BP44" s="494">
        <v>11</v>
      </c>
      <c r="BQ44" s="494">
        <v>15023</v>
      </c>
      <c r="BR44" s="494">
        <v>0</v>
      </c>
      <c r="BS44" s="494">
        <v>7319</v>
      </c>
      <c r="BT44" s="494">
        <v>116</v>
      </c>
      <c r="BU44" s="494">
        <v>1911</v>
      </c>
      <c r="BV44" s="494">
        <v>0</v>
      </c>
      <c r="BW44" s="494">
        <v>0</v>
      </c>
      <c r="BX44" s="494">
        <v>0</v>
      </c>
      <c r="BY44" s="494">
        <v>28</v>
      </c>
      <c r="BZ44" s="494">
        <v>0</v>
      </c>
      <c r="CA44" s="494">
        <v>0</v>
      </c>
      <c r="CB44" s="494">
        <v>506</v>
      </c>
      <c r="CC44" s="494">
        <v>0</v>
      </c>
      <c r="CD44" s="494">
        <v>0</v>
      </c>
      <c r="CE44" s="494">
        <v>3008</v>
      </c>
      <c r="CF44" s="494">
        <v>1040</v>
      </c>
      <c r="CG44" s="494">
        <v>0</v>
      </c>
      <c r="CH44" s="494">
        <v>802</v>
      </c>
      <c r="CI44" s="494">
        <v>31</v>
      </c>
      <c r="CJ44" s="494">
        <v>3400</v>
      </c>
      <c r="CK44" s="494">
        <v>0</v>
      </c>
      <c r="CL44" s="494">
        <v>0</v>
      </c>
      <c r="CM44" s="494">
        <v>2</v>
      </c>
      <c r="CN44" s="494">
        <v>1520</v>
      </c>
      <c r="CO44" s="494">
        <v>5140</v>
      </c>
      <c r="CP44" s="494">
        <v>194</v>
      </c>
      <c r="CQ44" s="494">
        <v>1</v>
      </c>
      <c r="CR44" s="494">
        <v>89</v>
      </c>
      <c r="CS44" s="494">
        <v>0</v>
      </c>
      <c r="CT44" s="494">
        <v>79</v>
      </c>
      <c r="CU44" s="494">
        <v>1314</v>
      </c>
      <c r="CV44" s="494">
        <v>0</v>
      </c>
      <c r="CW44" s="494">
        <v>1591</v>
      </c>
      <c r="CX44" s="494">
        <v>0</v>
      </c>
      <c r="CY44" s="494">
        <v>0</v>
      </c>
      <c r="CZ44" s="494">
        <v>354</v>
      </c>
      <c r="DA44" s="494">
        <v>0</v>
      </c>
      <c r="DB44" s="494">
        <v>0</v>
      </c>
      <c r="DC44" s="494">
        <v>46</v>
      </c>
      <c r="DD44" s="494">
        <v>5876</v>
      </c>
      <c r="DE44" s="494">
        <v>22610</v>
      </c>
      <c r="DF44" s="494">
        <v>31694</v>
      </c>
      <c r="DG44" s="494">
        <v>5273</v>
      </c>
      <c r="DH44" s="494">
        <v>60</v>
      </c>
      <c r="DI44" s="494">
        <v>335</v>
      </c>
      <c r="DJ44" s="494">
        <v>8032</v>
      </c>
      <c r="DK44" s="494">
        <v>660</v>
      </c>
      <c r="DL44" s="494">
        <v>1687</v>
      </c>
      <c r="DM44" s="494">
        <v>2791</v>
      </c>
      <c r="DN44" s="494">
        <v>4</v>
      </c>
      <c r="DO44" s="494">
        <v>18</v>
      </c>
      <c r="DP44" s="494">
        <v>0</v>
      </c>
      <c r="DQ44" s="494">
        <v>3872</v>
      </c>
      <c r="DR44" s="494">
        <v>47</v>
      </c>
      <c r="DS44" s="494">
        <v>1</v>
      </c>
      <c r="DT44" s="494">
        <v>0</v>
      </c>
      <c r="DU44" s="494">
        <v>0</v>
      </c>
      <c r="DV44" s="494">
        <v>2034</v>
      </c>
      <c r="DW44" s="494">
        <v>21360</v>
      </c>
      <c r="DX44" s="494">
        <v>0</v>
      </c>
      <c r="DY44" s="494">
        <v>100750</v>
      </c>
      <c r="DZ44" s="494">
        <v>14670</v>
      </c>
      <c r="EA44" s="494">
        <v>30308</v>
      </c>
      <c r="EB44" s="494">
        <v>11</v>
      </c>
      <c r="EC44" s="494">
        <v>6</v>
      </c>
      <c r="ED44" s="494">
        <v>0</v>
      </c>
      <c r="EE44" s="494">
        <v>0</v>
      </c>
      <c r="EF44" s="494">
        <v>0</v>
      </c>
      <c r="EG44" s="494">
        <v>1</v>
      </c>
      <c r="EH44" s="494">
        <v>12</v>
      </c>
      <c r="EI44" s="494">
        <v>135</v>
      </c>
      <c r="EJ44" s="494">
        <v>123</v>
      </c>
      <c r="EK44" s="494">
        <v>44</v>
      </c>
      <c r="EL44" s="494">
        <v>51</v>
      </c>
      <c r="EM44" s="494">
        <v>0</v>
      </c>
      <c r="EN44" s="494">
        <v>0</v>
      </c>
      <c r="EO44" s="494">
        <v>3715</v>
      </c>
      <c r="EP44" s="494">
        <v>0</v>
      </c>
      <c r="EQ44" s="494">
        <v>0</v>
      </c>
      <c r="ER44" s="494">
        <v>0</v>
      </c>
      <c r="ES44" s="494">
        <v>3803</v>
      </c>
      <c r="ET44" s="494">
        <v>0</v>
      </c>
      <c r="EU44" s="494">
        <v>0</v>
      </c>
      <c r="EV44" s="494">
        <v>4</v>
      </c>
      <c r="EW44" s="494">
        <v>0</v>
      </c>
      <c r="EX44" s="494">
        <v>1</v>
      </c>
      <c r="EY44" s="494">
        <v>0</v>
      </c>
      <c r="EZ44" s="494">
        <v>1333</v>
      </c>
      <c r="FA44" s="494">
        <v>5826</v>
      </c>
      <c r="FB44" s="494">
        <v>40294</v>
      </c>
      <c r="FC44" s="494">
        <v>4</v>
      </c>
      <c r="FD44" s="494">
        <v>0</v>
      </c>
      <c r="FE44" s="494">
        <v>2057</v>
      </c>
      <c r="FF44" s="494">
        <v>6</v>
      </c>
      <c r="FG44" s="494">
        <v>93</v>
      </c>
      <c r="FH44" s="494">
        <v>944</v>
      </c>
      <c r="FI44" s="494">
        <v>8183</v>
      </c>
      <c r="FJ44" s="494">
        <v>4</v>
      </c>
      <c r="FK44" s="494">
        <v>8</v>
      </c>
      <c r="FL44" s="494">
        <v>21</v>
      </c>
      <c r="FM44" s="494">
        <v>14</v>
      </c>
      <c r="FN44" s="494">
        <v>28</v>
      </c>
      <c r="FO44" s="494">
        <v>39</v>
      </c>
      <c r="FP44" s="494">
        <v>12</v>
      </c>
      <c r="FQ44" s="494">
        <v>0</v>
      </c>
      <c r="FR44" s="494">
        <v>21</v>
      </c>
      <c r="FS44" s="494">
        <v>20</v>
      </c>
      <c r="FT44" s="494">
        <v>22</v>
      </c>
      <c r="FU44" s="494">
        <v>0</v>
      </c>
      <c r="FV44" s="494">
        <v>0</v>
      </c>
      <c r="FW44" s="494">
        <v>21</v>
      </c>
      <c r="FX44" s="494">
        <v>0</v>
      </c>
      <c r="FY44" s="494">
        <v>2538</v>
      </c>
      <c r="FZ44" s="494">
        <v>1921</v>
      </c>
      <c r="GA44" s="494">
        <v>1</v>
      </c>
      <c r="GB44" s="494">
        <v>2</v>
      </c>
      <c r="GC44" s="494">
        <v>3</v>
      </c>
      <c r="GD44" s="494">
        <v>0</v>
      </c>
      <c r="GE44" s="494">
        <v>303</v>
      </c>
      <c r="GF44" s="494">
        <v>4311</v>
      </c>
      <c r="GG44" s="495">
        <v>366</v>
      </c>
      <c r="GH44" s="496">
        <v>1051727</v>
      </c>
      <c r="GI44" s="497">
        <v>38</v>
      </c>
      <c r="GJ44" s="497">
        <v>760</v>
      </c>
      <c r="GK44" s="497">
        <v>0</v>
      </c>
      <c r="GL44" s="497">
        <v>0</v>
      </c>
      <c r="GM44" s="497">
        <v>0</v>
      </c>
      <c r="GN44" s="497">
        <v>0</v>
      </c>
      <c r="GO44" s="497">
        <v>0</v>
      </c>
      <c r="GP44" s="495">
        <v>-16558</v>
      </c>
      <c r="GQ44" s="496">
        <v>-15760</v>
      </c>
      <c r="GR44" s="496">
        <v>1035967</v>
      </c>
      <c r="GS44" s="494">
        <v>79009</v>
      </c>
      <c r="GT44" s="495">
        <v>0</v>
      </c>
      <c r="GU44" s="496">
        <v>79009</v>
      </c>
      <c r="GV44" s="496">
        <v>63249</v>
      </c>
      <c r="GW44" s="496">
        <v>1114976</v>
      </c>
      <c r="GX44" s="497">
        <v>-89649</v>
      </c>
      <c r="GY44" s="497">
        <v>0</v>
      </c>
      <c r="GZ44" s="497">
        <v>0</v>
      </c>
      <c r="HA44" s="495">
        <v>-7172</v>
      </c>
      <c r="HB44" s="495">
        <v>-96821</v>
      </c>
      <c r="HC44" s="496">
        <v>-33572</v>
      </c>
      <c r="HD44" s="496">
        <v>1018155</v>
      </c>
    </row>
    <row r="45" spans="1:212" ht="15.75" hidden="1" customHeight="1" x14ac:dyDescent="0.2">
      <c r="A45" s="498" t="s">
        <v>1104</v>
      </c>
      <c r="B45" s="499" t="s">
        <v>216</v>
      </c>
      <c r="C45" s="493">
        <v>5816</v>
      </c>
      <c r="D45" s="494">
        <v>0</v>
      </c>
      <c r="E45" s="494">
        <v>146043</v>
      </c>
      <c r="F45" s="494">
        <v>33982</v>
      </c>
      <c r="G45" s="494">
        <v>0</v>
      </c>
      <c r="H45" s="494">
        <v>7067</v>
      </c>
      <c r="I45" s="494">
        <v>23537</v>
      </c>
      <c r="J45" s="494">
        <v>28336</v>
      </c>
      <c r="K45" s="494">
        <v>7</v>
      </c>
      <c r="L45" s="494">
        <v>0</v>
      </c>
      <c r="M45" s="494">
        <v>3447</v>
      </c>
      <c r="N45" s="494">
        <v>1764</v>
      </c>
      <c r="O45" s="494">
        <v>114</v>
      </c>
      <c r="P45" s="494">
        <v>0</v>
      </c>
      <c r="Q45" s="494">
        <v>0</v>
      </c>
      <c r="R45" s="494">
        <v>0</v>
      </c>
      <c r="S45" s="494">
        <v>76379</v>
      </c>
      <c r="T45" s="494">
        <v>52341</v>
      </c>
      <c r="U45" s="494">
        <v>6565</v>
      </c>
      <c r="V45" s="494">
        <v>118192</v>
      </c>
      <c r="W45" s="494">
        <v>12930</v>
      </c>
      <c r="X45" s="494">
        <v>38497</v>
      </c>
      <c r="Y45" s="494">
        <v>81920</v>
      </c>
      <c r="Z45" s="494">
        <v>70696</v>
      </c>
      <c r="AA45" s="494">
        <v>116964</v>
      </c>
      <c r="AB45" s="494">
        <v>2204</v>
      </c>
      <c r="AC45" s="494">
        <v>10524</v>
      </c>
      <c r="AD45" s="494">
        <v>169</v>
      </c>
      <c r="AE45" s="494">
        <v>82</v>
      </c>
      <c r="AF45" s="494">
        <v>23</v>
      </c>
      <c r="AG45" s="494">
        <v>400</v>
      </c>
      <c r="AH45" s="494">
        <v>881</v>
      </c>
      <c r="AI45" s="494">
        <v>3071</v>
      </c>
      <c r="AJ45" s="494">
        <v>1131</v>
      </c>
      <c r="AK45" s="494">
        <v>2627</v>
      </c>
      <c r="AL45" s="494">
        <v>0</v>
      </c>
      <c r="AM45" s="494">
        <v>1825</v>
      </c>
      <c r="AN45" s="494">
        <v>17017</v>
      </c>
      <c r="AO45" s="494">
        <v>0</v>
      </c>
      <c r="AP45" s="494">
        <v>2453</v>
      </c>
      <c r="AQ45" s="494">
        <v>73</v>
      </c>
      <c r="AR45" s="494">
        <v>2208</v>
      </c>
      <c r="AS45" s="494">
        <v>7017</v>
      </c>
      <c r="AT45" s="494">
        <v>5053</v>
      </c>
      <c r="AU45" s="494">
        <v>1488</v>
      </c>
      <c r="AV45" s="494">
        <v>377</v>
      </c>
      <c r="AW45" s="494">
        <v>1737</v>
      </c>
      <c r="AX45" s="494">
        <v>0</v>
      </c>
      <c r="AY45" s="494">
        <v>3398</v>
      </c>
      <c r="AZ45" s="494">
        <v>2075</v>
      </c>
      <c r="BA45" s="494">
        <v>2568</v>
      </c>
      <c r="BB45" s="494">
        <v>7228</v>
      </c>
      <c r="BC45" s="494">
        <v>3857</v>
      </c>
      <c r="BD45" s="494">
        <v>144078</v>
      </c>
      <c r="BE45" s="494">
        <v>27335</v>
      </c>
      <c r="BF45" s="494">
        <v>82447</v>
      </c>
      <c r="BG45" s="494">
        <v>2656</v>
      </c>
      <c r="BH45" s="494">
        <v>5158</v>
      </c>
      <c r="BI45" s="494">
        <v>11198</v>
      </c>
      <c r="BJ45" s="494">
        <v>0</v>
      </c>
      <c r="BK45" s="494">
        <v>0</v>
      </c>
      <c r="BL45" s="494">
        <v>15290</v>
      </c>
      <c r="BM45" s="494">
        <v>31</v>
      </c>
      <c r="BN45" s="494">
        <v>2561</v>
      </c>
      <c r="BO45" s="494">
        <v>995</v>
      </c>
      <c r="BP45" s="494">
        <v>1123</v>
      </c>
      <c r="BQ45" s="494">
        <v>15960</v>
      </c>
      <c r="BR45" s="494">
        <v>7451</v>
      </c>
      <c r="BS45" s="494">
        <v>16207</v>
      </c>
      <c r="BT45" s="494">
        <v>305</v>
      </c>
      <c r="BU45" s="494">
        <v>6247</v>
      </c>
      <c r="BV45" s="494">
        <v>0</v>
      </c>
      <c r="BW45" s="494">
        <v>0</v>
      </c>
      <c r="BX45" s="494">
        <v>0</v>
      </c>
      <c r="BY45" s="494">
        <v>0</v>
      </c>
      <c r="BZ45" s="494">
        <v>0</v>
      </c>
      <c r="CA45" s="494">
        <v>7</v>
      </c>
      <c r="CB45" s="494">
        <v>1285</v>
      </c>
      <c r="CC45" s="494">
        <v>0</v>
      </c>
      <c r="CD45" s="494">
        <v>0</v>
      </c>
      <c r="CE45" s="494">
        <v>247</v>
      </c>
      <c r="CF45" s="494">
        <v>854</v>
      </c>
      <c r="CG45" s="494">
        <v>190</v>
      </c>
      <c r="CH45" s="494">
        <v>114</v>
      </c>
      <c r="CI45" s="494">
        <v>9215</v>
      </c>
      <c r="CJ45" s="494">
        <v>13386</v>
      </c>
      <c r="CK45" s="494">
        <v>23</v>
      </c>
      <c r="CL45" s="494">
        <v>1488</v>
      </c>
      <c r="CM45" s="494">
        <v>220</v>
      </c>
      <c r="CN45" s="494">
        <v>235</v>
      </c>
      <c r="CO45" s="494">
        <v>3184</v>
      </c>
      <c r="CP45" s="494">
        <v>511</v>
      </c>
      <c r="CQ45" s="494">
        <v>758</v>
      </c>
      <c r="CR45" s="494">
        <v>200</v>
      </c>
      <c r="CS45" s="494">
        <v>52</v>
      </c>
      <c r="CT45" s="494">
        <v>48</v>
      </c>
      <c r="CU45" s="494">
        <v>3620</v>
      </c>
      <c r="CV45" s="494">
        <v>215</v>
      </c>
      <c r="CW45" s="494">
        <v>718</v>
      </c>
      <c r="CX45" s="494">
        <v>3748</v>
      </c>
      <c r="CY45" s="494">
        <v>534</v>
      </c>
      <c r="CZ45" s="494">
        <v>1006</v>
      </c>
      <c r="DA45" s="494">
        <v>12396</v>
      </c>
      <c r="DB45" s="494">
        <v>507</v>
      </c>
      <c r="DC45" s="494">
        <v>33</v>
      </c>
      <c r="DD45" s="494">
        <v>4554</v>
      </c>
      <c r="DE45" s="494">
        <v>19937</v>
      </c>
      <c r="DF45" s="494">
        <v>13549</v>
      </c>
      <c r="DG45" s="494">
        <v>12036</v>
      </c>
      <c r="DH45" s="494">
        <v>141</v>
      </c>
      <c r="DI45" s="494">
        <v>1277</v>
      </c>
      <c r="DJ45" s="494">
        <v>12918</v>
      </c>
      <c r="DK45" s="494">
        <v>4080</v>
      </c>
      <c r="DL45" s="494">
        <v>2092</v>
      </c>
      <c r="DM45" s="494">
        <v>1670</v>
      </c>
      <c r="DN45" s="494">
        <v>0</v>
      </c>
      <c r="DO45" s="494">
        <v>0</v>
      </c>
      <c r="DP45" s="494">
        <v>0</v>
      </c>
      <c r="DQ45" s="494">
        <v>7842</v>
      </c>
      <c r="DR45" s="494">
        <v>26</v>
      </c>
      <c r="DS45" s="494">
        <v>118</v>
      </c>
      <c r="DT45" s="494">
        <v>0</v>
      </c>
      <c r="DU45" s="494">
        <v>532</v>
      </c>
      <c r="DV45" s="494">
        <v>4296</v>
      </c>
      <c r="DW45" s="494">
        <v>14327</v>
      </c>
      <c r="DX45" s="494">
        <v>480</v>
      </c>
      <c r="DY45" s="494">
        <v>0</v>
      </c>
      <c r="DZ45" s="494">
        <v>0</v>
      </c>
      <c r="EA45" s="494">
        <v>0</v>
      </c>
      <c r="EB45" s="494">
        <v>0</v>
      </c>
      <c r="EC45" s="494">
        <v>0</v>
      </c>
      <c r="ED45" s="494">
        <v>0</v>
      </c>
      <c r="EE45" s="494">
        <v>0</v>
      </c>
      <c r="EF45" s="494">
        <v>0</v>
      </c>
      <c r="EG45" s="494">
        <v>0</v>
      </c>
      <c r="EH45" s="494">
        <v>0</v>
      </c>
      <c r="EI45" s="494">
        <v>271452</v>
      </c>
      <c r="EJ45" s="494">
        <v>193031</v>
      </c>
      <c r="EK45" s="494">
        <v>7710</v>
      </c>
      <c r="EL45" s="494">
        <v>5803</v>
      </c>
      <c r="EM45" s="494">
        <v>596</v>
      </c>
      <c r="EN45" s="494">
        <v>0</v>
      </c>
      <c r="EO45" s="494">
        <v>0</v>
      </c>
      <c r="EP45" s="494">
        <v>0</v>
      </c>
      <c r="EQ45" s="494">
        <v>0</v>
      </c>
      <c r="ER45" s="494">
        <v>0</v>
      </c>
      <c r="ES45" s="494">
        <v>6197</v>
      </c>
      <c r="ET45" s="494">
        <v>0</v>
      </c>
      <c r="EU45" s="494">
        <v>0</v>
      </c>
      <c r="EV45" s="494">
        <v>0</v>
      </c>
      <c r="EW45" s="494">
        <v>0</v>
      </c>
      <c r="EX45" s="494">
        <v>0</v>
      </c>
      <c r="EY45" s="494">
        <v>114</v>
      </c>
      <c r="EZ45" s="494">
        <v>10</v>
      </c>
      <c r="FA45" s="494">
        <v>1518</v>
      </c>
      <c r="FB45" s="494">
        <v>39957</v>
      </c>
      <c r="FC45" s="494">
        <v>89</v>
      </c>
      <c r="FD45" s="494">
        <v>386</v>
      </c>
      <c r="FE45" s="494">
        <v>1852</v>
      </c>
      <c r="FF45" s="494">
        <v>17</v>
      </c>
      <c r="FG45" s="494">
        <v>6</v>
      </c>
      <c r="FH45" s="494">
        <v>644</v>
      </c>
      <c r="FI45" s="494">
        <v>4253</v>
      </c>
      <c r="FJ45" s="494">
        <v>418</v>
      </c>
      <c r="FK45" s="494">
        <v>1133</v>
      </c>
      <c r="FL45" s="494">
        <v>5699</v>
      </c>
      <c r="FM45" s="494">
        <v>478</v>
      </c>
      <c r="FN45" s="494">
        <v>16984</v>
      </c>
      <c r="FO45" s="494">
        <v>5282</v>
      </c>
      <c r="FP45" s="494">
        <v>1073</v>
      </c>
      <c r="FQ45" s="494">
        <v>5145</v>
      </c>
      <c r="FR45" s="494">
        <v>0</v>
      </c>
      <c r="FS45" s="494">
        <v>40</v>
      </c>
      <c r="FT45" s="494">
        <v>1947</v>
      </c>
      <c r="FU45" s="494">
        <v>73</v>
      </c>
      <c r="FV45" s="494">
        <v>0</v>
      </c>
      <c r="FW45" s="494">
        <v>0</v>
      </c>
      <c r="FX45" s="494">
        <v>0</v>
      </c>
      <c r="FY45" s="494">
        <v>0</v>
      </c>
      <c r="FZ45" s="494">
        <v>732</v>
      </c>
      <c r="GA45" s="494">
        <v>482</v>
      </c>
      <c r="GB45" s="494">
        <v>11759</v>
      </c>
      <c r="GC45" s="494">
        <v>0</v>
      </c>
      <c r="GD45" s="494">
        <v>239</v>
      </c>
      <c r="GE45" s="494">
        <v>2068</v>
      </c>
      <c r="GF45" s="494">
        <v>0</v>
      </c>
      <c r="GG45" s="495">
        <v>647</v>
      </c>
      <c r="GH45" s="496">
        <v>1985628</v>
      </c>
      <c r="GI45" s="497">
        <v>2236</v>
      </c>
      <c r="GJ45" s="497">
        <v>14593</v>
      </c>
      <c r="GK45" s="497">
        <v>0</v>
      </c>
      <c r="GL45" s="497">
        <v>0</v>
      </c>
      <c r="GM45" s="497">
        <v>0</v>
      </c>
      <c r="GN45" s="497">
        <v>0</v>
      </c>
      <c r="GO45" s="497">
        <v>0</v>
      </c>
      <c r="GP45" s="495">
        <v>-9040</v>
      </c>
      <c r="GQ45" s="496">
        <v>7789</v>
      </c>
      <c r="GR45" s="496">
        <v>1993417</v>
      </c>
      <c r="GS45" s="494">
        <v>4881</v>
      </c>
      <c r="GT45" s="495">
        <v>3</v>
      </c>
      <c r="GU45" s="496">
        <v>4884</v>
      </c>
      <c r="GV45" s="496">
        <v>12673</v>
      </c>
      <c r="GW45" s="496">
        <v>1998301</v>
      </c>
      <c r="GX45" s="497">
        <v>-51633</v>
      </c>
      <c r="GY45" s="497">
        <v>-22</v>
      </c>
      <c r="GZ45" s="497">
        <v>0</v>
      </c>
      <c r="HA45" s="495">
        <v>-4131</v>
      </c>
      <c r="HB45" s="495">
        <v>-55786</v>
      </c>
      <c r="HC45" s="496">
        <v>-43113</v>
      </c>
      <c r="HD45" s="496">
        <v>1942515</v>
      </c>
    </row>
    <row r="46" spans="1:212" ht="15.75" hidden="1" customHeight="1" x14ac:dyDescent="0.2">
      <c r="A46" s="498" t="s">
        <v>1105</v>
      </c>
      <c r="B46" s="499" t="s">
        <v>211</v>
      </c>
      <c r="C46" s="493">
        <v>0</v>
      </c>
      <c r="D46" s="494">
        <v>0</v>
      </c>
      <c r="E46" s="494">
        <v>0</v>
      </c>
      <c r="F46" s="494">
        <v>6230</v>
      </c>
      <c r="G46" s="494">
        <v>1060</v>
      </c>
      <c r="H46" s="494">
        <v>32</v>
      </c>
      <c r="I46" s="494">
        <v>0</v>
      </c>
      <c r="J46" s="494">
        <v>565</v>
      </c>
      <c r="K46" s="494">
        <v>0</v>
      </c>
      <c r="L46" s="494">
        <v>0</v>
      </c>
      <c r="M46" s="494">
        <v>0</v>
      </c>
      <c r="N46" s="494">
        <v>0</v>
      </c>
      <c r="O46" s="494">
        <v>0</v>
      </c>
      <c r="P46" s="494">
        <v>0</v>
      </c>
      <c r="Q46" s="494">
        <v>0</v>
      </c>
      <c r="R46" s="494">
        <v>0</v>
      </c>
      <c r="S46" s="494">
        <v>0</v>
      </c>
      <c r="T46" s="494">
        <v>417</v>
      </c>
      <c r="U46" s="494">
        <v>0</v>
      </c>
      <c r="V46" s="494">
        <v>1555</v>
      </c>
      <c r="W46" s="494">
        <v>0</v>
      </c>
      <c r="X46" s="494">
        <v>0</v>
      </c>
      <c r="Y46" s="494">
        <v>0</v>
      </c>
      <c r="Z46" s="494">
        <v>2069</v>
      </c>
      <c r="AA46" s="494">
        <v>0</v>
      </c>
      <c r="AB46" s="494">
        <v>0</v>
      </c>
      <c r="AC46" s="494">
        <v>318</v>
      </c>
      <c r="AD46" s="494">
        <v>3</v>
      </c>
      <c r="AE46" s="494">
        <v>124</v>
      </c>
      <c r="AF46" s="494">
        <v>11</v>
      </c>
      <c r="AG46" s="494">
        <v>414</v>
      </c>
      <c r="AH46" s="494">
        <v>279</v>
      </c>
      <c r="AI46" s="494">
        <v>915</v>
      </c>
      <c r="AJ46" s="494">
        <v>152</v>
      </c>
      <c r="AK46" s="494">
        <v>1091</v>
      </c>
      <c r="AL46" s="494">
        <v>305</v>
      </c>
      <c r="AM46" s="494">
        <v>410</v>
      </c>
      <c r="AN46" s="494">
        <v>2188</v>
      </c>
      <c r="AO46" s="494">
        <v>0</v>
      </c>
      <c r="AP46" s="494">
        <v>1777</v>
      </c>
      <c r="AQ46" s="494">
        <v>25</v>
      </c>
      <c r="AR46" s="494">
        <v>572</v>
      </c>
      <c r="AS46" s="494">
        <v>32871</v>
      </c>
      <c r="AT46" s="494">
        <v>266</v>
      </c>
      <c r="AU46" s="494">
        <v>20</v>
      </c>
      <c r="AV46" s="494">
        <v>7</v>
      </c>
      <c r="AW46" s="494">
        <v>10</v>
      </c>
      <c r="AX46" s="494">
        <v>0</v>
      </c>
      <c r="AY46" s="494">
        <v>6</v>
      </c>
      <c r="AZ46" s="494">
        <v>24</v>
      </c>
      <c r="BA46" s="494">
        <v>20</v>
      </c>
      <c r="BB46" s="494">
        <v>107</v>
      </c>
      <c r="BC46" s="494">
        <v>39</v>
      </c>
      <c r="BD46" s="494">
        <v>3139</v>
      </c>
      <c r="BE46" s="494">
        <v>1061</v>
      </c>
      <c r="BF46" s="494">
        <v>2119</v>
      </c>
      <c r="BG46" s="494">
        <v>115</v>
      </c>
      <c r="BH46" s="494">
        <v>0</v>
      </c>
      <c r="BI46" s="494">
        <v>677</v>
      </c>
      <c r="BJ46" s="494">
        <v>0</v>
      </c>
      <c r="BK46" s="494">
        <v>28</v>
      </c>
      <c r="BL46" s="494">
        <v>8384</v>
      </c>
      <c r="BM46" s="494">
        <v>4</v>
      </c>
      <c r="BN46" s="494">
        <v>55</v>
      </c>
      <c r="BO46" s="494">
        <v>162</v>
      </c>
      <c r="BP46" s="494">
        <v>313</v>
      </c>
      <c r="BQ46" s="494">
        <v>637</v>
      </c>
      <c r="BR46" s="494">
        <v>135</v>
      </c>
      <c r="BS46" s="494">
        <v>397</v>
      </c>
      <c r="BT46" s="494">
        <v>2</v>
      </c>
      <c r="BU46" s="494">
        <v>81</v>
      </c>
      <c r="BV46" s="494">
        <v>0</v>
      </c>
      <c r="BW46" s="494">
        <v>0</v>
      </c>
      <c r="BX46" s="494">
        <v>0</v>
      </c>
      <c r="BY46" s="494">
        <v>0</v>
      </c>
      <c r="BZ46" s="494">
        <v>0</v>
      </c>
      <c r="CA46" s="494">
        <v>3</v>
      </c>
      <c r="CB46" s="494">
        <v>0</v>
      </c>
      <c r="CC46" s="494">
        <v>0</v>
      </c>
      <c r="CD46" s="494">
        <v>0</v>
      </c>
      <c r="CE46" s="494">
        <v>64</v>
      </c>
      <c r="CF46" s="494">
        <v>2</v>
      </c>
      <c r="CG46" s="494">
        <v>4</v>
      </c>
      <c r="CH46" s="494">
        <v>14</v>
      </c>
      <c r="CI46" s="494">
        <v>1</v>
      </c>
      <c r="CJ46" s="494">
        <v>114</v>
      </c>
      <c r="CK46" s="494">
        <v>0</v>
      </c>
      <c r="CL46" s="494">
        <v>3</v>
      </c>
      <c r="CM46" s="494">
        <v>1</v>
      </c>
      <c r="CN46" s="494">
        <v>0</v>
      </c>
      <c r="CO46" s="494">
        <v>132</v>
      </c>
      <c r="CP46" s="494">
        <v>36</v>
      </c>
      <c r="CQ46" s="494">
        <v>209</v>
      </c>
      <c r="CR46" s="494">
        <v>195</v>
      </c>
      <c r="CS46" s="494">
        <v>55</v>
      </c>
      <c r="CT46" s="494">
        <v>1</v>
      </c>
      <c r="CU46" s="494">
        <v>159</v>
      </c>
      <c r="CV46" s="494">
        <v>2</v>
      </c>
      <c r="CW46" s="494">
        <v>42</v>
      </c>
      <c r="CX46" s="494">
        <v>73</v>
      </c>
      <c r="CY46" s="494">
        <v>20</v>
      </c>
      <c r="CZ46" s="494">
        <v>582</v>
      </c>
      <c r="DA46" s="494">
        <v>458</v>
      </c>
      <c r="DB46" s="494">
        <v>2</v>
      </c>
      <c r="DC46" s="494">
        <v>0</v>
      </c>
      <c r="DD46" s="494">
        <v>505</v>
      </c>
      <c r="DE46" s="494">
        <v>3449</v>
      </c>
      <c r="DF46" s="494">
        <v>617</v>
      </c>
      <c r="DG46" s="494">
        <v>919</v>
      </c>
      <c r="DH46" s="494">
        <v>15</v>
      </c>
      <c r="DI46" s="494">
        <v>394</v>
      </c>
      <c r="DJ46" s="494">
        <v>2294</v>
      </c>
      <c r="DK46" s="494">
        <v>288</v>
      </c>
      <c r="DL46" s="494">
        <v>202</v>
      </c>
      <c r="DM46" s="494">
        <v>0</v>
      </c>
      <c r="DN46" s="494">
        <v>889</v>
      </c>
      <c r="DO46" s="494">
        <v>228</v>
      </c>
      <c r="DP46" s="494">
        <v>0</v>
      </c>
      <c r="DQ46" s="494">
        <v>689</v>
      </c>
      <c r="DR46" s="494">
        <v>71</v>
      </c>
      <c r="DS46" s="494">
        <v>163</v>
      </c>
      <c r="DT46" s="494">
        <v>5</v>
      </c>
      <c r="DU46" s="494">
        <v>14</v>
      </c>
      <c r="DV46" s="494">
        <v>245</v>
      </c>
      <c r="DW46" s="494">
        <v>1377</v>
      </c>
      <c r="DX46" s="494">
        <v>674</v>
      </c>
      <c r="DY46" s="494">
        <v>224</v>
      </c>
      <c r="DZ46" s="494">
        <v>358</v>
      </c>
      <c r="EA46" s="494">
        <v>25338</v>
      </c>
      <c r="EB46" s="494">
        <v>1</v>
      </c>
      <c r="EC46" s="494">
        <v>0</v>
      </c>
      <c r="ED46" s="494">
        <v>0</v>
      </c>
      <c r="EE46" s="494">
        <v>0</v>
      </c>
      <c r="EF46" s="494">
        <v>0</v>
      </c>
      <c r="EG46" s="494">
        <v>212</v>
      </c>
      <c r="EH46" s="494">
        <v>3030</v>
      </c>
      <c r="EI46" s="494">
        <v>36218</v>
      </c>
      <c r="EJ46" s="494">
        <v>117883</v>
      </c>
      <c r="EK46" s="494">
        <v>19604</v>
      </c>
      <c r="EL46" s="494">
        <v>16130</v>
      </c>
      <c r="EM46" s="494">
        <v>0</v>
      </c>
      <c r="EN46" s="494">
        <v>0</v>
      </c>
      <c r="EO46" s="494">
        <v>0</v>
      </c>
      <c r="EP46" s="494">
        <v>1994</v>
      </c>
      <c r="EQ46" s="494">
        <v>1</v>
      </c>
      <c r="ER46" s="494">
        <v>244</v>
      </c>
      <c r="ES46" s="494">
        <v>264</v>
      </c>
      <c r="ET46" s="494">
        <v>0</v>
      </c>
      <c r="EU46" s="494">
        <v>0</v>
      </c>
      <c r="EV46" s="494">
        <v>947</v>
      </c>
      <c r="EW46" s="494">
        <v>1810</v>
      </c>
      <c r="EX46" s="494">
        <v>227</v>
      </c>
      <c r="EY46" s="494">
        <v>1329</v>
      </c>
      <c r="EZ46" s="494">
        <v>202</v>
      </c>
      <c r="FA46" s="494">
        <v>1918</v>
      </c>
      <c r="FB46" s="494">
        <v>5649</v>
      </c>
      <c r="FC46" s="494">
        <v>7166</v>
      </c>
      <c r="FD46" s="494">
        <v>124</v>
      </c>
      <c r="FE46" s="494">
        <v>2400</v>
      </c>
      <c r="FF46" s="494">
        <v>1507</v>
      </c>
      <c r="FG46" s="494">
        <v>19349</v>
      </c>
      <c r="FH46" s="494">
        <v>778</v>
      </c>
      <c r="FI46" s="494">
        <v>532</v>
      </c>
      <c r="FJ46" s="494">
        <v>1498</v>
      </c>
      <c r="FK46" s="494">
        <v>3193</v>
      </c>
      <c r="FL46" s="494">
        <v>5600</v>
      </c>
      <c r="FM46" s="494">
        <v>3501</v>
      </c>
      <c r="FN46" s="494">
        <v>5465</v>
      </c>
      <c r="FO46" s="494">
        <v>7608</v>
      </c>
      <c r="FP46" s="494">
        <v>39950</v>
      </c>
      <c r="FQ46" s="494">
        <v>473</v>
      </c>
      <c r="FR46" s="494">
        <v>62823</v>
      </c>
      <c r="FS46" s="494">
        <v>41567</v>
      </c>
      <c r="FT46" s="494">
        <v>6362</v>
      </c>
      <c r="FU46" s="494">
        <v>40</v>
      </c>
      <c r="FV46" s="494">
        <v>0</v>
      </c>
      <c r="FW46" s="494">
        <v>4216</v>
      </c>
      <c r="FX46" s="494">
        <v>35</v>
      </c>
      <c r="FY46" s="494">
        <v>0</v>
      </c>
      <c r="FZ46" s="494">
        <v>39748</v>
      </c>
      <c r="GA46" s="494">
        <v>2935</v>
      </c>
      <c r="GB46" s="494">
        <v>69231</v>
      </c>
      <c r="GC46" s="494">
        <v>2583</v>
      </c>
      <c r="GD46" s="494">
        <v>4771</v>
      </c>
      <c r="GE46" s="494">
        <v>9249</v>
      </c>
      <c r="GF46" s="494">
        <v>453691</v>
      </c>
      <c r="GG46" s="495">
        <v>1211</v>
      </c>
      <c r="GH46" s="496">
        <v>1117590</v>
      </c>
      <c r="GI46" s="497">
        <v>81682</v>
      </c>
      <c r="GJ46" s="497">
        <v>245391</v>
      </c>
      <c r="GK46" s="497">
        <v>0</v>
      </c>
      <c r="GL46" s="497">
        <v>0</v>
      </c>
      <c r="GM46" s="497">
        <v>0</v>
      </c>
      <c r="GN46" s="497">
        <v>0</v>
      </c>
      <c r="GO46" s="497">
        <v>0</v>
      </c>
      <c r="GP46" s="495">
        <v>19334</v>
      </c>
      <c r="GQ46" s="496">
        <v>346407</v>
      </c>
      <c r="GR46" s="496">
        <v>1463997</v>
      </c>
      <c r="GS46" s="494">
        <v>167722</v>
      </c>
      <c r="GT46" s="495">
        <v>65</v>
      </c>
      <c r="GU46" s="496">
        <v>167787</v>
      </c>
      <c r="GV46" s="496">
        <v>514194</v>
      </c>
      <c r="GW46" s="496">
        <v>1631784</v>
      </c>
      <c r="GX46" s="497">
        <v>-108802</v>
      </c>
      <c r="GY46" s="497">
        <v>-431</v>
      </c>
      <c r="GZ46" s="497">
        <v>-24</v>
      </c>
      <c r="HA46" s="495">
        <v>-8706</v>
      </c>
      <c r="HB46" s="495">
        <v>-117963</v>
      </c>
      <c r="HC46" s="496">
        <v>396231</v>
      </c>
      <c r="HD46" s="496">
        <v>1513821</v>
      </c>
    </row>
    <row r="47" spans="1:212" ht="15.75" hidden="1" customHeight="1" x14ac:dyDescent="0.2">
      <c r="A47" s="498" t="s">
        <v>206</v>
      </c>
      <c r="B47" s="499" t="s">
        <v>613</v>
      </c>
      <c r="C47" s="493">
        <v>0</v>
      </c>
      <c r="D47" s="494">
        <v>0</v>
      </c>
      <c r="E47" s="494">
        <v>0</v>
      </c>
      <c r="F47" s="494">
        <v>0</v>
      </c>
      <c r="G47" s="494">
        <v>0</v>
      </c>
      <c r="H47" s="494">
        <v>698</v>
      </c>
      <c r="I47" s="494">
        <v>0</v>
      </c>
      <c r="J47" s="494">
        <v>253</v>
      </c>
      <c r="K47" s="494">
        <v>12</v>
      </c>
      <c r="L47" s="494">
        <v>9</v>
      </c>
      <c r="M47" s="494">
        <v>2</v>
      </c>
      <c r="N47" s="494">
        <v>691</v>
      </c>
      <c r="O47" s="494">
        <v>34</v>
      </c>
      <c r="P47" s="494">
        <v>138</v>
      </c>
      <c r="Q47" s="494">
        <v>151</v>
      </c>
      <c r="R47" s="494">
        <v>74</v>
      </c>
      <c r="S47" s="494">
        <v>53868</v>
      </c>
      <c r="T47" s="494">
        <v>14538</v>
      </c>
      <c r="U47" s="494">
        <v>17744</v>
      </c>
      <c r="V47" s="494">
        <v>93350</v>
      </c>
      <c r="W47" s="494">
        <v>10259</v>
      </c>
      <c r="X47" s="494">
        <v>18585</v>
      </c>
      <c r="Y47" s="494">
        <v>54322</v>
      </c>
      <c r="Z47" s="494">
        <v>1418</v>
      </c>
      <c r="AA47" s="494">
        <v>9531</v>
      </c>
      <c r="AB47" s="494">
        <v>254</v>
      </c>
      <c r="AC47" s="494">
        <v>3007</v>
      </c>
      <c r="AD47" s="494">
        <v>16</v>
      </c>
      <c r="AE47" s="494">
        <v>108</v>
      </c>
      <c r="AF47" s="494">
        <v>40</v>
      </c>
      <c r="AG47" s="494">
        <v>137</v>
      </c>
      <c r="AH47" s="494">
        <v>84</v>
      </c>
      <c r="AI47" s="494">
        <v>6238</v>
      </c>
      <c r="AJ47" s="494">
        <v>610</v>
      </c>
      <c r="AK47" s="494">
        <v>1079</v>
      </c>
      <c r="AL47" s="494">
        <v>896</v>
      </c>
      <c r="AM47" s="494">
        <v>1407</v>
      </c>
      <c r="AN47" s="494">
        <v>6075</v>
      </c>
      <c r="AO47" s="494">
        <v>83</v>
      </c>
      <c r="AP47" s="494">
        <v>362</v>
      </c>
      <c r="AQ47" s="494">
        <v>570</v>
      </c>
      <c r="AR47" s="494">
        <v>10440</v>
      </c>
      <c r="AS47" s="494">
        <v>34216</v>
      </c>
      <c r="AT47" s="494">
        <v>246832</v>
      </c>
      <c r="AU47" s="494">
        <v>121</v>
      </c>
      <c r="AV47" s="494">
        <v>33</v>
      </c>
      <c r="AW47" s="494">
        <v>226</v>
      </c>
      <c r="AX47" s="494">
        <v>199</v>
      </c>
      <c r="AY47" s="494">
        <v>797</v>
      </c>
      <c r="AZ47" s="494">
        <v>86</v>
      </c>
      <c r="BA47" s="494">
        <v>428</v>
      </c>
      <c r="BB47" s="494">
        <v>340</v>
      </c>
      <c r="BC47" s="494">
        <v>2140</v>
      </c>
      <c r="BD47" s="494">
        <v>16031</v>
      </c>
      <c r="BE47" s="494">
        <v>4883</v>
      </c>
      <c r="BF47" s="494">
        <v>21706</v>
      </c>
      <c r="BG47" s="494">
        <v>6344</v>
      </c>
      <c r="BH47" s="494">
        <v>2261</v>
      </c>
      <c r="BI47" s="494">
        <v>12852</v>
      </c>
      <c r="BJ47" s="494">
        <v>200</v>
      </c>
      <c r="BK47" s="494">
        <v>140</v>
      </c>
      <c r="BL47" s="494">
        <v>3892</v>
      </c>
      <c r="BM47" s="494">
        <v>861</v>
      </c>
      <c r="BN47" s="494">
        <v>2176</v>
      </c>
      <c r="BO47" s="494">
        <v>9</v>
      </c>
      <c r="BP47" s="494">
        <v>252</v>
      </c>
      <c r="BQ47" s="494">
        <v>7255</v>
      </c>
      <c r="BR47" s="494">
        <v>253</v>
      </c>
      <c r="BS47" s="494">
        <v>1183</v>
      </c>
      <c r="BT47" s="494">
        <v>20</v>
      </c>
      <c r="BU47" s="494">
        <v>374</v>
      </c>
      <c r="BV47" s="494">
        <v>164</v>
      </c>
      <c r="BW47" s="494">
        <v>0</v>
      </c>
      <c r="BX47" s="494">
        <v>159</v>
      </c>
      <c r="BY47" s="494">
        <v>48</v>
      </c>
      <c r="BZ47" s="494">
        <v>680</v>
      </c>
      <c r="CA47" s="494">
        <v>2537</v>
      </c>
      <c r="CB47" s="494">
        <v>117</v>
      </c>
      <c r="CC47" s="494">
        <v>415</v>
      </c>
      <c r="CD47" s="494">
        <v>0</v>
      </c>
      <c r="CE47" s="494">
        <v>292</v>
      </c>
      <c r="CF47" s="494">
        <v>4133</v>
      </c>
      <c r="CG47" s="494">
        <v>631</v>
      </c>
      <c r="CH47" s="494">
        <v>806</v>
      </c>
      <c r="CI47" s="494">
        <v>20448</v>
      </c>
      <c r="CJ47" s="494">
        <v>5653</v>
      </c>
      <c r="CK47" s="494">
        <v>1360</v>
      </c>
      <c r="CL47" s="494">
        <v>2871</v>
      </c>
      <c r="CM47" s="494">
        <v>1637</v>
      </c>
      <c r="CN47" s="494">
        <v>3914</v>
      </c>
      <c r="CO47" s="494">
        <v>3439</v>
      </c>
      <c r="CP47" s="494">
        <v>734</v>
      </c>
      <c r="CQ47" s="494">
        <v>4978</v>
      </c>
      <c r="CR47" s="494">
        <v>262</v>
      </c>
      <c r="CS47" s="494">
        <v>1367</v>
      </c>
      <c r="CT47" s="494">
        <v>2863</v>
      </c>
      <c r="CU47" s="494">
        <v>7527</v>
      </c>
      <c r="CV47" s="494">
        <v>938</v>
      </c>
      <c r="CW47" s="494">
        <v>2075</v>
      </c>
      <c r="CX47" s="494">
        <v>11974</v>
      </c>
      <c r="CY47" s="494">
        <v>6250</v>
      </c>
      <c r="CZ47" s="494">
        <v>4480</v>
      </c>
      <c r="DA47" s="494">
        <v>1812</v>
      </c>
      <c r="DB47" s="494">
        <v>762</v>
      </c>
      <c r="DC47" s="494">
        <v>600</v>
      </c>
      <c r="DD47" s="494">
        <v>40562</v>
      </c>
      <c r="DE47" s="494">
        <v>16166</v>
      </c>
      <c r="DF47" s="494">
        <v>9748</v>
      </c>
      <c r="DG47" s="494">
        <v>32141</v>
      </c>
      <c r="DH47" s="494">
        <v>1151</v>
      </c>
      <c r="DI47" s="494">
        <v>2755</v>
      </c>
      <c r="DJ47" s="494">
        <v>1978</v>
      </c>
      <c r="DK47" s="494">
        <v>12365</v>
      </c>
      <c r="DL47" s="494">
        <v>11541</v>
      </c>
      <c r="DM47" s="494">
        <v>7712</v>
      </c>
      <c r="DN47" s="494">
        <v>21208</v>
      </c>
      <c r="DO47" s="494">
        <v>3587</v>
      </c>
      <c r="DP47" s="494">
        <v>224</v>
      </c>
      <c r="DQ47" s="494">
        <v>10316</v>
      </c>
      <c r="DR47" s="494">
        <v>3120</v>
      </c>
      <c r="DS47" s="494">
        <v>3655</v>
      </c>
      <c r="DT47" s="494">
        <v>6950</v>
      </c>
      <c r="DU47" s="494">
        <v>1422</v>
      </c>
      <c r="DV47" s="494">
        <v>328</v>
      </c>
      <c r="DW47" s="494">
        <v>22529</v>
      </c>
      <c r="DX47" s="494">
        <v>2696</v>
      </c>
      <c r="DY47" s="494">
        <v>7517</v>
      </c>
      <c r="DZ47" s="494">
        <v>11320</v>
      </c>
      <c r="EA47" s="494">
        <v>10219</v>
      </c>
      <c r="EB47" s="494">
        <v>5942</v>
      </c>
      <c r="EC47" s="494">
        <v>2755</v>
      </c>
      <c r="ED47" s="494">
        <v>25811</v>
      </c>
      <c r="EE47" s="494">
        <v>14700</v>
      </c>
      <c r="EF47" s="494">
        <v>704</v>
      </c>
      <c r="EG47" s="494">
        <v>13084</v>
      </c>
      <c r="EH47" s="494">
        <v>15721</v>
      </c>
      <c r="EI47" s="494">
        <v>194181</v>
      </c>
      <c r="EJ47" s="494">
        <v>350115</v>
      </c>
      <c r="EK47" s="494">
        <v>313979</v>
      </c>
      <c r="EL47" s="494">
        <v>239113</v>
      </c>
      <c r="EM47" s="494">
        <v>4599</v>
      </c>
      <c r="EN47" s="494">
        <v>449</v>
      </c>
      <c r="EO47" s="494">
        <v>0</v>
      </c>
      <c r="EP47" s="494">
        <v>11385</v>
      </c>
      <c r="EQ47" s="494">
        <v>50</v>
      </c>
      <c r="ER47" s="494">
        <v>2105</v>
      </c>
      <c r="ES47" s="494">
        <v>21494</v>
      </c>
      <c r="ET47" s="494">
        <v>0</v>
      </c>
      <c r="EU47" s="494">
        <v>0</v>
      </c>
      <c r="EV47" s="494">
        <v>99</v>
      </c>
      <c r="EW47" s="494">
        <v>1870</v>
      </c>
      <c r="EX47" s="494">
        <v>1951</v>
      </c>
      <c r="EY47" s="494">
        <v>1861</v>
      </c>
      <c r="EZ47" s="494">
        <v>1733</v>
      </c>
      <c r="FA47" s="494">
        <v>2151</v>
      </c>
      <c r="FB47" s="494">
        <v>80</v>
      </c>
      <c r="FC47" s="494">
        <v>54512</v>
      </c>
      <c r="FD47" s="494">
        <v>10238</v>
      </c>
      <c r="FE47" s="494">
        <v>119921</v>
      </c>
      <c r="FF47" s="494">
        <v>11083</v>
      </c>
      <c r="FG47" s="494">
        <v>131792</v>
      </c>
      <c r="FH47" s="494">
        <v>30352</v>
      </c>
      <c r="FI47" s="494">
        <v>602150</v>
      </c>
      <c r="FJ47" s="494">
        <v>104146</v>
      </c>
      <c r="FK47" s="494">
        <v>183671</v>
      </c>
      <c r="FL47" s="494">
        <v>101997</v>
      </c>
      <c r="FM47" s="494">
        <v>33111</v>
      </c>
      <c r="FN47" s="494">
        <v>67628</v>
      </c>
      <c r="FO47" s="494">
        <v>296220</v>
      </c>
      <c r="FP47" s="494">
        <v>104792</v>
      </c>
      <c r="FQ47" s="494">
        <v>11503</v>
      </c>
      <c r="FR47" s="494">
        <v>78763</v>
      </c>
      <c r="FS47" s="494">
        <v>17718</v>
      </c>
      <c r="FT47" s="494">
        <v>180586</v>
      </c>
      <c r="FU47" s="494">
        <v>11689</v>
      </c>
      <c r="FV47" s="494">
        <v>251</v>
      </c>
      <c r="FW47" s="494">
        <v>310363</v>
      </c>
      <c r="FX47" s="494">
        <v>4524</v>
      </c>
      <c r="FY47" s="494">
        <v>8533</v>
      </c>
      <c r="FZ47" s="494">
        <v>119770</v>
      </c>
      <c r="GA47" s="494">
        <v>2452</v>
      </c>
      <c r="GB47" s="494">
        <v>13631</v>
      </c>
      <c r="GC47" s="494">
        <v>10770</v>
      </c>
      <c r="GD47" s="494">
        <v>60443</v>
      </c>
      <c r="GE47" s="494">
        <v>28352</v>
      </c>
      <c r="GF47" s="494">
        <v>0</v>
      </c>
      <c r="GG47" s="495">
        <v>262</v>
      </c>
      <c r="GH47" s="496">
        <v>4947484</v>
      </c>
      <c r="GI47" s="497">
        <v>16875</v>
      </c>
      <c r="GJ47" s="497">
        <v>42974</v>
      </c>
      <c r="GK47" s="497">
        <v>0</v>
      </c>
      <c r="GL47" s="497">
        <v>0</v>
      </c>
      <c r="GM47" s="497">
        <v>0</v>
      </c>
      <c r="GN47" s="497">
        <v>0</v>
      </c>
      <c r="GO47" s="497">
        <v>0</v>
      </c>
      <c r="GP47" s="495">
        <v>-6897</v>
      </c>
      <c r="GQ47" s="496">
        <v>52952</v>
      </c>
      <c r="GR47" s="496">
        <v>5000436</v>
      </c>
      <c r="GS47" s="494">
        <v>36313</v>
      </c>
      <c r="GT47" s="495">
        <v>42</v>
      </c>
      <c r="GU47" s="496">
        <v>36355</v>
      </c>
      <c r="GV47" s="496">
        <v>89307</v>
      </c>
      <c r="GW47" s="496">
        <v>5036791</v>
      </c>
      <c r="GX47" s="497">
        <v>-59353</v>
      </c>
      <c r="GY47" s="497">
        <v>-247</v>
      </c>
      <c r="GZ47" s="497">
        <v>0</v>
      </c>
      <c r="HA47" s="495">
        <v>-4748</v>
      </c>
      <c r="HB47" s="495">
        <v>-64348</v>
      </c>
      <c r="HC47" s="496">
        <v>24959</v>
      </c>
      <c r="HD47" s="496">
        <v>4972443</v>
      </c>
    </row>
    <row r="48" spans="1:212" ht="15.75" hidden="1" customHeight="1" x14ac:dyDescent="0.2">
      <c r="A48" s="498" t="s">
        <v>205</v>
      </c>
      <c r="B48" s="499" t="s">
        <v>203</v>
      </c>
      <c r="C48" s="493">
        <v>107929</v>
      </c>
      <c r="D48" s="494">
        <v>32756</v>
      </c>
      <c r="E48" s="494">
        <v>98159</v>
      </c>
      <c r="F48" s="494">
        <v>27713</v>
      </c>
      <c r="G48" s="494">
        <v>24048</v>
      </c>
      <c r="H48" s="494">
        <v>32767</v>
      </c>
      <c r="I48" s="494">
        <v>0</v>
      </c>
      <c r="J48" s="494">
        <v>509</v>
      </c>
      <c r="K48" s="494">
        <v>73</v>
      </c>
      <c r="L48" s="494">
        <v>0</v>
      </c>
      <c r="M48" s="494">
        <v>0</v>
      </c>
      <c r="N48" s="494">
        <v>0</v>
      </c>
      <c r="O48" s="494">
        <v>0</v>
      </c>
      <c r="P48" s="494">
        <v>0</v>
      </c>
      <c r="Q48" s="494">
        <v>0</v>
      </c>
      <c r="R48" s="494">
        <v>0</v>
      </c>
      <c r="S48" s="494">
        <v>0</v>
      </c>
      <c r="T48" s="494">
        <v>106</v>
      </c>
      <c r="U48" s="494">
        <v>0</v>
      </c>
      <c r="V48" s="494">
        <v>0</v>
      </c>
      <c r="W48" s="494">
        <v>0</v>
      </c>
      <c r="X48" s="494">
        <v>0</v>
      </c>
      <c r="Y48" s="494">
        <v>0</v>
      </c>
      <c r="Z48" s="494">
        <v>0</v>
      </c>
      <c r="AA48" s="494">
        <v>183</v>
      </c>
      <c r="AB48" s="494">
        <v>3</v>
      </c>
      <c r="AC48" s="494">
        <v>0</v>
      </c>
      <c r="AD48" s="494">
        <v>0</v>
      </c>
      <c r="AE48" s="494">
        <v>1</v>
      </c>
      <c r="AF48" s="494">
        <v>0</v>
      </c>
      <c r="AG48" s="494">
        <v>0</v>
      </c>
      <c r="AH48" s="494">
        <v>7</v>
      </c>
      <c r="AI48" s="494">
        <v>6</v>
      </c>
      <c r="AJ48" s="494">
        <v>0</v>
      </c>
      <c r="AK48" s="494">
        <v>0</v>
      </c>
      <c r="AL48" s="494">
        <v>0</v>
      </c>
      <c r="AM48" s="494">
        <v>19</v>
      </c>
      <c r="AN48" s="494">
        <v>0</v>
      </c>
      <c r="AO48" s="494">
        <v>9</v>
      </c>
      <c r="AP48" s="494">
        <v>0</v>
      </c>
      <c r="AQ48" s="494">
        <v>0</v>
      </c>
      <c r="AR48" s="494">
        <v>0</v>
      </c>
      <c r="AS48" s="494">
        <v>26</v>
      </c>
      <c r="AT48" s="494">
        <v>14</v>
      </c>
      <c r="AU48" s="494">
        <v>71523</v>
      </c>
      <c r="AV48" s="494">
        <v>-944</v>
      </c>
      <c r="AW48" s="494">
        <v>13350</v>
      </c>
      <c r="AX48" s="494">
        <v>0</v>
      </c>
      <c r="AY48" s="494">
        <v>29099</v>
      </c>
      <c r="AZ48" s="494">
        <v>47</v>
      </c>
      <c r="BA48" s="494">
        <v>12294</v>
      </c>
      <c r="BB48" s="494">
        <v>6399</v>
      </c>
      <c r="BC48" s="494">
        <v>176</v>
      </c>
      <c r="BD48" s="494">
        <v>7804</v>
      </c>
      <c r="BE48" s="494">
        <v>1374</v>
      </c>
      <c r="BF48" s="494">
        <v>0</v>
      </c>
      <c r="BG48" s="494">
        <v>35</v>
      </c>
      <c r="BH48" s="494">
        <v>39</v>
      </c>
      <c r="BI48" s="494">
        <v>16067</v>
      </c>
      <c r="BJ48" s="494">
        <v>40</v>
      </c>
      <c r="BK48" s="494">
        <v>-4359</v>
      </c>
      <c r="BL48" s="494">
        <v>0</v>
      </c>
      <c r="BM48" s="494">
        <v>0</v>
      </c>
      <c r="BN48" s="494">
        <v>115</v>
      </c>
      <c r="BO48" s="494">
        <v>0</v>
      </c>
      <c r="BP48" s="494">
        <v>5</v>
      </c>
      <c r="BQ48" s="494">
        <v>81</v>
      </c>
      <c r="BR48" s="494">
        <v>0</v>
      </c>
      <c r="BS48" s="494">
        <v>0</v>
      </c>
      <c r="BT48" s="494">
        <v>0</v>
      </c>
      <c r="BU48" s="494">
        <v>137</v>
      </c>
      <c r="BV48" s="494">
        <v>-15936</v>
      </c>
      <c r="BW48" s="494">
        <v>0</v>
      </c>
      <c r="BX48" s="494">
        <v>0</v>
      </c>
      <c r="BY48" s="494">
        <v>0</v>
      </c>
      <c r="BZ48" s="494">
        <v>4028</v>
      </c>
      <c r="CA48" s="494">
        <v>0</v>
      </c>
      <c r="CB48" s="494">
        <v>0</v>
      </c>
      <c r="CC48" s="494">
        <v>273</v>
      </c>
      <c r="CD48" s="494">
        <v>0</v>
      </c>
      <c r="CE48" s="494">
        <v>0</v>
      </c>
      <c r="CF48" s="494">
        <v>17</v>
      </c>
      <c r="CG48" s="494">
        <v>0</v>
      </c>
      <c r="CH48" s="494">
        <v>0</v>
      </c>
      <c r="CI48" s="494">
        <v>0</v>
      </c>
      <c r="CJ48" s="494">
        <v>0</v>
      </c>
      <c r="CK48" s="494">
        <v>0</v>
      </c>
      <c r="CL48" s="494">
        <v>0</v>
      </c>
      <c r="CM48" s="494">
        <v>0</v>
      </c>
      <c r="CN48" s="494">
        <v>0</v>
      </c>
      <c r="CO48" s="494">
        <v>0</v>
      </c>
      <c r="CP48" s="494">
        <v>0</v>
      </c>
      <c r="CQ48" s="494">
        <v>0</v>
      </c>
      <c r="CR48" s="494">
        <v>0</v>
      </c>
      <c r="CS48" s="494">
        <v>0</v>
      </c>
      <c r="CT48" s="494">
        <v>0</v>
      </c>
      <c r="CU48" s="494">
        <v>196</v>
      </c>
      <c r="CV48" s="494">
        <v>0</v>
      </c>
      <c r="CW48" s="494">
        <v>0</v>
      </c>
      <c r="CX48" s="494">
        <v>0</v>
      </c>
      <c r="CY48" s="494">
        <v>0</v>
      </c>
      <c r="CZ48" s="494">
        <v>0</v>
      </c>
      <c r="DA48" s="494">
        <v>0</v>
      </c>
      <c r="DB48" s="494">
        <v>0</v>
      </c>
      <c r="DC48" s="494">
        <v>0</v>
      </c>
      <c r="DD48" s="494">
        <v>0</v>
      </c>
      <c r="DE48" s="494">
        <v>34</v>
      </c>
      <c r="DF48" s="494">
        <v>0</v>
      </c>
      <c r="DG48" s="494">
        <v>0</v>
      </c>
      <c r="DH48" s="494">
        <v>0</v>
      </c>
      <c r="DI48" s="494">
        <v>0</v>
      </c>
      <c r="DJ48" s="494">
        <v>684</v>
      </c>
      <c r="DK48" s="494">
        <v>0</v>
      </c>
      <c r="DL48" s="494">
        <v>0</v>
      </c>
      <c r="DM48" s="494">
        <v>0</v>
      </c>
      <c r="DN48" s="494">
        <v>0</v>
      </c>
      <c r="DO48" s="494">
        <v>0</v>
      </c>
      <c r="DP48" s="494">
        <v>0</v>
      </c>
      <c r="DQ48" s="494">
        <v>0</v>
      </c>
      <c r="DR48" s="494">
        <v>0</v>
      </c>
      <c r="DS48" s="494">
        <v>0</v>
      </c>
      <c r="DT48" s="494">
        <v>0</v>
      </c>
      <c r="DU48" s="494">
        <v>0</v>
      </c>
      <c r="DV48" s="494">
        <v>0</v>
      </c>
      <c r="DW48" s="494">
        <v>73</v>
      </c>
      <c r="DX48" s="494">
        <v>0</v>
      </c>
      <c r="DY48" s="494">
        <v>0</v>
      </c>
      <c r="DZ48" s="494">
        <v>0</v>
      </c>
      <c r="EA48" s="494">
        <v>0</v>
      </c>
      <c r="EB48" s="494">
        <v>5010</v>
      </c>
      <c r="EC48" s="494">
        <v>1676</v>
      </c>
      <c r="ED48" s="494">
        <v>2469</v>
      </c>
      <c r="EE48" s="494">
        <v>415</v>
      </c>
      <c r="EF48" s="494">
        <v>0</v>
      </c>
      <c r="EG48" s="494">
        <v>0</v>
      </c>
      <c r="EH48" s="494">
        <v>0</v>
      </c>
      <c r="EI48" s="494">
        <v>0</v>
      </c>
      <c r="EJ48" s="494">
        <v>0</v>
      </c>
      <c r="EK48" s="494">
        <v>0</v>
      </c>
      <c r="EL48" s="494">
        <v>0</v>
      </c>
      <c r="EM48" s="494">
        <v>79</v>
      </c>
      <c r="EN48" s="494">
        <v>0</v>
      </c>
      <c r="EO48" s="494">
        <v>0</v>
      </c>
      <c r="EP48" s="494">
        <v>0</v>
      </c>
      <c r="EQ48" s="494">
        <v>0</v>
      </c>
      <c r="ER48" s="494">
        <v>0</v>
      </c>
      <c r="ES48" s="494">
        <v>0</v>
      </c>
      <c r="ET48" s="494">
        <v>0</v>
      </c>
      <c r="EU48" s="494">
        <v>0</v>
      </c>
      <c r="EV48" s="494">
        <v>0</v>
      </c>
      <c r="EW48" s="494">
        <v>0</v>
      </c>
      <c r="EX48" s="494">
        <v>0</v>
      </c>
      <c r="EY48" s="494">
        <v>0</v>
      </c>
      <c r="EZ48" s="494">
        <v>0</v>
      </c>
      <c r="FA48" s="494">
        <v>20</v>
      </c>
      <c r="FB48" s="494">
        <v>0</v>
      </c>
      <c r="FC48" s="494">
        <v>0</v>
      </c>
      <c r="FD48" s="494">
        <v>0</v>
      </c>
      <c r="FE48" s="494">
        <v>0</v>
      </c>
      <c r="FF48" s="494">
        <v>0</v>
      </c>
      <c r="FG48" s="494">
        <v>0</v>
      </c>
      <c r="FH48" s="494">
        <v>0</v>
      </c>
      <c r="FI48" s="494">
        <v>0</v>
      </c>
      <c r="FJ48" s="494">
        <v>6</v>
      </c>
      <c r="FK48" s="494">
        <v>122</v>
      </c>
      <c r="FL48" s="494">
        <v>0</v>
      </c>
      <c r="FM48" s="494">
        <v>0</v>
      </c>
      <c r="FN48" s="494">
        <v>0</v>
      </c>
      <c r="FO48" s="494">
        <v>0</v>
      </c>
      <c r="FP48" s="494">
        <v>0</v>
      </c>
      <c r="FQ48" s="494">
        <v>0</v>
      </c>
      <c r="FR48" s="494">
        <v>0</v>
      </c>
      <c r="FS48" s="494">
        <v>0</v>
      </c>
      <c r="FT48" s="494">
        <v>0</v>
      </c>
      <c r="FU48" s="494">
        <v>0</v>
      </c>
      <c r="FV48" s="494">
        <v>0</v>
      </c>
      <c r="FW48" s="494">
        <v>0</v>
      </c>
      <c r="FX48" s="494">
        <v>0</v>
      </c>
      <c r="FY48" s="494">
        <v>0</v>
      </c>
      <c r="FZ48" s="494">
        <v>0</v>
      </c>
      <c r="GA48" s="494">
        <v>0</v>
      </c>
      <c r="GB48" s="494">
        <v>0</v>
      </c>
      <c r="GC48" s="494">
        <v>0</v>
      </c>
      <c r="GD48" s="494">
        <v>1393</v>
      </c>
      <c r="GE48" s="494">
        <v>4340</v>
      </c>
      <c r="GF48" s="494">
        <v>0</v>
      </c>
      <c r="GG48" s="495">
        <v>6049</v>
      </c>
      <c r="GH48" s="496">
        <v>488558</v>
      </c>
      <c r="GI48" s="497">
        <v>0</v>
      </c>
      <c r="GJ48" s="497">
        <v>7071</v>
      </c>
      <c r="GK48" s="497">
        <v>0</v>
      </c>
      <c r="GL48" s="497">
        <v>0</v>
      </c>
      <c r="GM48" s="497">
        <v>0</v>
      </c>
      <c r="GN48" s="497">
        <v>0</v>
      </c>
      <c r="GO48" s="497">
        <v>0</v>
      </c>
      <c r="GP48" s="495">
        <v>-349</v>
      </c>
      <c r="GQ48" s="496">
        <v>6722</v>
      </c>
      <c r="GR48" s="496">
        <v>495280</v>
      </c>
      <c r="GS48" s="494">
        <v>13576</v>
      </c>
      <c r="GT48" s="495">
        <v>0</v>
      </c>
      <c r="GU48" s="496">
        <v>13576</v>
      </c>
      <c r="GV48" s="496">
        <v>20298</v>
      </c>
      <c r="GW48" s="496">
        <v>508856</v>
      </c>
      <c r="GX48" s="497">
        <v>-110939</v>
      </c>
      <c r="GY48" s="497">
        <v>0</v>
      </c>
      <c r="GZ48" s="497">
        <v>-41</v>
      </c>
      <c r="HA48" s="495">
        <v>-8879</v>
      </c>
      <c r="HB48" s="495">
        <v>-119859</v>
      </c>
      <c r="HC48" s="496">
        <v>-99561</v>
      </c>
      <c r="HD48" s="496">
        <v>388997</v>
      </c>
    </row>
    <row r="49" spans="1:212" ht="15.75" hidden="1" customHeight="1" x14ac:dyDescent="0.2">
      <c r="A49" s="498" t="s">
        <v>202</v>
      </c>
      <c r="B49" s="499" t="s">
        <v>201</v>
      </c>
      <c r="C49" s="493">
        <v>0</v>
      </c>
      <c r="D49" s="494">
        <v>0</v>
      </c>
      <c r="E49" s="494">
        <v>0</v>
      </c>
      <c r="F49" s="494">
        <v>0</v>
      </c>
      <c r="G49" s="494">
        <v>0</v>
      </c>
      <c r="H49" s="494">
        <v>0</v>
      </c>
      <c r="I49" s="494">
        <v>135</v>
      </c>
      <c r="J49" s="494">
        <v>0</v>
      </c>
      <c r="K49" s="494">
        <v>0</v>
      </c>
      <c r="L49" s="494">
        <v>0</v>
      </c>
      <c r="M49" s="494">
        <v>0</v>
      </c>
      <c r="N49" s="494">
        <v>0</v>
      </c>
      <c r="O49" s="494">
        <v>0</v>
      </c>
      <c r="P49" s="494">
        <v>0</v>
      </c>
      <c r="Q49" s="494">
        <v>0</v>
      </c>
      <c r="R49" s="494">
        <v>0</v>
      </c>
      <c r="S49" s="494">
        <v>1856</v>
      </c>
      <c r="T49" s="494">
        <v>510</v>
      </c>
      <c r="U49" s="494">
        <v>0</v>
      </c>
      <c r="V49" s="494">
        <v>864</v>
      </c>
      <c r="W49" s="494">
        <v>232</v>
      </c>
      <c r="X49" s="494">
        <v>4325</v>
      </c>
      <c r="Y49" s="494">
        <v>190</v>
      </c>
      <c r="Z49" s="494">
        <v>30</v>
      </c>
      <c r="AA49" s="494">
        <v>354</v>
      </c>
      <c r="AB49" s="494">
        <v>109</v>
      </c>
      <c r="AC49" s="494">
        <v>0</v>
      </c>
      <c r="AD49" s="494">
        <v>3</v>
      </c>
      <c r="AE49" s="494">
        <v>1</v>
      </c>
      <c r="AF49" s="494">
        <v>3</v>
      </c>
      <c r="AG49" s="494">
        <v>6639</v>
      </c>
      <c r="AH49" s="494">
        <v>67</v>
      </c>
      <c r="AI49" s="494">
        <v>891</v>
      </c>
      <c r="AJ49" s="494">
        <v>82</v>
      </c>
      <c r="AK49" s="494">
        <v>301</v>
      </c>
      <c r="AL49" s="494">
        <v>0</v>
      </c>
      <c r="AM49" s="494">
        <v>80</v>
      </c>
      <c r="AN49" s="494">
        <v>0</v>
      </c>
      <c r="AO49" s="494">
        <v>13676</v>
      </c>
      <c r="AP49" s="494">
        <v>10072</v>
      </c>
      <c r="AQ49" s="494">
        <v>39</v>
      </c>
      <c r="AR49" s="494">
        <v>0</v>
      </c>
      <c r="AS49" s="494">
        <v>1150</v>
      </c>
      <c r="AT49" s="494">
        <v>0</v>
      </c>
      <c r="AU49" s="494">
        <v>177</v>
      </c>
      <c r="AV49" s="494">
        <v>45953</v>
      </c>
      <c r="AW49" s="494">
        <v>49657</v>
      </c>
      <c r="AX49" s="494">
        <v>1072</v>
      </c>
      <c r="AY49" s="494">
        <v>33590</v>
      </c>
      <c r="AZ49" s="494">
        <v>2764</v>
      </c>
      <c r="BA49" s="494">
        <v>42687</v>
      </c>
      <c r="BB49" s="494">
        <v>8048</v>
      </c>
      <c r="BC49" s="494">
        <v>2333</v>
      </c>
      <c r="BD49" s="494">
        <v>55064</v>
      </c>
      <c r="BE49" s="494">
        <v>10086</v>
      </c>
      <c r="BF49" s="494">
        <v>28</v>
      </c>
      <c r="BG49" s="494">
        <v>0</v>
      </c>
      <c r="BH49" s="494">
        <v>5520</v>
      </c>
      <c r="BI49" s="494">
        <v>24967</v>
      </c>
      <c r="BJ49" s="494">
        <v>163</v>
      </c>
      <c r="BK49" s="494">
        <v>70</v>
      </c>
      <c r="BL49" s="494">
        <v>1163</v>
      </c>
      <c r="BM49" s="494">
        <v>1</v>
      </c>
      <c r="BN49" s="494">
        <v>0</v>
      </c>
      <c r="BO49" s="494">
        <v>0</v>
      </c>
      <c r="BP49" s="494">
        <v>42</v>
      </c>
      <c r="BQ49" s="494">
        <v>16229</v>
      </c>
      <c r="BR49" s="494">
        <v>0</v>
      </c>
      <c r="BS49" s="494">
        <v>3262</v>
      </c>
      <c r="BT49" s="494">
        <v>167</v>
      </c>
      <c r="BU49" s="494">
        <v>333</v>
      </c>
      <c r="BV49" s="494">
        <v>61</v>
      </c>
      <c r="BW49" s="494">
        <v>0</v>
      </c>
      <c r="BX49" s="494">
        <v>22</v>
      </c>
      <c r="BY49" s="494">
        <v>17</v>
      </c>
      <c r="BZ49" s="494">
        <v>4868</v>
      </c>
      <c r="CA49" s="494">
        <v>0</v>
      </c>
      <c r="CB49" s="494">
        <v>0</v>
      </c>
      <c r="CC49" s="494">
        <v>5447</v>
      </c>
      <c r="CD49" s="494">
        <v>0</v>
      </c>
      <c r="CE49" s="494">
        <v>0</v>
      </c>
      <c r="CF49" s="494">
        <v>178</v>
      </c>
      <c r="CG49" s="494">
        <v>19</v>
      </c>
      <c r="CH49" s="494">
        <v>37</v>
      </c>
      <c r="CI49" s="494">
        <v>46</v>
      </c>
      <c r="CJ49" s="494">
        <v>695</v>
      </c>
      <c r="CK49" s="494">
        <v>3</v>
      </c>
      <c r="CL49" s="494">
        <v>6</v>
      </c>
      <c r="CM49" s="494">
        <v>3</v>
      </c>
      <c r="CN49" s="494">
        <v>29</v>
      </c>
      <c r="CO49" s="494">
        <v>516</v>
      </c>
      <c r="CP49" s="494">
        <v>27</v>
      </c>
      <c r="CQ49" s="494">
        <v>1</v>
      </c>
      <c r="CR49" s="494">
        <v>33</v>
      </c>
      <c r="CS49" s="494">
        <v>11</v>
      </c>
      <c r="CT49" s="494">
        <v>207</v>
      </c>
      <c r="CU49" s="494">
        <v>153</v>
      </c>
      <c r="CV49" s="494">
        <v>20</v>
      </c>
      <c r="CW49" s="494">
        <v>1589</v>
      </c>
      <c r="CX49" s="494">
        <v>891</v>
      </c>
      <c r="CY49" s="494">
        <v>56</v>
      </c>
      <c r="CZ49" s="494">
        <v>0</v>
      </c>
      <c r="DA49" s="494">
        <v>0</v>
      </c>
      <c r="DB49" s="494">
        <v>9</v>
      </c>
      <c r="DC49" s="494">
        <v>0</v>
      </c>
      <c r="DD49" s="494">
        <v>2496</v>
      </c>
      <c r="DE49" s="494">
        <v>3169</v>
      </c>
      <c r="DF49" s="494">
        <v>300</v>
      </c>
      <c r="DG49" s="494">
        <v>43</v>
      </c>
      <c r="DH49" s="494">
        <v>637</v>
      </c>
      <c r="DI49" s="494">
        <v>1</v>
      </c>
      <c r="DJ49" s="494">
        <v>2337</v>
      </c>
      <c r="DK49" s="494">
        <v>4498</v>
      </c>
      <c r="DL49" s="494">
        <v>286</v>
      </c>
      <c r="DM49" s="494">
        <v>1269</v>
      </c>
      <c r="DN49" s="494">
        <v>0</v>
      </c>
      <c r="DO49" s="494">
        <v>0</v>
      </c>
      <c r="DP49" s="494">
        <v>0</v>
      </c>
      <c r="DQ49" s="494">
        <v>1707</v>
      </c>
      <c r="DR49" s="494">
        <v>129</v>
      </c>
      <c r="DS49" s="494">
        <v>0</v>
      </c>
      <c r="DT49" s="494">
        <v>16</v>
      </c>
      <c r="DU49" s="494">
        <v>69</v>
      </c>
      <c r="DV49" s="494">
        <v>191</v>
      </c>
      <c r="DW49" s="494">
        <v>62</v>
      </c>
      <c r="DX49" s="494">
        <v>124</v>
      </c>
      <c r="DY49" s="494">
        <v>0</v>
      </c>
      <c r="DZ49" s="494">
        <v>0</v>
      </c>
      <c r="EA49" s="494">
        <v>0</v>
      </c>
      <c r="EB49" s="494">
        <v>293</v>
      </c>
      <c r="EC49" s="494">
        <v>215</v>
      </c>
      <c r="ED49" s="494">
        <v>0</v>
      </c>
      <c r="EE49" s="494">
        <v>0</v>
      </c>
      <c r="EF49" s="494">
        <v>0</v>
      </c>
      <c r="EG49" s="494">
        <v>14944</v>
      </c>
      <c r="EH49" s="494">
        <v>6598</v>
      </c>
      <c r="EI49" s="494">
        <v>0</v>
      </c>
      <c r="EJ49" s="494">
        <v>0</v>
      </c>
      <c r="EK49" s="494">
        <v>0</v>
      </c>
      <c r="EL49" s="494">
        <v>0</v>
      </c>
      <c r="EM49" s="494">
        <v>0</v>
      </c>
      <c r="EN49" s="494">
        <v>0</v>
      </c>
      <c r="EO49" s="494">
        <v>0</v>
      </c>
      <c r="EP49" s="494">
        <v>205</v>
      </c>
      <c r="EQ49" s="494">
        <v>1</v>
      </c>
      <c r="ER49" s="494">
        <v>0</v>
      </c>
      <c r="ES49" s="494">
        <v>0</v>
      </c>
      <c r="ET49" s="494">
        <v>0</v>
      </c>
      <c r="EU49" s="494">
        <v>0</v>
      </c>
      <c r="EV49" s="494">
        <v>0</v>
      </c>
      <c r="EW49" s="494">
        <v>0</v>
      </c>
      <c r="EX49" s="494">
        <v>0</v>
      </c>
      <c r="EY49" s="494">
        <v>0</v>
      </c>
      <c r="EZ49" s="494">
        <v>0</v>
      </c>
      <c r="FA49" s="494">
        <v>44</v>
      </c>
      <c r="FB49" s="494">
        <v>0</v>
      </c>
      <c r="FC49" s="494">
        <v>0</v>
      </c>
      <c r="FD49" s="494">
        <v>0</v>
      </c>
      <c r="FE49" s="494">
        <v>0</v>
      </c>
      <c r="FF49" s="494">
        <v>0</v>
      </c>
      <c r="FG49" s="494">
        <v>0</v>
      </c>
      <c r="FH49" s="494">
        <v>0</v>
      </c>
      <c r="FI49" s="494">
        <v>0</v>
      </c>
      <c r="FJ49" s="494">
        <v>75</v>
      </c>
      <c r="FK49" s="494">
        <v>0</v>
      </c>
      <c r="FL49" s="494">
        <v>0</v>
      </c>
      <c r="FM49" s="494">
        <v>0</v>
      </c>
      <c r="FN49" s="494">
        <v>0</v>
      </c>
      <c r="FO49" s="494">
        <v>4562</v>
      </c>
      <c r="FP49" s="494">
        <v>0</v>
      </c>
      <c r="FQ49" s="494">
        <v>2933</v>
      </c>
      <c r="FR49" s="494">
        <v>0</v>
      </c>
      <c r="FS49" s="494">
        <v>0</v>
      </c>
      <c r="FT49" s="494">
        <v>0</v>
      </c>
      <c r="FU49" s="494">
        <v>0</v>
      </c>
      <c r="FV49" s="494">
        <v>0</v>
      </c>
      <c r="FW49" s="494">
        <v>0</v>
      </c>
      <c r="FX49" s="494">
        <v>0</v>
      </c>
      <c r="FY49" s="494">
        <v>0</v>
      </c>
      <c r="FZ49" s="494">
        <v>0</v>
      </c>
      <c r="GA49" s="494">
        <v>4</v>
      </c>
      <c r="GB49" s="494">
        <v>0</v>
      </c>
      <c r="GC49" s="494">
        <v>10949</v>
      </c>
      <c r="GD49" s="494">
        <v>6296</v>
      </c>
      <c r="GE49" s="494">
        <v>17</v>
      </c>
      <c r="GF49" s="494">
        <v>0</v>
      </c>
      <c r="GG49" s="495">
        <v>1264</v>
      </c>
      <c r="GH49" s="496">
        <v>425663</v>
      </c>
      <c r="GI49" s="497">
        <v>0</v>
      </c>
      <c r="GJ49" s="497">
        <v>5</v>
      </c>
      <c r="GK49" s="497">
        <v>0</v>
      </c>
      <c r="GL49" s="497">
        <v>0</v>
      </c>
      <c r="GM49" s="497">
        <v>0</v>
      </c>
      <c r="GN49" s="497">
        <v>0</v>
      </c>
      <c r="GO49" s="497">
        <v>0</v>
      </c>
      <c r="GP49" s="495">
        <v>-1765</v>
      </c>
      <c r="GQ49" s="496">
        <v>-1760</v>
      </c>
      <c r="GR49" s="496">
        <v>423903</v>
      </c>
      <c r="GS49" s="494">
        <v>31995</v>
      </c>
      <c r="GT49" s="495">
        <v>0</v>
      </c>
      <c r="GU49" s="496">
        <v>31995</v>
      </c>
      <c r="GV49" s="496">
        <v>30235</v>
      </c>
      <c r="GW49" s="496">
        <v>455898</v>
      </c>
      <c r="GX49" s="497">
        <v>-14271</v>
      </c>
      <c r="GY49" s="497">
        <v>0</v>
      </c>
      <c r="GZ49" s="497">
        <v>-483</v>
      </c>
      <c r="HA49" s="495">
        <v>-1180</v>
      </c>
      <c r="HB49" s="495">
        <v>-15934</v>
      </c>
      <c r="HC49" s="496">
        <v>14301</v>
      </c>
      <c r="HD49" s="496">
        <v>439964</v>
      </c>
    </row>
    <row r="50" spans="1:212" ht="15.75" customHeight="1" x14ac:dyDescent="0.2">
      <c r="A50" s="519" t="s">
        <v>195</v>
      </c>
      <c r="B50" s="520" t="s">
        <v>569</v>
      </c>
      <c r="C50" s="493">
        <v>2958</v>
      </c>
      <c r="D50" s="494">
        <v>816</v>
      </c>
      <c r="E50" s="494">
        <v>284</v>
      </c>
      <c r="F50" s="494">
        <v>914</v>
      </c>
      <c r="G50" s="494">
        <v>827</v>
      </c>
      <c r="H50" s="494">
        <v>991</v>
      </c>
      <c r="I50" s="494">
        <v>1914</v>
      </c>
      <c r="J50" s="494">
        <v>1724</v>
      </c>
      <c r="K50" s="494">
        <v>30</v>
      </c>
      <c r="L50" s="494">
        <v>0</v>
      </c>
      <c r="M50" s="494">
        <v>0</v>
      </c>
      <c r="N50" s="494">
        <v>1603</v>
      </c>
      <c r="O50" s="494">
        <v>387</v>
      </c>
      <c r="P50" s="494">
        <v>0</v>
      </c>
      <c r="Q50" s="494">
        <v>38</v>
      </c>
      <c r="R50" s="494">
        <v>68</v>
      </c>
      <c r="S50" s="494">
        <v>16291</v>
      </c>
      <c r="T50" s="494">
        <v>6835</v>
      </c>
      <c r="U50" s="494">
        <v>0</v>
      </c>
      <c r="V50" s="494">
        <v>50799</v>
      </c>
      <c r="W50" s="494">
        <v>1377</v>
      </c>
      <c r="X50" s="494">
        <v>24215</v>
      </c>
      <c r="Y50" s="494">
        <v>6459</v>
      </c>
      <c r="Z50" s="494">
        <v>1129</v>
      </c>
      <c r="AA50" s="494">
        <v>28755</v>
      </c>
      <c r="AB50" s="494">
        <v>3384</v>
      </c>
      <c r="AC50" s="494">
        <v>28</v>
      </c>
      <c r="AD50" s="494">
        <v>6</v>
      </c>
      <c r="AE50" s="494">
        <v>40</v>
      </c>
      <c r="AF50" s="494">
        <v>0</v>
      </c>
      <c r="AG50" s="494">
        <v>13256</v>
      </c>
      <c r="AH50" s="494">
        <v>59</v>
      </c>
      <c r="AI50" s="494">
        <v>0</v>
      </c>
      <c r="AJ50" s="494">
        <v>0</v>
      </c>
      <c r="AK50" s="494">
        <v>0</v>
      </c>
      <c r="AL50" s="494">
        <v>0</v>
      </c>
      <c r="AM50" s="494">
        <v>586</v>
      </c>
      <c r="AN50" s="494">
        <v>790</v>
      </c>
      <c r="AO50" s="494">
        <v>7396</v>
      </c>
      <c r="AP50" s="494">
        <v>15663</v>
      </c>
      <c r="AQ50" s="494">
        <v>1023</v>
      </c>
      <c r="AR50" s="494">
        <v>805</v>
      </c>
      <c r="AS50" s="494">
        <v>1360</v>
      </c>
      <c r="AT50" s="494">
        <v>30</v>
      </c>
      <c r="AU50" s="494">
        <v>33816</v>
      </c>
      <c r="AV50" s="494">
        <v>51643</v>
      </c>
      <c r="AW50" s="494">
        <v>180690</v>
      </c>
      <c r="AX50" s="494">
        <v>16406</v>
      </c>
      <c r="AY50" s="494">
        <v>39229</v>
      </c>
      <c r="AZ50" s="494">
        <v>2960</v>
      </c>
      <c r="BA50" s="494">
        <v>50364</v>
      </c>
      <c r="BB50" s="494">
        <v>31915</v>
      </c>
      <c r="BC50" s="494">
        <v>3756</v>
      </c>
      <c r="BD50" s="494">
        <v>138228</v>
      </c>
      <c r="BE50" s="494">
        <v>32117</v>
      </c>
      <c r="BF50" s="494">
        <v>10882</v>
      </c>
      <c r="BG50" s="494">
        <v>123569</v>
      </c>
      <c r="BH50" s="494">
        <v>15074</v>
      </c>
      <c r="BI50" s="494">
        <v>102830</v>
      </c>
      <c r="BJ50" s="494">
        <v>421</v>
      </c>
      <c r="BK50" s="494">
        <v>275</v>
      </c>
      <c r="BL50" s="494">
        <v>41740</v>
      </c>
      <c r="BM50" s="494">
        <v>86220</v>
      </c>
      <c r="BN50" s="494">
        <v>27383</v>
      </c>
      <c r="BO50" s="494">
        <v>33</v>
      </c>
      <c r="BP50" s="494">
        <v>355</v>
      </c>
      <c r="BQ50" s="494">
        <v>26716</v>
      </c>
      <c r="BR50" s="494">
        <v>2853</v>
      </c>
      <c r="BS50" s="494">
        <v>8355</v>
      </c>
      <c r="BT50" s="494">
        <v>2576</v>
      </c>
      <c r="BU50" s="494">
        <v>2300</v>
      </c>
      <c r="BV50" s="494">
        <v>52019</v>
      </c>
      <c r="BW50" s="494">
        <v>0</v>
      </c>
      <c r="BX50" s="494">
        <v>8616</v>
      </c>
      <c r="BY50" s="494">
        <v>657</v>
      </c>
      <c r="BZ50" s="494">
        <v>19349</v>
      </c>
      <c r="CA50" s="494">
        <v>2712</v>
      </c>
      <c r="CB50" s="494">
        <v>534</v>
      </c>
      <c r="CC50" s="494">
        <v>4278</v>
      </c>
      <c r="CD50" s="494">
        <v>0</v>
      </c>
      <c r="CE50" s="494">
        <v>4927</v>
      </c>
      <c r="CF50" s="494">
        <v>8375</v>
      </c>
      <c r="CG50" s="494">
        <v>17778</v>
      </c>
      <c r="CH50" s="494">
        <v>366</v>
      </c>
      <c r="CI50" s="494">
        <v>725</v>
      </c>
      <c r="CJ50" s="494">
        <v>5382</v>
      </c>
      <c r="CK50" s="494">
        <v>428</v>
      </c>
      <c r="CL50" s="494">
        <v>594</v>
      </c>
      <c r="CM50" s="494">
        <v>319</v>
      </c>
      <c r="CN50" s="494">
        <v>5903</v>
      </c>
      <c r="CO50" s="494">
        <v>5590</v>
      </c>
      <c r="CP50" s="494">
        <v>112</v>
      </c>
      <c r="CQ50" s="494">
        <v>724</v>
      </c>
      <c r="CR50" s="494">
        <v>206</v>
      </c>
      <c r="CS50" s="494">
        <v>848</v>
      </c>
      <c r="CT50" s="494">
        <v>1522</v>
      </c>
      <c r="CU50" s="494">
        <v>729</v>
      </c>
      <c r="CV50" s="494">
        <v>1115</v>
      </c>
      <c r="CW50" s="494">
        <v>3161</v>
      </c>
      <c r="CX50" s="494">
        <v>6</v>
      </c>
      <c r="CY50" s="494">
        <v>1405</v>
      </c>
      <c r="CZ50" s="494">
        <v>443</v>
      </c>
      <c r="DA50" s="494">
        <v>943</v>
      </c>
      <c r="DB50" s="494">
        <v>16</v>
      </c>
      <c r="DC50" s="494">
        <v>4</v>
      </c>
      <c r="DD50" s="494">
        <v>58028</v>
      </c>
      <c r="DE50" s="494">
        <v>14992</v>
      </c>
      <c r="DF50" s="494">
        <v>6888</v>
      </c>
      <c r="DG50" s="494">
        <v>12808</v>
      </c>
      <c r="DH50" s="494">
        <v>1899</v>
      </c>
      <c r="DI50" s="494">
        <v>126</v>
      </c>
      <c r="DJ50" s="494">
        <v>39232</v>
      </c>
      <c r="DK50" s="494">
        <v>3359</v>
      </c>
      <c r="DL50" s="494">
        <v>2952</v>
      </c>
      <c r="DM50" s="494">
        <v>2490</v>
      </c>
      <c r="DN50" s="494">
        <v>1921</v>
      </c>
      <c r="DO50" s="494">
        <v>76</v>
      </c>
      <c r="DP50" s="494">
        <v>0</v>
      </c>
      <c r="DQ50" s="494">
        <v>2533</v>
      </c>
      <c r="DR50" s="494">
        <v>4650</v>
      </c>
      <c r="DS50" s="494">
        <v>2191</v>
      </c>
      <c r="DT50" s="494">
        <v>734</v>
      </c>
      <c r="DU50" s="494">
        <v>399</v>
      </c>
      <c r="DV50" s="494">
        <v>1838</v>
      </c>
      <c r="DW50" s="494">
        <v>8836</v>
      </c>
      <c r="DX50" s="494">
        <v>416</v>
      </c>
      <c r="DY50" s="494">
        <v>2281</v>
      </c>
      <c r="DZ50" s="494">
        <v>2567</v>
      </c>
      <c r="EA50" s="494">
        <v>3740</v>
      </c>
      <c r="EB50" s="494">
        <v>7642</v>
      </c>
      <c r="EC50" s="494">
        <v>6999</v>
      </c>
      <c r="ED50" s="494">
        <v>84</v>
      </c>
      <c r="EE50" s="494">
        <v>54</v>
      </c>
      <c r="EF50" s="494">
        <v>0</v>
      </c>
      <c r="EG50" s="494">
        <v>19460</v>
      </c>
      <c r="EH50" s="494">
        <v>25649</v>
      </c>
      <c r="EI50" s="494">
        <v>0</v>
      </c>
      <c r="EJ50" s="494">
        <v>0</v>
      </c>
      <c r="EK50" s="494">
        <v>0</v>
      </c>
      <c r="EL50" s="494">
        <v>0</v>
      </c>
      <c r="EM50" s="494">
        <v>0</v>
      </c>
      <c r="EN50" s="494">
        <v>0</v>
      </c>
      <c r="EO50" s="494">
        <v>0</v>
      </c>
      <c r="EP50" s="494">
        <v>0</v>
      </c>
      <c r="EQ50" s="494">
        <v>0</v>
      </c>
      <c r="ER50" s="494">
        <v>0</v>
      </c>
      <c r="ES50" s="494">
        <v>752</v>
      </c>
      <c r="ET50" s="494">
        <v>0</v>
      </c>
      <c r="EU50" s="494">
        <v>0</v>
      </c>
      <c r="EV50" s="494">
        <v>0</v>
      </c>
      <c r="EW50" s="494">
        <v>0</v>
      </c>
      <c r="EX50" s="494">
        <v>0</v>
      </c>
      <c r="EY50" s="494">
        <v>0</v>
      </c>
      <c r="EZ50" s="494">
        <v>0</v>
      </c>
      <c r="FA50" s="494">
        <v>1307</v>
      </c>
      <c r="FB50" s="494">
        <v>2272</v>
      </c>
      <c r="FC50" s="494">
        <v>184</v>
      </c>
      <c r="FD50" s="494">
        <v>0</v>
      </c>
      <c r="FE50" s="494">
        <v>0</v>
      </c>
      <c r="FF50" s="494">
        <v>0</v>
      </c>
      <c r="FG50" s="494">
        <v>0</v>
      </c>
      <c r="FH50" s="494">
        <v>0</v>
      </c>
      <c r="FI50" s="494">
        <v>1662</v>
      </c>
      <c r="FJ50" s="494">
        <v>997</v>
      </c>
      <c r="FK50" s="494">
        <v>4638</v>
      </c>
      <c r="FL50" s="494">
        <v>400</v>
      </c>
      <c r="FM50" s="494">
        <v>0</v>
      </c>
      <c r="FN50" s="494">
        <v>20</v>
      </c>
      <c r="FO50" s="494">
        <v>85504</v>
      </c>
      <c r="FP50" s="494">
        <v>15085</v>
      </c>
      <c r="FQ50" s="494">
        <v>19446</v>
      </c>
      <c r="FR50" s="494">
        <v>3310</v>
      </c>
      <c r="FS50" s="494">
        <v>2917</v>
      </c>
      <c r="FT50" s="494">
        <v>0</v>
      </c>
      <c r="FU50" s="494">
        <v>0</v>
      </c>
      <c r="FV50" s="494">
        <v>0</v>
      </c>
      <c r="FW50" s="494">
        <v>1906</v>
      </c>
      <c r="FX50" s="494">
        <v>2560</v>
      </c>
      <c r="FY50" s="494">
        <v>1901</v>
      </c>
      <c r="FZ50" s="494">
        <v>0</v>
      </c>
      <c r="GA50" s="494">
        <v>387</v>
      </c>
      <c r="GB50" s="494">
        <v>8607</v>
      </c>
      <c r="GC50" s="494">
        <v>0</v>
      </c>
      <c r="GD50" s="494">
        <v>81</v>
      </c>
      <c r="GE50" s="494">
        <v>271</v>
      </c>
      <c r="GF50" s="494">
        <v>0</v>
      </c>
      <c r="GG50" s="495">
        <v>3416</v>
      </c>
      <c r="GH50" s="496">
        <v>1767799</v>
      </c>
      <c r="GI50" s="497">
        <v>13</v>
      </c>
      <c r="GJ50" s="497">
        <v>11146</v>
      </c>
      <c r="GK50" s="497">
        <v>0</v>
      </c>
      <c r="GL50" s="497">
        <v>0</v>
      </c>
      <c r="GM50" s="497">
        <v>0</v>
      </c>
      <c r="GN50" s="497">
        <v>0</v>
      </c>
      <c r="GO50" s="497">
        <v>0</v>
      </c>
      <c r="GP50" s="495">
        <v>-18862</v>
      </c>
      <c r="GQ50" s="496">
        <v>-7703</v>
      </c>
      <c r="GR50" s="496">
        <v>1760096</v>
      </c>
      <c r="GS50" s="494">
        <v>334595</v>
      </c>
      <c r="GT50" s="495">
        <v>2</v>
      </c>
      <c r="GU50" s="496">
        <v>334597</v>
      </c>
      <c r="GV50" s="496">
        <v>326894</v>
      </c>
      <c r="GW50" s="496">
        <v>2094693</v>
      </c>
      <c r="GX50" s="497">
        <v>-486174</v>
      </c>
      <c r="GY50" s="497">
        <v>-21</v>
      </c>
      <c r="GZ50" s="497">
        <v>-6686</v>
      </c>
      <c r="HA50" s="495">
        <v>-39427</v>
      </c>
      <c r="HB50" s="495">
        <v>-532308</v>
      </c>
      <c r="HC50" s="496">
        <v>-205414</v>
      </c>
      <c r="HD50" s="496">
        <v>1562385</v>
      </c>
    </row>
    <row r="51" spans="1:212" ht="15.75" hidden="1" customHeight="1" x14ac:dyDescent="0.2">
      <c r="A51" s="498" t="s">
        <v>194</v>
      </c>
      <c r="B51" s="499" t="s">
        <v>2158</v>
      </c>
      <c r="C51" s="493">
        <v>0</v>
      </c>
      <c r="D51" s="494">
        <v>0</v>
      </c>
      <c r="E51" s="494">
        <v>0</v>
      </c>
      <c r="F51" s="494">
        <v>0</v>
      </c>
      <c r="G51" s="494">
        <v>0</v>
      </c>
      <c r="H51" s="494">
        <v>0</v>
      </c>
      <c r="I51" s="494">
        <v>0</v>
      </c>
      <c r="J51" s="494">
        <v>0</v>
      </c>
      <c r="K51" s="494">
        <v>0</v>
      </c>
      <c r="L51" s="494">
        <v>0</v>
      </c>
      <c r="M51" s="494">
        <v>0</v>
      </c>
      <c r="N51" s="494">
        <v>0</v>
      </c>
      <c r="O51" s="494">
        <v>0</v>
      </c>
      <c r="P51" s="494">
        <v>0</v>
      </c>
      <c r="Q51" s="494">
        <v>0</v>
      </c>
      <c r="R51" s="494">
        <v>0</v>
      </c>
      <c r="S51" s="494">
        <v>0</v>
      </c>
      <c r="T51" s="494">
        <v>0</v>
      </c>
      <c r="U51" s="494">
        <v>0</v>
      </c>
      <c r="V51" s="494">
        <v>0</v>
      </c>
      <c r="W51" s="494">
        <v>0</v>
      </c>
      <c r="X51" s="494">
        <v>0</v>
      </c>
      <c r="Y51" s="494">
        <v>0</v>
      </c>
      <c r="Z51" s="494">
        <v>0</v>
      </c>
      <c r="AA51" s="494">
        <v>0</v>
      </c>
      <c r="AB51" s="494">
        <v>0</v>
      </c>
      <c r="AC51" s="494">
        <v>131</v>
      </c>
      <c r="AD51" s="494">
        <v>0</v>
      </c>
      <c r="AE51" s="494">
        <v>0</v>
      </c>
      <c r="AF51" s="494">
        <v>0</v>
      </c>
      <c r="AG51" s="494">
        <v>86</v>
      </c>
      <c r="AH51" s="494">
        <v>0</v>
      </c>
      <c r="AI51" s="494">
        <v>0</v>
      </c>
      <c r="AJ51" s="494">
        <v>0</v>
      </c>
      <c r="AK51" s="494">
        <v>0</v>
      </c>
      <c r="AL51" s="494">
        <v>0</v>
      </c>
      <c r="AM51" s="494">
        <v>0</v>
      </c>
      <c r="AN51" s="494">
        <v>0</v>
      </c>
      <c r="AO51" s="494">
        <v>0</v>
      </c>
      <c r="AP51" s="494">
        <v>129</v>
      </c>
      <c r="AQ51" s="494">
        <v>1290</v>
      </c>
      <c r="AR51" s="494">
        <v>0</v>
      </c>
      <c r="AS51" s="494">
        <v>55</v>
      </c>
      <c r="AT51" s="494">
        <v>85</v>
      </c>
      <c r="AU51" s="494">
        <v>6402</v>
      </c>
      <c r="AV51" s="494">
        <v>0</v>
      </c>
      <c r="AW51" s="494">
        <v>10882</v>
      </c>
      <c r="AX51" s="494">
        <v>540667</v>
      </c>
      <c r="AY51" s="494">
        <v>1013835</v>
      </c>
      <c r="AZ51" s="494">
        <v>122382</v>
      </c>
      <c r="BA51" s="494">
        <v>128285</v>
      </c>
      <c r="BB51" s="494">
        <v>532115</v>
      </c>
      <c r="BC51" s="494">
        <v>917</v>
      </c>
      <c r="BD51" s="494">
        <v>2850</v>
      </c>
      <c r="BE51" s="494">
        <v>1709</v>
      </c>
      <c r="BF51" s="494">
        <v>0</v>
      </c>
      <c r="BG51" s="494">
        <v>99882</v>
      </c>
      <c r="BH51" s="494">
        <v>522</v>
      </c>
      <c r="BI51" s="494">
        <v>32962</v>
      </c>
      <c r="BJ51" s="494">
        <v>1941</v>
      </c>
      <c r="BK51" s="494">
        <v>0</v>
      </c>
      <c r="BL51" s="494">
        <v>194</v>
      </c>
      <c r="BM51" s="494">
        <v>66</v>
      </c>
      <c r="BN51" s="494">
        <v>900</v>
      </c>
      <c r="BO51" s="494">
        <v>0</v>
      </c>
      <c r="BP51" s="494">
        <v>0</v>
      </c>
      <c r="BQ51" s="494">
        <v>1249</v>
      </c>
      <c r="BR51" s="494">
        <v>0</v>
      </c>
      <c r="BS51" s="494">
        <v>0</v>
      </c>
      <c r="BT51" s="494">
        <v>0</v>
      </c>
      <c r="BU51" s="494">
        <v>492</v>
      </c>
      <c r="BV51" s="494">
        <v>0</v>
      </c>
      <c r="BW51" s="494">
        <v>0</v>
      </c>
      <c r="BX51" s="494">
        <v>0</v>
      </c>
      <c r="BY51" s="494">
        <v>0</v>
      </c>
      <c r="BZ51" s="494">
        <v>0</v>
      </c>
      <c r="CA51" s="494">
        <v>41</v>
      </c>
      <c r="CB51" s="494">
        <v>0</v>
      </c>
      <c r="CC51" s="494">
        <v>0</v>
      </c>
      <c r="CD51" s="494">
        <v>0</v>
      </c>
      <c r="CE51" s="494">
        <v>0</v>
      </c>
      <c r="CF51" s="494">
        <v>0</v>
      </c>
      <c r="CG51" s="494">
        <v>0</v>
      </c>
      <c r="CH51" s="494">
        <v>0</v>
      </c>
      <c r="CI51" s="494">
        <v>0</v>
      </c>
      <c r="CJ51" s="494">
        <v>2</v>
      </c>
      <c r="CK51" s="494">
        <v>0</v>
      </c>
      <c r="CL51" s="494">
        <v>0</v>
      </c>
      <c r="CM51" s="494">
        <v>0</v>
      </c>
      <c r="CN51" s="494">
        <v>0</v>
      </c>
      <c r="CO51" s="494">
        <v>191</v>
      </c>
      <c r="CP51" s="494">
        <v>0</v>
      </c>
      <c r="CQ51" s="494">
        <v>0</v>
      </c>
      <c r="CR51" s="494">
        <v>0</v>
      </c>
      <c r="CS51" s="494">
        <v>36</v>
      </c>
      <c r="CT51" s="494">
        <v>0</v>
      </c>
      <c r="CU51" s="494">
        <v>0</v>
      </c>
      <c r="CV51" s="494">
        <v>0</v>
      </c>
      <c r="CW51" s="494">
        <v>5</v>
      </c>
      <c r="CX51" s="494">
        <v>0</v>
      </c>
      <c r="CY51" s="494">
        <v>0</v>
      </c>
      <c r="CZ51" s="494">
        <v>0</v>
      </c>
      <c r="DA51" s="494">
        <v>0</v>
      </c>
      <c r="DB51" s="494">
        <v>0</v>
      </c>
      <c r="DC51" s="494">
        <v>0</v>
      </c>
      <c r="DD51" s="494">
        <v>163</v>
      </c>
      <c r="DE51" s="494">
        <v>985</v>
      </c>
      <c r="DF51" s="494">
        <v>0</v>
      </c>
      <c r="DG51" s="494">
        <v>0</v>
      </c>
      <c r="DH51" s="494">
        <v>0</v>
      </c>
      <c r="DI51" s="494">
        <v>0</v>
      </c>
      <c r="DJ51" s="494">
        <v>0</v>
      </c>
      <c r="DK51" s="494">
        <v>0</v>
      </c>
      <c r="DL51" s="494">
        <v>0</v>
      </c>
      <c r="DM51" s="494">
        <v>0</v>
      </c>
      <c r="DN51" s="494">
        <v>0</v>
      </c>
      <c r="DO51" s="494">
        <v>0</v>
      </c>
      <c r="DP51" s="494">
        <v>0</v>
      </c>
      <c r="DQ51" s="494">
        <v>0</v>
      </c>
      <c r="DR51" s="494">
        <v>34</v>
      </c>
      <c r="DS51" s="494">
        <v>0</v>
      </c>
      <c r="DT51" s="494">
        <v>0</v>
      </c>
      <c r="DU51" s="494">
        <v>0</v>
      </c>
      <c r="DV51" s="494">
        <v>577</v>
      </c>
      <c r="DW51" s="494">
        <v>572</v>
      </c>
      <c r="DX51" s="494">
        <v>0</v>
      </c>
      <c r="DY51" s="494">
        <v>0</v>
      </c>
      <c r="DZ51" s="494">
        <v>0</v>
      </c>
      <c r="EA51" s="494">
        <v>0</v>
      </c>
      <c r="EB51" s="494">
        <v>0</v>
      </c>
      <c r="EC51" s="494">
        <v>0</v>
      </c>
      <c r="ED51" s="494">
        <v>0</v>
      </c>
      <c r="EE51" s="494">
        <v>1058</v>
      </c>
      <c r="EF51" s="494">
        <v>0</v>
      </c>
      <c r="EG51" s="494">
        <v>0</v>
      </c>
      <c r="EH51" s="494">
        <v>0</v>
      </c>
      <c r="EI51" s="494">
        <v>0</v>
      </c>
      <c r="EJ51" s="494">
        <v>0</v>
      </c>
      <c r="EK51" s="494">
        <v>0</v>
      </c>
      <c r="EL51" s="494">
        <v>0</v>
      </c>
      <c r="EM51" s="494">
        <v>0</v>
      </c>
      <c r="EN51" s="494">
        <v>0</v>
      </c>
      <c r="EO51" s="494">
        <v>0</v>
      </c>
      <c r="EP51" s="494">
        <v>0</v>
      </c>
      <c r="EQ51" s="494">
        <v>0</v>
      </c>
      <c r="ER51" s="494">
        <v>0</v>
      </c>
      <c r="ES51" s="494">
        <v>0</v>
      </c>
      <c r="ET51" s="494">
        <v>0</v>
      </c>
      <c r="EU51" s="494">
        <v>0</v>
      </c>
      <c r="EV51" s="494">
        <v>0</v>
      </c>
      <c r="EW51" s="494">
        <v>0</v>
      </c>
      <c r="EX51" s="494">
        <v>0</v>
      </c>
      <c r="EY51" s="494">
        <v>0</v>
      </c>
      <c r="EZ51" s="494">
        <v>0</v>
      </c>
      <c r="FA51" s="494">
        <v>0</v>
      </c>
      <c r="FB51" s="494">
        <v>0</v>
      </c>
      <c r="FC51" s="494">
        <v>0</v>
      </c>
      <c r="FD51" s="494">
        <v>0</v>
      </c>
      <c r="FE51" s="494">
        <v>0</v>
      </c>
      <c r="FF51" s="494">
        <v>0</v>
      </c>
      <c r="FG51" s="494">
        <v>0</v>
      </c>
      <c r="FH51" s="494">
        <v>0</v>
      </c>
      <c r="FI51" s="494">
        <v>102</v>
      </c>
      <c r="FJ51" s="494">
        <v>0</v>
      </c>
      <c r="FK51" s="494">
        <v>0</v>
      </c>
      <c r="FL51" s="494">
        <v>0</v>
      </c>
      <c r="FM51" s="494">
        <v>0</v>
      </c>
      <c r="FN51" s="494">
        <v>0</v>
      </c>
      <c r="FO51" s="494">
        <v>22366</v>
      </c>
      <c r="FP51" s="494">
        <v>3045</v>
      </c>
      <c r="FQ51" s="494">
        <v>111</v>
      </c>
      <c r="FR51" s="494">
        <v>0</v>
      </c>
      <c r="FS51" s="494">
        <v>0</v>
      </c>
      <c r="FT51" s="494">
        <v>0</v>
      </c>
      <c r="FU51" s="494">
        <v>0</v>
      </c>
      <c r="FV51" s="494">
        <v>0</v>
      </c>
      <c r="FW51" s="494">
        <v>0</v>
      </c>
      <c r="FX51" s="494">
        <v>0</v>
      </c>
      <c r="FY51" s="494">
        <v>0</v>
      </c>
      <c r="FZ51" s="494">
        <v>0</v>
      </c>
      <c r="GA51" s="494">
        <v>0</v>
      </c>
      <c r="GB51" s="494">
        <v>0</v>
      </c>
      <c r="GC51" s="494">
        <v>0</v>
      </c>
      <c r="GD51" s="494">
        <v>0</v>
      </c>
      <c r="GE51" s="494">
        <v>0</v>
      </c>
      <c r="GF51" s="494">
        <v>0</v>
      </c>
      <c r="GG51" s="495">
        <v>0</v>
      </c>
      <c r="GH51" s="496">
        <v>2529316</v>
      </c>
      <c r="GI51" s="497">
        <v>0</v>
      </c>
      <c r="GJ51" s="497">
        <v>0</v>
      </c>
      <c r="GK51" s="497">
        <v>0</v>
      </c>
      <c r="GL51" s="497">
        <v>0</v>
      </c>
      <c r="GM51" s="497">
        <v>0</v>
      </c>
      <c r="GN51" s="497">
        <v>0</v>
      </c>
      <c r="GO51" s="497">
        <v>0</v>
      </c>
      <c r="GP51" s="495">
        <v>-57139</v>
      </c>
      <c r="GQ51" s="496">
        <v>-57139</v>
      </c>
      <c r="GR51" s="496">
        <v>2472177</v>
      </c>
      <c r="GS51" s="494">
        <v>615654</v>
      </c>
      <c r="GT51" s="495">
        <v>0</v>
      </c>
      <c r="GU51" s="496">
        <v>615654</v>
      </c>
      <c r="GV51" s="496">
        <v>558515</v>
      </c>
      <c r="GW51" s="496">
        <v>3087831</v>
      </c>
      <c r="GX51" s="497">
        <v>-42821</v>
      </c>
      <c r="GY51" s="497">
        <v>0</v>
      </c>
      <c r="GZ51" s="497">
        <v>0</v>
      </c>
      <c r="HA51" s="495">
        <v>-3425</v>
      </c>
      <c r="HB51" s="495">
        <v>-46246</v>
      </c>
      <c r="HC51" s="496">
        <v>512269</v>
      </c>
      <c r="HD51" s="496">
        <v>3041585</v>
      </c>
    </row>
    <row r="52" spans="1:212" ht="15.75" hidden="1" customHeight="1" x14ac:dyDescent="0.2">
      <c r="A52" s="498" t="s">
        <v>167</v>
      </c>
      <c r="B52" s="499" t="s">
        <v>2159</v>
      </c>
      <c r="C52" s="493">
        <v>0</v>
      </c>
      <c r="D52" s="494">
        <v>0</v>
      </c>
      <c r="E52" s="494">
        <v>0</v>
      </c>
      <c r="F52" s="494">
        <v>0</v>
      </c>
      <c r="G52" s="494">
        <v>0</v>
      </c>
      <c r="H52" s="494">
        <v>0</v>
      </c>
      <c r="I52" s="494">
        <v>0</v>
      </c>
      <c r="J52" s="494">
        <v>0</v>
      </c>
      <c r="K52" s="494">
        <v>0</v>
      </c>
      <c r="L52" s="494">
        <v>0</v>
      </c>
      <c r="M52" s="494">
        <v>0</v>
      </c>
      <c r="N52" s="494">
        <v>0</v>
      </c>
      <c r="O52" s="494">
        <v>0</v>
      </c>
      <c r="P52" s="494">
        <v>0</v>
      </c>
      <c r="Q52" s="494">
        <v>1</v>
      </c>
      <c r="R52" s="494">
        <v>10</v>
      </c>
      <c r="S52" s="494">
        <v>912</v>
      </c>
      <c r="T52" s="494">
        <v>394</v>
      </c>
      <c r="U52" s="494">
        <v>0</v>
      </c>
      <c r="V52" s="494">
        <v>0</v>
      </c>
      <c r="W52" s="494">
        <v>835</v>
      </c>
      <c r="X52" s="494">
        <v>1393</v>
      </c>
      <c r="Y52" s="494">
        <v>134</v>
      </c>
      <c r="Z52" s="494">
        <v>621</v>
      </c>
      <c r="AA52" s="494">
        <v>1328</v>
      </c>
      <c r="AB52" s="494">
        <v>62</v>
      </c>
      <c r="AC52" s="494">
        <v>1626</v>
      </c>
      <c r="AD52" s="494">
        <v>126</v>
      </c>
      <c r="AE52" s="494">
        <v>22</v>
      </c>
      <c r="AF52" s="494">
        <v>0</v>
      </c>
      <c r="AG52" s="494">
        <v>20273</v>
      </c>
      <c r="AH52" s="494">
        <v>559</v>
      </c>
      <c r="AI52" s="494">
        <v>35</v>
      </c>
      <c r="AJ52" s="494">
        <v>22</v>
      </c>
      <c r="AK52" s="494">
        <v>76</v>
      </c>
      <c r="AL52" s="494">
        <v>0</v>
      </c>
      <c r="AM52" s="494">
        <v>801</v>
      </c>
      <c r="AN52" s="494">
        <v>2390</v>
      </c>
      <c r="AO52" s="494">
        <v>630</v>
      </c>
      <c r="AP52" s="494">
        <v>2714</v>
      </c>
      <c r="AQ52" s="494">
        <v>5098</v>
      </c>
      <c r="AR52" s="494">
        <v>8</v>
      </c>
      <c r="AS52" s="494">
        <v>25374</v>
      </c>
      <c r="AT52" s="494">
        <v>2498</v>
      </c>
      <c r="AU52" s="494">
        <v>29</v>
      </c>
      <c r="AV52" s="494">
        <v>16</v>
      </c>
      <c r="AW52" s="494">
        <v>2813</v>
      </c>
      <c r="AX52" s="494">
        <v>53009</v>
      </c>
      <c r="AY52" s="494">
        <v>1189917</v>
      </c>
      <c r="AZ52" s="494">
        <v>61378</v>
      </c>
      <c r="BA52" s="494">
        <v>166200</v>
      </c>
      <c r="BB52" s="494">
        <v>892066</v>
      </c>
      <c r="BC52" s="494">
        <v>129887</v>
      </c>
      <c r="BD52" s="494">
        <v>237935</v>
      </c>
      <c r="BE52" s="494">
        <v>128192</v>
      </c>
      <c r="BF52" s="494">
        <v>41307</v>
      </c>
      <c r="BG52" s="494">
        <v>161988</v>
      </c>
      <c r="BH52" s="494">
        <v>25212</v>
      </c>
      <c r="BI52" s="494">
        <v>307863</v>
      </c>
      <c r="BJ52" s="494">
        <v>3311</v>
      </c>
      <c r="BK52" s="494">
        <v>60</v>
      </c>
      <c r="BL52" s="494">
        <v>205672</v>
      </c>
      <c r="BM52" s="494">
        <v>660</v>
      </c>
      <c r="BN52" s="494">
        <v>1335</v>
      </c>
      <c r="BO52" s="494">
        <v>0</v>
      </c>
      <c r="BP52" s="494">
        <v>487</v>
      </c>
      <c r="BQ52" s="494">
        <v>656</v>
      </c>
      <c r="BR52" s="494">
        <v>53</v>
      </c>
      <c r="BS52" s="494">
        <v>411</v>
      </c>
      <c r="BT52" s="494">
        <v>27</v>
      </c>
      <c r="BU52" s="494">
        <v>1349</v>
      </c>
      <c r="BV52" s="494">
        <v>8</v>
      </c>
      <c r="BW52" s="494">
        <v>0</v>
      </c>
      <c r="BX52" s="494">
        <v>0</v>
      </c>
      <c r="BY52" s="494">
        <v>0</v>
      </c>
      <c r="BZ52" s="494">
        <v>0</v>
      </c>
      <c r="CA52" s="494">
        <v>16</v>
      </c>
      <c r="CB52" s="494">
        <v>0</v>
      </c>
      <c r="CC52" s="494">
        <v>20</v>
      </c>
      <c r="CD52" s="494">
        <v>0</v>
      </c>
      <c r="CE52" s="494">
        <v>4</v>
      </c>
      <c r="CF52" s="494">
        <v>8</v>
      </c>
      <c r="CG52" s="494">
        <v>6</v>
      </c>
      <c r="CH52" s="494">
        <v>0</v>
      </c>
      <c r="CI52" s="494">
        <v>11</v>
      </c>
      <c r="CJ52" s="494">
        <v>1079</v>
      </c>
      <c r="CK52" s="494">
        <v>0</v>
      </c>
      <c r="CL52" s="494">
        <v>0</v>
      </c>
      <c r="CM52" s="494">
        <v>0</v>
      </c>
      <c r="CN52" s="494">
        <v>0</v>
      </c>
      <c r="CO52" s="494">
        <v>67</v>
      </c>
      <c r="CP52" s="494">
        <v>0</v>
      </c>
      <c r="CQ52" s="494">
        <v>0</v>
      </c>
      <c r="CR52" s="494">
        <v>8</v>
      </c>
      <c r="CS52" s="494">
        <v>2</v>
      </c>
      <c r="CT52" s="494">
        <v>2</v>
      </c>
      <c r="CU52" s="494">
        <v>3</v>
      </c>
      <c r="CV52" s="494">
        <v>2</v>
      </c>
      <c r="CW52" s="494">
        <v>4</v>
      </c>
      <c r="CX52" s="494">
        <v>0</v>
      </c>
      <c r="CY52" s="494">
        <v>1</v>
      </c>
      <c r="CZ52" s="494">
        <v>0</v>
      </c>
      <c r="DA52" s="494">
        <v>282</v>
      </c>
      <c r="DB52" s="494">
        <v>202</v>
      </c>
      <c r="DC52" s="494">
        <v>0</v>
      </c>
      <c r="DD52" s="494">
        <v>1695</v>
      </c>
      <c r="DE52" s="494">
        <v>7706</v>
      </c>
      <c r="DF52" s="494">
        <v>4224</v>
      </c>
      <c r="DG52" s="494">
        <v>404</v>
      </c>
      <c r="DH52" s="494">
        <v>1</v>
      </c>
      <c r="DI52" s="494">
        <v>1766</v>
      </c>
      <c r="DJ52" s="494">
        <v>4087</v>
      </c>
      <c r="DK52" s="494">
        <v>106</v>
      </c>
      <c r="DL52" s="494">
        <v>150</v>
      </c>
      <c r="DM52" s="494">
        <v>0</v>
      </c>
      <c r="DN52" s="494">
        <v>16</v>
      </c>
      <c r="DO52" s="494">
        <v>17</v>
      </c>
      <c r="DP52" s="494">
        <v>0</v>
      </c>
      <c r="DQ52" s="494">
        <v>2</v>
      </c>
      <c r="DR52" s="494">
        <v>45</v>
      </c>
      <c r="DS52" s="494">
        <v>0</v>
      </c>
      <c r="DT52" s="494">
        <v>0</v>
      </c>
      <c r="DU52" s="494">
        <v>2</v>
      </c>
      <c r="DV52" s="494">
        <v>155</v>
      </c>
      <c r="DW52" s="494">
        <v>985</v>
      </c>
      <c r="DX52" s="494">
        <v>0</v>
      </c>
      <c r="DY52" s="494">
        <v>30</v>
      </c>
      <c r="DZ52" s="494">
        <v>2</v>
      </c>
      <c r="EA52" s="494">
        <v>74</v>
      </c>
      <c r="EB52" s="494">
        <v>0</v>
      </c>
      <c r="EC52" s="494">
        <v>0</v>
      </c>
      <c r="ED52" s="494">
        <v>0</v>
      </c>
      <c r="EE52" s="494">
        <v>0</v>
      </c>
      <c r="EF52" s="494">
        <v>0</v>
      </c>
      <c r="EG52" s="494">
        <v>7</v>
      </c>
      <c r="EH52" s="494">
        <v>0</v>
      </c>
      <c r="EI52" s="494">
        <v>0</v>
      </c>
      <c r="EJ52" s="494">
        <v>0</v>
      </c>
      <c r="EK52" s="494">
        <v>0</v>
      </c>
      <c r="EL52" s="494">
        <v>0</v>
      </c>
      <c r="EM52" s="494">
        <v>0</v>
      </c>
      <c r="EN52" s="494">
        <v>0</v>
      </c>
      <c r="EO52" s="494">
        <v>0</v>
      </c>
      <c r="EP52" s="494">
        <v>0</v>
      </c>
      <c r="EQ52" s="494">
        <v>0</v>
      </c>
      <c r="ER52" s="494">
        <v>0</v>
      </c>
      <c r="ES52" s="494">
        <v>0</v>
      </c>
      <c r="ET52" s="494">
        <v>0</v>
      </c>
      <c r="EU52" s="494">
        <v>0</v>
      </c>
      <c r="EV52" s="494">
        <v>0</v>
      </c>
      <c r="EW52" s="494">
        <v>0</v>
      </c>
      <c r="EX52" s="494">
        <v>0</v>
      </c>
      <c r="EY52" s="494">
        <v>0</v>
      </c>
      <c r="EZ52" s="494">
        <v>0</v>
      </c>
      <c r="FA52" s="494">
        <v>11</v>
      </c>
      <c r="FB52" s="494">
        <v>124</v>
      </c>
      <c r="FC52" s="494">
        <v>0</v>
      </c>
      <c r="FD52" s="494">
        <v>0</v>
      </c>
      <c r="FE52" s="494">
        <v>0</v>
      </c>
      <c r="FF52" s="494">
        <v>0</v>
      </c>
      <c r="FG52" s="494">
        <v>0</v>
      </c>
      <c r="FH52" s="494">
        <v>0</v>
      </c>
      <c r="FI52" s="494">
        <v>1165</v>
      </c>
      <c r="FJ52" s="494">
        <v>7</v>
      </c>
      <c r="FK52" s="494">
        <v>2</v>
      </c>
      <c r="FL52" s="494">
        <v>0</v>
      </c>
      <c r="FM52" s="494">
        <v>0</v>
      </c>
      <c r="FN52" s="494">
        <v>0</v>
      </c>
      <c r="FO52" s="494">
        <v>56530</v>
      </c>
      <c r="FP52" s="494">
        <v>1068</v>
      </c>
      <c r="FQ52" s="494">
        <v>153</v>
      </c>
      <c r="FR52" s="494">
        <v>4</v>
      </c>
      <c r="FS52" s="494">
        <v>37</v>
      </c>
      <c r="FT52" s="494">
        <v>0</v>
      </c>
      <c r="FU52" s="494">
        <v>11</v>
      </c>
      <c r="FV52" s="494">
        <v>0</v>
      </c>
      <c r="FW52" s="494">
        <v>0</v>
      </c>
      <c r="FX52" s="494">
        <v>0</v>
      </c>
      <c r="FY52" s="494">
        <v>0</v>
      </c>
      <c r="FZ52" s="494">
        <v>0</v>
      </c>
      <c r="GA52" s="494">
        <v>0</v>
      </c>
      <c r="GB52" s="494">
        <v>0</v>
      </c>
      <c r="GC52" s="494">
        <v>3802</v>
      </c>
      <c r="GD52" s="494">
        <v>0</v>
      </c>
      <c r="GE52" s="494">
        <v>482</v>
      </c>
      <c r="GF52" s="494">
        <v>0</v>
      </c>
      <c r="GG52" s="495">
        <v>138</v>
      </c>
      <c r="GH52" s="496">
        <v>3766508</v>
      </c>
      <c r="GI52" s="497">
        <v>0</v>
      </c>
      <c r="GJ52" s="497">
        <v>141</v>
      </c>
      <c r="GK52" s="497">
        <v>0</v>
      </c>
      <c r="GL52" s="497">
        <v>0</v>
      </c>
      <c r="GM52" s="497">
        <v>0</v>
      </c>
      <c r="GN52" s="497">
        <v>0</v>
      </c>
      <c r="GO52" s="497">
        <v>0</v>
      </c>
      <c r="GP52" s="495">
        <v>-32785</v>
      </c>
      <c r="GQ52" s="496">
        <v>-32644</v>
      </c>
      <c r="GR52" s="496">
        <v>3733864</v>
      </c>
      <c r="GS52" s="494">
        <v>1112515</v>
      </c>
      <c r="GT52" s="495">
        <v>0</v>
      </c>
      <c r="GU52" s="496">
        <v>1112515</v>
      </c>
      <c r="GV52" s="496">
        <v>1079871</v>
      </c>
      <c r="GW52" s="496">
        <v>4846379</v>
      </c>
      <c r="GX52" s="497">
        <v>-1227414</v>
      </c>
      <c r="GY52" s="497">
        <v>0</v>
      </c>
      <c r="GZ52" s="497">
        <v>-9411</v>
      </c>
      <c r="HA52" s="495">
        <v>-98946</v>
      </c>
      <c r="HB52" s="495">
        <v>-1335771</v>
      </c>
      <c r="HC52" s="496">
        <v>-255900</v>
      </c>
      <c r="HD52" s="496">
        <v>3510608</v>
      </c>
    </row>
    <row r="53" spans="1:212" ht="15.75" hidden="1" customHeight="1" x14ac:dyDescent="0.2">
      <c r="A53" s="498" t="s">
        <v>1106</v>
      </c>
      <c r="B53" s="499" t="s">
        <v>172</v>
      </c>
      <c r="C53" s="493">
        <v>0</v>
      </c>
      <c r="D53" s="494">
        <v>0</v>
      </c>
      <c r="E53" s="494">
        <v>0</v>
      </c>
      <c r="F53" s="494">
        <v>0</v>
      </c>
      <c r="G53" s="494">
        <v>0</v>
      </c>
      <c r="H53" s="494">
        <v>0</v>
      </c>
      <c r="I53" s="494">
        <v>0</v>
      </c>
      <c r="J53" s="494">
        <v>0</v>
      </c>
      <c r="K53" s="494">
        <v>0</v>
      </c>
      <c r="L53" s="494">
        <v>0</v>
      </c>
      <c r="M53" s="494">
        <v>0</v>
      </c>
      <c r="N53" s="494">
        <v>0</v>
      </c>
      <c r="O53" s="494">
        <v>0</v>
      </c>
      <c r="P53" s="494">
        <v>0</v>
      </c>
      <c r="Q53" s="494">
        <v>0</v>
      </c>
      <c r="R53" s="494">
        <v>0</v>
      </c>
      <c r="S53" s="494">
        <v>0</v>
      </c>
      <c r="T53" s="494">
        <v>0</v>
      </c>
      <c r="U53" s="494">
        <v>0</v>
      </c>
      <c r="V53" s="494">
        <v>341</v>
      </c>
      <c r="W53" s="494">
        <v>0</v>
      </c>
      <c r="X53" s="494">
        <v>0</v>
      </c>
      <c r="Y53" s="494">
        <v>0</v>
      </c>
      <c r="Z53" s="494">
        <v>0</v>
      </c>
      <c r="AA53" s="494">
        <v>0</v>
      </c>
      <c r="AB53" s="494">
        <v>0</v>
      </c>
      <c r="AC53" s="494">
        <v>0</v>
      </c>
      <c r="AD53" s="494">
        <v>0</v>
      </c>
      <c r="AE53" s="494">
        <v>16</v>
      </c>
      <c r="AF53" s="494">
        <v>0</v>
      </c>
      <c r="AG53" s="494">
        <v>0</v>
      </c>
      <c r="AH53" s="494">
        <v>1008</v>
      </c>
      <c r="AI53" s="494">
        <v>3</v>
      </c>
      <c r="AJ53" s="494">
        <v>44</v>
      </c>
      <c r="AK53" s="494">
        <v>1029</v>
      </c>
      <c r="AL53" s="494">
        <v>0</v>
      </c>
      <c r="AM53" s="494">
        <v>0</v>
      </c>
      <c r="AN53" s="494">
        <v>233</v>
      </c>
      <c r="AO53" s="494">
        <v>0</v>
      </c>
      <c r="AP53" s="494">
        <v>21731</v>
      </c>
      <c r="AQ53" s="494">
        <v>0</v>
      </c>
      <c r="AR53" s="494">
        <v>0</v>
      </c>
      <c r="AS53" s="494">
        <v>525</v>
      </c>
      <c r="AT53" s="494">
        <v>16</v>
      </c>
      <c r="AU53" s="494">
        <v>0</v>
      </c>
      <c r="AV53" s="494">
        <v>0</v>
      </c>
      <c r="AW53" s="494">
        <v>0</v>
      </c>
      <c r="AX53" s="494">
        <v>0</v>
      </c>
      <c r="AY53" s="494">
        <v>54</v>
      </c>
      <c r="AZ53" s="494">
        <v>0</v>
      </c>
      <c r="BA53" s="494">
        <v>5922</v>
      </c>
      <c r="BB53" s="494">
        <v>11881</v>
      </c>
      <c r="BC53" s="494">
        <v>0</v>
      </c>
      <c r="BD53" s="494">
        <v>0</v>
      </c>
      <c r="BE53" s="494">
        <v>0</v>
      </c>
      <c r="BF53" s="494">
        <v>0</v>
      </c>
      <c r="BG53" s="494">
        <v>129</v>
      </c>
      <c r="BH53" s="494">
        <v>0</v>
      </c>
      <c r="BI53" s="494">
        <v>7196</v>
      </c>
      <c r="BJ53" s="494">
        <v>0</v>
      </c>
      <c r="BK53" s="494">
        <v>1141</v>
      </c>
      <c r="BL53" s="494">
        <v>22277</v>
      </c>
      <c r="BM53" s="494">
        <v>186949</v>
      </c>
      <c r="BN53" s="494">
        <v>112471</v>
      </c>
      <c r="BO53" s="494">
        <v>0</v>
      </c>
      <c r="BP53" s="494">
        <v>0</v>
      </c>
      <c r="BQ53" s="494">
        <v>0</v>
      </c>
      <c r="BR53" s="494">
        <v>0</v>
      </c>
      <c r="BS53" s="494">
        <v>0</v>
      </c>
      <c r="BT53" s="494">
        <v>0</v>
      </c>
      <c r="BU53" s="494">
        <v>860</v>
      </c>
      <c r="BV53" s="494">
        <v>0</v>
      </c>
      <c r="BW53" s="494">
        <v>0</v>
      </c>
      <c r="BX53" s="494">
        <v>0</v>
      </c>
      <c r="BY53" s="494">
        <v>0</v>
      </c>
      <c r="BZ53" s="494">
        <v>0</v>
      </c>
      <c r="CA53" s="494">
        <v>0</v>
      </c>
      <c r="CB53" s="494">
        <v>0</v>
      </c>
      <c r="CC53" s="494">
        <v>0</v>
      </c>
      <c r="CD53" s="494">
        <v>0</v>
      </c>
      <c r="CE53" s="494">
        <v>5020</v>
      </c>
      <c r="CF53" s="494">
        <v>0</v>
      </c>
      <c r="CG53" s="494">
        <v>0</v>
      </c>
      <c r="CH53" s="494">
        <v>14</v>
      </c>
      <c r="CI53" s="494">
        <v>0</v>
      </c>
      <c r="CJ53" s="494">
        <v>0</v>
      </c>
      <c r="CK53" s="494">
        <v>0</v>
      </c>
      <c r="CL53" s="494">
        <v>0</v>
      </c>
      <c r="CM53" s="494">
        <v>0</v>
      </c>
      <c r="CN53" s="494">
        <v>0</v>
      </c>
      <c r="CO53" s="494">
        <v>0</v>
      </c>
      <c r="CP53" s="494">
        <v>0</v>
      </c>
      <c r="CQ53" s="494">
        <v>0</v>
      </c>
      <c r="CR53" s="494">
        <v>0</v>
      </c>
      <c r="CS53" s="494">
        <v>0</v>
      </c>
      <c r="CT53" s="494">
        <v>0</v>
      </c>
      <c r="CU53" s="494">
        <v>0</v>
      </c>
      <c r="CV53" s="494">
        <v>0</v>
      </c>
      <c r="CW53" s="494">
        <v>0</v>
      </c>
      <c r="CX53" s="494">
        <v>0</v>
      </c>
      <c r="CY53" s="494">
        <v>0</v>
      </c>
      <c r="CZ53" s="494">
        <v>0</v>
      </c>
      <c r="DA53" s="494">
        <v>0</v>
      </c>
      <c r="DB53" s="494">
        <v>0</v>
      </c>
      <c r="DC53" s="494">
        <v>0</v>
      </c>
      <c r="DD53" s="494">
        <v>1287</v>
      </c>
      <c r="DE53" s="494">
        <v>0</v>
      </c>
      <c r="DF53" s="494">
        <v>505</v>
      </c>
      <c r="DG53" s="494">
        <v>0</v>
      </c>
      <c r="DH53" s="494">
        <v>0</v>
      </c>
      <c r="DI53" s="494">
        <v>0</v>
      </c>
      <c r="DJ53" s="494">
        <v>0</v>
      </c>
      <c r="DK53" s="494">
        <v>0</v>
      </c>
      <c r="DL53" s="494">
        <v>0</v>
      </c>
      <c r="DM53" s="494">
        <v>0</v>
      </c>
      <c r="DN53" s="494">
        <v>0</v>
      </c>
      <c r="DO53" s="494">
        <v>0</v>
      </c>
      <c r="DP53" s="494">
        <v>0</v>
      </c>
      <c r="DQ53" s="494">
        <v>0</v>
      </c>
      <c r="DR53" s="494">
        <v>0</v>
      </c>
      <c r="DS53" s="494">
        <v>0</v>
      </c>
      <c r="DT53" s="494">
        <v>0</v>
      </c>
      <c r="DU53" s="494">
        <v>0</v>
      </c>
      <c r="DV53" s="494">
        <v>2327</v>
      </c>
      <c r="DW53" s="494">
        <v>11</v>
      </c>
      <c r="DX53" s="494">
        <v>0</v>
      </c>
      <c r="DY53" s="494">
        <v>1</v>
      </c>
      <c r="DZ53" s="494">
        <v>0</v>
      </c>
      <c r="EA53" s="494">
        <v>0</v>
      </c>
      <c r="EB53" s="494">
        <v>2</v>
      </c>
      <c r="EC53" s="494">
        <v>0</v>
      </c>
      <c r="ED53" s="494">
        <v>0</v>
      </c>
      <c r="EE53" s="494">
        <v>0</v>
      </c>
      <c r="EF53" s="494">
        <v>0</v>
      </c>
      <c r="EG53" s="494">
        <v>0</v>
      </c>
      <c r="EH53" s="494">
        <v>0</v>
      </c>
      <c r="EI53" s="494">
        <v>0</v>
      </c>
      <c r="EJ53" s="494">
        <v>0</v>
      </c>
      <c r="EK53" s="494">
        <v>0</v>
      </c>
      <c r="EL53" s="494">
        <v>0</v>
      </c>
      <c r="EM53" s="494">
        <v>0</v>
      </c>
      <c r="EN53" s="494">
        <v>0</v>
      </c>
      <c r="EO53" s="494">
        <v>0</v>
      </c>
      <c r="EP53" s="494">
        <v>0</v>
      </c>
      <c r="EQ53" s="494">
        <v>0</v>
      </c>
      <c r="ER53" s="494">
        <v>0</v>
      </c>
      <c r="ES53" s="494">
        <v>0</v>
      </c>
      <c r="ET53" s="494">
        <v>0</v>
      </c>
      <c r="EU53" s="494">
        <v>0</v>
      </c>
      <c r="EV53" s="494">
        <v>0</v>
      </c>
      <c r="EW53" s="494">
        <v>0</v>
      </c>
      <c r="EX53" s="494">
        <v>0</v>
      </c>
      <c r="EY53" s="494">
        <v>0</v>
      </c>
      <c r="EZ53" s="494">
        <v>0</v>
      </c>
      <c r="FA53" s="494">
        <v>0</v>
      </c>
      <c r="FB53" s="494">
        <v>0</v>
      </c>
      <c r="FC53" s="494">
        <v>0</v>
      </c>
      <c r="FD53" s="494">
        <v>0</v>
      </c>
      <c r="FE53" s="494">
        <v>0</v>
      </c>
      <c r="FF53" s="494">
        <v>0</v>
      </c>
      <c r="FG53" s="494">
        <v>0</v>
      </c>
      <c r="FH53" s="494">
        <v>0</v>
      </c>
      <c r="FI53" s="494">
        <v>0</v>
      </c>
      <c r="FJ53" s="494">
        <v>0</v>
      </c>
      <c r="FK53" s="494">
        <v>0</v>
      </c>
      <c r="FL53" s="494">
        <v>0</v>
      </c>
      <c r="FM53" s="494">
        <v>0</v>
      </c>
      <c r="FN53" s="494">
        <v>0</v>
      </c>
      <c r="FO53" s="494">
        <v>8331</v>
      </c>
      <c r="FP53" s="494">
        <v>0</v>
      </c>
      <c r="FQ53" s="494">
        <v>0</v>
      </c>
      <c r="FR53" s="494">
        <v>0</v>
      </c>
      <c r="FS53" s="494">
        <v>0</v>
      </c>
      <c r="FT53" s="494">
        <v>0</v>
      </c>
      <c r="FU53" s="494">
        <v>0</v>
      </c>
      <c r="FV53" s="494">
        <v>0</v>
      </c>
      <c r="FW53" s="494">
        <v>0</v>
      </c>
      <c r="FX53" s="494">
        <v>0</v>
      </c>
      <c r="FY53" s="494">
        <v>0</v>
      </c>
      <c r="FZ53" s="494">
        <v>0</v>
      </c>
      <c r="GA53" s="494">
        <v>0</v>
      </c>
      <c r="GB53" s="494">
        <v>0</v>
      </c>
      <c r="GC53" s="494">
        <v>0</v>
      </c>
      <c r="GD53" s="494">
        <v>0</v>
      </c>
      <c r="GE53" s="494">
        <v>0</v>
      </c>
      <c r="GF53" s="494">
        <v>0</v>
      </c>
      <c r="GG53" s="495">
        <v>172</v>
      </c>
      <c r="GH53" s="496">
        <v>391496</v>
      </c>
      <c r="GI53" s="497">
        <v>0</v>
      </c>
      <c r="GJ53" s="497">
        <v>0</v>
      </c>
      <c r="GK53" s="497">
        <v>0</v>
      </c>
      <c r="GL53" s="497">
        <v>0</v>
      </c>
      <c r="GM53" s="497">
        <v>0</v>
      </c>
      <c r="GN53" s="497">
        <v>0</v>
      </c>
      <c r="GO53" s="497">
        <v>0</v>
      </c>
      <c r="GP53" s="495">
        <v>17501</v>
      </c>
      <c r="GQ53" s="496">
        <v>17501</v>
      </c>
      <c r="GR53" s="496">
        <v>408997</v>
      </c>
      <c r="GS53" s="494">
        <v>238345</v>
      </c>
      <c r="GT53" s="495">
        <v>0</v>
      </c>
      <c r="GU53" s="496">
        <v>238345</v>
      </c>
      <c r="GV53" s="496">
        <v>255846</v>
      </c>
      <c r="GW53" s="496">
        <v>647342</v>
      </c>
      <c r="GX53" s="497">
        <v>-49457</v>
      </c>
      <c r="GY53" s="497">
        <v>0</v>
      </c>
      <c r="GZ53" s="497">
        <v>0</v>
      </c>
      <c r="HA53" s="495">
        <v>-3957</v>
      </c>
      <c r="HB53" s="495">
        <v>-53414</v>
      </c>
      <c r="HC53" s="496">
        <v>202432</v>
      </c>
      <c r="HD53" s="496">
        <v>593928</v>
      </c>
    </row>
    <row r="54" spans="1:212" ht="15.75" hidden="1" customHeight="1" x14ac:dyDescent="0.2">
      <c r="A54" s="498" t="s">
        <v>1107</v>
      </c>
      <c r="B54" s="499" t="s">
        <v>169</v>
      </c>
      <c r="C54" s="493">
        <v>0</v>
      </c>
      <c r="D54" s="494">
        <v>0</v>
      </c>
      <c r="E54" s="494">
        <v>0</v>
      </c>
      <c r="F54" s="494">
        <v>0</v>
      </c>
      <c r="G54" s="494">
        <v>0</v>
      </c>
      <c r="H54" s="494">
        <v>0</v>
      </c>
      <c r="I54" s="494">
        <v>2</v>
      </c>
      <c r="J54" s="494">
        <v>465</v>
      </c>
      <c r="K54" s="494">
        <v>0</v>
      </c>
      <c r="L54" s="494">
        <v>0</v>
      </c>
      <c r="M54" s="494">
        <v>52</v>
      </c>
      <c r="N54" s="494">
        <v>0</v>
      </c>
      <c r="O54" s="494">
        <v>0</v>
      </c>
      <c r="P54" s="494">
        <v>0</v>
      </c>
      <c r="Q54" s="494">
        <v>38</v>
      </c>
      <c r="R54" s="494">
        <v>596</v>
      </c>
      <c r="S54" s="494">
        <v>22162</v>
      </c>
      <c r="T54" s="494">
        <v>13133</v>
      </c>
      <c r="U54" s="494">
        <v>0</v>
      </c>
      <c r="V54" s="494">
        <v>22881</v>
      </c>
      <c r="W54" s="494">
        <v>4452</v>
      </c>
      <c r="X54" s="494">
        <v>18420</v>
      </c>
      <c r="Y54" s="494">
        <v>4235</v>
      </c>
      <c r="Z54" s="494">
        <v>4348</v>
      </c>
      <c r="AA54" s="494">
        <v>25184</v>
      </c>
      <c r="AB54" s="494">
        <v>2158</v>
      </c>
      <c r="AC54" s="494">
        <v>0</v>
      </c>
      <c r="AD54" s="494">
        <v>0</v>
      </c>
      <c r="AE54" s="494">
        <v>135</v>
      </c>
      <c r="AF54" s="494">
        <v>0</v>
      </c>
      <c r="AG54" s="494">
        <v>1007</v>
      </c>
      <c r="AH54" s="494">
        <v>898</v>
      </c>
      <c r="AI54" s="494">
        <v>0</v>
      </c>
      <c r="AJ54" s="494">
        <v>0</v>
      </c>
      <c r="AK54" s="494">
        <v>5</v>
      </c>
      <c r="AL54" s="494">
        <v>54</v>
      </c>
      <c r="AM54" s="494">
        <v>3565</v>
      </c>
      <c r="AN54" s="494">
        <v>0</v>
      </c>
      <c r="AO54" s="494">
        <v>751</v>
      </c>
      <c r="AP54" s="494">
        <v>29249</v>
      </c>
      <c r="AQ54" s="494">
        <v>2663</v>
      </c>
      <c r="AR54" s="494">
        <v>407</v>
      </c>
      <c r="AS54" s="494">
        <v>784</v>
      </c>
      <c r="AT54" s="494">
        <v>135</v>
      </c>
      <c r="AU54" s="494">
        <v>2342</v>
      </c>
      <c r="AV54" s="494">
        <v>851</v>
      </c>
      <c r="AW54" s="494">
        <v>44695</v>
      </c>
      <c r="AX54" s="494">
        <v>32</v>
      </c>
      <c r="AY54" s="494">
        <v>71403</v>
      </c>
      <c r="AZ54" s="494">
        <v>4114</v>
      </c>
      <c r="BA54" s="494">
        <v>195271</v>
      </c>
      <c r="BB54" s="494">
        <v>52513</v>
      </c>
      <c r="BC54" s="494">
        <v>336</v>
      </c>
      <c r="BD54" s="494">
        <v>238436</v>
      </c>
      <c r="BE54" s="494">
        <v>24530</v>
      </c>
      <c r="BF54" s="494">
        <v>52484</v>
      </c>
      <c r="BG54" s="494">
        <v>114015</v>
      </c>
      <c r="BH54" s="494">
        <v>15785</v>
      </c>
      <c r="BI54" s="494">
        <v>111171</v>
      </c>
      <c r="BJ54" s="494">
        <v>370</v>
      </c>
      <c r="BK54" s="494">
        <v>949</v>
      </c>
      <c r="BL54" s="494">
        <v>173244</v>
      </c>
      <c r="BM54" s="494">
        <v>29188</v>
      </c>
      <c r="BN54" s="494">
        <v>57759</v>
      </c>
      <c r="BO54" s="494">
        <v>0</v>
      </c>
      <c r="BP54" s="494">
        <v>428</v>
      </c>
      <c r="BQ54" s="494">
        <v>16085</v>
      </c>
      <c r="BR54" s="494">
        <v>402</v>
      </c>
      <c r="BS54" s="494">
        <v>121</v>
      </c>
      <c r="BT54" s="494">
        <v>427</v>
      </c>
      <c r="BU54" s="494">
        <v>48888</v>
      </c>
      <c r="BV54" s="494">
        <v>509</v>
      </c>
      <c r="BW54" s="494">
        <v>0</v>
      </c>
      <c r="BX54" s="494">
        <v>0</v>
      </c>
      <c r="BY54" s="494">
        <v>0</v>
      </c>
      <c r="BZ54" s="494">
        <v>0</v>
      </c>
      <c r="CA54" s="494">
        <v>29</v>
      </c>
      <c r="CB54" s="494">
        <v>0</v>
      </c>
      <c r="CC54" s="494">
        <v>996</v>
      </c>
      <c r="CD54" s="494">
        <v>0</v>
      </c>
      <c r="CE54" s="494">
        <v>7817</v>
      </c>
      <c r="CF54" s="494">
        <v>617</v>
      </c>
      <c r="CG54" s="494">
        <v>360</v>
      </c>
      <c r="CH54" s="494">
        <v>0</v>
      </c>
      <c r="CI54" s="494">
        <v>110</v>
      </c>
      <c r="CJ54" s="494">
        <v>324</v>
      </c>
      <c r="CK54" s="494">
        <v>10</v>
      </c>
      <c r="CL54" s="494">
        <v>0</v>
      </c>
      <c r="CM54" s="494">
        <v>0</v>
      </c>
      <c r="CN54" s="494">
        <v>5711</v>
      </c>
      <c r="CO54" s="494">
        <v>1337</v>
      </c>
      <c r="CP54" s="494">
        <v>0</v>
      </c>
      <c r="CQ54" s="494">
        <v>0</v>
      </c>
      <c r="CR54" s="494">
        <v>10</v>
      </c>
      <c r="CS54" s="494">
        <v>32</v>
      </c>
      <c r="CT54" s="494">
        <v>32</v>
      </c>
      <c r="CU54" s="494">
        <v>114</v>
      </c>
      <c r="CV54" s="494">
        <v>4</v>
      </c>
      <c r="CW54" s="494">
        <v>147</v>
      </c>
      <c r="CX54" s="494">
        <v>11</v>
      </c>
      <c r="CY54" s="494">
        <v>6602</v>
      </c>
      <c r="CZ54" s="494">
        <v>96</v>
      </c>
      <c r="DA54" s="494">
        <v>1041</v>
      </c>
      <c r="DB54" s="494">
        <v>0</v>
      </c>
      <c r="DC54" s="494">
        <v>0</v>
      </c>
      <c r="DD54" s="494">
        <v>42427</v>
      </c>
      <c r="DE54" s="494">
        <v>6476</v>
      </c>
      <c r="DF54" s="494">
        <v>4291</v>
      </c>
      <c r="DG54" s="494">
        <v>9978</v>
      </c>
      <c r="DH54" s="494">
        <v>42</v>
      </c>
      <c r="DI54" s="494">
        <v>128</v>
      </c>
      <c r="DJ54" s="494">
        <v>2045</v>
      </c>
      <c r="DK54" s="494">
        <v>574</v>
      </c>
      <c r="DL54" s="494">
        <v>576</v>
      </c>
      <c r="DM54" s="494">
        <v>41</v>
      </c>
      <c r="DN54" s="494">
        <v>455</v>
      </c>
      <c r="DO54" s="494">
        <v>284</v>
      </c>
      <c r="DP54" s="494">
        <v>0</v>
      </c>
      <c r="DQ54" s="494">
        <v>8310</v>
      </c>
      <c r="DR54" s="494">
        <v>295</v>
      </c>
      <c r="DS54" s="494">
        <v>0</v>
      </c>
      <c r="DT54" s="494">
        <v>0</v>
      </c>
      <c r="DU54" s="494">
        <v>53</v>
      </c>
      <c r="DV54" s="494">
        <v>25</v>
      </c>
      <c r="DW54" s="494">
        <v>786</v>
      </c>
      <c r="DX54" s="494">
        <v>0</v>
      </c>
      <c r="DY54" s="494">
        <v>1532</v>
      </c>
      <c r="DZ54" s="494">
        <v>117</v>
      </c>
      <c r="EA54" s="494">
        <v>2389</v>
      </c>
      <c r="EB54" s="494">
        <v>1</v>
      </c>
      <c r="EC54" s="494">
        <v>0</v>
      </c>
      <c r="ED54" s="494">
        <v>0</v>
      </c>
      <c r="EE54" s="494">
        <v>13</v>
      </c>
      <c r="EF54" s="494">
        <v>0</v>
      </c>
      <c r="EG54" s="494">
        <v>299</v>
      </c>
      <c r="EH54" s="494">
        <v>0</v>
      </c>
      <c r="EI54" s="494">
        <v>0</v>
      </c>
      <c r="EJ54" s="494">
        <v>0</v>
      </c>
      <c r="EK54" s="494">
        <v>0</v>
      </c>
      <c r="EL54" s="494">
        <v>0</v>
      </c>
      <c r="EM54" s="494">
        <v>0</v>
      </c>
      <c r="EN54" s="494">
        <v>0</v>
      </c>
      <c r="EO54" s="494">
        <v>0</v>
      </c>
      <c r="EP54" s="494">
        <v>0</v>
      </c>
      <c r="EQ54" s="494">
        <v>0</v>
      </c>
      <c r="ER54" s="494">
        <v>0</v>
      </c>
      <c r="ES54" s="494">
        <v>6</v>
      </c>
      <c r="ET54" s="494">
        <v>0</v>
      </c>
      <c r="EU54" s="494">
        <v>0</v>
      </c>
      <c r="EV54" s="494">
        <v>0</v>
      </c>
      <c r="EW54" s="494">
        <v>0</v>
      </c>
      <c r="EX54" s="494">
        <v>0</v>
      </c>
      <c r="EY54" s="494">
        <v>0</v>
      </c>
      <c r="EZ54" s="494">
        <v>0</v>
      </c>
      <c r="FA54" s="494">
        <v>0</v>
      </c>
      <c r="FB54" s="494">
        <v>4219</v>
      </c>
      <c r="FC54" s="494">
        <v>0</v>
      </c>
      <c r="FD54" s="494">
        <v>4</v>
      </c>
      <c r="FE54" s="494">
        <v>0</v>
      </c>
      <c r="FF54" s="494">
        <v>0</v>
      </c>
      <c r="FG54" s="494">
        <v>0</v>
      </c>
      <c r="FH54" s="494">
        <v>0</v>
      </c>
      <c r="FI54" s="494">
        <v>929</v>
      </c>
      <c r="FJ54" s="494">
        <v>99</v>
      </c>
      <c r="FK54" s="494">
        <v>57</v>
      </c>
      <c r="FL54" s="494">
        <v>10605</v>
      </c>
      <c r="FM54" s="494">
        <v>391</v>
      </c>
      <c r="FN54" s="494">
        <v>6180</v>
      </c>
      <c r="FO54" s="494">
        <v>8520</v>
      </c>
      <c r="FP54" s="494">
        <v>16750</v>
      </c>
      <c r="FQ54" s="494">
        <v>1494</v>
      </c>
      <c r="FR54" s="494">
        <v>127</v>
      </c>
      <c r="FS54" s="494">
        <v>607</v>
      </c>
      <c r="FT54" s="494">
        <v>0</v>
      </c>
      <c r="FU54" s="494">
        <v>0</v>
      </c>
      <c r="FV54" s="494">
        <v>0</v>
      </c>
      <c r="FW54" s="494">
        <v>0</v>
      </c>
      <c r="FX54" s="494">
        <v>2293</v>
      </c>
      <c r="FY54" s="494">
        <v>1866</v>
      </c>
      <c r="FZ54" s="494">
        <v>0</v>
      </c>
      <c r="GA54" s="494">
        <v>0</v>
      </c>
      <c r="GB54" s="494">
        <v>0</v>
      </c>
      <c r="GC54" s="494">
        <v>0</v>
      </c>
      <c r="GD54" s="494">
        <v>0</v>
      </c>
      <c r="GE54" s="494">
        <v>118</v>
      </c>
      <c r="GF54" s="494">
        <v>0</v>
      </c>
      <c r="GG54" s="495">
        <v>988</v>
      </c>
      <c r="GH54" s="496">
        <v>1575917</v>
      </c>
      <c r="GI54" s="497">
        <v>0</v>
      </c>
      <c r="GJ54" s="497">
        <v>0</v>
      </c>
      <c r="GK54" s="497">
        <v>0</v>
      </c>
      <c r="GL54" s="497">
        <v>0</v>
      </c>
      <c r="GM54" s="497">
        <v>0</v>
      </c>
      <c r="GN54" s="497">
        <v>0</v>
      </c>
      <c r="GO54" s="497">
        <v>0</v>
      </c>
      <c r="GP54" s="495">
        <v>2661</v>
      </c>
      <c r="GQ54" s="496">
        <v>2661</v>
      </c>
      <c r="GR54" s="496">
        <v>1578578</v>
      </c>
      <c r="GS54" s="494">
        <v>396333</v>
      </c>
      <c r="GT54" s="495">
        <v>0</v>
      </c>
      <c r="GU54" s="496">
        <v>396333</v>
      </c>
      <c r="GV54" s="496">
        <v>398994</v>
      </c>
      <c r="GW54" s="496">
        <v>1974911</v>
      </c>
      <c r="GX54" s="497">
        <v>-416670</v>
      </c>
      <c r="GY54" s="497">
        <v>0</v>
      </c>
      <c r="GZ54" s="497">
        <v>-4823</v>
      </c>
      <c r="HA54" s="495">
        <v>-33719</v>
      </c>
      <c r="HB54" s="495">
        <v>-455212</v>
      </c>
      <c r="HC54" s="496">
        <v>-56218</v>
      </c>
      <c r="HD54" s="496">
        <v>1519699</v>
      </c>
    </row>
    <row r="55" spans="1:212" ht="15.75" hidden="1" customHeight="1" x14ac:dyDescent="0.2">
      <c r="A55" s="498" t="s">
        <v>156</v>
      </c>
      <c r="B55" s="499" t="s">
        <v>165</v>
      </c>
      <c r="C55" s="493">
        <v>0</v>
      </c>
      <c r="D55" s="494">
        <v>0</v>
      </c>
      <c r="E55" s="494">
        <v>0</v>
      </c>
      <c r="F55" s="494">
        <v>0</v>
      </c>
      <c r="G55" s="494">
        <v>0</v>
      </c>
      <c r="H55" s="494">
        <v>0</v>
      </c>
      <c r="I55" s="494">
        <v>0</v>
      </c>
      <c r="J55" s="494">
        <v>0</v>
      </c>
      <c r="K55" s="494">
        <v>0</v>
      </c>
      <c r="L55" s="494">
        <v>0</v>
      </c>
      <c r="M55" s="494">
        <v>0</v>
      </c>
      <c r="N55" s="494">
        <v>0</v>
      </c>
      <c r="O55" s="494">
        <v>0</v>
      </c>
      <c r="P55" s="494">
        <v>0</v>
      </c>
      <c r="Q55" s="494">
        <v>0</v>
      </c>
      <c r="R55" s="494">
        <v>0</v>
      </c>
      <c r="S55" s="494">
        <v>0</v>
      </c>
      <c r="T55" s="494">
        <v>0</v>
      </c>
      <c r="U55" s="494">
        <v>0</v>
      </c>
      <c r="V55" s="494">
        <v>1531</v>
      </c>
      <c r="W55" s="494">
        <v>0</v>
      </c>
      <c r="X55" s="494">
        <v>0</v>
      </c>
      <c r="Y55" s="494">
        <v>0</v>
      </c>
      <c r="Z55" s="494">
        <v>0</v>
      </c>
      <c r="AA55" s="494">
        <v>0</v>
      </c>
      <c r="AB55" s="494">
        <v>26</v>
      </c>
      <c r="AC55" s="494">
        <v>0</v>
      </c>
      <c r="AD55" s="494">
        <v>0</v>
      </c>
      <c r="AE55" s="494">
        <v>96</v>
      </c>
      <c r="AF55" s="494">
        <v>0</v>
      </c>
      <c r="AG55" s="494">
        <v>0</v>
      </c>
      <c r="AH55" s="494">
        <v>2563</v>
      </c>
      <c r="AI55" s="494">
        <v>1</v>
      </c>
      <c r="AJ55" s="494">
        <v>13</v>
      </c>
      <c r="AK55" s="494">
        <v>69</v>
      </c>
      <c r="AL55" s="494">
        <v>0</v>
      </c>
      <c r="AM55" s="494">
        <v>6249</v>
      </c>
      <c r="AN55" s="494">
        <v>1379</v>
      </c>
      <c r="AO55" s="494">
        <v>0</v>
      </c>
      <c r="AP55" s="494">
        <v>4136</v>
      </c>
      <c r="AQ55" s="494">
        <v>7914</v>
      </c>
      <c r="AR55" s="494">
        <v>4859</v>
      </c>
      <c r="AS55" s="494">
        <v>6278</v>
      </c>
      <c r="AT55" s="494">
        <v>2602</v>
      </c>
      <c r="AU55" s="494">
        <v>0</v>
      </c>
      <c r="AV55" s="494">
        <v>0</v>
      </c>
      <c r="AW55" s="494">
        <v>0</v>
      </c>
      <c r="AX55" s="494">
        <v>0</v>
      </c>
      <c r="AY55" s="494">
        <v>0</v>
      </c>
      <c r="AZ55" s="494">
        <v>0</v>
      </c>
      <c r="BA55" s="494">
        <v>0</v>
      </c>
      <c r="BB55" s="494">
        <v>7975</v>
      </c>
      <c r="BC55" s="494">
        <v>32256</v>
      </c>
      <c r="BD55" s="494">
        <v>0</v>
      </c>
      <c r="BE55" s="494">
        <v>2054</v>
      </c>
      <c r="BF55" s="494">
        <v>60</v>
      </c>
      <c r="BG55" s="494">
        <v>89869</v>
      </c>
      <c r="BH55" s="494">
        <v>0</v>
      </c>
      <c r="BI55" s="494">
        <v>51714</v>
      </c>
      <c r="BJ55" s="494">
        <v>0</v>
      </c>
      <c r="BK55" s="494">
        <v>1</v>
      </c>
      <c r="BL55" s="494">
        <v>1669123</v>
      </c>
      <c r="BM55" s="494">
        <v>0</v>
      </c>
      <c r="BN55" s="494">
        <v>1703</v>
      </c>
      <c r="BO55" s="494">
        <v>0</v>
      </c>
      <c r="BP55" s="494">
        <v>2573</v>
      </c>
      <c r="BQ55" s="494">
        <v>1212</v>
      </c>
      <c r="BR55" s="494">
        <v>0</v>
      </c>
      <c r="BS55" s="494">
        <v>0</v>
      </c>
      <c r="BT55" s="494">
        <v>492</v>
      </c>
      <c r="BU55" s="494">
        <v>3560</v>
      </c>
      <c r="BV55" s="494">
        <v>0</v>
      </c>
      <c r="BW55" s="494">
        <v>0</v>
      </c>
      <c r="BX55" s="494">
        <v>0</v>
      </c>
      <c r="BY55" s="494">
        <v>0</v>
      </c>
      <c r="BZ55" s="494">
        <v>144</v>
      </c>
      <c r="CA55" s="494">
        <v>0</v>
      </c>
      <c r="CB55" s="494">
        <v>0</v>
      </c>
      <c r="CC55" s="494">
        <v>0</v>
      </c>
      <c r="CD55" s="494">
        <v>0</v>
      </c>
      <c r="CE55" s="494">
        <v>23793</v>
      </c>
      <c r="CF55" s="494">
        <v>0</v>
      </c>
      <c r="CG55" s="494">
        <v>0</v>
      </c>
      <c r="CH55" s="494">
        <v>128</v>
      </c>
      <c r="CI55" s="494">
        <v>0</v>
      </c>
      <c r="CJ55" s="494">
        <v>1387</v>
      </c>
      <c r="CK55" s="494">
        <v>0</v>
      </c>
      <c r="CL55" s="494">
        <v>0</v>
      </c>
      <c r="CM55" s="494">
        <v>0</v>
      </c>
      <c r="CN55" s="494">
        <v>0</v>
      </c>
      <c r="CO55" s="494">
        <v>26</v>
      </c>
      <c r="CP55" s="494">
        <v>0</v>
      </c>
      <c r="CQ55" s="494">
        <v>0</v>
      </c>
      <c r="CR55" s="494">
        <v>4</v>
      </c>
      <c r="CS55" s="494">
        <v>0</v>
      </c>
      <c r="CT55" s="494">
        <v>0</v>
      </c>
      <c r="CU55" s="494">
        <v>0</v>
      </c>
      <c r="CV55" s="494">
        <v>0</v>
      </c>
      <c r="CW55" s="494">
        <v>1163</v>
      </c>
      <c r="CX55" s="494">
        <v>2227</v>
      </c>
      <c r="CY55" s="494">
        <v>0</v>
      </c>
      <c r="CZ55" s="494">
        <v>40</v>
      </c>
      <c r="DA55" s="494">
        <v>15460</v>
      </c>
      <c r="DB55" s="494">
        <v>351</v>
      </c>
      <c r="DC55" s="494">
        <v>0</v>
      </c>
      <c r="DD55" s="494">
        <v>24569</v>
      </c>
      <c r="DE55" s="494">
        <v>21661</v>
      </c>
      <c r="DF55" s="494">
        <v>26391</v>
      </c>
      <c r="DG55" s="494">
        <v>13993</v>
      </c>
      <c r="DH55" s="494">
        <v>0</v>
      </c>
      <c r="DI55" s="494">
        <v>0</v>
      </c>
      <c r="DJ55" s="494">
        <v>13661</v>
      </c>
      <c r="DK55" s="494">
        <v>2347</v>
      </c>
      <c r="DL55" s="494">
        <v>4645</v>
      </c>
      <c r="DM55" s="494">
        <v>2171</v>
      </c>
      <c r="DN55" s="494">
        <v>0</v>
      </c>
      <c r="DO55" s="494">
        <v>0</v>
      </c>
      <c r="DP55" s="494">
        <v>0</v>
      </c>
      <c r="DQ55" s="494">
        <v>83082</v>
      </c>
      <c r="DR55" s="494">
        <v>1127</v>
      </c>
      <c r="DS55" s="494">
        <v>45</v>
      </c>
      <c r="DT55" s="494">
        <v>0</v>
      </c>
      <c r="DU55" s="494">
        <v>163</v>
      </c>
      <c r="DV55" s="494">
        <v>3062</v>
      </c>
      <c r="DW55" s="494">
        <v>12558</v>
      </c>
      <c r="DX55" s="494">
        <v>0</v>
      </c>
      <c r="DY55" s="494">
        <v>1</v>
      </c>
      <c r="DZ55" s="494">
        <v>0</v>
      </c>
      <c r="EA55" s="494">
        <v>0</v>
      </c>
      <c r="EB55" s="494">
        <v>0</v>
      </c>
      <c r="EC55" s="494">
        <v>0</v>
      </c>
      <c r="ED55" s="494">
        <v>0</v>
      </c>
      <c r="EE55" s="494">
        <v>0</v>
      </c>
      <c r="EF55" s="494">
        <v>0</v>
      </c>
      <c r="EG55" s="494">
        <v>0</v>
      </c>
      <c r="EH55" s="494">
        <v>0</v>
      </c>
      <c r="EI55" s="494">
        <v>0</v>
      </c>
      <c r="EJ55" s="494">
        <v>0</v>
      </c>
      <c r="EK55" s="494">
        <v>0</v>
      </c>
      <c r="EL55" s="494">
        <v>0</v>
      </c>
      <c r="EM55" s="494">
        <v>0</v>
      </c>
      <c r="EN55" s="494">
        <v>0</v>
      </c>
      <c r="EO55" s="494">
        <v>0</v>
      </c>
      <c r="EP55" s="494">
        <v>0</v>
      </c>
      <c r="EQ55" s="494">
        <v>0</v>
      </c>
      <c r="ER55" s="494">
        <v>0</v>
      </c>
      <c r="ES55" s="494">
        <v>0</v>
      </c>
      <c r="ET55" s="494">
        <v>0</v>
      </c>
      <c r="EU55" s="494">
        <v>0</v>
      </c>
      <c r="EV55" s="494">
        <v>0</v>
      </c>
      <c r="EW55" s="494">
        <v>0</v>
      </c>
      <c r="EX55" s="494">
        <v>0</v>
      </c>
      <c r="EY55" s="494">
        <v>0</v>
      </c>
      <c r="EZ55" s="494">
        <v>0</v>
      </c>
      <c r="FA55" s="494">
        <v>0</v>
      </c>
      <c r="FB55" s="494">
        <v>0</v>
      </c>
      <c r="FC55" s="494">
        <v>0</v>
      </c>
      <c r="FD55" s="494">
        <v>0</v>
      </c>
      <c r="FE55" s="494">
        <v>0</v>
      </c>
      <c r="FF55" s="494">
        <v>0</v>
      </c>
      <c r="FG55" s="494">
        <v>0</v>
      </c>
      <c r="FH55" s="494">
        <v>0</v>
      </c>
      <c r="FI55" s="494">
        <v>210</v>
      </c>
      <c r="FJ55" s="494">
        <v>0</v>
      </c>
      <c r="FK55" s="494">
        <v>0</v>
      </c>
      <c r="FL55" s="494">
        <v>0</v>
      </c>
      <c r="FM55" s="494">
        <v>0</v>
      </c>
      <c r="FN55" s="494">
        <v>0</v>
      </c>
      <c r="FO55" s="494">
        <v>0</v>
      </c>
      <c r="FP55" s="494">
        <v>6930</v>
      </c>
      <c r="FQ55" s="494">
        <v>394</v>
      </c>
      <c r="FR55" s="494">
        <v>0</v>
      </c>
      <c r="FS55" s="494">
        <v>143</v>
      </c>
      <c r="FT55" s="494">
        <v>0</v>
      </c>
      <c r="FU55" s="494">
        <v>0</v>
      </c>
      <c r="FV55" s="494">
        <v>0</v>
      </c>
      <c r="FW55" s="494">
        <v>0</v>
      </c>
      <c r="FX55" s="494">
        <v>0</v>
      </c>
      <c r="FY55" s="494">
        <v>0</v>
      </c>
      <c r="FZ55" s="494">
        <v>0</v>
      </c>
      <c r="GA55" s="494">
        <v>0</v>
      </c>
      <c r="GB55" s="494">
        <v>0</v>
      </c>
      <c r="GC55" s="494">
        <v>0</v>
      </c>
      <c r="GD55" s="494">
        <v>0</v>
      </c>
      <c r="GE55" s="494">
        <v>0</v>
      </c>
      <c r="GF55" s="494">
        <v>0</v>
      </c>
      <c r="GG55" s="495">
        <v>7156</v>
      </c>
      <c r="GH55" s="496">
        <v>2169340</v>
      </c>
      <c r="GI55" s="497">
        <v>0</v>
      </c>
      <c r="GJ55" s="497">
        <v>0</v>
      </c>
      <c r="GK55" s="497">
        <v>0</v>
      </c>
      <c r="GL55" s="497">
        <v>0</v>
      </c>
      <c r="GM55" s="497">
        <v>0</v>
      </c>
      <c r="GN55" s="497">
        <v>0</v>
      </c>
      <c r="GO55" s="497">
        <v>0</v>
      </c>
      <c r="GP55" s="495">
        <v>-14627</v>
      </c>
      <c r="GQ55" s="496">
        <v>-14627</v>
      </c>
      <c r="GR55" s="496">
        <v>2154713</v>
      </c>
      <c r="GS55" s="494">
        <v>1031641</v>
      </c>
      <c r="GT55" s="495">
        <v>0</v>
      </c>
      <c r="GU55" s="496">
        <v>1031641</v>
      </c>
      <c r="GV55" s="496">
        <v>1017014</v>
      </c>
      <c r="GW55" s="496">
        <v>3186354</v>
      </c>
      <c r="GX55" s="497">
        <v>-611820</v>
      </c>
      <c r="GY55" s="497">
        <v>0</v>
      </c>
      <c r="GZ55" s="497">
        <v>-12882</v>
      </c>
      <c r="HA55" s="495">
        <v>-49976</v>
      </c>
      <c r="HB55" s="495">
        <v>-674678</v>
      </c>
      <c r="HC55" s="496">
        <v>342336</v>
      </c>
      <c r="HD55" s="496">
        <v>2511676</v>
      </c>
    </row>
    <row r="56" spans="1:212" ht="15.75" hidden="1" customHeight="1" x14ac:dyDescent="0.2">
      <c r="A56" s="498" t="s">
        <v>154</v>
      </c>
      <c r="B56" s="499" t="s">
        <v>155</v>
      </c>
      <c r="C56" s="493">
        <v>0</v>
      </c>
      <c r="D56" s="494">
        <v>0</v>
      </c>
      <c r="E56" s="494">
        <v>0</v>
      </c>
      <c r="F56" s="494">
        <v>0</v>
      </c>
      <c r="G56" s="494">
        <v>0</v>
      </c>
      <c r="H56" s="494">
        <v>0</v>
      </c>
      <c r="I56" s="494">
        <v>0</v>
      </c>
      <c r="J56" s="494">
        <v>0</v>
      </c>
      <c r="K56" s="494">
        <v>0</v>
      </c>
      <c r="L56" s="494">
        <v>0</v>
      </c>
      <c r="M56" s="494">
        <v>0</v>
      </c>
      <c r="N56" s="494">
        <v>0</v>
      </c>
      <c r="O56" s="494">
        <v>0</v>
      </c>
      <c r="P56" s="494">
        <v>0</v>
      </c>
      <c r="Q56" s="494">
        <v>0</v>
      </c>
      <c r="R56" s="494">
        <v>0</v>
      </c>
      <c r="S56" s="494">
        <v>0</v>
      </c>
      <c r="T56" s="494">
        <v>0</v>
      </c>
      <c r="U56" s="494">
        <v>0</v>
      </c>
      <c r="V56" s="494">
        <v>0</v>
      </c>
      <c r="W56" s="494">
        <v>0</v>
      </c>
      <c r="X56" s="494">
        <v>0</v>
      </c>
      <c r="Y56" s="494">
        <v>0</v>
      </c>
      <c r="Z56" s="494">
        <v>0</v>
      </c>
      <c r="AA56" s="494">
        <v>0</v>
      </c>
      <c r="AB56" s="494">
        <v>0</v>
      </c>
      <c r="AC56" s="494">
        <v>24259</v>
      </c>
      <c r="AD56" s="494">
        <v>21660</v>
      </c>
      <c r="AE56" s="494">
        <v>68345</v>
      </c>
      <c r="AF56" s="494">
        <v>10892</v>
      </c>
      <c r="AG56" s="494">
        <v>0</v>
      </c>
      <c r="AH56" s="494">
        <v>76831</v>
      </c>
      <c r="AI56" s="494">
        <v>52996</v>
      </c>
      <c r="AJ56" s="494">
        <v>7072</v>
      </c>
      <c r="AK56" s="494">
        <v>62540</v>
      </c>
      <c r="AL56" s="494">
        <v>0</v>
      </c>
      <c r="AM56" s="494">
        <v>231</v>
      </c>
      <c r="AN56" s="494">
        <v>1641</v>
      </c>
      <c r="AO56" s="494">
        <v>0</v>
      </c>
      <c r="AP56" s="494">
        <v>4753</v>
      </c>
      <c r="AQ56" s="494">
        <v>188</v>
      </c>
      <c r="AR56" s="494">
        <v>0</v>
      </c>
      <c r="AS56" s="494">
        <v>74</v>
      </c>
      <c r="AT56" s="494">
        <v>0</v>
      </c>
      <c r="AU56" s="494">
        <v>0</v>
      </c>
      <c r="AV56" s="494">
        <v>0</v>
      </c>
      <c r="AW56" s="494">
        <v>0</v>
      </c>
      <c r="AX56" s="494">
        <v>0</v>
      </c>
      <c r="AY56" s="494">
        <v>0</v>
      </c>
      <c r="AZ56" s="494">
        <v>0</v>
      </c>
      <c r="BA56" s="494">
        <v>0</v>
      </c>
      <c r="BB56" s="494">
        <v>0</v>
      </c>
      <c r="BC56" s="494">
        <v>39</v>
      </c>
      <c r="BD56" s="494">
        <v>0</v>
      </c>
      <c r="BE56" s="494">
        <v>0</v>
      </c>
      <c r="BF56" s="494">
        <v>0</v>
      </c>
      <c r="BG56" s="494">
        <v>0</v>
      </c>
      <c r="BH56" s="494">
        <v>0</v>
      </c>
      <c r="BI56" s="494">
        <v>0</v>
      </c>
      <c r="BJ56" s="494">
        <v>0</v>
      </c>
      <c r="BK56" s="494">
        <v>350</v>
      </c>
      <c r="BL56" s="494">
        <v>3480</v>
      </c>
      <c r="BM56" s="494">
        <v>0</v>
      </c>
      <c r="BN56" s="494">
        <v>416</v>
      </c>
      <c r="BO56" s="494">
        <v>551</v>
      </c>
      <c r="BP56" s="494">
        <v>5</v>
      </c>
      <c r="BQ56" s="494">
        <v>1093</v>
      </c>
      <c r="BR56" s="494">
        <v>0</v>
      </c>
      <c r="BS56" s="494">
        <v>0</v>
      </c>
      <c r="BT56" s="494">
        <v>0</v>
      </c>
      <c r="BU56" s="494">
        <v>15238</v>
      </c>
      <c r="BV56" s="494">
        <v>0</v>
      </c>
      <c r="BW56" s="494">
        <v>0</v>
      </c>
      <c r="BX56" s="494">
        <v>0</v>
      </c>
      <c r="BY56" s="494">
        <v>0</v>
      </c>
      <c r="BZ56" s="494">
        <v>0</v>
      </c>
      <c r="CA56" s="494">
        <v>0</v>
      </c>
      <c r="CB56" s="494">
        <v>0</v>
      </c>
      <c r="CC56" s="494">
        <v>0</v>
      </c>
      <c r="CD56" s="494">
        <v>0</v>
      </c>
      <c r="CE56" s="494">
        <v>0</v>
      </c>
      <c r="CF56" s="494">
        <v>0</v>
      </c>
      <c r="CG56" s="494">
        <v>0</v>
      </c>
      <c r="CH56" s="494">
        <v>0</v>
      </c>
      <c r="CI56" s="494">
        <v>0</v>
      </c>
      <c r="CJ56" s="494">
        <v>0</v>
      </c>
      <c r="CK56" s="494">
        <v>0</v>
      </c>
      <c r="CL56" s="494">
        <v>0</v>
      </c>
      <c r="CM56" s="494">
        <v>0</v>
      </c>
      <c r="CN56" s="494">
        <v>0</v>
      </c>
      <c r="CO56" s="494">
        <v>0</v>
      </c>
      <c r="CP56" s="494">
        <v>0</v>
      </c>
      <c r="CQ56" s="494">
        <v>0</v>
      </c>
      <c r="CR56" s="494">
        <v>0</v>
      </c>
      <c r="CS56" s="494">
        <v>0</v>
      </c>
      <c r="CT56" s="494">
        <v>0</v>
      </c>
      <c r="CU56" s="494">
        <v>0</v>
      </c>
      <c r="CV56" s="494">
        <v>0</v>
      </c>
      <c r="CW56" s="494">
        <v>0</v>
      </c>
      <c r="CX56" s="494">
        <v>0</v>
      </c>
      <c r="CY56" s="494">
        <v>0</v>
      </c>
      <c r="CZ56" s="494">
        <v>0</v>
      </c>
      <c r="DA56" s="494">
        <v>3337</v>
      </c>
      <c r="DB56" s="494">
        <v>0</v>
      </c>
      <c r="DC56" s="494">
        <v>0</v>
      </c>
      <c r="DD56" s="494">
        <v>0</v>
      </c>
      <c r="DE56" s="494">
        <v>0</v>
      </c>
      <c r="DF56" s="494">
        <v>0</v>
      </c>
      <c r="DG56" s="494">
        <v>0</v>
      </c>
      <c r="DH56" s="494">
        <v>0</v>
      </c>
      <c r="DI56" s="494">
        <v>0</v>
      </c>
      <c r="DJ56" s="494">
        <v>0</v>
      </c>
      <c r="DK56" s="494">
        <v>0</v>
      </c>
      <c r="DL56" s="494">
        <v>0</v>
      </c>
      <c r="DM56" s="494">
        <v>0</v>
      </c>
      <c r="DN56" s="494">
        <v>0</v>
      </c>
      <c r="DO56" s="494">
        <v>0</v>
      </c>
      <c r="DP56" s="494">
        <v>0</v>
      </c>
      <c r="DQ56" s="494">
        <v>0</v>
      </c>
      <c r="DR56" s="494">
        <v>0</v>
      </c>
      <c r="DS56" s="494">
        <v>0</v>
      </c>
      <c r="DT56" s="494">
        <v>0</v>
      </c>
      <c r="DU56" s="494">
        <v>0</v>
      </c>
      <c r="DV56" s="494">
        <v>13630</v>
      </c>
      <c r="DW56" s="494">
        <v>23792</v>
      </c>
      <c r="DX56" s="494">
        <v>0</v>
      </c>
      <c r="DY56" s="494">
        <v>0</v>
      </c>
      <c r="DZ56" s="494">
        <v>0</v>
      </c>
      <c r="EA56" s="494">
        <v>0</v>
      </c>
      <c r="EB56" s="494">
        <v>0</v>
      </c>
      <c r="EC56" s="494">
        <v>0</v>
      </c>
      <c r="ED56" s="494">
        <v>0</v>
      </c>
      <c r="EE56" s="494">
        <v>0</v>
      </c>
      <c r="EF56" s="494">
        <v>0</v>
      </c>
      <c r="EG56" s="494">
        <v>0</v>
      </c>
      <c r="EH56" s="494">
        <v>0</v>
      </c>
      <c r="EI56" s="494">
        <v>0</v>
      </c>
      <c r="EJ56" s="494">
        <v>0</v>
      </c>
      <c r="EK56" s="494">
        <v>0</v>
      </c>
      <c r="EL56" s="494">
        <v>0</v>
      </c>
      <c r="EM56" s="494">
        <v>0</v>
      </c>
      <c r="EN56" s="494">
        <v>0</v>
      </c>
      <c r="EO56" s="494">
        <v>0</v>
      </c>
      <c r="EP56" s="494">
        <v>0</v>
      </c>
      <c r="EQ56" s="494">
        <v>0</v>
      </c>
      <c r="ER56" s="494">
        <v>0</v>
      </c>
      <c r="ES56" s="494">
        <v>0</v>
      </c>
      <c r="ET56" s="494">
        <v>0</v>
      </c>
      <c r="EU56" s="494">
        <v>0</v>
      </c>
      <c r="EV56" s="494">
        <v>0</v>
      </c>
      <c r="EW56" s="494">
        <v>0</v>
      </c>
      <c r="EX56" s="494">
        <v>0</v>
      </c>
      <c r="EY56" s="494">
        <v>0</v>
      </c>
      <c r="EZ56" s="494">
        <v>0</v>
      </c>
      <c r="FA56" s="494">
        <v>0</v>
      </c>
      <c r="FB56" s="494">
        <v>0</v>
      </c>
      <c r="FC56" s="494">
        <v>0</v>
      </c>
      <c r="FD56" s="494">
        <v>0</v>
      </c>
      <c r="FE56" s="494">
        <v>0</v>
      </c>
      <c r="FF56" s="494">
        <v>0</v>
      </c>
      <c r="FG56" s="494">
        <v>0</v>
      </c>
      <c r="FH56" s="494">
        <v>0</v>
      </c>
      <c r="FI56" s="494">
        <v>0</v>
      </c>
      <c r="FJ56" s="494">
        <v>44</v>
      </c>
      <c r="FK56" s="494">
        <v>0</v>
      </c>
      <c r="FL56" s="494">
        <v>0</v>
      </c>
      <c r="FM56" s="494">
        <v>0</v>
      </c>
      <c r="FN56" s="494">
        <v>0</v>
      </c>
      <c r="FO56" s="494">
        <v>0</v>
      </c>
      <c r="FP56" s="494">
        <v>0</v>
      </c>
      <c r="FQ56" s="494">
        <v>0</v>
      </c>
      <c r="FR56" s="494">
        <v>0</v>
      </c>
      <c r="FS56" s="494">
        <v>0</v>
      </c>
      <c r="FT56" s="494">
        <v>0</v>
      </c>
      <c r="FU56" s="494">
        <v>0</v>
      </c>
      <c r="FV56" s="494">
        <v>0</v>
      </c>
      <c r="FW56" s="494">
        <v>0</v>
      </c>
      <c r="FX56" s="494">
        <v>0</v>
      </c>
      <c r="FY56" s="494">
        <v>0</v>
      </c>
      <c r="FZ56" s="494">
        <v>0</v>
      </c>
      <c r="GA56" s="494">
        <v>0</v>
      </c>
      <c r="GB56" s="494">
        <v>0</v>
      </c>
      <c r="GC56" s="494">
        <v>0</v>
      </c>
      <c r="GD56" s="494">
        <v>0</v>
      </c>
      <c r="GE56" s="494">
        <v>0</v>
      </c>
      <c r="GF56" s="494">
        <v>0</v>
      </c>
      <c r="GG56" s="495">
        <v>610</v>
      </c>
      <c r="GH56" s="496">
        <v>394067</v>
      </c>
      <c r="GI56" s="497">
        <v>0</v>
      </c>
      <c r="GJ56" s="497">
        <v>0</v>
      </c>
      <c r="GK56" s="497">
        <v>0</v>
      </c>
      <c r="GL56" s="497">
        <v>0</v>
      </c>
      <c r="GM56" s="497">
        <v>0</v>
      </c>
      <c r="GN56" s="497">
        <v>0</v>
      </c>
      <c r="GO56" s="497">
        <v>0</v>
      </c>
      <c r="GP56" s="495">
        <v>-35047</v>
      </c>
      <c r="GQ56" s="496">
        <v>-35047</v>
      </c>
      <c r="GR56" s="496">
        <v>359020</v>
      </c>
      <c r="GS56" s="494">
        <v>238950</v>
      </c>
      <c r="GT56" s="495">
        <v>0</v>
      </c>
      <c r="GU56" s="496">
        <v>238950</v>
      </c>
      <c r="GV56" s="496">
        <v>203903</v>
      </c>
      <c r="GW56" s="496">
        <v>597970</v>
      </c>
      <c r="GX56" s="497">
        <v>-92617</v>
      </c>
      <c r="GY56" s="497">
        <v>0</v>
      </c>
      <c r="GZ56" s="497">
        <v>-3913</v>
      </c>
      <c r="HA56" s="495">
        <v>-7722</v>
      </c>
      <c r="HB56" s="495">
        <v>-104252</v>
      </c>
      <c r="HC56" s="496">
        <v>99651</v>
      </c>
      <c r="HD56" s="496">
        <v>493718</v>
      </c>
    </row>
    <row r="57" spans="1:212" ht="15.75" hidden="1" customHeight="1" x14ac:dyDescent="0.2">
      <c r="A57" s="498" t="s">
        <v>152</v>
      </c>
      <c r="B57" s="499" t="s">
        <v>153</v>
      </c>
      <c r="C57" s="493">
        <v>0</v>
      </c>
      <c r="D57" s="494">
        <v>0</v>
      </c>
      <c r="E57" s="494">
        <v>0</v>
      </c>
      <c r="F57" s="494">
        <v>0</v>
      </c>
      <c r="G57" s="494">
        <v>0</v>
      </c>
      <c r="H57" s="494">
        <v>0</v>
      </c>
      <c r="I57" s="494">
        <v>30775</v>
      </c>
      <c r="J57" s="494">
        <v>39665</v>
      </c>
      <c r="K57" s="494">
        <v>0</v>
      </c>
      <c r="L57" s="494">
        <v>0</v>
      </c>
      <c r="M57" s="494">
        <v>0</v>
      </c>
      <c r="N57" s="494">
        <v>7545</v>
      </c>
      <c r="O57" s="494">
        <v>1270</v>
      </c>
      <c r="P57" s="494">
        <v>0</v>
      </c>
      <c r="Q57" s="494">
        <v>0</v>
      </c>
      <c r="R57" s="494">
        <v>0</v>
      </c>
      <c r="S57" s="494">
        <v>215</v>
      </c>
      <c r="T57" s="494">
        <v>19</v>
      </c>
      <c r="U57" s="494">
        <v>0</v>
      </c>
      <c r="V57" s="494">
        <v>3694</v>
      </c>
      <c r="W57" s="494">
        <v>2</v>
      </c>
      <c r="X57" s="494">
        <v>173</v>
      </c>
      <c r="Y57" s="494">
        <v>1258</v>
      </c>
      <c r="Z57" s="494">
        <v>0</v>
      </c>
      <c r="AA57" s="494">
        <v>0</v>
      </c>
      <c r="AB57" s="494">
        <v>3114</v>
      </c>
      <c r="AC57" s="494">
        <v>76</v>
      </c>
      <c r="AD57" s="494">
        <v>0</v>
      </c>
      <c r="AE57" s="494">
        <v>0</v>
      </c>
      <c r="AF57" s="494">
        <v>0</v>
      </c>
      <c r="AG57" s="494">
        <v>0</v>
      </c>
      <c r="AH57" s="494">
        <v>0</v>
      </c>
      <c r="AI57" s="494">
        <v>0</v>
      </c>
      <c r="AJ57" s="494">
        <v>0</v>
      </c>
      <c r="AK57" s="494">
        <v>99</v>
      </c>
      <c r="AL57" s="494">
        <v>0</v>
      </c>
      <c r="AM57" s="494">
        <v>0</v>
      </c>
      <c r="AN57" s="494">
        <v>0</v>
      </c>
      <c r="AO57" s="494">
        <v>0</v>
      </c>
      <c r="AP57" s="494">
        <v>0</v>
      </c>
      <c r="AQ57" s="494">
        <v>0</v>
      </c>
      <c r="AR57" s="494">
        <v>0</v>
      </c>
      <c r="AS57" s="494">
        <v>0</v>
      </c>
      <c r="AT57" s="494">
        <v>0</v>
      </c>
      <c r="AU57" s="494">
        <v>0</v>
      </c>
      <c r="AV57" s="494">
        <v>0</v>
      </c>
      <c r="AW57" s="494">
        <v>0</v>
      </c>
      <c r="AX57" s="494">
        <v>0</v>
      </c>
      <c r="AY57" s="494">
        <v>0</v>
      </c>
      <c r="AZ57" s="494">
        <v>0</v>
      </c>
      <c r="BA57" s="494">
        <v>0</v>
      </c>
      <c r="BB57" s="494">
        <v>0</v>
      </c>
      <c r="BC57" s="494">
        <v>0</v>
      </c>
      <c r="BD57" s="494">
        <v>269135</v>
      </c>
      <c r="BE57" s="494">
        <v>16</v>
      </c>
      <c r="BF57" s="494">
        <v>8749</v>
      </c>
      <c r="BG57" s="494">
        <v>0</v>
      </c>
      <c r="BH57" s="494">
        <v>0</v>
      </c>
      <c r="BI57" s="494">
        <v>0</v>
      </c>
      <c r="BJ57" s="494">
        <v>0</v>
      </c>
      <c r="BK57" s="494">
        <v>0</v>
      </c>
      <c r="BL57" s="494">
        <v>0</v>
      </c>
      <c r="BM57" s="494">
        <v>0</v>
      </c>
      <c r="BN57" s="494">
        <v>0</v>
      </c>
      <c r="BO57" s="494">
        <v>0</v>
      </c>
      <c r="BP57" s="494">
        <v>0</v>
      </c>
      <c r="BQ57" s="494">
        <v>0</v>
      </c>
      <c r="BR57" s="494">
        <v>0</v>
      </c>
      <c r="BS57" s="494">
        <v>0</v>
      </c>
      <c r="BT57" s="494">
        <v>0</v>
      </c>
      <c r="BU57" s="494">
        <v>0</v>
      </c>
      <c r="BV57" s="494">
        <v>0</v>
      </c>
      <c r="BW57" s="494">
        <v>0</v>
      </c>
      <c r="BX57" s="494">
        <v>0</v>
      </c>
      <c r="BY57" s="494">
        <v>0</v>
      </c>
      <c r="BZ57" s="494">
        <v>0</v>
      </c>
      <c r="CA57" s="494">
        <v>0</v>
      </c>
      <c r="CB57" s="494">
        <v>0</v>
      </c>
      <c r="CC57" s="494">
        <v>0</v>
      </c>
      <c r="CD57" s="494">
        <v>0</v>
      </c>
      <c r="CE57" s="494">
        <v>0</v>
      </c>
      <c r="CF57" s="494">
        <v>0</v>
      </c>
      <c r="CG57" s="494">
        <v>0</v>
      </c>
      <c r="CH57" s="494">
        <v>0</v>
      </c>
      <c r="CI57" s="494">
        <v>0</v>
      </c>
      <c r="CJ57" s="494">
        <v>0</v>
      </c>
      <c r="CK57" s="494">
        <v>0</v>
      </c>
      <c r="CL57" s="494">
        <v>0</v>
      </c>
      <c r="CM57" s="494">
        <v>0</v>
      </c>
      <c r="CN57" s="494">
        <v>0</v>
      </c>
      <c r="CO57" s="494">
        <v>0</v>
      </c>
      <c r="CP57" s="494">
        <v>0</v>
      </c>
      <c r="CQ57" s="494">
        <v>0</v>
      </c>
      <c r="CR57" s="494">
        <v>0</v>
      </c>
      <c r="CS57" s="494">
        <v>0</v>
      </c>
      <c r="CT57" s="494">
        <v>0</v>
      </c>
      <c r="CU57" s="494">
        <v>0</v>
      </c>
      <c r="CV57" s="494">
        <v>0</v>
      </c>
      <c r="CW57" s="494">
        <v>0</v>
      </c>
      <c r="CX57" s="494">
        <v>0</v>
      </c>
      <c r="CY57" s="494">
        <v>0</v>
      </c>
      <c r="CZ57" s="494">
        <v>0</v>
      </c>
      <c r="DA57" s="494">
        <v>0</v>
      </c>
      <c r="DB57" s="494">
        <v>0</v>
      </c>
      <c r="DC57" s="494">
        <v>0</v>
      </c>
      <c r="DD57" s="494">
        <v>0</v>
      </c>
      <c r="DE57" s="494">
        <v>0</v>
      </c>
      <c r="DF57" s="494">
        <v>0</v>
      </c>
      <c r="DG57" s="494">
        <v>0</v>
      </c>
      <c r="DH57" s="494">
        <v>0</v>
      </c>
      <c r="DI57" s="494">
        <v>0</v>
      </c>
      <c r="DJ57" s="494">
        <v>0</v>
      </c>
      <c r="DK57" s="494">
        <v>0</v>
      </c>
      <c r="DL57" s="494">
        <v>0</v>
      </c>
      <c r="DM57" s="494">
        <v>0</v>
      </c>
      <c r="DN57" s="494">
        <v>0</v>
      </c>
      <c r="DO57" s="494">
        <v>0</v>
      </c>
      <c r="DP57" s="494">
        <v>0</v>
      </c>
      <c r="DQ57" s="494">
        <v>0</v>
      </c>
      <c r="DR57" s="494">
        <v>0</v>
      </c>
      <c r="DS57" s="494">
        <v>0</v>
      </c>
      <c r="DT57" s="494">
        <v>0</v>
      </c>
      <c r="DU57" s="494">
        <v>0</v>
      </c>
      <c r="DV57" s="494">
        <v>0</v>
      </c>
      <c r="DW57" s="494">
        <v>0</v>
      </c>
      <c r="DX57" s="494">
        <v>32</v>
      </c>
      <c r="DY57" s="494">
        <v>0</v>
      </c>
      <c r="DZ57" s="494">
        <v>0</v>
      </c>
      <c r="EA57" s="494">
        <v>0</v>
      </c>
      <c r="EB57" s="494">
        <v>0</v>
      </c>
      <c r="EC57" s="494">
        <v>0</v>
      </c>
      <c r="ED57" s="494">
        <v>0</v>
      </c>
      <c r="EE57" s="494">
        <v>0</v>
      </c>
      <c r="EF57" s="494">
        <v>0</v>
      </c>
      <c r="EG57" s="494">
        <v>135</v>
      </c>
      <c r="EH57" s="494">
        <v>24545</v>
      </c>
      <c r="EI57" s="494">
        <v>0</v>
      </c>
      <c r="EJ57" s="494">
        <v>0</v>
      </c>
      <c r="EK57" s="494">
        <v>0</v>
      </c>
      <c r="EL57" s="494">
        <v>0</v>
      </c>
      <c r="EM57" s="494">
        <v>0</v>
      </c>
      <c r="EN57" s="494">
        <v>0</v>
      </c>
      <c r="EO57" s="494">
        <v>0</v>
      </c>
      <c r="EP57" s="494">
        <v>0</v>
      </c>
      <c r="EQ57" s="494">
        <v>0</v>
      </c>
      <c r="ER57" s="494">
        <v>16</v>
      </c>
      <c r="ES57" s="494">
        <v>219</v>
      </c>
      <c r="ET57" s="494">
        <v>0</v>
      </c>
      <c r="EU57" s="494">
        <v>0</v>
      </c>
      <c r="EV57" s="494">
        <v>20</v>
      </c>
      <c r="EW57" s="494">
        <v>82</v>
      </c>
      <c r="EX57" s="494">
        <v>0</v>
      </c>
      <c r="EY57" s="494">
        <v>6</v>
      </c>
      <c r="EZ57" s="494">
        <v>0</v>
      </c>
      <c r="FA57" s="494">
        <v>0</v>
      </c>
      <c r="FB57" s="494">
        <v>0</v>
      </c>
      <c r="FC57" s="494">
        <v>0</v>
      </c>
      <c r="FD57" s="494">
        <v>1217</v>
      </c>
      <c r="FE57" s="494">
        <v>0</v>
      </c>
      <c r="FF57" s="494">
        <v>0</v>
      </c>
      <c r="FG57" s="494">
        <v>0</v>
      </c>
      <c r="FH57" s="494">
        <v>0</v>
      </c>
      <c r="FI57" s="494">
        <v>26</v>
      </c>
      <c r="FJ57" s="494">
        <v>8544</v>
      </c>
      <c r="FK57" s="494">
        <v>4297</v>
      </c>
      <c r="FL57" s="494">
        <v>123</v>
      </c>
      <c r="FM57" s="494">
        <v>0</v>
      </c>
      <c r="FN57" s="494">
        <v>8959</v>
      </c>
      <c r="FO57" s="494">
        <v>6089</v>
      </c>
      <c r="FP57" s="494">
        <v>8412836</v>
      </c>
      <c r="FQ57" s="494">
        <v>31415</v>
      </c>
      <c r="FR57" s="494">
        <v>78690</v>
      </c>
      <c r="FS57" s="494">
        <v>37791</v>
      </c>
      <c r="FT57" s="494">
        <v>0</v>
      </c>
      <c r="FU57" s="494">
        <v>0</v>
      </c>
      <c r="FV57" s="494">
        <v>0</v>
      </c>
      <c r="FW57" s="494">
        <v>0</v>
      </c>
      <c r="FX57" s="494">
        <v>0</v>
      </c>
      <c r="FY57" s="494">
        <v>0</v>
      </c>
      <c r="FZ57" s="494">
        <v>0</v>
      </c>
      <c r="GA57" s="494">
        <v>95</v>
      </c>
      <c r="GB57" s="494">
        <v>0</v>
      </c>
      <c r="GC57" s="494">
        <v>0</v>
      </c>
      <c r="GD57" s="494">
        <v>247</v>
      </c>
      <c r="GE57" s="494">
        <v>21</v>
      </c>
      <c r="GF57" s="494">
        <v>0</v>
      </c>
      <c r="GG57" s="495">
        <v>8861</v>
      </c>
      <c r="GH57" s="496">
        <v>8990071</v>
      </c>
      <c r="GI57" s="497">
        <v>91652</v>
      </c>
      <c r="GJ57" s="497">
        <v>609977</v>
      </c>
      <c r="GK57" s="497">
        <v>0</v>
      </c>
      <c r="GL57" s="497">
        <v>0</v>
      </c>
      <c r="GM57" s="497">
        <v>0</v>
      </c>
      <c r="GN57" s="497">
        <v>0</v>
      </c>
      <c r="GO57" s="497">
        <v>0</v>
      </c>
      <c r="GP57" s="495">
        <v>14452</v>
      </c>
      <c r="GQ57" s="496">
        <v>716081</v>
      </c>
      <c r="GR57" s="496">
        <v>9706152</v>
      </c>
      <c r="GS57" s="494">
        <v>395008</v>
      </c>
      <c r="GT57" s="495">
        <v>103007</v>
      </c>
      <c r="GU57" s="496">
        <v>498015</v>
      </c>
      <c r="GV57" s="496">
        <v>1214096</v>
      </c>
      <c r="GW57" s="496">
        <v>10204167</v>
      </c>
      <c r="GX57" s="497">
        <v>-2913648</v>
      </c>
      <c r="GY57" s="497">
        <v>-1123</v>
      </c>
      <c r="GZ57" s="497">
        <v>-806</v>
      </c>
      <c r="HA57" s="495">
        <v>-233156</v>
      </c>
      <c r="HB57" s="495">
        <v>-3148733</v>
      </c>
      <c r="HC57" s="496">
        <v>-1934637</v>
      </c>
      <c r="HD57" s="496">
        <v>7055434</v>
      </c>
    </row>
    <row r="58" spans="1:212" ht="15.75" hidden="1" customHeight="1" x14ac:dyDescent="0.2">
      <c r="A58" s="498" t="s">
        <v>1108</v>
      </c>
      <c r="B58" s="499" t="s">
        <v>2160</v>
      </c>
      <c r="C58" s="493">
        <v>116</v>
      </c>
      <c r="D58" s="494">
        <v>0</v>
      </c>
      <c r="E58" s="494">
        <v>0</v>
      </c>
      <c r="F58" s="494">
        <v>0</v>
      </c>
      <c r="G58" s="494">
        <v>0</v>
      </c>
      <c r="H58" s="494">
        <v>0</v>
      </c>
      <c r="I58" s="494">
        <v>0</v>
      </c>
      <c r="J58" s="494">
        <v>38</v>
      </c>
      <c r="K58" s="494">
        <v>0</v>
      </c>
      <c r="L58" s="494">
        <v>16</v>
      </c>
      <c r="M58" s="494">
        <v>0</v>
      </c>
      <c r="N58" s="494">
        <v>0</v>
      </c>
      <c r="O58" s="494">
        <v>0</v>
      </c>
      <c r="P58" s="494">
        <v>0</v>
      </c>
      <c r="Q58" s="494">
        <v>0</v>
      </c>
      <c r="R58" s="494">
        <v>0</v>
      </c>
      <c r="S58" s="494">
        <v>531</v>
      </c>
      <c r="T58" s="494">
        <v>191</v>
      </c>
      <c r="U58" s="494">
        <v>108</v>
      </c>
      <c r="V58" s="494">
        <v>25567</v>
      </c>
      <c r="W58" s="494">
        <v>220</v>
      </c>
      <c r="X58" s="494">
        <v>3897</v>
      </c>
      <c r="Y58" s="494">
        <v>2135</v>
      </c>
      <c r="Z58" s="494">
        <v>3</v>
      </c>
      <c r="AA58" s="494">
        <v>2065</v>
      </c>
      <c r="AB58" s="494">
        <v>22</v>
      </c>
      <c r="AC58" s="494">
        <v>273</v>
      </c>
      <c r="AD58" s="494">
        <v>381</v>
      </c>
      <c r="AE58" s="494">
        <v>1148</v>
      </c>
      <c r="AF58" s="494">
        <v>136</v>
      </c>
      <c r="AG58" s="494">
        <v>13415</v>
      </c>
      <c r="AH58" s="494">
        <v>811</v>
      </c>
      <c r="AI58" s="494">
        <v>280</v>
      </c>
      <c r="AJ58" s="494">
        <v>361</v>
      </c>
      <c r="AK58" s="494">
        <v>96</v>
      </c>
      <c r="AL58" s="494">
        <v>12</v>
      </c>
      <c r="AM58" s="494">
        <v>289</v>
      </c>
      <c r="AN58" s="494">
        <v>0</v>
      </c>
      <c r="AO58" s="494">
        <v>5214</v>
      </c>
      <c r="AP58" s="494">
        <v>2967</v>
      </c>
      <c r="AQ58" s="494">
        <v>28</v>
      </c>
      <c r="AR58" s="494">
        <v>0</v>
      </c>
      <c r="AS58" s="494">
        <v>1276</v>
      </c>
      <c r="AT58" s="494">
        <v>2</v>
      </c>
      <c r="AU58" s="494">
        <v>563</v>
      </c>
      <c r="AV58" s="494">
        <v>746</v>
      </c>
      <c r="AW58" s="494">
        <v>24283</v>
      </c>
      <c r="AX58" s="494">
        <v>0</v>
      </c>
      <c r="AY58" s="494">
        <v>6915</v>
      </c>
      <c r="AZ58" s="494">
        <v>10372</v>
      </c>
      <c r="BA58" s="494">
        <v>2164</v>
      </c>
      <c r="BB58" s="494">
        <v>6883</v>
      </c>
      <c r="BC58" s="494">
        <v>1613</v>
      </c>
      <c r="BD58" s="494">
        <v>28363</v>
      </c>
      <c r="BE58" s="494">
        <v>118721</v>
      </c>
      <c r="BF58" s="494">
        <v>54370</v>
      </c>
      <c r="BG58" s="494">
        <v>20434</v>
      </c>
      <c r="BH58" s="494">
        <v>3712</v>
      </c>
      <c r="BI58" s="494">
        <v>26602</v>
      </c>
      <c r="BJ58" s="494">
        <v>2431</v>
      </c>
      <c r="BK58" s="494">
        <v>10492</v>
      </c>
      <c r="BL58" s="494">
        <v>17559</v>
      </c>
      <c r="BM58" s="494">
        <v>6563</v>
      </c>
      <c r="BN58" s="494">
        <v>14865</v>
      </c>
      <c r="BO58" s="494">
        <v>0</v>
      </c>
      <c r="BP58" s="494">
        <v>47</v>
      </c>
      <c r="BQ58" s="494">
        <v>751</v>
      </c>
      <c r="BR58" s="494">
        <v>7292</v>
      </c>
      <c r="BS58" s="494">
        <v>311</v>
      </c>
      <c r="BT58" s="494">
        <v>301</v>
      </c>
      <c r="BU58" s="494">
        <v>1271</v>
      </c>
      <c r="BV58" s="494">
        <v>749</v>
      </c>
      <c r="BW58" s="494">
        <v>0</v>
      </c>
      <c r="BX58" s="494">
        <v>2684</v>
      </c>
      <c r="BY58" s="494">
        <v>151</v>
      </c>
      <c r="BZ58" s="494">
        <v>2396</v>
      </c>
      <c r="CA58" s="494">
        <v>5162</v>
      </c>
      <c r="CB58" s="494">
        <v>392</v>
      </c>
      <c r="CC58" s="494">
        <v>0</v>
      </c>
      <c r="CD58" s="494">
        <v>0</v>
      </c>
      <c r="CE58" s="494">
        <v>11</v>
      </c>
      <c r="CF58" s="494">
        <v>1520</v>
      </c>
      <c r="CG58" s="494">
        <v>612</v>
      </c>
      <c r="CH58" s="494">
        <v>250</v>
      </c>
      <c r="CI58" s="494">
        <v>90</v>
      </c>
      <c r="CJ58" s="494">
        <v>736</v>
      </c>
      <c r="CK58" s="494">
        <v>107</v>
      </c>
      <c r="CL58" s="494">
        <v>189</v>
      </c>
      <c r="CM58" s="494">
        <v>637</v>
      </c>
      <c r="CN58" s="494">
        <v>530</v>
      </c>
      <c r="CO58" s="494">
        <v>1496</v>
      </c>
      <c r="CP58" s="494">
        <v>142</v>
      </c>
      <c r="CQ58" s="494">
        <v>1039</v>
      </c>
      <c r="CR58" s="494">
        <v>408</v>
      </c>
      <c r="CS58" s="494">
        <v>869</v>
      </c>
      <c r="CT58" s="494">
        <v>872</v>
      </c>
      <c r="CU58" s="494">
        <v>1300</v>
      </c>
      <c r="CV58" s="494">
        <v>2606</v>
      </c>
      <c r="CW58" s="494">
        <v>5457</v>
      </c>
      <c r="CX58" s="494">
        <v>2545</v>
      </c>
      <c r="CY58" s="494">
        <v>3013</v>
      </c>
      <c r="CZ58" s="494">
        <v>265</v>
      </c>
      <c r="DA58" s="494">
        <v>890</v>
      </c>
      <c r="DB58" s="494">
        <v>189</v>
      </c>
      <c r="DC58" s="494">
        <v>92</v>
      </c>
      <c r="DD58" s="494">
        <v>6278</v>
      </c>
      <c r="DE58" s="494">
        <v>6411</v>
      </c>
      <c r="DF58" s="494">
        <v>4227</v>
      </c>
      <c r="DG58" s="494">
        <v>1174</v>
      </c>
      <c r="DH58" s="494">
        <v>61</v>
      </c>
      <c r="DI58" s="494">
        <v>963</v>
      </c>
      <c r="DJ58" s="494">
        <v>1261</v>
      </c>
      <c r="DK58" s="494">
        <v>2441</v>
      </c>
      <c r="DL58" s="494">
        <v>738</v>
      </c>
      <c r="DM58" s="494">
        <v>920</v>
      </c>
      <c r="DN58" s="494">
        <v>2811</v>
      </c>
      <c r="DO58" s="494">
        <v>1522</v>
      </c>
      <c r="DP58" s="494">
        <v>249</v>
      </c>
      <c r="DQ58" s="494">
        <v>2250</v>
      </c>
      <c r="DR58" s="494">
        <v>228</v>
      </c>
      <c r="DS58" s="494">
        <v>31</v>
      </c>
      <c r="DT58" s="494">
        <v>1048</v>
      </c>
      <c r="DU58" s="494">
        <v>1198</v>
      </c>
      <c r="DV58" s="494">
        <v>0</v>
      </c>
      <c r="DW58" s="494">
        <v>1624</v>
      </c>
      <c r="DX58" s="494">
        <v>31</v>
      </c>
      <c r="DY58" s="494">
        <v>3251</v>
      </c>
      <c r="DZ58" s="494">
        <v>2624</v>
      </c>
      <c r="EA58" s="494">
        <v>355</v>
      </c>
      <c r="EB58" s="494">
        <v>1080</v>
      </c>
      <c r="EC58" s="494">
        <v>753</v>
      </c>
      <c r="ED58" s="494">
        <v>0</v>
      </c>
      <c r="EE58" s="494">
        <v>0</v>
      </c>
      <c r="EF58" s="494">
        <v>0</v>
      </c>
      <c r="EG58" s="494">
        <v>0</v>
      </c>
      <c r="EH58" s="494">
        <v>647</v>
      </c>
      <c r="EI58" s="494">
        <v>119</v>
      </c>
      <c r="EJ58" s="494">
        <v>429</v>
      </c>
      <c r="EK58" s="494">
        <v>243</v>
      </c>
      <c r="EL58" s="494">
        <v>0</v>
      </c>
      <c r="EM58" s="494">
        <v>215</v>
      </c>
      <c r="EN58" s="494">
        <v>16</v>
      </c>
      <c r="EO58" s="494">
        <v>0</v>
      </c>
      <c r="EP58" s="494">
        <v>164</v>
      </c>
      <c r="EQ58" s="494">
        <v>1</v>
      </c>
      <c r="ER58" s="494">
        <v>411</v>
      </c>
      <c r="ES58" s="494">
        <v>1289</v>
      </c>
      <c r="ET58" s="494">
        <v>17</v>
      </c>
      <c r="EU58" s="494">
        <v>438</v>
      </c>
      <c r="EV58" s="494">
        <v>596</v>
      </c>
      <c r="EW58" s="494">
        <v>302</v>
      </c>
      <c r="EX58" s="494">
        <v>16</v>
      </c>
      <c r="EY58" s="494">
        <v>13</v>
      </c>
      <c r="EZ58" s="494">
        <v>18</v>
      </c>
      <c r="FA58" s="494">
        <v>217</v>
      </c>
      <c r="FB58" s="494">
        <v>76</v>
      </c>
      <c r="FC58" s="494">
        <v>2253</v>
      </c>
      <c r="FD58" s="494">
        <v>0</v>
      </c>
      <c r="FE58" s="494">
        <v>0</v>
      </c>
      <c r="FF58" s="494">
        <v>0</v>
      </c>
      <c r="FG58" s="494">
        <v>0</v>
      </c>
      <c r="FH58" s="494">
        <v>0</v>
      </c>
      <c r="FI58" s="494">
        <v>93</v>
      </c>
      <c r="FJ58" s="494">
        <v>459</v>
      </c>
      <c r="FK58" s="494">
        <v>2391</v>
      </c>
      <c r="FL58" s="494">
        <v>838</v>
      </c>
      <c r="FM58" s="494">
        <v>0</v>
      </c>
      <c r="FN58" s="494">
        <v>115</v>
      </c>
      <c r="FO58" s="494">
        <v>0</v>
      </c>
      <c r="FP58" s="494">
        <v>21479</v>
      </c>
      <c r="FQ58" s="494">
        <v>7549</v>
      </c>
      <c r="FR58" s="494">
        <v>13465</v>
      </c>
      <c r="FS58" s="494">
        <v>12360</v>
      </c>
      <c r="FT58" s="494">
        <v>63</v>
      </c>
      <c r="FU58" s="494">
        <v>3193</v>
      </c>
      <c r="FV58" s="494">
        <v>129</v>
      </c>
      <c r="FW58" s="494">
        <v>0</v>
      </c>
      <c r="FX58" s="494">
        <v>2659</v>
      </c>
      <c r="FY58" s="494">
        <v>995</v>
      </c>
      <c r="FZ58" s="494">
        <v>50760</v>
      </c>
      <c r="GA58" s="494">
        <v>12167</v>
      </c>
      <c r="GB58" s="494">
        <v>42014</v>
      </c>
      <c r="GC58" s="494">
        <v>51814</v>
      </c>
      <c r="GD58" s="494">
        <v>7056</v>
      </c>
      <c r="GE58" s="494">
        <v>8649</v>
      </c>
      <c r="GF58" s="494">
        <v>0</v>
      </c>
      <c r="GG58" s="495">
        <v>2864</v>
      </c>
      <c r="GH58" s="496">
        <v>758742</v>
      </c>
      <c r="GI58" s="497">
        <v>39075</v>
      </c>
      <c r="GJ58" s="497">
        <v>271637</v>
      </c>
      <c r="GK58" s="497">
        <v>0</v>
      </c>
      <c r="GL58" s="497">
        <v>0</v>
      </c>
      <c r="GM58" s="497">
        <v>0</v>
      </c>
      <c r="GN58" s="497">
        <v>0</v>
      </c>
      <c r="GO58" s="497">
        <v>0</v>
      </c>
      <c r="GP58" s="495">
        <v>13413</v>
      </c>
      <c r="GQ58" s="496">
        <v>324125</v>
      </c>
      <c r="GR58" s="496">
        <v>1082867</v>
      </c>
      <c r="GS58" s="494">
        <v>85331</v>
      </c>
      <c r="GT58" s="495">
        <v>3705</v>
      </c>
      <c r="GU58" s="496">
        <v>89036</v>
      </c>
      <c r="GV58" s="496">
        <v>413161</v>
      </c>
      <c r="GW58" s="496">
        <v>1171903</v>
      </c>
      <c r="GX58" s="497">
        <v>-132489</v>
      </c>
      <c r="GY58" s="497">
        <v>-115</v>
      </c>
      <c r="GZ58" s="497">
        <v>-351</v>
      </c>
      <c r="HA58" s="495">
        <v>-10628</v>
      </c>
      <c r="HB58" s="495">
        <v>-143583</v>
      </c>
      <c r="HC58" s="496">
        <v>269578</v>
      </c>
      <c r="HD58" s="496">
        <v>1028320</v>
      </c>
    </row>
    <row r="59" spans="1:212" ht="15.75" hidden="1" customHeight="1" x14ac:dyDescent="0.2">
      <c r="A59" s="498" t="s">
        <v>1109</v>
      </c>
      <c r="B59" s="499" t="s">
        <v>150</v>
      </c>
      <c r="C59" s="493">
        <v>0</v>
      </c>
      <c r="D59" s="494">
        <v>0</v>
      </c>
      <c r="E59" s="494">
        <v>0</v>
      </c>
      <c r="F59" s="494">
        <v>0</v>
      </c>
      <c r="G59" s="494">
        <v>0</v>
      </c>
      <c r="H59" s="494">
        <v>0</v>
      </c>
      <c r="I59" s="494">
        <v>0</v>
      </c>
      <c r="J59" s="494">
        <v>85</v>
      </c>
      <c r="K59" s="494">
        <v>0</v>
      </c>
      <c r="L59" s="494">
        <v>0</v>
      </c>
      <c r="M59" s="494">
        <v>0</v>
      </c>
      <c r="N59" s="494">
        <v>0</v>
      </c>
      <c r="O59" s="494">
        <v>0</v>
      </c>
      <c r="P59" s="494">
        <v>0</v>
      </c>
      <c r="Q59" s="494">
        <v>0</v>
      </c>
      <c r="R59" s="494">
        <v>0</v>
      </c>
      <c r="S59" s="494">
        <v>0</v>
      </c>
      <c r="T59" s="494">
        <v>0</v>
      </c>
      <c r="U59" s="494">
        <v>0</v>
      </c>
      <c r="V59" s="494">
        <v>0</v>
      </c>
      <c r="W59" s="494">
        <v>0</v>
      </c>
      <c r="X59" s="494">
        <v>0</v>
      </c>
      <c r="Y59" s="494">
        <v>0</v>
      </c>
      <c r="Z59" s="494">
        <v>0</v>
      </c>
      <c r="AA59" s="494">
        <v>0</v>
      </c>
      <c r="AB59" s="494">
        <v>0</v>
      </c>
      <c r="AC59" s="494">
        <v>0</v>
      </c>
      <c r="AD59" s="494">
        <v>0</v>
      </c>
      <c r="AE59" s="494">
        <v>0</v>
      </c>
      <c r="AF59" s="494">
        <v>0</v>
      </c>
      <c r="AG59" s="494">
        <v>0</v>
      </c>
      <c r="AH59" s="494">
        <v>0</v>
      </c>
      <c r="AI59" s="494">
        <v>0</v>
      </c>
      <c r="AJ59" s="494">
        <v>0</v>
      </c>
      <c r="AK59" s="494">
        <v>0</v>
      </c>
      <c r="AL59" s="494">
        <v>0</v>
      </c>
      <c r="AM59" s="494">
        <v>0</v>
      </c>
      <c r="AN59" s="494">
        <v>0</v>
      </c>
      <c r="AO59" s="494">
        <v>0</v>
      </c>
      <c r="AP59" s="494">
        <v>0</v>
      </c>
      <c r="AQ59" s="494">
        <v>0</v>
      </c>
      <c r="AR59" s="494">
        <v>0</v>
      </c>
      <c r="AS59" s="494">
        <v>0</v>
      </c>
      <c r="AT59" s="494">
        <v>0</v>
      </c>
      <c r="AU59" s="494">
        <v>0</v>
      </c>
      <c r="AV59" s="494">
        <v>0</v>
      </c>
      <c r="AW59" s="494">
        <v>0</v>
      </c>
      <c r="AX59" s="494">
        <v>0</v>
      </c>
      <c r="AY59" s="494">
        <v>0</v>
      </c>
      <c r="AZ59" s="494">
        <v>0</v>
      </c>
      <c r="BA59" s="494">
        <v>0</v>
      </c>
      <c r="BB59" s="494">
        <v>0</v>
      </c>
      <c r="BC59" s="494">
        <v>0</v>
      </c>
      <c r="BD59" s="494">
        <v>0</v>
      </c>
      <c r="BE59" s="494">
        <v>0</v>
      </c>
      <c r="BF59" s="494">
        <v>14528</v>
      </c>
      <c r="BG59" s="494">
        <v>0</v>
      </c>
      <c r="BH59" s="494">
        <v>0</v>
      </c>
      <c r="BI59" s="494">
        <v>0</v>
      </c>
      <c r="BJ59" s="494">
        <v>0</v>
      </c>
      <c r="BK59" s="494">
        <v>0</v>
      </c>
      <c r="BL59" s="494">
        <v>0</v>
      </c>
      <c r="BM59" s="494">
        <v>0</v>
      </c>
      <c r="BN59" s="494">
        <v>0</v>
      </c>
      <c r="BO59" s="494">
        <v>0</v>
      </c>
      <c r="BP59" s="494">
        <v>0</v>
      </c>
      <c r="BQ59" s="494">
        <v>0</v>
      </c>
      <c r="BR59" s="494">
        <v>0</v>
      </c>
      <c r="BS59" s="494">
        <v>0</v>
      </c>
      <c r="BT59" s="494">
        <v>0</v>
      </c>
      <c r="BU59" s="494">
        <v>0</v>
      </c>
      <c r="BV59" s="494">
        <v>0</v>
      </c>
      <c r="BW59" s="494">
        <v>0</v>
      </c>
      <c r="BX59" s="494">
        <v>0</v>
      </c>
      <c r="BY59" s="494">
        <v>0</v>
      </c>
      <c r="BZ59" s="494">
        <v>0</v>
      </c>
      <c r="CA59" s="494">
        <v>0</v>
      </c>
      <c r="CB59" s="494">
        <v>0</v>
      </c>
      <c r="CC59" s="494">
        <v>0</v>
      </c>
      <c r="CD59" s="494">
        <v>0</v>
      </c>
      <c r="CE59" s="494">
        <v>0</v>
      </c>
      <c r="CF59" s="494">
        <v>0</v>
      </c>
      <c r="CG59" s="494">
        <v>0</v>
      </c>
      <c r="CH59" s="494">
        <v>0</v>
      </c>
      <c r="CI59" s="494">
        <v>0</v>
      </c>
      <c r="CJ59" s="494">
        <v>0</v>
      </c>
      <c r="CK59" s="494">
        <v>0</v>
      </c>
      <c r="CL59" s="494">
        <v>0</v>
      </c>
      <c r="CM59" s="494">
        <v>0</v>
      </c>
      <c r="CN59" s="494">
        <v>0</v>
      </c>
      <c r="CO59" s="494">
        <v>0</v>
      </c>
      <c r="CP59" s="494">
        <v>0</v>
      </c>
      <c r="CQ59" s="494">
        <v>0</v>
      </c>
      <c r="CR59" s="494">
        <v>0</v>
      </c>
      <c r="CS59" s="494">
        <v>0</v>
      </c>
      <c r="CT59" s="494">
        <v>0</v>
      </c>
      <c r="CU59" s="494">
        <v>0</v>
      </c>
      <c r="CV59" s="494">
        <v>0</v>
      </c>
      <c r="CW59" s="494">
        <v>0</v>
      </c>
      <c r="CX59" s="494">
        <v>0</v>
      </c>
      <c r="CY59" s="494">
        <v>0</v>
      </c>
      <c r="CZ59" s="494">
        <v>0</v>
      </c>
      <c r="DA59" s="494">
        <v>0</v>
      </c>
      <c r="DB59" s="494">
        <v>0</v>
      </c>
      <c r="DC59" s="494">
        <v>0</v>
      </c>
      <c r="DD59" s="494">
        <v>0</v>
      </c>
      <c r="DE59" s="494">
        <v>0</v>
      </c>
      <c r="DF59" s="494">
        <v>0</v>
      </c>
      <c r="DG59" s="494">
        <v>0</v>
      </c>
      <c r="DH59" s="494">
        <v>0</v>
      </c>
      <c r="DI59" s="494">
        <v>0</v>
      </c>
      <c r="DJ59" s="494">
        <v>0</v>
      </c>
      <c r="DK59" s="494">
        <v>0</v>
      </c>
      <c r="DL59" s="494">
        <v>0</v>
      </c>
      <c r="DM59" s="494">
        <v>0</v>
      </c>
      <c r="DN59" s="494">
        <v>0</v>
      </c>
      <c r="DO59" s="494">
        <v>0</v>
      </c>
      <c r="DP59" s="494">
        <v>0</v>
      </c>
      <c r="DQ59" s="494">
        <v>0</v>
      </c>
      <c r="DR59" s="494">
        <v>0</v>
      </c>
      <c r="DS59" s="494">
        <v>0</v>
      </c>
      <c r="DT59" s="494">
        <v>0</v>
      </c>
      <c r="DU59" s="494">
        <v>0</v>
      </c>
      <c r="DV59" s="494">
        <v>0</v>
      </c>
      <c r="DW59" s="494">
        <v>0</v>
      </c>
      <c r="DX59" s="494">
        <v>0</v>
      </c>
      <c r="DY59" s="494">
        <v>0</v>
      </c>
      <c r="DZ59" s="494">
        <v>0</v>
      </c>
      <c r="EA59" s="494">
        <v>0</v>
      </c>
      <c r="EB59" s="494">
        <v>0</v>
      </c>
      <c r="EC59" s="494">
        <v>0</v>
      </c>
      <c r="ED59" s="494">
        <v>0</v>
      </c>
      <c r="EE59" s="494">
        <v>0</v>
      </c>
      <c r="EF59" s="494">
        <v>0</v>
      </c>
      <c r="EG59" s="494">
        <v>0</v>
      </c>
      <c r="EH59" s="494">
        <v>0</v>
      </c>
      <c r="EI59" s="494">
        <v>0</v>
      </c>
      <c r="EJ59" s="494">
        <v>0</v>
      </c>
      <c r="EK59" s="494">
        <v>0</v>
      </c>
      <c r="EL59" s="494">
        <v>0</v>
      </c>
      <c r="EM59" s="494">
        <v>0</v>
      </c>
      <c r="EN59" s="494">
        <v>0</v>
      </c>
      <c r="EO59" s="494">
        <v>0</v>
      </c>
      <c r="EP59" s="494">
        <v>0</v>
      </c>
      <c r="EQ59" s="494">
        <v>0</v>
      </c>
      <c r="ER59" s="494">
        <v>0</v>
      </c>
      <c r="ES59" s="494">
        <v>0</v>
      </c>
      <c r="ET59" s="494">
        <v>0</v>
      </c>
      <c r="EU59" s="494">
        <v>0</v>
      </c>
      <c r="EV59" s="494">
        <v>3</v>
      </c>
      <c r="EW59" s="494">
        <v>7</v>
      </c>
      <c r="EX59" s="494">
        <v>0</v>
      </c>
      <c r="EY59" s="494">
        <v>104</v>
      </c>
      <c r="EZ59" s="494">
        <v>0</v>
      </c>
      <c r="FA59" s="494">
        <v>0</v>
      </c>
      <c r="FB59" s="494">
        <v>0</v>
      </c>
      <c r="FC59" s="494">
        <v>0</v>
      </c>
      <c r="FD59" s="494">
        <v>0</v>
      </c>
      <c r="FE59" s="494">
        <v>0</v>
      </c>
      <c r="FF59" s="494">
        <v>34</v>
      </c>
      <c r="FG59" s="494">
        <v>0</v>
      </c>
      <c r="FH59" s="494">
        <v>0</v>
      </c>
      <c r="FI59" s="494">
        <v>1990</v>
      </c>
      <c r="FJ59" s="494">
        <v>0</v>
      </c>
      <c r="FK59" s="494">
        <v>0</v>
      </c>
      <c r="FL59" s="494">
        <v>0</v>
      </c>
      <c r="FM59" s="494">
        <v>0</v>
      </c>
      <c r="FN59" s="494">
        <v>0</v>
      </c>
      <c r="FO59" s="494">
        <v>0</v>
      </c>
      <c r="FP59" s="494">
        <v>132</v>
      </c>
      <c r="FQ59" s="494">
        <v>1038</v>
      </c>
      <c r="FR59" s="494">
        <v>0</v>
      </c>
      <c r="FS59" s="494">
        <v>0</v>
      </c>
      <c r="FT59" s="494">
        <v>0</v>
      </c>
      <c r="FU59" s="494">
        <v>0</v>
      </c>
      <c r="FV59" s="494">
        <v>0</v>
      </c>
      <c r="FW59" s="494">
        <v>0</v>
      </c>
      <c r="FX59" s="494">
        <v>0</v>
      </c>
      <c r="FY59" s="494">
        <v>0</v>
      </c>
      <c r="FZ59" s="494">
        <v>0</v>
      </c>
      <c r="GA59" s="494">
        <v>2417</v>
      </c>
      <c r="GB59" s="494">
        <v>0</v>
      </c>
      <c r="GC59" s="494">
        <v>83177</v>
      </c>
      <c r="GD59" s="494">
        <v>14972</v>
      </c>
      <c r="GE59" s="494">
        <v>8019</v>
      </c>
      <c r="GF59" s="494">
        <v>0</v>
      </c>
      <c r="GG59" s="495">
        <v>1974</v>
      </c>
      <c r="GH59" s="496">
        <v>128480</v>
      </c>
      <c r="GI59" s="497">
        <v>29043</v>
      </c>
      <c r="GJ59" s="497">
        <v>1432069</v>
      </c>
      <c r="GK59" s="497">
        <v>0</v>
      </c>
      <c r="GL59" s="497">
        <v>0</v>
      </c>
      <c r="GM59" s="497">
        <v>0</v>
      </c>
      <c r="GN59" s="497">
        <v>0</v>
      </c>
      <c r="GO59" s="497">
        <v>0</v>
      </c>
      <c r="GP59" s="495">
        <v>14067</v>
      </c>
      <c r="GQ59" s="496">
        <v>1475179</v>
      </c>
      <c r="GR59" s="496">
        <v>1603659</v>
      </c>
      <c r="GS59" s="494">
        <v>165221</v>
      </c>
      <c r="GT59" s="495">
        <v>78109</v>
      </c>
      <c r="GU59" s="496">
        <v>243330</v>
      </c>
      <c r="GV59" s="496">
        <v>1718509</v>
      </c>
      <c r="GW59" s="496">
        <v>1846989</v>
      </c>
      <c r="GX59" s="497">
        <v>-258537</v>
      </c>
      <c r="GY59" s="497">
        <v>-31468</v>
      </c>
      <c r="GZ59" s="497">
        <v>-810</v>
      </c>
      <c r="HA59" s="495">
        <v>-20508</v>
      </c>
      <c r="HB59" s="495">
        <v>-311323</v>
      </c>
      <c r="HC59" s="496">
        <v>1407186</v>
      </c>
      <c r="HD59" s="496">
        <v>1535666</v>
      </c>
    </row>
    <row r="60" spans="1:212" ht="15.75" hidden="1" customHeight="1" x14ac:dyDescent="0.2">
      <c r="A60" s="498" t="s">
        <v>1110</v>
      </c>
      <c r="B60" s="499" t="s">
        <v>148</v>
      </c>
      <c r="C60" s="493">
        <v>0</v>
      </c>
      <c r="D60" s="494">
        <v>0</v>
      </c>
      <c r="E60" s="494">
        <v>0</v>
      </c>
      <c r="F60" s="494">
        <v>0</v>
      </c>
      <c r="G60" s="494">
        <v>0</v>
      </c>
      <c r="H60" s="494">
        <v>0</v>
      </c>
      <c r="I60" s="494">
        <v>0</v>
      </c>
      <c r="J60" s="494">
        <v>1</v>
      </c>
      <c r="K60" s="494">
        <v>0</v>
      </c>
      <c r="L60" s="494">
        <v>5</v>
      </c>
      <c r="M60" s="494">
        <v>0</v>
      </c>
      <c r="N60" s="494">
        <v>5476</v>
      </c>
      <c r="O60" s="494">
        <v>5</v>
      </c>
      <c r="P60" s="494">
        <v>0</v>
      </c>
      <c r="Q60" s="494">
        <v>0</v>
      </c>
      <c r="R60" s="494">
        <v>0</v>
      </c>
      <c r="S60" s="494">
        <v>0</v>
      </c>
      <c r="T60" s="494">
        <v>0</v>
      </c>
      <c r="U60" s="494">
        <v>0</v>
      </c>
      <c r="V60" s="494">
        <v>0</v>
      </c>
      <c r="W60" s="494">
        <v>0</v>
      </c>
      <c r="X60" s="494">
        <v>0</v>
      </c>
      <c r="Y60" s="494">
        <v>0</v>
      </c>
      <c r="Z60" s="494">
        <v>0</v>
      </c>
      <c r="AA60" s="494">
        <v>0</v>
      </c>
      <c r="AB60" s="494">
        <v>0</v>
      </c>
      <c r="AC60" s="494">
        <v>173</v>
      </c>
      <c r="AD60" s="494">
        <v>0</v>
      </c>
      <c r="AE60" s="494">
        <v>26</v>
      </c>
      <c r="AF60" s="494">
        <v>0</v>
      </c>
      <c r="AG60" s="494">
        <v>0</v>
      </c>
      <c r="AH60" s="494">
        <v>147</v>
      </c>
      <c r="AI60" s="494">
        <v>1</v>
      </c>
      <c r="AJ60" s="494">
        <v>76</v>
      </c>
      <c r="AK60" s="494">
        <v>91</v>
      </c>
      <c r="AL60" s="494">
        <v>1724</v>
      </c>
      <c r="AM60" s="494">
        <v>10379</v>
      </c>
      <c r="AN60" s="494">
        <v>28067</v>
      </c>
      <c r="AO60" s="494">
        <v>0</v>
      </c>
      <c r="AP60" s="494">
        <v>1257</v>
      </c>
      <c r="AQ60" s="494">
        <v>2819</v>
      </c>
      <c r="AR60" s="494">
        <v>24855</v>
      </c>
      <c r="AS60" s="494">
        <v>2098</v>
      </c>
      <c r="AT60" s="494">
        <v>143657</v>
      </c>
      <c r="AU60" s="494">
        <v>0</v>
      </c>
      <c r="AV60" s="494">
        <v>0</v>
      </c>
      <c r="AW60" s="494">
        <v>0</v>
      </c>
      <c r="AX60" s="494">
        <v>0</v>
      </c>
      <c r="AY60" s="494">
        <v>0</v>
      </c>
      <c r="AZ60" s="494">
        <v>0</v>
      </c>
      <c r="BA60" s="494">
        <v>0</v>
      </c>
      <c r="BB60" s="494">
        <v>0</v>
      </c>
      <c r="BC60" s="494">
        <v>0</v>
      </c>
      <c r="BD60" s="494">
        <v>0</v>
      </c>
      <c r="BE60" s="494">
        <v>0</v>
      </c>
      <c r="BF60" s="494">
        <v>31</v>
      </c>
      <c r="BG60" s="494">
        <v>22432</v>
      </c>
      <c r="BH60" s="494">
        <v>0</v>
      </c>
      <c r="BI60" s="494">
        <v>8</v>
      </c>
      <c r="BJ60" s="494">
        <v>0</v>
      </c>
      <c r="BK60" s="494">
        <v>710</v>
      </c>
      <c r="BL60" s="494">
        <v>10220</v>
      </c>
      <c r="BM60" s="494">
        <v>0</v>
      </c>
      <c r="BN60" s="494">
        <v>1139</v>
      </c>
      <c r="BO60" s="494">
        <v>4</v>
      </c>
      <c r="BP60" s="494">
        <v>170</v>
      </c>
      <c r="BQ60" s="494">
        <v>2020</v>
      </c>
      <c r="BR60" s="494">
        <v>1953</v>
      </c>
      <c r="BS60" s="494">
        <v>204</v>
      </c>
      <c r="BT60" s="494">
        <v>676</v>
      </c>
      <c r="BU60" s="494">
        <v>204</v>
      </c>
      <c r="BV60" s="494">
        <v>0</v>
      </c>
      <c r="BW60" s="494">
        <v>0</v>
      </c>
      <c r="BX60" s="494">
        <v>55</v>
      </c>
      <c r="BY60" s="494">
        <v>43</v>
      </c>
      <c r="BZ60" s="494">
        <v>5471</v>
      </c>
      <c r="CA60" s="494">
        <v>461</v>
      </c>
      <c r="CB60" s="494">
        <v>0</v>
      </c>
      <c r="CC60" s="494">
        <v>0</v>
      </c>
      <c r="CD60" s="494">
        <v>0</v>
      </c>
      <c r="CE60" s="494">
        <v>6205</v>
      </c>
      <c r="CF60" s="494">
        <v>201</v>
      </c>
      <c r="CG60" s="494">
        <v>22242</v>
      </c>
      <c r="CH60" s="494">
        <v>3992</v>
      </c>
      <c r="CI60" s="494">
        <v>1847</v>
      </c>
      <c r="CJ60" s="494">
        <v>39650</v>
      </c>
      <c r="CK60" s="494">
        <v>841</v>
      </c>
      <c r="CL60" s="494">
        <v>1806</v>
      </c>
      <c r="CM60" s="494">
        <v>1700</v>
      </c>
      <c r="CN60" s="494">
        <v>3388</v>
      </c>
      <c r="CO60" s="494">
        <v>8530</v>
      </c>
      <c r="CP60" s="494">
        <v>2135</v>
      </c>
      <c r="CQ60" s="494">
        <v>5290</v>
      </c>
      <c r="CR60" s="494">
        <v>628</v>
      </c>
      <c r="CS60" s="494">
        <v>2519</v>
      </c>
      <c r="CT60" s="494">
        <v>3530</v>
      </c>
      <c r="CU60" s="494">
        <v>11598</v>
      </c>
      <c r="CV60" s="494">
        <v>6394</v>
      </c>
      <c r="CW60" s="494">
        <v>6332</v>
      </c>
      <c r="CX60" s="494">
        <v>818</v>
      </c>
      <c r="CY60" s="494">
        <v>9810</v>
      </c>
      <c r="CZ60" s="494">
        <v>743</v>
      </c>
      <c r="DA60" s="494">
        <v>1071</v>
      </c>
      <c r="DB60" s="494">
        <v>148</v>
      </c>
      <c r="DC60" s="494">
        <v>1057</v>
      </c>
      <c r="DD60" s="494">
        <v>97</v>
      </c>
      <c r="DE60" s="494">
        <v>7572</v>
      </c>
      <c r="DF60" s="494">
        <v>18686</v>
      </c>
      <c r="DG60" s="494">
        <v>5815</v>
      </c>
      <c r="DH60" s="494">
        <v>1888</v>
      </c>
      <c r="DI60" s="494">
        <v>2681</v>
      </c>
      <c r="DJ60" s="494">
        <v>12869</v>
      </c>
      <c r="DK60" s="494">
        <v>9665</v>
      </c>
      <c r="DL60" s="494">
        <v>1860</v>
      </c>
      <c r="DM60" s="494">
        <v>2038</v>
      </c>
      <c r="DN60" s="494">
        <v>64442</v>
      </c>
      <c r="DO60" s="494">
        <v>33486</v>
      </c>
      <c r="DP60" s="494">
        <v>3864</v>
      </c>
      <c r="DQ60" s="494">
        <v>37381</v>
      </c>
      <c r="DR60" s="494">
        <v>38044</v>
      </c>
      <c r="DS60" s="494">
        <v>8064</v>
      </c>
      <c r="DT60" s="494">
        <v>3618</v>
      </c>
      <c r="DU60" s="494">
        <v>3204</v>
      </c>
      <c r="DV60" s="494">
        <v>4074</v>
      </c>
      <c r="DW60" s="494">
        <v>20448</v>
      </c>
      <c r="DX60" s="494">
        <v>0</v>
      </c>
      <c r="DY60" s="494">
        <v>85449</v>
      </c>
      <c r="DZ60" s="494">
        <v>52710</v>
      </c>
      <c r="EA60" s="494">
        <v>80030</v>
      </c>
      <c r="EB60" s="494">
        <v>16428</v>
      </c>
      <c r="EC60" s="494">
        <v>3541</v>
      </c>
      <c r="ED60" s="494">
        <v>0</v>
      </c>
      <c r="EE60" s="494">
        <v>0</v>
      </c>
      <c r="EF60" s="494">
        <v>0</v>
      </c>
      <c r="EG60" s="494">
        <v>994</v>
      </c>
      <c r="EH60" s="494">
        <v>0</v>
      </c>
      <c r="EI60" s="494">
        <v>0</v>
      </c>
      <c r="EJ60" s="494">
        <v>0</v>
      </c>
      <c r="EK60" s="494">
        <v>0</v>
      </c>
      <c r="EL60" s="494">
        <v>0</v>
      </c>
      <c r="EM60" s="494">
        <v>0</v>
      </c>
      <c r="EN60" s="494">
        <v>287</v>
      </c>
      <c r="EO60" s="494">
        <v>2213</v>
      </c>
      <c r="EP60" s="494">
        <v>0</v>
      </c>
      <c r="EQ60" s="494">
        <v>0</v>
      </c>
      <c r="ER60" s="494">
        <v>0</v>
      </c>
      <c r="ES60" s="494">
        <v>0</v>
      </c>
      <c r="ET60" s="494">
        <v>0</v>
      </c>
      <c r="EU60" s="494">
        <v>0</v>
      </c>
      <c r="EV60" s="494">
        <v>10</v>
      </c>
      <c r="EW60" s="494">
        <v>0</v>
      </c>
      <c r="EX60" s="494">
        <v>0</v>
      </c>
      <c r="EY60" s="494">
        <v>459</v>
      </c>
      <c r="EZ60" s="494">
        <v>0</v>
      </c>
      <c r="FA60" s="494">
        <v>0</v>
      </c>
      <c r="FB60" s="494">
        <v>80</v>
      </c>
      <c r="FC60" s="494">
        <v>164</v>
      </c>
      <c r="FD60" s="494">
        <v>0</v>
      </c>
      <c r="FE60" s="494">
        <v>0</v>
      </c>
      <c r="FF60" s="494">
        <v>261</v>
      </c>
      <c r="FG60" s="494">
        <v>0</v>
      </c>
      <c r="FH60" s="494">
        <v>0</v>
      </c>
      <c r="FI60" s="494">
        <v>29639</v>
      </c>
      <c r="FJ60" s="494">
        <v>649</v>
      </c>
      <c r="FK60" s="494">
        <v>4654</v>
      </c>
      <c r="FL60" s="494">
        <v>0</v>
      </c>
      <c r="FM60" s="494">
        <v>0</v>
      </c>
      <c r="FN60" s="494">
        <v>0</v>
      </c>
      <c r="FO60" s="494">
        <v>0</v>
      </c>
      <c r="FP60" s="494">
        <v>0</v>
      </c>
      <c r="FQ60" s="494">
        <v>0</v>
      </c>
      <c r="FR60" s="494">
        <v>0</v>
      </c>
      <c r="FS60" s="494">
        <v>0</v>
      </c>
      <c r="FT60" s="494">
        <v>1350</v>
      </c>
      <c r="FU60" s="494">
        <v>171</v>
      </c>
      <c r="FV60" s="494">
        <v>0</v>
      </c>
      <c r="FW60" s="494">
        <v>34250</v>
      </c>
      <c r="FX60" s="494">
        <v>59423</v>
      </c>
      <c r="FY60" s="494">
        <v>895</v>
      </c>
      <c r="FZ60" s="494">
        <v>7660</v>
      </c>
      <c r="GA60" s="494">
        <v>0</v>
      </c>
      <c r="GB60" s="494">
        <v>0</v>
      </c>
      <c r="GC60" s="494">
        <v>0</v>
      </c>
      <c r="GD60" s="494">
        <v>1313</v>
      </c>
      <c r="GE60" s="494">
        <v>1622</v>
      </c>
      <c r="GF60" s="494">
        <v>0</v>
      </c>
      <c r="GG60" s="495">
        <v>326</v>
      </c>
      <c r="GH60" s="496">
        <v>1073507</v>
      </c>
      <c r="GI60" s="497">
        <v>0</v>
      </c>
      <c r="GJ60" s="497">
        <v>5279</v>
      </c>
      <c r="GK60" s="497">
        <v>0</v>
      </c>
      <c r="GL60" s="497">
        <v>0</v>
      </c>
      <c r="GM60" s="497">
        <v>0</v>
      </c>
      <c r="GN60" s="497">
        <v>0</v>
      </c>
      <c r="GO60" s="497">
        <v>0</v>
      </c>
      <c r="GP60" s="495">
        <v>-922</v>
      </c>
      <c r="GQ60" s="496">
        <v>4357</v>
      </c>
      <c r="GR60" s="496">
        <v>1077864</v>
      </c>
      <c r="GS60" s="494">
        <v>250180</v>
      </c>
      <c r="GT60" s="495">
        <v>0</v>
      </c>
      <c r="GU60" s="496">
        <v>250180</v>
      </c>
      <c r="GV60" s="496">
        <v>254537</v>
      </c>
      <c r="GW60" s="496">
        <v>1328044</v>
      </c>
      <c r="GX60" s="497">
        <v>-48355</v>
      </c>
      <c r="GY60" s="497">
        <v>0</v>
      </c>
      <c r="GZ60" s="497">
        <v>-1415</v>
      </c>
      <c r="HA60" s="495">
        <v>-3981</v>
      </c>
      <c r="HB60" s="495">
        <v>-53751</v>
      </c>
      <c r="HC60" s="496">
        <v>200786</v>
      </c>
      <c r="HD60" s="496">
        <v>1274293</v>
      </c>
    </row>
    <row r="61" spans="1:212" ht="15.75" hidden="1" customHeight="1" x14ac:dyDescent="0.2">
      <c r="A61" s="498" t="s">
        <v>1111</v>
      </c>
      <c r="B61" s="499" t="s">
        <v>146</v>
      </c>
      <c r="C61" s="493">
        <v>91367</v>
      </c>
      <c r="D61" s="494">
        <v>24277</v>
      </c>
      <c r="E61" s="494">
        <v>70859</v>
      </c>
      <c r="F61" s="494">
        <v>42433</v>
      </c>
      <c r="G61" s="494">
        <v>10546</v>
      </c>
      <c r="H61" s="494">
        <v>16624</v>
      </c>
      <c r="I61" s="494">
        <v>6449</v>
      </c>
      <c r="J61" s="494">
        <v>4032</v>
      </c>
      <c r="K61" s="494">
        <v>154</v>
      </c>
      <c r="L61" s="494">
        <v>5</v>
      </c>
      <c r="M61" s="494">
        <v>73</v>
      </c>
      <c r="N61" s="494">
        <v>0</v>
      </c>
      <c r="O61" s="494">
        <v>0</v>
      </c>
      <c r="P61" s="494">
        <v>0</v>
      </c>
      <c r="Q61" s="494">
        <v>0</v>
      </c>
      <c r="R61" s="494">
        <v>0</v>
      </c>
      <c r="S61" s="494">
        <v>0</v>
      </c>
      <c r="T61" s="494">
        <v>0</v>
      </c>
      <c r="U61" s="494">
        <v>0</v>
      </c>
      <c r="V61" s="494">
        <v>0</v>
      </c>
      <c r="W61" s="494">
        <v>0</v>
      </c>
      <c r="X61" s="494">
        <v>0</v>
      </c>
      <c r="Y61" s="494">
        <v>0</v>
      </c>
      <c r="Z61" s="494">
        <v>0</v>
      </c>
      <c r="AA61" s="494">
        <v>0</v>
      </c>
      <c r="AB61" s="494">
        <v>0</v>
      </c>
      <c r="AC61" s="494">
        <v>0</v>
      </c>
      <c r="AD61" s="494">
        <v>0</v>
      </c>
      <c r="AE61" s="494">
        <v>0</v>
      </c>
      <c r="AF61" s="494">
        <v>0</v>
      </c>
      <c r="AG61" s="494">
        <v>0</v>
      </c>
      <c r="AH61" s="494">
        <v>0</v>
      </c>
      <c r="AI61" s="494">
        <v>0</v>
      </c>
      <c r="AJ61" s="494">
        <v>0</v>
      </c>
      <c r="AK61" s="494">
        <v>0</v>
      </c>
      <c r="AL61" s="494">
        <v>0</v>
      </c>
      <c r="AM61" s="494">
        <v>729</v>
      </c>
      <c r="AN61" s="494">
        <v>0</v>
      </c>
      <c r="AO61" s="494">
        <v>0</v>
      </c>
      <c r="AP61" s="494">
        <v>0</v>
      </c>
      <c r="AQ61" s="494">
        <v>0</v>
      </c>
      <c r="AR61" s="494">
        <v>0</v>
      </c>
      <c r="AS61" s="494">
        <v>0</v>
      </c>
      <c r="AT61" s="494">
        <v>0</v>
      </c>
      <c r="AU61" s="494">
        <v>0</v>
      </c>
      <c r="AV61" s="494">
        <v>0</v>
      </c>
      <c r="AW61" s="494">
        <v>0</v>
      </c>
      <c r="AX61" s="494">
        <v>0</v>
      </c>
      <c r="AY61" s="494">
        <v>1</v>
      </c>
      <c r="AZ61" s="494">
        <v>0</v>
      </c>
      <c r="BA61" s="494">
        <v>39</v>
      </c>
      <c r="BB61" s="494">
        <v>0</v>
      </c>
      <c r="BC61" s="494">
        <v>0</v>
      </c>
      <c r="BD61" s="494">
        <v>0</v>
      </c>
      <c r="BE61" s="494">
        <v>0</v>
      </c>
      <c r="BF61" s="494">
        <v>0</v>
      </c>
      <c r="BG61" s="494">
        <v>0</v>
      </c>
      <c r="BH61" s="494">
        <v>50878</v>
      </c>
      <c r="BI61" s="494">
        <v>244</v>
      </c>
      <c r="BJ61" s="494">
        <v>0</v>
      </c>
      <c r="BK61" s="494">
        <v>0</v>
      </c>
      <c r="BL61" s="494">
        <v>0</v>
      </c>
      <c r="BM61" s="494">
        <v>0</v>
      </c>
      <c r="BN61" s="494">
        <v>0</v>
      </c>
      <c r="BO61" s="494">
        <v>0</v>
      </c>
      <c r="BP61" s="494">
        <v>0</v>
      </c>
      <c r="BQ61" s="494">
        <v>0</v>
      </c>
      <c r="BR61" s="494">
        <v>0</v>
      </c>
      <c r="BS61" s="494">
        <v>0</v>
      </c>
      <c r="BT61" s="494">
        <v>0</v>
      </c>
      <c r="BU61" s="494">
        <v>0</v>
      </c>
      <c r="BV61" s="494">
        <v>0</v>
      </c>
      <c r="BW61" s="494">
        <v>0</v>
      </c>
      <c r="BX61" s="494">
        <v>0</v>
      </c>
      <c r="BY61" s="494">
        <v>0</v>
      </c>
      <c r="BZ61" s="494">
        <v>0</v>
      </c>
      <c r="CA61" s="494">
        <v>0</v>
      </c>
      <c r="CB61" s="494">
        <v>0</v>
      </c>
      <c r="CC61" s="494">
        <v>0</v>
      </c>
      <c r="CD61" s="494">
        <v>0</v>
      </c>
      <c r="CE61" s="494">
        <v>0</v>
      </c>
      <c r="CF61" s="494">
        <v>0</v>
      </c>
      <c r="CG61" s="494">
        <v>0</v>
      </c>
      <c r="CH61" s="494">
        <v>0</v>
      </c>
      <c r="CI61" s="494">
        <v>0</v>
      </c>
      <c r="CJ61" s="494">
        <v>0</v>
      </c>
      <c r="CK61" s="494">
        <v>0</v>
      </c>
      <c r="CL61" s="494">
        <v>0</v>
      </c>
      <c r="CM61" s="494">
        <v>0</v>
      </c>
      <c r="CN61" s="494">
        <v>0</v>
      </c>
      <c r="CO61" s="494">
        <v>0</v>
      </c>
      <c r="CP61" s="494">
        <v>0</v>
      </c>
      <c r="CQ61" s="494">
        <v>0</v>
      </c>
      <c r="CR61" s="494">
        <v>0</v>
      </c>
      <c r="CS61" s="494">
        <v>0</v>
      </c>
      <c r="CT61" s="494">
        <v>0</v>
      </c>
      <c r="CU61" s="494">
        <v>0</v>
      </c>
      <c r="CV61" s="494">
        <v>0</v>
      </c>
      <c r="CW61" s="494">
        <v>0</v>
      </c>
      <c r="CX61" s="494">
        <v>0</v>
      </c>
      <c r="CY61" s="494">
        <v>0</v>
      </c>
      <c r="CZ61" s="494">
        <v>0</v>
      </c>
      <c r="DA61" s="494">
        <v>0</v>
      </c>
      <c r="DB61" s="494">
        <v>0</v>
      </c>
      <c r="DC61" s="494">
        <v>0</v>
      </c>
      <c r="DD61" s="494">
        <v>0</v>
      </c>
      <c r="DE61" s="494">
        <v>0</v>
      </c>
      <c r="DF61" s="494">
        <v>0</v>
      </c>
      <c r="DG61" s="494">
        <v>0</v>
      </c>
      <c r="DH61" s="494">
        <v>0</v>
      </c>
      <c r="DI61" s="494">
        <v>0</v>
      </c>
      <c r="DJ61" s="494">
        <v>0</v>
      </c>
      <c r="DK61" s="494">
        <v>0</v>
      </c>
      <c r="DL61" s="494">
        <v>0</v>
      </c>
      <c r="DM61" s="494">
        <v>0</v>
      </c>
      <c r="DN61" s="494">
        <v>0</v>
      </c>
      <c r="DO61" s="494">
        <v>0</v>
      </c>
      <c r="DP61" s="494">
        <v>0</v>
      </c>
      <c r="DQ61" s="494">
        <v>0</v>
      </c>
      <c r="DR61" s="494">
        <v>0</v>
      </c>
      <c r="DS61" s="494">
        <v>0</v>
      </c>
      <c r="DT61" s="494">
        <v>0</v>
      </c>
      <c r="DU61" s="494">
        <v>0</v>
      </c>
      <c r="DV61" s="494">
        <v>0</v>
      </c>
      <c r="DW61" s="494">
        <v>0</v>
      </c>
      <c r="DX61" s="494">
        <v>0</v>
      </c>
      <c r="DY61" s="494">
        <v>0</v>
      </c>
      <c r="DZ61" s="494">
        <v>0</v>
      </c>
      <c r="EA61" s="494">
        <v>0</v>
      </c>
      <c r="EB61" s="494">
        <v>0</v>
      </c>
      <c r="EC61" s="494">
        <v>0</v>
      </c>
      <c r="ED61" s="494">
        <v>0</v>
      </c>
      <c r="EE61" s="494">
        <v>0</v>
      </c>
      <c r="EF61" s="494">
        <v>0</v>
      </c>
      <c r="EG61" s="494">
        <v>0</v>
      </c>
      <c r="EH61" s="494">
        <v>0</v>
      </c>
      <c r="EI61" s="494">
        <v>0</v>
      </c>
      <c r="EJ61" s="494">
        <v>0</v>
      </c>
      <c r="EK61" s="494">
        <v>0</v>
      </c>
      <c r="EL61" s="494">
        <v>0</v>
      </c>
      <c r="EM61" s="494">
        <v>0</v>
      </c>
      <c r="EN61" s="494">
        <v>0</v>
      </c>
      <c r="EO61" s="494">
        <v>0</v>
      </c>
      <c r="EP61" s="494">
        <v>267</v>
      </c>
      <c r="EQ61" s="494">
        <v>1</v>
      </c>
      <c r="ER61" s="494">
        <v>0</v>
      </c>
      <c r="ES61" s="494">
        <v>0</v>
      </c>
      <c r="ET61" s="494">
        <v>0</v>
      </c>
      <c r="EU61" s="494">
        <v>0</v>
      </c>
      <c r="EV61" s="494">
        <v>0</v>
      </c>
      <c r="EW61" s="494">
        <v>0</v>
      </c>
      <c r="EX61" s="494">
        <v>0</v>
      </c>
      <c r="EY61" s="494">
        <v>0</v>
      </c>
      <c r="EZ61" s="494">
        <v>0</v>
      </c>
      <c r="FA61" s="494">
        <v>7</v>
      </c>
      <c r="FB61" s="494">
        <v>0</v>
      </c>
      <c r="FC61" s="494">
        <v>5</v>
      </c>
      <c r="FD61" s="494">
        <v>0</v>
      </c>
      <c r="FE61" s="494">
        <v>0</v>
      </c>
      <c r="FF61" s="494">
        <v>0</v>
      </c>
      <c r="FG61" s="494">
        <v>0</v>
      </c>
      <c r="FH61" s="494">
        <v>0</v>
      </c>
      <c r="FI61" s="494">
        <v>0</v>
      </c>
      <c r="FJ61" s="494">
        <v>126</v>
      </c>
      <c r="FK61" s="494">
        <v>3740</v>
      </c>
      <c r="FL61" s="494">
        <v>0</v>
      </c>
      <c r="FM61" s="494">
        <v>0</v>
      </c>
      <c r="FN61" s="494">
        <v>0</v>
      </c>
      <c r="FO61" s="494">
        <v>0</v>
      </c>
      <c r="FP61" s="494">
        <v>0</v>
      </c>
      <c r="FQ61" s="494">
        <v>0</v>
      </c>
      <c r="FR61" s="494">
        <v>0</v>
      </c>
      <c r="FS61" s="494">
        <v>0</v>
      </c>
      <c r="FT61" s="494">
        <v>0</v>
      </c>
      <c r="FU61" s="494">
        <v>0</v>
      </c>
      <c r="FV61" s="494">
        <v>0</v>
      </c>
      <c r="FW61" s="494">
        <v>0</v>
      </c>
      <c r="FX61" s="494">
        <v>0</v>
      </c>
      <c r="FY61" s="494">
        <v>0</v>
      </c>
      <c r="FZ61" s="494">
        <v>2960</v>
      </c>
      <c r="GA61" s="494">
        <v>0</v>
      </c>
      <c r="GB61" s="494">
        <v>0</v>
      </c>
      <c r="GC61" s="494">
        <v>0</v>
      </c>
      <c r="GD61" s="494">
        <v>2695</v>
      </c>
      <c r="GE61" s="494">
        <v>10365</v>
      </c>
      <c r="GF61" s="494">
        <v>0</v>
      </c>
      <c r="GG61" s="495">
        <v>0</v>
      </c>
      <c r="GH61" s="496">
        <v>338876</v>
      </c>
      <c r="GI61" s="497">
        <v>0</v>
      </c>
      <c r="GJ61" s="497">
        <v>31930</v>
      </c>
      <c r="GK61" s="497">
        <v>0</v>
      </c>
      <c r="GL61" s="497">
        <v>0</v>
      </c>
      <c r="GM61" s="497">
        <v>0</v>
      </c>
      <c r="GN61" s="497">
        <v>0</v>
      </c>
      <c r="GO61" s="497">
        <v>0</v>
      </c>
      <c r="GP61" s="495">
        <v>4071</v>
      </c>
      <c r="GQ61" s="496">
        <v>36001</v>
      </c>
      <c r="GR61" s="496">
        <v>374877</v>
      </c>
      <c r="GS61" s="494">
        <v>50609</v>
      </c>
      <c r="GT61" s="495">
        <v>0</v>
      </c>
      <c r="GU61" s="496">
        <v>50609</v>
      </c>
      <c r="GV61" s="496">
        <v>86610</v>
      </c>
      <c r="GW61" s="496">
        <v>425486</v>
      </c>
      <c r="GX61" s="497">
        <v>-34467</v>
      </c>
      <c r="GY61" s="497">
        <v>0</v>
      </c>
      <c r="GZ61" s="497">
        <v>-987</v>
      </c>
      <c r="HA61" s="495">
        <v>-2836</v>
      </c>
      <c r="HB61" s="495">
        <v>-38290</v>
      </c>
      <c r="HC61" s="496">
        <v>48320</v>
      </c>
      <c r="HD61" s="496">
        <v>387196</v>
      </c>
    </row>
    <row r="62" spans="1:212" ht="15.75" hidden="1" customHeight="1" x14ac:dyDescent="0.2">
      <c r="A62" s="498" t="s">
        <v>1112</v>
      </c>
      <c r="B62" s="499" t="s">
        <v>144</v>
      </c>
      <c r="C62" s="493">
        <v>0</v>
      </c>
      <c r="D62" s="494">
        <v>0</v>
      </c>
      <c r="E62" s="494">
        <v>0</v>
      </c>
      <c r="F62" s="494">
        <v>0</v>
      </c>
      <c r="G62" s="494">
        <v>0</v>
      </c>
      <c r="H62" s="494">
        <v>3</v>
      </c>
      <c r="I62" s="494">
        <v>0</v>
      </c>
      <c r="J62" s="494">
        <v>0</v>
      </c>
      <c r="K62" s="494">
        <v>168</v>
      </c>
      <c r="L62" s="494">
        <v>16</v>
      </c>
      <c r="M62" s="494">
        <v>0</v>
      </c>
      <c r="N62" s="494">
        <v>461</v>
      </c>
      <c r="O62" s="494">
        <v>84</v>
      </c>
      <c r="P62" s="494">
        <v>358</v>
      </c>
      <c r="Q62" s="494">
        <v>8264</v>
      </c>
      <c r="R62" s="494">
        <v>3108</v>
      </c>
      <c r="S62" s="494">
        <v>5679</v>
      </c>
      <c r="T62" s="494">
        <v>854</v>
      </c>
      <c r="U62" s="494">
        <v>0</v>
      </c>
      <c r="V62" s="494">
        <v>9334</v>
      </c>
      <c r="W62" s="494">
        <v>228</v>
      </c>
      <c r="X62" s="494">
        <v>8818</v>
      </c>
      <c r="Y62" s="494">
        <v>2616</v>
      </c>
      <c r="Z62" s="494">
        <v>157</v>
      </c>
      <c r="AA62" s="494">
        <v>20347</v>
      </c>
      <c r="AB62" s="494">
        <v>3</v>
      </c>
      <c r="AC62" s="494">
        <v>3789</v>
      </c>
      <c r="AD62" s="494">
        <v>0</v>
      </c>
      <c r="AE62" s="494">
        <v>237</v>
      </c>
      <c r="AF62" s="494">
        <v>0</v>
      </c>
      <c r="AG62" s="494">
        <v>6911</v>
      </c>
      <c r="AH62" s="494">
        <v>3488</v>
      </c>
      <c r="AI62" s="494">
        <v>945</v>
      </c>
      <c r="AJ62" s="494">
        <v>17</v>
      </c>
      <c r="AK62" s="494">
        <v>14074</v>
      </c>
      <c r="AL62" s="494">
        <v>52669</v>
      </c>
      <c r="AM62" s="494">
        <v>11269</v>
      </c>
      <c r="AN62" s="494">
        <v>17029</v>
      </c>
      <c r="AO62" s="494">
        <v>481</v>
      </c>
      <c r="AP62" s="494">
        <v>11352</v>
      </c>
      <c r="AQ62" s="494">
        <v>19730</v>
      </c>
      <c r="AR62" s="494">
        <v>16542</v>
      </c>
      <c r="AS62" s="494">
        <v>18249</v>
      </c>
      <c r="AT62" s="494">
        <v>7328</v>
      </c>
      <c r="AU62" s="494">
        <v>920</v>
      </c>
      <c r="AV62" s="494">
        <v>17</v>
      </c>
      <c r="AW62" s="494">
        <v>1654</v>
      </c>
      <c r="AX62" s="494">
        <v>15317</v>
      </c>
      <c r="AY62" s="494">
        <v>12897</v>
      </c>
      <c r="AZ62" s="494">
        <v>4889</v>
      </c>
      <c r="BA62" s="494">
        <v>24356</v>
      </c>
      <c r="BB62" s="494">
        <v>14060</v>
      </c>
      <c r="BC62" s="494">
        <v>5143</v>
      </c>
      <c r="BD62" s="494">
        <v>80548</v>
      </c>
      <c r="BE62" s="494">
        <v>10301</v>
      </c>
      <c r="BF62" s="494">
        <v>37297</v>
      </c>
      <c r="BG62" s="494">
        <v>4656</v>
      </c>
      <c r="BH62" s="494">
        <v>17136</v>
      </c>
      <c r="BI62" s="494">
        <v>431338</v>
      </c>
      <c r="BJ62" s="494">
        <v>8427</v>
      </c>
      <c r="BK62" s="494">
        <v>4173</v>
      </c>
      <c r="BL62" s="494">
        <v>31810</v>
      </c>
      <c r="BM62" s="494">
        <v>1571</v>
      </c>
      <c r="BN62" s="494">
        <v>8215</v>
      </c>
      <c r="BO62" s="494">
        <v>102</v>
      </c>
      <c r="BP62" s="494">
        <v>294</v>
      </c>
      <c r="BQ62" s="494">
        <v>1162</v>
      </c>
      <c r="BR62" s="494">
        <v>9786</v>
      </c>
      <c r="BS62" s="494">
        <v>25</v>
      </c>
      <c r="BT62" s="494">
        <v>1326</v>
      </c>
      <c r="BU62" s="494">
        <v>23979</v>
      </c>
      <c r="BV62" s="494">
        <v>762</v>
      </c>
      <c r="BW62" s="494">
        <v>0</v>
      </c>
      <c r="BX62" s="494">
        <v>718</v>
      </c>
      <c r="BY62" s="494">
        <v>76</v>
      </c>
      <c r="BZ62" s="494">
        <v>568</v>
      </c>
      <c r="CA62" s="494">
        <v>3328</v>
      </c>
      <c r="CB62" s="494">
        <v>0</v>
      </c>
      <c r="CC62" s="494">
        <v>78</v>
      </c>
      <c r="CD62" s="494">
        <v>0</v>
      </c>
      <c r="CE62" s="494">
        <v>0</v>
      </c>
      <c r="CF62" s="494">
        <v>4702</v>
      </c>
      <c r="CG62" s="494">
        <v>109</v>
      </c>
      <c r="CH62" s="494">
        <v>1437</v>
      </c>
      <c r="CI62" s="494">
        <v>40</v>
      </c>
      <c r="CJ62" s="494">
        <v>2993</v>
      </c>
      <c r="CK62" s="494">
        <v>341</v>
      </c>
      <c r="CL62" s="494">
        <v>2628</v>
      </c>
      <c r="CM62" s="494">
        <v>192</v>
      </c>
      <c r="CN62" s="494">
        <v>356</v>
      </c>
      <c r="CO62" s="494">
        <v>1685</v>
      </c>
      <c r="CP62" s="494">
        <v>498</v>
      </c>
      <c r="CQ62" s="494">
        <v>254</v>
      </c>
      <c r="CR62" s="494">
        <v>371</v>
      </c>
      <c r="CS62" s="494">
        <v>17</v>
      </c>
      <c r="CT62" s="494">
        <v>108</v>
      </c>
      <c r="CU62" s="494">
        <v>1077</v>
      </c>
      <c r="CV62" s="494">
        <v>42</v>
      </c>
      <c r="CW62" s="494">
        <v>658</v>
      </c>
      <c r="CX62" s="494">
        <v>20309</v>
      </c>
      <c r="CY62" s="494">
        <v>148</v>
      </c>
      <c r="CZ62" s="494">
        <v>2564</v>
      </c>
      <c r="DA62" s="494">
        <v>1264</v>
      </c>
      <c r="DB62" s="494">
        <v>191</v>
      </c>
      <c r="DC62" s="494">
        <v>35179</v>
      </c>
      <c r="DD62" s="494">
        <v>10439</v>
      </c>
      <c r="DE62" s="494">
        <v>16827</v>
      </c>
      <c r="DF62" s="494">
        <v>10246</v>
      </c>
      <c r="DG62" s="494">
        <v>1351</v>
      </c>
      <c r="DH62" s="494">
        <v>544</v>
      </c>
      <c r="DI62" s="494">
        <v>252</v>
      </c>
      <c r="DJ62" s="494">
        <v>5091</v>
      </c>
      <c r="DK62" s="494">
        <v>2049</v>
      </c>
      <c r="DL62" s="494">
        <v>393</v>
      </c>
      <c r="DM62" s="494">
        <v>9572</v>
      </c>
      <c r="DN62" s="494">
        <v>13844</v>
      </c>
      <c r="DO62" s="494">
        <v>1723</v>
      </c>
      <c r="DP62" s="494">
        <v>8</v>
      </c>
      <c r="DQ62" s="494">
        <v>207288</v>
      </c>
      <c r="DR62" s="494">
        <v>2905</v>
      </c>
      <c r="DS62" s="494">
        <v>154</v>
      </c>
      <c r="DT62" s="494">
        <v>250</v>
      </c>
      <c r="DU62" s="494">
        <v>1012</v>
      </c>
      <c r="DV62" s="494">
        <v>2522</v>
      </c>
      <c r="DW62" s="494">
        <v>71505</v>
      </c>
      <c r="DX62" s="494">
        <v>184</v>
      </c>
      <c r="DY62" s="494">
        <v>21738</v>
      </c>
      <c r="DZ62" s="494">
        <v>7249</v>
      </c>
      <c r="EA62" s="494">
        <v>586</v>
      </c>
      <c r="EB62" s="494">
        <v>4097</v>
      </c>
      <c r="EC62" s="494">
        <v>14428</v>
      </c>
      <c r="ED62" s="494">
        <v>3763</v>
      </c>
      <c r="EE62" s="494">
        <v>10633</v>
      </c>
      <c r="EF62" s="494">
        <v>0</v>
      </c>
      <c r="EG62" s="494">
        <v>4020</v>
      </c>
      <c r="EH62" s="494">
        <v>11892</v>
      </c>
      <c r="EI62" s="494">
        <v>182</v>
      </c>
      <c r="EJ62" s="494">
        <v>118</v>
      </c>
      <c r="EK62" s="494">
        <v>564</v>
      </c>
      <c r="EL62" s="494">
        <v>0</v>
      </c>
      <c r="EM62" s="494">
        <v>0</v>
      </c>
      <c r="EN62" s="494">
        <v>0</v>
      </c>
      <c r="EO62" s="494">
        <v>0</v>
      </c>
      <c r="EP62" s="494">
        <v>210</v>
      </c>
      <c r="EQ62" s="494">
        <v>4</v>
      </c>
      <c r="ER62" s="494">
        <v>596</v>
      </c>
      <c r="ES62" s="494">
        <v>4075</v>
      </c>
      <c r="ET62" s="494">
        <v>20</v>
      </c>
      <c r="EU62" s="494">
        <v>339</v>
      </c>
      <c r="EV62" s="494">
        <v>0</v>
      </c>
      <c r="EW62" s="494">
        <v>0</v>
      </c>
      <c r="EX62" s="494">
        <v>0</v>
      </c>
      <c r="EY62" s="494">
        <v>53</v>
      </c>
      <c r="EZ62" s="494">
        <v>1</v>
      </c>
      <c r="FA62" s="494">
        <v>248</v>
      </c>
      <c r="FB62" s="494">
        <v>422</v>
      </c>
      <c r="FC62" s="494">
        <v>416</v>
      </c>
      <c r="FD62" s="494">
        <v>9</v>
      </c>
      <c r="FE62" s="494">
        <v>5</v>
      </c>
      <c r="FF62" s="494">
        <v>1923</v>
      </c>
      <c r="FG62" s="494">
        <v>15044</v>
      </c>
      <c r="FH62" s="494">
        <v>3</v>
      </c>
      <c r="FI62" s="494">
        <v>11080</v>
      </c>
      <c r="FJ62" s="494">
        <v>2893</v>
      </c>
      <c r="FK62" s="494">
        <v>2240</v>
      </c>
      <c r="FL62" s="494">
        <v>25</v>
      </c>
      <c r="FM62" s="494">
        <v>0</v>
      </c>
      <c r="FN62" s="494">
        <v>7180</v>
      </c>
      <c r="FO62" s="494">
        <v>118304</v>
      </c>
      <c r="FP62" s="494">
        <v>53782</v>
      </c>
      <c r="FQ62" s="494">
        <v>8796</v>
      </c>
      <c r="FR62" s="494">
        <v>18870</v>
      </c>
      <c r="FS62" s="494">
        <v>16960</v>
      </c>
      <c r="FT62" s="494">
        <v>9067</v>
      </c>
      <c r="FU62" s="494">
        <v>28057</v>
      </c>
      <c r="FV62" s="494">
        <v>86</v>
      </c>
      <c r="FW62" s="494">
        <v>749</v>
      </c>
      <c r="FX62" s="494">
        <v>547</v>
      </c>
      <c r="FY62" s="494">
        <v>107</v>
      </c>
      <c r="FZ62" s="494">
        <v>105929</v>
      </c>
      <c r="GA62" s="494">
        <v>917</v>
      </c>
      <c r="GB62" s="494">
        <v>19417</v>
      </c>
      <c r="GC62" s="494">
        <v>6714</v>
      </c>
      <c r="GD62" s="494">
        <v>3189</v>
      </c>
      <c r="GE62" s="494">
        <v>24455</v>
      </c>
      <c r="GF62" s="494">
        <v>13665</v>
      </c>
      <c r="GG62" s="495">
        <v>473</v>
      </c>
      <c r="GH62" s="496">
        <v>1992999</v>
      </c>
      <c r="GI62" s="497">
        <v>13399</v>
      </c>
      <c r="GJ62" s="497">
        <v>170441</v>
      </c>
      <c r="GK62" s="497">
        <v>0</v>
      </c>
      <c r="GL62" s="497">
        <v>0</v>
      </c>
      <c r="GM62" s="497">
        <v>0</v>
      </c>
      <c r="GN62" s="497">
        <v>0</v>
      </c>
      <c r="GO62" s="497">
        <v>0</v>
      </c>
      <c r="GP62" s="495">
        <v>-25366</v>
      </c>
      <c r="GQ62" s="496">
        <v>158474</v>
      </c>
      <c r="GR62" s="496">
        <v>2151473</v>
      </c>
      <c r="GS62" s="494">
        <v>1202672</v>
      </c>
      <c r="GT62" s="495">
        <v>2052</v>
      </c>
      <c r="GU62" s="496">
        <v>1204724</v>
      </c>
      <c r="GV62" s="496">
        <v>1363198</v>
      </c>
      <c r="GW62" s="496">
        <v>3356197</v>
      </c>
      <c r="GX62" s="497">
        <v>-632261</v>
      </c>
      <c r="GY62" s="497">
        <v>-38</v>
      </c>
      <c r="GZ62" s="497">
        <v>-9127</v>
      </c>
      <c r="HA62" s="495">
        <v>-51308</v>
      </c>
      <c r="HB62" s="495">
        <v>-692734</v>
      </c>
      <c r="HC62" s="496">
        <v>670464</v>
      </c>
      <c r="HD62" s="496">
        <v>2663463</v>
      </c>
    </row>
    <row r="63" spans="1:212" ht="15.75" hidden="1" customHeight="1" x14ac:dyDescent="0.2">
      <c r="A63" s="498" t="s">
        <v>142</v>
      </c>
      <c r="B63" s="499" t="s">
        <v>140</v>
      </c>
      <c r="C63" s="493">
        <v>11702</v>
      </c>
      <c r="D63" s="494">
        <v>1685</v>
      </c>
      <c r="E63" s="494">
        <v>24065</v>
      </c>
      <c r="F63" s="494">
        <v>9896</v>
      </c>
      <c r="G63" s="494">
        <v>1031</v>
      </c>
      <c r="H63" s="494">
        <v>14267</v>
      </c>
      <c r="I63" s="494">
        <v>4806</v>
      </c>
      <c r="J63" s="494">
        <v>3600</v>
      </c>
      <c r="K63" s="494">
        <v>263</v>
      </c>
      <c r="L63" s="494">
        <v>3698</v>
      </c>
      <c r="M63" s="494">
        <v>3926</v>
      </c>
      <c r="N63" s="494">
        <v>77704</v>
      </c>
      <c r="O63" s="494">
        <v>2382</v>
      </c>
      <c r="P63" s="494">
        <v>677</v>
      </c>
      <c r="Q63" s="494">
        <v>16086</v>
      </c>
      <c r="R63" s="494">
        <v>2001</v>
      </c>
      <c r="S63" s="494">
        <v>14309</v>
      </c>
      <c r="T63" s="494">
        <v>10932</v>
      </c>
      <c r="U63" s="494">
        <v>2659</v>
      </c>
      <c r="V63" s="494">
        <v>12251</v>
      </c>
      <c r="W63" s="494">
        <v>2431</v>
      </c>
      <c r="X63" s="494">
        <v>31647</v>
      </c>
      <c r="Y63" s="494">
        <v>50480</v>
      </c>
      <c r="Z63" s="494">
        <v>3312</v>
      </c>
      <c r="AA63" s="494">
        <v>17778</v>
      </c>
      <c r="AB63" s="494">
        <v>8342</v>
      </c>
      <c r="AC63" s="494">
        <v>630</v>
      </c>
      <c r="AD63" s="494">
        <v>632</v>
      </c>
      <c r="AE63" s="494">
        <v>1761</v>
      </c>
      <c r="AF63" s="494">
        <v>183</v>
      </c>
      <c r="AG63" s="494">
        <v>9881</v>
      </c>
      <c r="AH63" s="494">
        <v>3966</v>
      </c>
      <c r="AI63" s="494">
        <v>2215</v>
      </c>
      <c r="AJ63" s="494">
        <v>689</v>
      </c>
      <c r="AK63" s="494">
        <v>1854</v>
      </c>
      <c r="AL63" s="494">
        <v>3085</v>
      </c>
      <c r="AM63" s="494">
        <v>1806</v>
      </c>
      <c r="AN63" s="494">
        <v>3328</v>
      </c>
      <c r="AO63" s="494">
        <v>8635</v>
      </c>
      <c r="AP63" s="494">
        <v>11164</v>
      </c>
      <c r="AQ63" s="494">
        <v>4657</v>
      </c>
      <c r="AR63" s="494">
        <v>3898</v>
      </c>
      <c r="AS63" s="494">
        <v>9156</v>
      </c>
      <c r="AT63" s="494">
        <v>8431</v>
      </c>
      <c r="AU63" s="494">
        <v>22045</v>
      </c>
      <c r="AV63" s="494">
        <v>9169</v>
      </c>
      <c r="AW63" s="494">
        <v>26893</v>
      </c>
      <c r="AX63" s="494">
        <v>1958332</v>
      </c>
      <c r="AY63" s="494">
        <v>57989</v>
      </c>
      <c r="AZ63" s="494">
        <v>13636</v>
      </c>
      <c r="BA63" s="494">
        <v>5144</v>
      </c>
      <c r="BB63" s="494">
        <v>3644</v>
      </c>
      <c r="BC63" s="494">
        <v>4257</v>
      </c>
      <c r="BD63" s="494">
        <v>13735</v>
      </c>
      <c r="BE63" s="494">
        <v>8978</v>
      </c>
      <c r="BF63" s="494">
        <v>3353</v>
      </c>
      <c r="BG63" s="494">
        <v>2890</v>
      </c>
      <c r="BH63" s="494">
        <v>1345</v>
      </c>
      <c r="BI63" s="494">
        <v>19277</v>
      </c>
      <c r="BJ63" s="494">
        <v>828873</v>
      </c>
      <c r="BK63" s="494">
        <v>152068</v>
      </c>
      <c r="BL63" s="494">
        <v>10246</v>
      </c>
      <c r="BM63" s="494">
        <v>8559</v>
      </c>
      <c r="BN63" s="494">
        <v>7600</v>
      </c>
      <c r="BO63" s="494">
        <v>141</v>
      </c>
      <c r="BP63" s="494">
        <v>471</v>
      </c>
      <c r="BQ63" s="494">
        <v>31675</v>
      </c>
      <c r="BR63" s="494">
        <v>24390</v>
      </c>
      <c r="BS63" s="494">
        <v>30129</v>
      </c>
      <c r="BT63" s="494">
        <v>9165</v>
      </c>
      <c r="BU63" s="494">
        <v>23666</v>
      </c>
      <c r="BV63" s="494">
        <v>18429</v>
      </c>
      <c r="BW63" s="494">
        <v>0</v>
      </c>
      <c r="BX63" s="494">
        <v>18930</v>
      </c>
      <c r="BY63" s="494">
        <v>3981</v>
      </c>
      <c r="BZ63" s="494">
        <v>10492</v>
      </c>
      <c r="CA63" s="494">
        <v>6048</v>
      </c>
      <c r="CB63" s="494">
        <v>3552</v>
      </c>
      <c r="CC63" s="494">
        <v>9972</v>
      </c>
      <c r="CD63" s="494">
        <v>0</v>
      </c>
      <c r="CE63" s="494">
        <v>1862</v>
      </c>
      <c r="CF63" s="494">
        <v>7539</v>
      </c>
      <c r="CG63" s="494">
        <v>3327</v>
      </c>
      <c r="CH63" s="494">
        <v>8760</v>
      </c>
      <c r="CI63" s="494">
        <v>822</v>
      </c>
      <c r="CJ63" s="494">
        <v>21326</v>
      </c>
      <c r="CK63" s="494">
        <v>2837</v>
      </c>
      <c r="CL63" s="494">
        <v>2834</v>
      </c>
      <c r="CM63" s="494">
        <v>584</v>
      </c>
      <c r="CN63" s="494">
        <v>609</v>
      </c>
      <c r="CO63" s="494">
        <v>6378</v>
      </c>
      <c r="CP63" s="494">
        <v>1155</v>
      </c>
      <c r="CQ63" s="494">
        <v>2018</v>
      </c>
      <c r="CR63" s="494">
        <v>674</v>
      </c>
      <c r="CS63" s="494">
        <v>939</v>
      </c>
      <c r="CT63" s="494">
        <v>890</v>
      </c>
      <c r="CU63" s="494">
        <v>6280</v>
      </c>
      <c r="CV63" s="494">
        <v>864</v>
      </c>
      <c r="CW63" s="494">
        <v>4978</v>
      </c>
      <c r="CX63" s="494">
        <v>503</v>
      </c>
      <c r="CY63" s="494">
        <v>678</v>
      </c>
      <c r="CZ63" s="494">
        <v>1512</v>
      </c>
      <c r="DA63" s="494">
        <v>2722</v>
      </c>
      <c r="DB63" s="494">
        <v>341</v>
      </c>
      <c r="DC63" s="494">
        <v>357</v>
      </c>
      <c r="DD63" s="494">
        <v>10312</v>
      </c>
      <c r="DE63" s="494">
        <v>8023</v>
      </c>
      <c r="DF63" s="494">
        <v>9408</v>
      </c>
      <c r="DG63" s="494">
        <v>2224</v>
      </c>
      <c r="DH63" s="494">
        <v>185</v>
      </c>
      <c r="DI63" s="494">
        <v>286</v>
      </c>
      <c r="DJ63" s="494">
        <v>4708</v>
      </c>
      <c r="DK63" s="494">
        <v>1587</v>
      </c>
      <c r="DL63" s="494">
        <v>204</v>
      </c>
      <c r="DM63" s="494">
        <v>602</v>
      </c>
      <c r="DN63" s="494">
        <v>9074</v>
      </c>
      <c r="DO63" s="494">
        <v>2675</v>
      </c>
      <c r="DP63" s="494">
        <v>433</v>
      </c>
      <c r="DQ63" s="494">
        <v>60619</v>
      </c>
      <c r="DR63" s="494">
        <v>9976</v>
      </c>
      <c r="DS63" s="494">
        <v>5069</v>
      </c>
      <c r="DT63" s="494">
        <v>12291</v>
      </c>
      <c r="DU63" s="494">
        <v>4653</v>
      </c>
      <c r="DV63" s="494">
        <v>426</v>
      </c>
      <c r="DW63" s="494">
        <v>2414</v>
      </c>
      <c r="DX63" s="494">
        <v>6810</v>
      </c>
      <c r="DY63" s="494">
        <v>27052</v>
      </c>
      <c r="DZ63" s="494">
        <v>41521</v>
      </c>
      <c r="EA63" s="494">
        <v>37266</v>
      </c>
      <c r="EB63" s="494">
        <v>132948</v>
      </c>
      <c r="EC63" s="494">
        <v>39185</v>
      </c>
      <c r="ED63" s="494">
        <v>701207</v>
      </c>
      <c r="EE63" s="494">
        <v>117063</v>
      </c>
      <c r="EF63" s="494">
        <v>5744</v>
      </c>
      <c r="EG63" s="494">
        <v>52126</v>
      </c>
      <c r="EH63" s="494">
        <v>55473</v>
      </c>
      <c r="EI63" s="494">
        <v>50791</v>
      </c>
      <c r="EJ63" s="494">
        <v>99746</v>
      </c>
      <c r="EK63" s="494">
        <v>7398</v>
      </c>
      <c r="EL63" s="494">
        <v>8220</v>
      </c>
      <c r="EM63" s="494">
        <v>21334</v>
      </c>
      <c r="EN63" s="494">
        <v>10926</v>
      </c>
      <c r="EO63" s="494">
        <v>57</v>
      </c>
      <c r="EP63" s="494">
        <v>22397</v>
      </c>
      <c r="EQ63" s="494">
        <v>1674</v>
      </c>
      <c r="ER63" s="494">
        <v>239544</v>
      </c>
      <c r="ES63" s="494">
        <v>769024</v>
      </c>
      <c r="ET63" s="494">
        <v>1987208</v>
      </c>
      <c r="EU63" s="494">
        <v>1245556</v>
      </c>
      <c r="EV63" s="494">
        <v>308019</v>
      </c>
      <c r="EW63" s="494">
        <v>87903</v>
      </c>
      <c r="EX63" s="494">
        <v>17644</v>
      </c>
      <c r="EY63" s="494">
        <v>719510</v>
      </c>
      <c r="EZ63" s="494">
        <v>24915</v>
      </c>
      <c r="FA63" s="494">
        <v>2724</v>
      </c>
      <c r="FB63" s="494">
        <v>2676</v>
      </c>
      <c r="FC63" s="494">
        <v>12299</v>
      </c>
      <c r="FD63" s="494">
        <v>6884</v>
      </c>
      <c r="FE63" s="494">
        <v>11261</v>
      </c>
      <c r="FF63" s="494">
        <v>4687</v>
      </c>
      <c r="FG63" s="494">
        <v>12441</v>
      </c>
      <c r="FH63" s="494">
        <v>897</v>
      </c>
      <c r="FI63" s="494">
        <v>9715</v>
      </c>
      <c r="FJ63" s="494">
        <v>295217</v>
      </c>
      <c r="FK63" s="494">
        <v>131696</v>
      </c>
      <c r="FL63" s="494">
        <v>22095</v>
      </c>
      <c r="FM63" s="494">
        <v>17309</v>
      </c>
      <c r="FN63" s="494">
        <v>64115</v>
      </c>
      <c r="FO63" s="494">
        <v>48296</v>
      </c>
      <c r="FP63" s="494">
        <v>95658</v>
      </c>
      <c r="FQ63" s="494">
        <v>6882</v>
      </c>
      <c r="FR63" s="494">
        <v>18062</v>
      </c>
      <c r="FS63" s="494">
        <v>30739</v>
      </c>
      <c r="FT63" s="494">
        <v>14528</v>
      </c>
      <c r="FU63" s="494">
        <v>8374</v>
      </c>
      <c r="FV63" s="494">
        <v>10053</v>
      </c>
      <c r="FW63" s="494">
        <v>8204</v>
      </c>
      <c r="FX63" s="494">
        <v>18223</v>
      </c>
      <c r="FY63" s="494">
        <v>33503</v>
      </c>
      <c r="FZ63" s="494">
        <v>75492</v>
      </c>
      <c r="GA63" s="494">
        <v>12493</v>
      </c>
      <c r="GB63" s="494">
        <v>104606</v>
      </c>
      <c r="GC63" s="494">
        <v>41816</v>
      </c>
      <c r="GD63" s="494">
        <v>73979</v>
      </c>
      <c r="GE63" s="494">
        <v>24016</v>
      </c>
      <c r="GF63" s="494">
        <v>0</v>
      </c>
      <c r="GG63" s="495">
        <v>90805</v>
      </c>
      <c r="GH63" s="496">
        <v>12130939</v>
      </c>
      <c r="GI63" s="497">
        <v>15755</v>
      </c>
      <c r="GJ63" s="497">
        <v>5088280</v>
      </c>
      <c r="GK63" s="497">
        <v>0</v>
      </c>
      <c r="GL63" s="497">
        <v>0</v>
      </c>
      <c r="GM63" s="497">
        <v>0</v>
      </c>
      <c r="GN63" s="497">
        <v>0</v>
      </c>
      <c r="GO63" s="497">
        <v>0</v>
      </c>
      <c r="GP63" s="495">
        <v>-12988</v>
      </c>
      <c r="GQ63" s="496">
        <v>5091047</v>
      </c>
      <c r="GR63" s="496">
        <v>17221986</v>
      </c>
      <c r="GS63" s="494">
        <v>1422933</v>
      </c>
      <c r="GT63" s="495">
        <v>3264</v>
      </c>
      <c r="GU63" s="496">
        <v>1426197</v>
      </c>
      <c r="GV63" s="496">
        <v>6517244</v>
      </c>
      <c r="GW63" s="496">
        <v>18648183</v>
      </c>
      <c r="GX63" s="497">
        <v>-2979965</v>
      </c>
      <c r="GY63" s="497">
        <v>-3413</v>
      </c>
      <c r="GZ63" s="497">
        <v>-5869</v>
      </c>
      <c r="HA63" s="495">
        <v>-276324</v>
      </c>
      <c r="HB63" s="495">
        <v>-3265571</v>
      </c>
      <c r="HC63" s="496">
        <v>3251673</v>
      </c>
      <c r="HD63" s="496">
        <v>15382612</v>
      </c>
    </row>
    <row r="64" spans="1:212" ht="15.75" hidden="1" customHeight="1" x14ac:dyDescent="0.2">
      <c r="A64" s="498" t="s">
        <v>131</v>
      </c>
      <c r="B64" s="499" t="s">
        <v>130</v>
      </c>
      <c r="C64" s="493">
        <v>0</v>
      </c>
      <c r="D64" s="494">
        <v>0</v>
      </c>
      <c r="E64" s="494">
        <v>0</v>
      </c>
      <c r="F64" s="494">
        <v>0</v>
      </c>
      <c r="G64" s="494">
        <v>0</v>
      </c>
      <c r="H64" s="494">
        <v>0</v>
      </c>
      <c r="I64" s="494">
        <v>0</v>
      </c>
      <c r="J64" s="494">
        <v>0</v>
      </c>
      <c r="K64" s="494">
        <v>0</v>
      </c>
      <c r="L64" s="494">
        <v>0</v>
      </c>
      <c r="M64" s="494">
        <v>0</v>
      </c>
      <c r="N64" s="494">
        <v>0</v>
      </c>
      <c r="O64" s="494">
        <v>0</v>
      </c>
      <c r="P64" s="494">
        <v>0</v>
      </c>
      <c r="Q64" s="494">
        <v>165</v>
      </c>
      <c r="R64" s="494">
        <v>1</v>
      </c>
      <c r="S64" s="494">
        <v>0</v>
      </c>
      <c r="T64" s="494">
        <v>0</v>
      </c>
      <c r="U64" s="494">
        <v>0</v>
      </c>
      <c r="V64" s="494">
        <v>0</v>
      </c>
      <c r="W64" s="494">
        <v>0</v>
      </c>
      <c r="X64" s="494">
        <v>163</v>
      </c>
      <c r="Y64" s="494">
        <v>0</v>
      </c>
      <c r="Z64" s="494">
        <v>0</v>
      </c>
      <c r="AA64" s="494">
        <v>0</v>
      </c>
      <c r="AB64" s="494">
        <v>0</v>
      </c>
      <c r="AC64" s="494">
        <v>0</v>
      </c>
      <c r="AD64" s="494">
        <v>0</v>
      </c>
      <c r="AE64" s="494">
        <v>0</v>
      </c>
      <c r="AF64" s="494">
        <v>0</v>
      </c>
      <c r="AG64" s="494">
        <v>0</v>
      </c>
      <c r="AH64" s="494">
        <v>1</v>
      </c>
      <c r="AI64" s="494">
        <v>0</v>
      </c>
      <c r="AJ64" s="494">
        <v>0</v>
      </c>
      <c r="AK64" s="494">
        <v>0</v>
      </c>
      <c r="AL64" s="494">
        <v>0</v>
      </c>
      <c r="AM64" s="494">
        <v>1</v>
      </c>
      <c r="AN64" s="494">
        <v>0</v>
      </c>
      <c r="AO64" s="494">
        <v>0</v>
      </c>
      <c r="AP64" s="494">
        <v>206</v>
      </c>
      <c r="AQ64" s="494">
        <v>0</v>
      </c>
      <c r="AR64" s="494">
        <v>0</v>
      </c>
      <c r="AS64" s="494">
        <v>0</v>
      </c>
      <c r="AT64" s="494">
        <v>0</v>
      </c>
      <c r="AU64" s="494">
        <v>1776</v>
      </c>
      <c r="AV64" s="494">
        <v>268</v>
      </c>
      <c r="AW64" s="494">
        <v>773</v>
      </c>
      <c r="AX64" s="494">
        <v>677</v>
      </c>
      <c r="AY64" s="494">
        <v>1994</v>
      </c>
      <c r="AZ64" s="494">
        <v>715</v>
      </c>
      <c r="BA64" s="494">
        <v>15582</v>
      </c>
      <c r="BB64" s="494">
        <v>0</v>
      </c>
      <c r="BC64" s="494">
        <v>0</v>
      </c>
      <c r="BD64" s="494">
        <v>0</v>
      </c>
      <c r="BE64" s="494">
        <v>449</v>
      </c>
      <c r="BF64" s="494">
        <v>0</v>
      </c>
      <c r="BG64" s="494">
        <v>92</v>
      </c>
      <c r="BH64" s="494">
        <v>0</v>
      </c>
      <c r="BI64" s="494">
        <v>160</v>
      </c>
      <c r="BJ64" s="494">
        <v>0</v>
      </c>
      <c r="BK64" s="494">
        <v>57884</v>
      </c>
      <c r="BL64" s="494">
        <v>567</v>
      </c>
      <c r="BM64" s="494">
        <v>0</v>
      </c>
      <c r="BN64" s="494">
        <v>0</v>
      </c>
      <c r="BO64" s="494">
        <v>0</v>
      </c>
      <c r="BP64" s="494">
        <v>0</v>
      </c>
      <c r="BQ64" s="494">
        <v>0</v>
      </c>
      <c r="BR64" s="494">
        <v>348</v>
      </c>
      <c r="BS64" s="494">
        <v>0</v>
      </c>
      <c r="BT64" s="494">
        <v>412</v>
      </c>
      <c r="BU64" s="494">
        <v>14651</v>
      </c>
      <c r="BV64" s="494">
        <v>419823</v>
      </c>
      <c r="BW64" s="494">
        <v>0</v>
      </c>
      <c r="BX64" s="494">
        <v>99262</v>
      </c>
      <c r="BY64" s="494">
        <v>4901</v>
      </c>
      <c r="BZ64" s="494">
        <v>5747</v>
      </c>
      <c r="CA64" s="494">
        <v>19950</v>
      </c>
      <c r="CB64" s="494">
        <v>140</v>
      </c>
      <c r="CC64" s="494">
        <v>4049</v>
      </c>
      <c r="CD64" s="494">
        <v>0</v>
      </c>
      <c r="CE64" s="494">
        <v>0</v>
      </c>
      <c r="CF64" s="494">
        <v>346</v>
      </c>
      <c r="CG64" s="494">
        <v>68</v>
      </c>
      <c r="CH64" s="494">
        <v>0</v>
      </c>
      <c r="CI64" s="494">
        <v>48</v>
      </c>
      <c r="CJ64" s="494">
        <v>318</v>
      </c>
      <c r="CK64" s="494">
        <v>24</v>
      </c>
      <c r="CL64" s="494">
        <v>7</v>
      </c>
      <c r="CM64" s="494">
        <v>44</v>
      </c>
      <c r="CN64" s="494">
        <v>5</v>
      </c>
      <c r="CO64" s="494">
        <v>73</v>
      </c>
      <c r="CP64" s="494">
        <v>6</v>
      </c>
      <c r="CQ64" s="494">
        <v>0</v>
      </c>
      <c r="CR64" s="494">
        <v>19</v>
      </c>
      <c r="CS64" s="494">
        <v>39</v>
      </c>
      <c r="CT64" s="494">
        <v>34</v>
      </c>
      <c r="CU64" s="494">
        <v>5</v>
      </c>
      <c r="CV64" s="494">
        <v>65</v>
      </c>
      <c r="CW64" s="494">
        <v>74</v>
      </c>
      <c r="CX64" s="494">
        <v>7</v>
      </c>
      <c r="CY64" s="494">
        <v>0</v>
      </c>
      <c r="CZ64" s="494">
        <v>30</v>
      </c>
      <c r="DA64" s="494">
        <v>109</v>
      </c>
      <c r="DB64" s="494">
        <v>7</v>
      </c>
      <c r="DC64" s="494">
        <v>0</v>
      </c>
      <c r="DD64" s="494">
        <v>0</v>
      </c>
      <c r="DE64" s="494">
        <v>0</v>
      </c>
      <c r="DF64" s="494">
        <v>44</v>
      </c>
      <c r="DG64" s="494">
        <v>0</v>
      </c>
      <c r="DH64" s="494">
        <v>2</v>
      </c>
      <c r="DI64" s="494">
        <v>0</v>
      </c>
      <c r="DJ64" s="494">
        <v>0</v>
      </c>
      <c r="DK64" s="494">
        <v>27</v>
      </c>
      <c r="DL64" s="494">
        <v>0</v>
      </c>
      <c r="DM64" s="494">
        <v>0</v>
      </c>
      <c r="DN64" s="494">
        <v>0</v>
      </c>
      <c r="DO64" s="494">
        <v>0</v>
      </c>
      <c r="DP64" s="494">
        <v>0</v>
      </c>
      <c r="DQ64" s="494">
        <v>1319</v>
      </c>
      <c r="DR64" s="494">
        <v>20</v>
      </c>
      <c r="DS64" s="494">
        <v>1409</v>
      </c>
      <c r="DT64" s="494">
        <v>0</v>
      </c>
      <c r="DU64" s="494">
        <v>0</v>
      </c>
      <c r="DV64" s="494">
        <v>0</v>
      </c>
      <c r="DW64" s="494">
        <v>42</v>
      </c>
      <c r="DX64" s="494">
        <v>186</v>
      </c>
      <c r="DY64" s="494">
        <v>3327</v>
      </c>
      <c r="DZ64" s="494">
        <v>18536</v>
      </c>
      <c r="EA64" s="494">
        <v>335</v>
      </c>
      <c r="EB64" s="494">
        <v>337479</v>
      </c>
      <c r="EC64" s="494">
        <v>104950</v>
      </c>
      <c r="ED64" s="494">
        <v>401756</v>
      </c>
      <c r="EE64" s="494">
        <v>0</v>
      </c>
      <c r="EF64" s="494">
        <v>0</v>
      </c>
      <c r="EG64" s="494">
        <v>1</v>
      </c>
      <c r="EH64" s="494">
        <v>896</v>
      </c>
      <c r="EI64" s="494">
        <v>-145</v>
      </c>
      <c r="EJ64" s="494">
        <v>-339</v>
      </c>
      <c r="EK64" s="494">
        <v>0</v>
      </c>
      <c r="EL64" s="494">
        <v>0</v>
      </c>
      <c r="EM64" s="494">
        <v>0</v>
      </c>
      <c r="EN64" s="494">
        <v>0</v>
      </c>
      <c r="EO64" s="494">
        <v>0</v>
      </c>
      <c r="EP64" s="494">
        <v>128</v>
      </c>
      <c r="EQ64" s="494">
        <v>3</v>
      </c>
      <c r="ER64" s="494">
        <v>0</v>
      </c>
      <c r="ES64" s="494">
        <v>0</v>
      </c>
      <c r="ET64" s="494">
        <v>0</v>
      </c>
      <c r="EU64" s="494">
        <v>0</v>
      </c>
      <c r="EV64" s="494">
        <v>0</v>
      </c>
      <c r="EW64" s="494">
        <v>0</v>
      </c>
      <c r="EX64" s="494">
        <v>0</v>
      </c>
      <c r="EY64" s="494">
        <v>0</v>
      </c>
      <c r="EZ64" s="494">
        <v>0</v>
      </c>
      <c r="FA64" s="494">
        <v>0</v>
      </c>
      <c r="FB64" s="494">
        <v>0</v>
      </c>
      <c r="FC64" s="494">
        <v>0</v>
      </c>
      <c r="FD64" s="494">
        <v>0</v>
      </c>
      <c r="FE64" s="494">
        <v>0</v>
      </c>
      <c r="FF64" s="494">
        <v>0</v>
      </c>
      <c r="FG64" s="494">
        <v>0</v>
      </c>
      <c r="FH64" s="494">
        <v>0</v>
      </c>
      <c r="FI64" s="494">
        <v>117</v>
      </c>
      <c r="FJ64" s="494">
        <v>0</v>
      </c>
      <c r="FK64" s="494">
        <v>0</v>
      </c>
      <c r="FL64" s="494">
        <v>0</v>
      </c>
      <c r="FM64" s="494">
        <v>0</v>
      </c>
      <c r="FN64" s="494">
        <v>0</v>
      </c>
      <c r="FO64" s="494">
        <v>0</v>
      </c>
      <c r="FP64" s="494">
        <v>0</v>
      </c>
      <c r="FQ64" s="494">
        <v>0</v>
      </c>
      <c r="FR64" s="494">
        <v>180</v>
      </c>
      <c r="FS64" s="494">
        <v>213</v>
      </c>
      <c r="FT64" s="494">
        <v>945</v>
      </c>
      <c r="FU64" s="494">
        <v>141</v>
      </c>
      <c r="FV64" s="494">
        <v>0</v>
      </c>
      <c r="FW64" s="494">
        <v>0</v>
      </c>
      <c r="FX64" s="494">
        <v>0</v>
      </c>
      <c r="FY64" s="494">
        <v>0</v>
      </c>
      <c r="FZ64" s="494">
        <v>147</v>
      </c>
      <c r="GA64" s="494">
        <v>10</v>
      </c>
      <c r="GB64" s="494">
        <v>13768</v>
      </c>
      <c r="GC64" s="494">
        <v>0</v>
      </c>
      <c r="GD64" s="494">
        <v>0</v>
      </c>
      <c r="GE64" s="494">
        <v>464</v>
      </c>
      <c r="GF64" s="494">
        <v>0</v>
      </c>
      <c r="GG64" s="495">
        <v>57</v>
      </c>
      <c r="GH64" s="496">
        <v>1538103</v>
      </c>
      <c r="GI64" s="497">
        <v>136</v>
      </c>
      <c r="GJ64" s="497">
        <v>-1491</v>
      </c>
      <c r="GK64" s="497">
        <v>0</v>
      </c>
      <c r="GL64" s="497">
        <v>0</v>
      </c>
      <c r="GM64" s="497">
        <v>0</v>
      </c>
      <c r="GN64" s="497">
        <v>0</v>
      </c>
      <c r="GO64" s="497">
        <v>0</v>
      </c>
      <c r="GP64" s="495">
        <v>-16605</v>
      </c>
      <c r="GQ64" s="496">
        <v>-17960</v>
      </c>
      <c r="GR64" s="496">
        <v>1520143</v>
      </c>
      <c r="GS64" s="494">
        <v>17988</v>
      </c>
      <c r="GT64" s="495">
        <v>0</v>
      </c>
      <c r="GU64" s="496">
        <v>17988</v>
      </c>
      <c r="GV64" s="496">
        <v>28</v>
      </c>
      <c r="GW64" s="496">
        <v>1538131</v>
      </c>
      <c r="GX64" s="497">
        <v>-77478</v>
      </c>
      <c r="GY64" s="497">
        <v>0</v>
      </c>
      <c r="GZ64" s="497">
        <v>-2273</v>
      </c>
      <c r="HA64" s="495">
        <v>-6380</v>
      </c>
      <c r="HB64" s="495">
        <v>-86131</v>
      </c>
      <c r="HC64" s="496">
        <v>-86103</v>
      </c>
      <c r="HD64" s="496">
        <v>1452000</v>
      </c>
    </row>
    <row r="65" spans="1:212" ht="15.75" hidden="1" customHeight="1" x14ac:dyDescent="0.2">
      <c r="A65" s="498" t="s">
        <v>126</v>
      </c>
      <c r="B65" s="499" t="s">
        <v>124</v>
      </c>
      <c r="C65" s="493">
        <v>867</v>
      </c>
      <c r="D65" s="494">
        <v>2920</v>
      </c>
      <c r="E65" s="494">
        <v>18195</v>
      </c>
      <c r="F65" s="494">
        <v>3953</v>
      </c>
      <c r="G65" s="494">
        <v>326</v>
      </c>
      <c r="H65" s="494">
        <v>23864</v>
      </c>
      <c r="I65" s="494">
        <v>7937</v>
      </c>
      <c r="J65" s="494">
        <v>2721</v>
      </c>
      <c r="K65" s="494">
        <v>108</v>
      </c>
      <c r="L65" s="494">
        <v>109</v>
      </c>
      <c r="M65" s="494">
        <v>10764</v>
      </c>
      <c r="N65" s="494">
        <v>22856</v>
      </c>
      <c r="O65" s="494">
        <v>786</v>
      </c>
      <c r="P65" s="494">
        <v>287</v>
      </c>
      <c r="Q65" s="494">
        <v>32</v>
      </c>
      <c r="R65" s="494">
        <v>228</v>
      </c>
      <c r="S65" s="494">
        <v>30866</v>
      </c>
      <c r="T65" s="494">
        <v>73272</v>
      </c>
      <c r="U65" s="494">
        <v>5292</v>
      </c>
      <c r="V65" s="494">
        <v>80095</v>
      </c>
      <c r="W65" s="494">
        <v>19268</v>
      </c>
      <c r="X65" s="494">
        <v>130058</v>
      </c>
      <c r="Y65" s="494">
        <v>107624</v>
      </c>
      <c r="Z65" s="494">
        <v>56491</v>
      </c>
      <c r="AA65" s="494">
        <v>194190</v>
      </c>
      <c r="AB65" s="494">
        <v>1112</v>
      </c>
      <c r="AC65" s="494">
        <v>3141</v>
      </c>
      <c r="AD65" s="494">
        <v>571</v>
      </c>
      <c r="AE65" s="494">
        <v>509</v>
      </c>
      <c r="AF65" s="494">
        <v>81</v>
      </c>
      <c r="AG65" s="494">
        <v>589</v>
      </c>
      <c r="AH65" s="494">
        <v>3452</v>
      </c>
      <c r="AI65" s="494">
        <v>7414</v>
      </c>
      <c r="AJ65" s="494">
        <v>1264</v>
      </c>
      <c r="AK65" s="494">
        <v>15124</v>
      </c>
      <c r="AL65" s="494">
        <v>2020</v>
      </c>
      <c r="AM65" s="494">
        <v>18653</v>
      </c>
      <c r="AN65" s="494">
        <v>61539</v>
      </c>
      <c r="AO65" s="494">
        <v>1714</v>
      </c>
      <c r="AP65" s="494">
        <v>7289</v>
      </c>
      <c r="AQ65" s="494">
        <v>10153</v>
      </c>
      <c r="AR65" s="494">
        <v>7093</v>
      </c>
      <c r="AS65" s="494">
        <v>135450</v>
      </c>
      <c r="AT65" s="494">
        <v>237946</v>
      </c>
      <c r="AU65" s="494">
        <v>3938</v>
      </c>
      <c r="AV65" s="494">
        <v>1889</v>
      </c>
      <c r="AW65" s="494">
        <v>13771</v>
      </c>
      <c r="AX65" s="494">
        <v>0</v>
      </c>
      <c r="AY65" s="494">
        <v>5346</v>
      </c>
      <c r="AZ65" s="494">
        <v>2320</v>
      </c>
      <c r="BA65" s="494">
        <v>3753</v>
      </c>
      <c r="BB65" s="494">
        <v>2396</v>
      </c>
      <c r="BC65" s="494">
        <v>3157</v>
      </c>
      <c r="BD65" s="494">
        <v>252039</v>
      </c>
      <c r="BE65" s="494">
        <v>55589</v>
      </c>
      <c r="BF65" s="494">
        <v>79943</v>
      </c>
      <c r="BG65" s="494">
        <v>1829</v>
      </c>
      <c r="BH65" s="494">
        <v>3742</v>
      </c>
      <c r="BI65" s="494">
        <v>53315</v>
      </c>
      <c r="BJ65" s="494">
        <v>1912</v>
      </c>
      <c r="BK65" s="494">
        <v>0</v>
      </c>
      <c r="BL65" s="494">
        <v>2700566</v>
      </c>
      <c r="BM65" s="494">
        <v>9235</v>
      </c>
      <c r="BN65" s="494">
        <v>118710</v>
      </c>
      <c r="BO65" s="494">
        <v>1824</v>
      </c>
      <c r="BP65" s="494">
        <v>16467</v>
      </c>
      <c r="BQ65" s="494">
        <v>28458</v>
      </c>
      <c r="BR65" s="494">
        <v>2364</v>
      </c>
      <c r="BS65" s="494">
        <v>1299</v>
      </c>
      <c r="BT65" s="494">
        <v>1034</v>
      </c>
      <c r="BU65" s="494">
        <v>4401</v>
      </c>
      <c r="BV65" s="494">
        <v>0</v>
      </c>
      <c r="BW65" s="494">
        <v>0</v>
      </c>
      <c r="BX65" s="494">
        <v>0</v>
      </c>
      <c r="BY65" s="494">
        <v>331</v>
      </c>
      <c r="BZ65" s="494">
        <v>0</v>
      </c>
      <c r="CA65" s="494">
        <v>560</v>
      </c>
      <c r="CB65" s="494">
        <v>156</v>
      </c>
      <c r="CC65" s="494">
        <v>1775</v>
      </c>
      <c r="CD65" s="494">
        <v>0</v>
      </c>
      <c r="CE65" s="494">
        <v>41149</v>
      </c>
      <c r="CF65" s="494">
        <v>3396</v>
      </c>
      <c r="CG65" s="494">
        <v>1043</v>
      </c>
      <c r="CH65" s="494">
        <v>10264</v>
      </c>
      <c r="CI65" s="494">
        <v>13888</v>
      </c>
      <c r="CJ65" s="494">
        <v>11036</v>
      </c>
      <c r="CK65" s="494">
        <v>859</v>
      </c>
      <c r="CL65" s="494">
        <v>3631</v>
      </c>
      <c r="CM65" s="494">
        <v>7535</v>
      </c>
      <c r="CN65" s="494">
        <v>24523</v>
      </c>
      <c r="CO65" s="494">
        <v>17234</v>
      </c>
      <c r="CP65" s="494">
        <v>4893</v>
      </c>
      <c r="CQ65" s="494">
        <v>6048</v>
      </c>
      <c r="CR65" s="494">
        <v>3843</v>
      </c>
      <c r="CS65" s="494">
        <v>4605</v>
      </c>
      <c r="CT65" s="494">
        <v>11886</v>
      </c>
      <c r="CU65" s="494">
        <v>9990</v>
      </c>
      <c r="CV65" s="494">
        <v>58742</v>
      </c>
      <c r="CW65" s="494">
        <v>6955</v>
      </c>
      <c r="CX65" s="494">
        <v>45942</v>
      </c>
      <c r="CY65" s="494">
        <v>23073</v>
      </c>
      <c r="CZ65" s="494">
        <v>28898</v>
      </c>
      <c r="DA65" s="494">
        <v>74017</v>
      </c>
      <c r="DB65" s="494">
        <v>19486</v>
      </c>
      <c r="DC65" s="494">
        <v>5084</v>
      </c>
      <c r="DD65" s="494">
        <v>120021</v>
      </c>
      <c r="DE65" s="494">
        <v>108719</v>
      </c>
      <c r="DF65" s="494">
        <v>156941</v>
      </c>
      <c r="DG65" s="494">
        <v>114760</v>
      </c>
      <c r="DH65" s="494">
        <v>1504</v>
      </c>
      <c r="DI65" s="494">
        <v>13536</v>
      </c>
      <c r="DJ65" s="494">
        <v>234761</v>
      </c>
      <c r="DK65" s="494">
        <v>108958</v>
      </c>
      <c r="DL65" s="494">
        <v>20870</v>
      </c>
      <c r="DM65" s="494">
        <v>61760</v>
      </c>
      <c r="DN65" s="494">
        <v>371978</v>
      </c>
      <c r="DO65" s="494">
        <v>22894</v>
      </c>
      <c r="DP65" s="494">
        <v>5784</v>
      </c>
      <c r="DQ65" s="494">
        <v>746225</v>
      </c>
      <c r="DR65" s="494">
        <v>14111</v>
      </c>
      <c r="DS65" s="494">
        <v>3329</v>
      </c>
      <c r="DT65" s="494">
        <v>45703</v>
      </c>
      <c r="DU65" s="494">
        <v>3345</v>
      </c>
      <c r="DV65" s="494">
        <v>22394</v>
      </c>
      <c r="DW65" s="494">
        <v>235956</v>
      </c>
      <c r="DX65" s="494">
        <v>2278</v>
      </c>
      <c r="DY65" s="494">
        <v>183268</v>
      </c>
      <c r="DZ65" s="494">
        <v>155064</v>
      </c>
      <c r="EA65" s="494">
        <v>189041</v>
      </c>
      <c r="EB65" s="494">
        <v>110857</v>
      </c>
      <c r="EC65" s="494">
        <v>93480</v>
      </c>
      <c r="ED65" s="494">
        <v>0</v>
      </c>
      <c r="EE65" s="494">
        <v>0</v>
      </c>
      <c r="EF65" s="494">
        <v>0</v>
      </c>
      <c r="EG65" s="494">
        <v>165949</v>
      </c>
      <c r="EH65" s="494">
        <v>8221</v>
      </c>
      <c r="EI65" s="494">
        <v>62103</v>
      </c>
      <c r="EJ65" s="494">
        <v>412167</v>
      </c>
      <c r="EK65" s="494">
        <v>33188</v>
      </c>
      <c r="EL65" s="494">
        <v>65627</v>
      </c>
      <c r="EM65" s="494">
        <v>7950</v>
      </c>
      <c r="EN65" s="494">
        <v>18197</v>
      </c>
      <c r="EO65" s="494">
        <v>20774</v>
      </c>
      <c r="EP65" s="494">
        <v>0</v>
      </c>
      <c r="EQ65" s="494">
        <v>0</v>
      </c>
      <c r="ER65" s="494">
        <v>11</v>
      </c>
      <c r="ES65" s="494">
        <v>5748</v>
      </c>
      <c r="ET65" s="494">
        <v>0</v>
      </c>
      <c r="EU65" s="494">
        <v>366</v>
      </c>
      <c r="EV65" s="494">
        <v>136</v>
      </c>
      <c r="EW65" s="494">
        <v>602</v>
      </c>
      <c r="EX65" s="494">
        <v>127</v>
      </c>
      <c r="EY65" s="494">
        <v>2262</v>
      </c>
      <c r="EZ65" s="494">
        <v>1672</v>
      </c>
      <c r="FA65" s="494">
        <v>7450</v>
      </c>
      <c r="FB65" s="494">
        <v>30960</v>
      </c>
      <c r="FC65" s="494">
        <v>370</v>
      </c>
      <c r="FD65" s="494">
        <v>0</v>
      </c>
      <c r="FE65" s="494">
        <v>471</v>
      </c>
      <c r="FF65" s="494">
        <v>3354</v>
      </c>
      <c r="FG65" s="494">
        <v>170495</v>
      </c>
      <c r="FH65" s="494">
        <v>280</v>
      </c>
      <c r="FI65" s="494">
        <v>19598</v>
      </c>
      <c r="FJ65" s="494">
        <v>2741</v>
      </c>
      <c r="FK65" s="494">
        <v>25022</v>
      </c>
      <c r="FL65" s="494">
        <v>5637</v>
      </c>
      <c r="FM65" s="494">
        <v>0</v>
      </c>
      <c r="FN65" s="494">
        <v>15502</v>
      </c>
      <c r="FO65" s="494">
        <v>134494</v>
      </c>
      <c r="FP65" s="494">
        <v>54154</v>
      </c>
      <c r="FQ65" s="494">
        <v>82</v>
      </c>
      <c r="FR65" s="494">
        <v>1601</v>
      </c>
      <c r="FS65" s="494">
        <v>2873</v>
      </c>
      <c r="FT65" s="494">
        <v>11362</v>
      </c>
      <c r="FU65" s="494">
        <v>3929</v>
      </c>
      <c r="FV65" s="494">
        <v>206</v>
      </c>
      <c r="FW65" s="494">
        <v>33888</v>
      </c>
      <c r="FX65" s="494">
        <v>60402</v>
      </c>
      <c r="FY65" s="494">
        <v>14448</v>
      </c>
      <c r="FZ65" s="494">
        <v>71350</v>
      </c>
      <c r="GA65" s="494">
        <v>9000</v>
      </c>
      <c r="GB65" s="494">
        <v>31737</v>
      </c>
      <c r="GC65" s="494">
        <v>16794</v>
      </c>
      <c r="GD65" s="494">
        <v>47216</v>
      </c>
      <c r="GE65" s="494">
        <v>7077</v>
      </c>
      <c r="GF65" s="494">
        <v>54196</v>
      </c>
      <c r="GG65" s="495">
        <v>17103</v>
      </c>
      <c r="GH65" s="496">
        <v>9924791</v>
      </c>
      <c r="GI65" s="497">
        <v>17186</v>
      </c>
      <c r="GJ65" s="497">
        <v>373606</v>
      </c>
      <c r="GK65" s="497">
        <v>0</v>
      </c>
      <c r="GL65" s="497">
        <v>3896</v>
      </c>
      <c r="GM65" s="497">
        <v>0</v>
      </c>
      <c r="GN65" s="497">
        <v>0</v>
      </c>
      <c r="GO65" s="497">
        <v>-680</v>
      </c>
      <c r="GP65" s="495">
        <v>-20742</v>
      </c>
      <c r="GQ65" s="496">
        <v>373266</v>
      </c>
      <c r="GR65" s="496">
        <v>10298057</v>
      </c>
      <c r="GS65" s="494">
        <v>1591455</v>
      </c>
      <c r="GT65" s="495">
        <v>2</v>
      </c>
      <c r="GU65" s="496">
        <v>1591457</v>
      </c>
      <c r="GV65" s="496">
        <v>1964723</v>
      </c>
      <c r="GW65" s="496">
        <v>11889514</v>
      </c>
      <c r="GX65" s="497">
        <v>-959438</v>
      </c>
      <c r="GY65" s="497">
        <v>-27</v>
      </c>
      <c r="GZ65" s="497">
        <v>-24563</v>
      </c>
      <c r="HA65" s="495">
        <v>-78720</v>
      </c>
      <c r="HB65" s="495">
        <v>-1062748</v>
      </c>
      <c r="HC65" s="496">
        <v>901975</v>
      </c>
      <c r="HD65" s="496">
        <v>10826766</v>
      </c>
    </row>
    <row r="66" spans="1:212" ht="15.75" hidden="1" customHeight="1" x14ac:dyDescent="0.2">
      <c r="A66" s="498" t="s">
        <v>1113</v>
      </c>
      <c r="B66" s="499" t="s">
        <v>114</v>
      </c>
      <c r="C66" s="493">
        <v>0</v>
      </c>
      <c r="D66" s="494">
        <v>0</v>
      </c>
      <c r="E66" s="494">
        <v>0</v>
      </c>
      <c r="F66" s="494">
        <v>0</v>
      </c>
      <c r="G66" s="494">
        <v>0</v>
      </c>
      <c r="H66" s="494">
        <v>0</v>
      </c>
      <c r="I66" s="494">
        <v>0</v>
      </c>
      <c r="J66" s="494">
        <v>0</v>
      </c>
      <c r="K66" s="494">
        <v>0</v>
      </c>
      <c r="L66" s="494">
        <v>207</v>
      </c>
      <c r="M66" s="494">
        <v>0</v>
      </c>
      <c r="N66" s="494">
        <v>0</v>
      </c>
      <c r="O66" s="494">
        <v>0</v>
      </c>
      <c r="P66" s="494">
        <v>0</v>
      </c>
      <c r="Q66" s="494">
        <v>0</v>
      </c>
      <c r="R66" s="494">
        <v>0</v>
      </c>
      <c r="S66" s="494">
        <v>0</v>
      </c>
      <c r="T66" s="494">
        <v>0</v>
      </c>
      <c r="U66" s="494">
        <v>0</v>
      </c>
      <c r="V66" s="494">
        <v>0</v>
      </c>
      <c r="W66" s="494">
        <v>0</v>
      </c>
      <c r="X66" s="494">
        <v>0</v>
      </c>
      <c r="Y66" s="494">
        <v>0</v>
      </c>
      <c r="Z66" s="494">
        <v>0</v>
      </c>
      <c r="AA66" s="494">
        <v>0</v>
      </c>
      <c r="AB66" s="494">
        <v>0</v>
      </c>
      <c r="AC66" s="494">
        <v>0</v>
      </c>
      <c r="AD66" s="494">
        <v>0</v>
      </c>
      <c r="AE66" s="494">
        <v>0</v>
      </c>
      <c r="AF66" s="494">
        <v>0</v>
      </c>
      <c r="AG66" s="494">
        <v>0</v>
      </c>
      <c r="AH66" s="494">
        <v>0</v>
      </c>
      <c r="AI66" s="494">
        <v>0</v>
      </c>
      <c r="AJ66" s="494">
        <v>0</v>
      </c>
      <c r="AK66" s="494">
        <v>0</v>
      </c>
      <c r="AL66" s="494">
        <v>0</v>
      </c>
      <c r="AM66" s="494">
        <v>0</v>
      </c>
      <c r="AN66" s="494">
        <v>0</v>
      </c>
      <c r="AO66" s="494">
        <v>0</v>
      </c>
      <c r="AP66" s="494">
        <v>0</v>
      </c>
      <c r="AQ66" s="494">
        <v>0</v>
      </c>
      <c r="AR66" s="494">
        <v>0</v>
      </c>
      <c r="AS66" s="494">
        <v>0</v>
      </c>
      <c r="AT66" s="494">
        <v>0</v>
      </c>
      <c r="AU66" s="494">
        <v>0</v>
      </c>
      <c r="AV66" s="494">
        <v>0</v>
      </c>
      <c r="AW66" s="494">
        <v>0</v>
      </c>
      <c r="AX66" s="494">
        <v>0</v>
      </c>
      <c r="AY66" s="494">
        <v>0</v>
      </c>
      <c r="AZ66" s="494">
        <v>0</v>
      </c>
      <c r="BA66" s="494">
        <v>0</v>
      </c>
      <c r="BB66" s="494">
        <v>0</v>
      </c>
      <c r="BC66" s="494">
        <v>0</v>
      </c>
      <c r="BD66" s="494">
        <v>0</v>
      </c>
      <c r="BE66" s="494">
        <v>0</v>
      </c>
      <c r="BF66" s="494">
        <v>0</v>
      </c>
      <c r="BG66" s="494">
        <v>0</v>
      </c>
      <c r="BH66" s="494">
        <v>0</v>
      </c>
      <c r="BI66" s="494">
        <v>0</v>
      </c>
      <c r="BJ66" s="494">
        <v>0</v>
      </c>
      <c r="BK66" s="494">
        <v>0</v>
      </c>
      <c r="BL66" s="494">
        <v>0</v>
      </c>
      <c r="BM66" s="494">
        <v>0</v>
      </c>
      <c r="BN66" s="494">
        <v>0</v>
      </c>
      <c r="BO66" s="494">
        <v>0</v>
      </c>
      <c r="BP66" s="494">
        <v>0</v>
      </c>
      <c r="BQ66" s="494">
        <v>0</v>
      </c>
      <c r="BR66" s="494">
        <v>0</v>
      </c>
      <c r="BS66" s="494">
        <v>0</v>
      </c>
      <c r="BT66" s="494">
        <v>0</v>
      </c>
      <c r="BU66" s="494">
        <v>0</v>
      </c>
      <c r="BV66" s="494">
        <v>0</v>
      </c>
      <c r="BW66" s="494">
        <v>0</v>
      </c>
      <c r="BX66" s="494">
        <v>0</v>
      </c>
      <c r="BY66" s="494">
        <v>0</v>
      </c>
      <c r="BZ66" s="494">
        <v>0</v>
      </c>
      <c r="CA66" s="494">
        <v>0</v>
      </c>
      <c r="CB66" s="494">
        <v>0</v>
      </c>
      <c r="CC66" s="494">
        <v>0</v>
      </c>
      <c r="CD66" s="494">
        <v>0</v>
      </c>
      <c r="CE66" s="494">
        <v>0</v>
      </c>
      <c r="CF66" s="494">
        <v>0</v>
      </c>
      <c r="CG66" s="494">
        <v>0</v>
      </c>
      <c r="CH66" s="494">
        <v>0</v>
      </c>
      <c r="CI66" s="494">
        <v>0</v>
      </c>
      <c r="CJ66" s="494">
        <v>0</v>
      </c>
      <c r="CK66" s="494">
        <v>0</v>
      </c>
      <c r="CL66" s="494">
        <v>0</v>
      </c>
      <c r="CM66" s="494">
        <v>10</v>
      </c>
      <c r="CN66" s="494">
        <v>0</v>
      </c>
      <c r="CO66" s="494">
        <v>0</v>
      </c>
      <c r="CP66" s="494">
        <v>13587</v>
      </c>
      <c r="CQ66" s="494">
        <v>83628</v>
      </c>
      <c r="CR66" s="494">
        <v>0</v>
      </c>
      <c r="CS66" s="494">
        <v>0</v>
      </c>
      <c r="CT66" s="494">
        <v>0</v>
      </c>
      <c r="CU66" s="494">
        <v>0</v>
      </c>
      <c r="CV66" s="494">
        <v>0</v>
      </c>
      <c r="CW66" s="494">
        <v>0</v>
      </c>
      <c r="CX66" s="494">
        <v>0</v>
      </c>
      <c r="CY66" s="494">
        <v>0</v>
      </c>
      <c r="CZ66" s="494">
        <v>0</v>
      </c>
      <c r="DA66" s="494">
        <v>492</v>
      </c>
      <c r="DB66" s="494">
        <v>0</v>
      </c>
      <c r="DC66" s="494">
        <v>0</v>
      </c>
      <c r="DD66" s="494">
        <v>0</v>
      </c>
      <c r="DE66" s="494">
        <v>0</v>
      </c>
      <c r="DF66" s="494">
        <v>0</v>
      </c>
      <c r="DG66" s="494">
        <v>0</v>
      </c>
      <c r="DH66" s="494">
        <v>0</v>
      </c>
      <c r="DI66" s="494">
        <v>0</v>
      </c>
      <c r="DJ66" s="494">
        <v>0</v>
      </c>
      <c r="DK66" s="494">
        <v>0</v>
      </c>
      <c r="DL66" s="494">
        <v>0</v>
      </c>
      <c r="DM66" s="494">
        <v>0</v>
      </c>
      <c r="DN66" s="494">
        <v>181621</v>
      </c>
      <c r="DO66" s="494">
        <v>95849</v>
      </c>
      <c r="DP66" s="494">
        <v>2995</v>
      </c>
      <c r="DQ66" s="494">
        <v>0</v>
      </c>
      <c r="DR66" s="494">
        <v>0</v>
      </c>
      <c r="DS66" s="494">
        <v>274</v>
      </c>
      <c r="DT66" s="494">
        <v>1537</v>
      </c>
      <c r="DU66" s="494">
        <v>12213</v>
      </c>
      <c r="DV66" s="494">
        <v>0</v>
      </c>
      <c r="DW66" s="494">
        <v>0</v>
      </c>
      <c r="DX66" s="494">
        <v>0</v>
      </c>
      <c r="DY66" s="494">
        <v>0</v>
      </c>
      <c r="DZ66" s="494">
        <v>0</v>
      </c>
      <c r="EA66" s="494">
        <v>0</v>
      </c>
      <c r="EB66" s="494">
        <v>0</v>
      </c>
      <c r="EC66" s="494">
        <v>0</v>
      </c>
      <c r="ED66" s="494">
        <v>0</v>
      </c>
      <c r="EE66" s="494">
        <v>0</v>
      </c>
      <c r="EF66" s="494">
        <v>0</v>
      </c>
      <c r="EG66" s="494">
        <v>0</v>
      </c>
      <c r="EH66" s="494">
        <v>0</v>
      </c>
      <c r="EI66" s="494">
        <v>0</v>
      </c>
      <c r="EJ66" s="494">
        <v>0</v>
      </c>
      <c r="EK66" s="494">
        <v>0</v>
      </c>
      <c r="EL66" s="494">
        <v>0</v>
      </c>
      <c r="EM66" s="494">
        <v>0</v>
      </c>
      <c r="EN66" s="494">
        <v>0</v>
      </c>
      <c r="EO66" s="494">
        <v>0</v>
      </c>
      <c r="EP66" s="494">
        <v>0</v>
      </c>
      <c r="EQ66" s="494">
        <v>0</v>
      </c>
      <c r="ER66" s="494">
        <v>0</v>
      </c>
      <c r="ES66" s="494">
        <v>0</v>
      </c>
      <c r="ET66" s="494">
        <v>3576</v>
      </c>
      <c r="EU66" s="494">
        <v>59804</v>
      </c>
      <c r="EV66" s="494">
        <v>0</v>
      </c>
      <c r="EW66" s="494">
        <v>0</v>
      </c>
      <c r="EX66" s="494">
        <v>0</v>
      </c>
      <c r="EY66" s="494">
        <v>0</v>
      </c>
      <c r="EZ66" s="494">
        <v>0</v>
      </c>
      <c r="FA66" s="494">
        <v>0</v>
      </c>
      <c r="FB66" s="494">
        <v>0</v>
      </c>
      <c r="FC66" s="494">
        <v>0</v>
      </c>
      <c r="FD66" s="494">
        <v>0</v>
      </c>
      <c r="FE66" s="494">
        <v>0</v>
      </c>
      <c r="FF66" s="494">
        <v>0</v>
      </c>
      <c r="FG66" s="494">
        <v>0</v>
      </c>
      <c r="FH66" s="494">
        <v>0</v>
      </c>
      <c r="FI66" s="494">
        <v>0</v>
      </c>
      <c r="FJ66" s="494">
        <v>3995</v>
      </c>
      <c r="FK66" s="494">
        <v>0</v>
      </c>
      <c r="FL66" s="494">
        <v>0</v>
      </c>
      <c r="FM66" s="494">
        <v>0</v>
      </c>
      <c r="FN66" s="494">
        <v>0</v>
      </c>
      <c r="FO66" s="494">
        <v>0</v>
      </c>
      <c r="FP66" s="494">
        <v>0</v>
      </c>
      <c r="FQ66" s="494">
        <v>0</v>
      </c>
      <c r="FR66" s="494">
        <v>0</v>
      </c>
      <c r="FS66" s="494">
        <v>0</v>
      </c>
      <c r="FT66" s="494">
        <v>0</v>
      </c>
      <c r="FU66" s="494">
        <v>0</v>
      </c>
      <c r="FV66" s="494">
        <v>0</v>
      </c>
      <c r="FW66" s="494">
        <v>0</v>
      </c>
      <c r="FX66" s="494">
        <v>400376</v>
      </c>
      <c r="FY66" s="494">
        <v>95</v>
      </c>
      <c r="FZ66" s="494">
        <v>0</v>
      </c>
      <c r="GA66" s="494">
        <v>0</v>
      </c>
      <c r="GB66" s="494">
        <v>0</v>
      </c>
      <c r="GC66" s="494">
        <v>0</v>
      </c>
      <c r="GD66" s="494">
        <v>138</v>
      </c>
      <c r="GE66" s="494">
        <v>534</v>
      </c>
      <c r="GF66" s="494">
        <v>0</v>
      </c>
      <c r="GG66" s="495">
        <v>0</v>
      </c>
      <c r="GH66" s="496">
        <v>860931</v>
      </c>
      <c r="GI66" s="497">
        <v>0</v>
      </c>
      <c r="GJ66" s="497">
        <v>4796</v>
      </c>
      <c r="GK66" s="497">
        <v>0</v>
      </c>
      <c r="GL66" s="497">
        <v>0</v>
      </c>
      <c r="GM66" s="497">
        <v>0</v>
      </c>
      <c r="GN66" s="497">
        <v>0</v>
      </c>
      <c r="GO66" s="497">
        <v>0</v>
      </c>
      <c r="GP66" s="495">
        <v>7985</v>
      </c>
      <c r="GQ66" s="496">
        <v>12781</v>
      </c>
      <c r="GR66" s="496">
        <v>873712</v>
      </c>
      <c r="GS66" s="494">
        <v>580615</v>
      </c>
      <c r="GT66" s="495">
        <v>18</v>
      </c>
      <c r="GU66" s="496">
        <v>580633</v>
      </c>
      <c r="GV66" s="496">
        <v>593414</v>
      </c>
      <c r="GW66" s="496">
        <v>1454345</v>
      </c>
      <c r="GX66" s="497">
        <v>-138997</v>
      </c>
      <c r="GY66" s="497">
        <v>-100</v>
      </c>
      <c r="GZ66" s="497">
        <v>0</v>
      </c>
      <c r="HA66" s="495">
        <v>-11120</v>
      </c>
      <c r="HB66" s="495">
        <v>-150217</v>
      </c>
      <c r="HC66" s="496">
        <v>443197</v>
      </c>
      <c r="HD66" s="496">
        <v>1304128</v>
      </c>
    </row>
    <row r="67" spans="1:212" ht="15.75" hidden="1" customHeight="1" x14ac:dyDescent="0.2">
      <c r="A67" s="498" t="s">
        <v>1114</v>
      </c>
      <c r="B67" s="499" t="s">
        <v>111</v>
      </c>
      <c r="C67" s="493">
        <v>1213</v>
      </c>
      <c r="D67" s="494">
        <v>313</v>
      </c>
      <c r="E67" s="494">
        <v>4921</v>
      </c>
      <c r="F67" s="494">
        <v>2905</v>
      </c>
      <c r="G67" s="494">
        <v>923</v>
      </c>
      <c r="H67" s="494">
        <v>943</v>
      </c>
      <c r="I67" s="494">
        <v>1722</v>
      </c>
      <c r="J67" s="494">
        <v>6429</v>
      </c>
      <c r="K67" s="494">
        <v>107</v>
      </c>
      <c r="L67" s="494">
        <v>151</v>
      </c>
      <c r="M67" s="494">
        <v>0</v>
      </c>
      <c r="N67" s="494">
        <v>1401</v>
      </c>
      <c r="O67" s="494">
        <v>273</v>
      </c>
      <c r="P67" s="494">
        <v>1032</v>
      </c>
      <c r="Q67" s="494">
        <v>1820</v>
      </c>
      <c r="R67" s="494">
        <v>580</v>
      </c>
      <c r="S67" s="494">
        <v>1743</v>
      </c>
      <c r="T67" s="494">
        <v>1272</v>
      </c>
      <c r="U67" s="494">
        <v>60</v>
      </c>
      <c r="V67" s="494">
        <v>1751</v>
      </c>
      <c r="W67" s="494">
        <v>278</v>
      </c>
      <c r="X67" s="494">
        <v>611</v>
      </c>
      <c r="Y67" s="494">
        <v>2387</v>
      </c>
      <c r="Z67" s="494">
        <v>615</v>
      </c>
      <c r="AA67" s="494">
        <v>461</v>
      </c>
      <c r="AB67" s="494">
        <v>8</v>
      </c>
      <c r="AC67" s="494">
        <v>3</v>
      </c>
      <c r="AD67" s="494">
        <v>2</v>
      </c>
      <c r="AE67" s="494">
        <v>142</v>
      </c>
      <c r="AF67" s="494">
        <v>26</v>
      </c>
      <c r="AG67" s="494">
        <v>0</v>
      </c>
      <c r="AH67" s="494">
        <v>219</v>
      </c>
      <c r="AI67" s="494">
        <v>870</v>
      </c>
      <c r="AJ67" s="494">
        <v>1054</v>
      </c>
      <c r="AK67" s="494">
        <v>5690</v>
      </c>
      <c r="AL67" s="494">
        <v>490</v>
      </c>
      <c r="AM67" s="494">
        <v>293</v>
      </c>
      <c r="AN67" s="494">
        <v>2235</v>
      </c>
      <c r="AO67" s="494">
        <v>0</v>
      </c>
      <c r="AP67" s="494">
        <v>0</v>
      </c>
      <c r="AQ67" s="494">
        <v>676</v>
      </c>
      <c r="AR67" s="494">
        <v>1064</v>
      </c>
      <c r="AS67" s="494">
        <v>3318</v>
      </c>
      <c r="AT67" s="494">
        <v>2857</v>
      </c>
      <c r="AU67" s="494">
        <v>463</v>
      </c>
      <c r="AV67" s="494">
        <v>209</v>
      </c>
      <c r="AW67" s="494">
        <v>186</v>
      </c>
      <c r="AX67" s="494">
        <v>1358</v>
      </c>
      <c r="AY67" s="494">
        <v>4322</v>
      </c>
      <c r="AZ67" s="494">
        <v>792</v>
      </c>
      <c r="BA67" s="494">
        <v>434</v>
      </c>
      <c r="BB67" s="494">
        <v>1584</v>
      </c>
      <c r="BC67" s="494">
        <v>0</v>
      </c>
      <c r="BD67" s="494">
        <v>10141</v>
      </c>
      <c r="BE67" s="494">
        <v>1065</v>
      </c>
      <c r="BF67" s="494">
        <v>247</v>
      </c>
      <c r="BG67" s="494">
        <v>356</v>
      </c>
      <c r="BH67" s="494">
        <v>385</v>
      </c>
      <c r="BI67" s="494">
        <v>681</v>
      </c>
      <c r="BJ67" s="494">
        <v>0</v>
      </c>
      <c r="BK67" s="494">
        <v>354</v>
      </c>
      <c r="BL67" s="494">
        <v>7874</v>
      </c>
      <c r="BM67" s="494">
        <v>32332</v>
      </c>
      <c r="BN67" s="494">
        <v>106432</v>
      </c>
      <c r="BO67" s="494">
        <v>12452</v>
      </c>
      <c r="BP67" s="494">
        <v>380</v>
      </c>
      <c r="BQ67" s="494">
        <v>329</v>
      </c>
      <c r="BR67" s="494">
        <v>5193</v>
      </c>
      <c r="BS67" s="494">
        <v>374</v>
      </c>
      <c r="BT67" s="494">
        <v>473</v>
      </c>
      <c r="BU67" s="494">
        <v>2752</v>
      </c>
      <c r="BV67" s="494">
        <v>4915</v>
      </c>
      <c r="BW67" s="494">
        <v>0</v>
      </c>
      <c r="BX67" s="494">
        <v>4482</v>
      </c>
      <c r="BY67" s="494">
        <v>2906</v>
      </c>
      <c r="BZ67" s="494">
        <v>3406</v>
      </c>
      <c r="CA67" s="494">
        <v>1909</v>
      </c>
      <c r="CB67" s="494">
        <v>292</v>
      </c>
      <c r="CC67" s="494">
        <v>70</v>
      </c>
      <c r="CD67" s="494">
        <v>0</v>
      </c>
      <c r="CE67" s="494">
        <v>396</v>
      </c>
      <c r="CF67" s="494">
        <v>529</v>
      </c>
      <c r="CG67" s="494">
        <v>5061</v>
      </c>
      <c r="CH67" s="494">
        <v>8282</v>
      </c>
      <c r="CI67" s="494">
        <v>3257</v>
      </c>
      <c r="CJ67" s="494">
        <v>3626</v>
      </c>
      <c r="CK67" s="494">
        <v>6660</v>
      </c>
      <c r="CL67" s="494">
        <v>26601</v>
      </c>
      <c r="CM67" s="494">
        <v>21729</v>
      </c>
      <c r="CN67" s="494">
        <v>12773</v>
      </c>
      <c r="CO67" s="494">
        <v>14195</v>
      </c>
      <c r="CP67" s="494">
        <v>19687</v>
      </c>
      <c r="CQ67" s="494">
        <v>48882</v>
      </c>
      <c r="CR67" s="494">
        <v>4293</v>
      </c>
      <c r="CS67" s="494">
        <v>6541</v>
      </c>
      <c r="CT67" s="494">
        <v>22058</v>
      </c>
      <c r="CU67" s="494">
        <v>11817</v>
      </c>
      <c r="CV67" s="494">
        <v>7196</v>
      </c>
      <c r="CW67" s="494">
        <v>15917</v>
      </c>
      <c r="CX67" s="494">
        <v>11813</v>
      </c>
      <c r="CY67" s="494">
        <v>36084</v>
      </c>
      <c r="CZ67" s="494">
        <v>7779</v>
      </c>
      <c r="DA67" s="494">
        <v>13222</v>
      </c>
      <c r="DB67" s="494">
        <v>104</v>
      </c>
      <c r="DC67" s="494">
        <v>5414</v>
      </c>
      <c r="DD67" s="494">
        <v>29602</v>
      </c>
      <c r="DE67" s="494">
        <v>6603</v>
      </c>
      <c r="DF67" s="494">
        <v>72080</v>
      </c>
      <c r="DG67" s="494">
        <v>20620</v>
      </c>
      <c r="DH67" s="494">
        <v>172</v>
      </c>
      <c r="DI67" s="494">
        <v>2621</v>
      </c>
      <c r="DJ67" s="494">
        <v>9927</v>
      </c>
      <c r="DK67" s="494">
        <v>22401</v>
      </c>
      <c r="DL67" s="494">
        <v>3360</v>
      </c>
      <c r="DM67" s="494">
        <v>4493</v>
      </c>
      <c r="DN67" s="494">
        <v>35835</v>
      </c>
      <c r="DO67" s="494">
        <v>9804</v>
      </c>
      <c r="DP67" s="494">
        <v>817</v>
      </c>
      <c r="DQ67" s="494">
        <v>421037</v>
      </c>
      <c r="DR67" s="494">
        <v>27507</v>
      </c>
      <c r="DS67" s="494">
        <v>12739</v>
      </c>
      <c r="DT67" s="494">
        <v>167</v>
      </c>
      <c r="DU67" s="494">
        <v>11969</v>
      </c>
      <c r="DV67" s="494">
        <v>5504</v>
      </c>
      <c r="DW67" s="494">
        <v>16566</v>
      </c>
      <c r="DX67" s="494">
        <v>5209</v>
      </c>
      <c r="DY67" s="494">
        <v>4485</v>
      </c>
      <c r="DZ67" s="494">
        <v>4252</v>
      </c>
      <c r="EA67" s="494">
        <v>3045</v>
      </c>
      <c r="EB67" s="494">
        <v>41516</v>
      </c>
      <c r="EC67" s="494">
        <v>36079</v>
      </c>
      <c r="ED67" s="494">
        <v>0</v>
      </c>
      <c r="EE67" s="494">
        <v>0</v>
      </c>
      <c r="EF67" s="494">
        <v>0</v>
      </c>
      <c r="EG67" s="494">
        <v>5965</v>
      </c>
      <c r="EH67" s="494">
        <v>58286</v>
      </c>
      <c r="EI67" s="494">
        <v>4560</v>
      </c>
      <c r="EJ67" s="494">
        <v>6322</v>
      </c>
      <c r="EK67" s="494">
        <v>363</v>
      </c>
      <c r="EL67" s="494">
        <v>0</v>
      </c>
      <c r="EM67" s="494">
        <v>0</v>
      </c>
      <c r="EN67" s="494">
        <v>0</v>
      </c>
      <c r="EO67" s="494">
        <v>0</v>
      </c>
      <c r="EP67" s="494">
        <v>1131</v>
      </c>
      <c r="EQ67" s="494">
        <v>15</v>
      </c>
      <c r="ER67" s="494">
        <v>423</v>
      </c>
      <c r="ES67" s="494">
        <v>27443</v>
      </c>
      <c r="ET67" s="494">
        <v>4</v>
      </c>
      <c r="EU67" s="494">
        <v>75</v>
      </c>
      <c r="EV67" s="494">
        <v>1224</v>
      </c>
      <c r="EW67" s="494">
        <v>4588</v>
      </c>
      <c r="EX67" s="494">
        <v>3695</v>
      </c>
      <c r="EY67" s="494">
        <v>0</v>
      </c>
      <c r="EZ67" s="494">
        <v>844</v>
      </c>
      <c r="FA67" s="494">
        <v>1296</v>
      </c>
      <c r="FB67" s="494">
        <v>597</v>
      </c>
      <c r="FC67" s="494">
        <v>159</v>
      </c>
      <c r="FD67" s="494">
        <v>484</v>
      </c>
      <c r="FE67" s="494">
        <v>3560</v>
      </c>
      <c r="FF67" s="494">
        <v>216</v>
      </c>
      <c r="FG67" s="494">
        <v>0</v>
      </c>
      <c r="FH67" s="494">
        <v>1328</v>
      </c>
      <c r="FI67" s="494">
        <v>197</v>
      </c>
      <c r="FJ67" s="494">
        <v>29220</v>
      </c>
      <c r="FK67" s="494">
        <v>14535</v>
      </c>
      <c r="FL67" s="494">
        <v>161</v>
      </c>
      <c r="FM67" s="494">
        <v>1628</v>
      </c>
      <c r="FN67" s="494">
        <v>6414</v>
      </c>
      <c r="FO67" s="494">
        <v>1462</v>
      </c>
      <c r="FP67" s="494">
        <v>49790</v>
      </c>
      <c r="FQ67" s="494">
        <v>1617</v>
      </c>
      <c r="FR67" s="494">
        <v>15383</v>
      </c>
      <c r="FS67" s="494">
        <v>15492</v>
      </c>
      <c r="FT67" s="494">
        <v>23211</v>
      </c>
      <c r="FU67" s="494">
        <v>5097</v>
      </c>
      <c r="FV67" s="494">
        <v>144</v>
      </c>
      <c r="FW67" s="494">
        <v>99</v>
      </c>
      <c r="FX67" s="494">
        <v>27965</v>
      </c>
      <c r="FY67" s="494">
        <v>53678</v>
      </c>
      <c r="FZ67" s="494">
        <v>1739</v>
      </c>
      <c r="GA67" s="494">
        <v>6556</v>
      </c>
      <c r="GB67" s="494">
        <v>4045</v>
      </c>
      <c r="GC67" s="494">
        <v>2588</v>
      </c>
      <c r="GD67" s="494">
        <v>20572</v>
      </c>
      <c r="GE67" s="494">
        <v>4320</v>
      </c>
      <c r="GF67" s="494">
        <v>15008</v>
      </c>
      <c r="GG67" s="495">
        <v>1334</v>
      </c>
      <c r="GH67" s="496">
        <v>1809165</v>
      </c>
      <c r="GI67" s="497">
        <v>8185</v>
      </c>
      <c r="GJ67" s="497">
        <v>518591</v>
      </c>
      <c r="GK67" s="497">
        <v>0</v>
      </c>
      <c r="GL67" s="497">
        <v>0</v>
      </c>
      <c r="GM67" s="497">
        <v>0</v>
      </c>
      <c r="GN67" s="497">
        <v>0</v>
      </c>
      <c r="GO67" s="497">
        <v>0</v>
      </c>
      <c r="GP67" s="495">
        <v>-19400</v>
      </c>
      <c r="GQ67" s="496">
        <v>507376</v>
      </c>
      <c r="GR67" s="496">
        <v>2316541</v>
      </c>
      <c r="GS67" s="494">
        <v>290568</v>
      </c>
      <c r="GT67" s="495">
        <v>20</v>
      </c>
      <c r="GU67" s="496">
        <v>290588</v>
      </c>
      <c r="GV67" s="496">
        <v>797964</v>
      </c>
      <c r="GW67" s="496">
        <v>2607129</v>
      </c>
      <c r="GX67" s="497">
        <v>-653697</v>
      </c>
      <c r="GY67" s="497">
        <v>-283</v>
      </c>
      <c r="GZ67" s="497">
        <v>-31260</v>
      </c>
      <c r="HA67" s="495">
        <v>-54796</v>
      </c>
      <c r="HB67" s="495">
        <v>-740036</v>
      </c>
      <c r="HC67" s="496">
        <v>57928</v>
      </c>
      <c r="HD67" s="496">
        <v>1867093</v>
      </c>
    </row>
    <row r="68" spans="1:212" ht="15.75" hidden="1" customHeight="1" x14ac:dyDescent="0.2">
      <c r="A68" s="498" t="s">
        <v>115</v>
      </c>
      <c r="B68" s="499" t="s">
        <v>110</v>
      </c>
      <c r="C68" s="493">
        <v>0</v>
      </c>
      <c r="D68" s="494">
        <v>0</v>
      </c>
      <c r="E68" s="494">
        <v>0</v>
      </c>
      <c r="F68" s="494">
        <v>0</v>
      </c>
      <c r="G68" s="494">
        <v>0</v>
      </c>
      <c r="H68" s="494">
        <v>0</v>
      </c>
      <c r="I68" s="494">
        <v>0</v>
      </c>
      <c r="J68" s="494">
        <v>0</v>
      </c>
      <c r="K68" s="494">
        <v>3</v>
      </c>
      <c r="L68" s="494">
        <v>26</v>
      </c>
      <c r="M68" s="494">
        <v>0</v>
      </c>
      <c r="N68" s="494">
        <v>0</v>
      </c>
      <c r="O68" s="494">
        <v>0</v>
      </c>
      <c r="P68" s="494">
        <v>0</v>
      </c>
      <c r="Q68" s="494">
        <v>1684</v>
      </c>
      <c r="R68" s="494">
        <v>3</v>
      </c>
      <c r="S68" s="494">
        <v>0</v>
      </c>
      <c r="T68" s="494">
        <v>0</v>
      </c>
      <c r="U68" s="494">
        <v>0</v>
      </c>
      <c r="V68" s="494">
        <v>0</v>
      </c>
      <c r="W68" s="494">
        <v>0</v>
      </c>
      <c r="X68" s="494">
        <v>0</v>
      </c>
      <c r="Y68" s="494">
        <v>0</v>
      </c>
      <c r="Z68" s="494">
        <v>0</v>
      </c>
      <c r="AA68" s="494">
        <v>0</v>
      </c>
      <c r="AB68" s="494">
        <v>0</v>
      </c>
      <c r="AC68" s="494">
        <v>0</v>
      </c>
      <c r="AD68" s="494">
        <v>0</v>
      </c>
      <c r="AE68" s="494">
        <v>0</v>
      </c>
      <c r="AF68" s="494">
        <v>0</v>
      </c>
      <c r="AG68" s="494">
        <v>0</v>
      </c>
      <c r="AH68" s="494">
        <v>0</v>
      </c>
      <c r="AI68" s="494">
        <v>0</v>
      </c>
      <c r="AJ68" s="494">
        <v>0</v>
      </c>
      <c r="AK68" s="494">
        <v>0</v>
      </c>
      <c r="AL68" s="494">
        <v>453</v>
      </c>
      <c r="AM68" s="494">
        <v>4</v>
      </c>
      <c r="AN68" s="494">
        <v>3</v>
      </c>
      <c r="AO68" s="494">
        <v>0</v>
      </c>
      <c r="AP68" s="494">
        <v>0</v>
      </c>
      <c r="AQ68" s="494">
        <v>0</v>
      </c>
      <c r="AR68" s="494">
        <v>0</v>
      </c>
      <c r="AS68" s="494">
        <v>0</v>
      </c>
      <c r="AT68" s="494">
        <v>0</v>
      </c>
      <c r="AU68" s="494">
        <v>0</v>
      </c>
      <c r="AV68" s="494">
        <v>0</v>
      </c>
      <c r="AW68" s="494">
        <v>0</v>
      </c>
      <c r="AX68" s="494">
        <v>98</v>
      </c>
      <c r="AY68" s="494">
        <v>0</v>
      </c>
      <c r="AZ68" s="494">
        <v>0</v>
      </c>
      <c r="BA68" s="494">
        <v>0</v>
      </c>
      <c r="BB68" s="494">
        <v>0</v>
      </c>
      <c r="BC68" s="494">
        <v>0</v>
      </c>
      <c r="BD68" s="494">
        <v>0</v>
      </c>
      <c r="BE68" s="494">
        <v>0</v>
      </c>
      <c r="BF68" s="494">
        <v>0</v>
      </c>
      <c r="BG68" s="494">
        <v>219</v>
      </c>
      <c r="BH68" s="494">
        <v>0</v>
      </c>
      <c r="BI68" s="494">
        <v>0</v>
      </c>
      <c r="BJ68" s="494">
        <v>0</v>
      </c>
      <c r="BK68" s="494">
        <v>311</v>
      </c>
      <c r="BL68" s="494">
        <v>0</v>
      </c>
      <c r="BM68" s="494">
        <v>0</v>
      </c>
      <c r="BN68" s="494">
        <v>0</v>
      </c>
      <c r="BO68" s="494">
        <v>8521</v>
      </c>
      <c r="BP68" s="494">
        <v>0</v>
      </c>
      <c r="BQ68" s="494">
        <v>0</v>
      </c>
      <c r="BR68" s="494">
        <v>277</v>
      </c>
      <c r="BS68" s="494">
        <v>0</v>
      </c>
      <c r="BT68" s="494">
        <v>0</v>
      </c>
      <c r="BU68" s="494">
        <v>0</v>
      </c>
      <c r="BV68" s="494">
        <v>150</v>
      </c>
      <c r="BW68" s="494">
        <v>0</v>
      </c>
      <c r="BX68" s="494">
        <v>0</v>
      </c>
      <c r="BY68" s="494">
        <v>0</v>
      </c>
      <c r="BZ68" s="494">
        <v>0</v>
      </c>
      <c r="CA68" s="494">
        <v>433</v>
      </c>
      <c r="CB68" s="494">
        <v>0</v>
      </c>
      <c r="CC68" s="494">
        <v>0</v>
      </c>
      <c r="CD68" s="494">
        <v>0</v>
      </c>
      <c r="CE68" s="494">
        <v>0</v>
      </c>
      <c r="CF68" s="494">
        <v>0</v>
      </c>
      <c r="CG68" s="494">
        <v>1114</v>
      </c>
      <c r="CH68" s="494">
        <v>6</v>
      </c>
      <c r="CI68" s="494">
        <v>36</v>
      </c>
      <c r="CJ68" s="494">
        <v>73</v>
      </c>
      <c r="CK68" s="494">
        <v>0</v>
      </c>
      <c r="CL68" s="494">
        <v>0</v>
      </c>
      <c r="CM68" s="494">
        <v>0</v>
      </c>
      <c r="CN68" s="494">
        <v>0</v>
      </c>
      <c r="CO68" s="494">
        <v>0</v>
      </c>
      <c r="CP68" s="494">
        <v>16</v>
      </c>
      <c r="CQ68" s="494">
        <v>220</v>
      </c>
      <c r="CR68" s="494">
        <v>0</v>
      </c>
      <c r="CS68" s="494">
        <v>0</v>
      </c>
      <c r="CT68" s="494">
        <v>0</v>
      </c>
      <c r="CU68" s="494">
        <v>0</v>
      </c>
      <c r="CV68" s="494">
        <v>1539</v>
      </c>
      <c r="CW68" s="494">
        <v>1028</v>
      </c>
      <c r="CX68" s="494">
        <v>0</v>
      </c>
      <c r="CY68" s="494">
        <v>0</v>
      </c>
      <c r="CZ68" s="494">
        <v>0</v>
      </c>
      <c r="DA68" s="494">
        <v>0</v>
      </c>
      <c r="DB68" s="494">
        <v>0</v>
      </c>
      <c r="DC68" s="494">
        <v>0</v>
      </c>
      <c r="DD68" s="494">
        <v>0</v>
      </c>
      <c r="DE68" s="494">
        <v>0</v>
      </c>
      <c r="DF68" s="494">
        <v>8</v>
      </c>
      <c r="DG68" s="494">
        <v>0</v>
      </c>
      <c r="DH68" s="494">
        <v>0</v>
      </c>
      <c r="DI68" s="494">
        <v>0</v>
      </c>
      <c r="DJ68" s="494">
        <v>0</v>
      </c>
      <c r="DK68" s="494">
        <v>0</v>
      </c>
      <c r="DL68" s="494">
        <v>0</v>
      </c>
      <c r="DM68" s="494">
        <v>1</v>
      </c>
      <c r="DN68" s="494">
        <v>567</v>
      </c>
      <c r="DO68" s="494">
        <v>87</v>
      </c>
      <c r="DP68" s="494">
        <v>0</v>
      </c>
      <c r="DQ68" s="494">
        <v>201</v>
      </c>
      <c r="DR68" s="494">
        <v>103</v>
      </c>
      <c r="DS68" s="494">
        <v>173</v>
      </c>
      <c r="DT68" s="494">
        <v>0</v>
      </c>
      <c r="DU68" s="494">
        <v>0</v>
      </c>
      <c r="DV68" s="494">
        <v>0</v>
      </c>
      <c r="DW68" s="494">
        <v>0</v>
      </c>
      <c r="DX68" s="494">
        <v>0</v>
      </c>
      <c r="DY68" s="494">
        <v>23</v>
      </c>
      <c r="DZ68" s="494">
        <v>19</v>
      </c>
      <c r="EA68" s="494">
        <v>97</v>
      </c>
      <c r="EB68" s="494">
        <v>56</v>
      </c>
      <c r="EC68" s="494">
        <v>339</v>
      </c>
      <c r="ED68" s="494">
        <v>293</v>
      </c>
      <c r="EE68" s="494">
        <v>4012</v>
      </c>
      <c r="EF68" s="494">
        <v>0</v>
      </c>
      <c r="EG68" s="494">
        <v>0</v>
      </c>
      <c r="EH68" s="494">
        <v>0</v>
      </c>
      <c r="EI68" s="494">
        <v>1447</v>
      </c>
      <c r="EJ68" s="494">
        <v>2431</v>
      </c>
      <c r="EK68" s="494">
        <v>90</v>
      </c>
      <c r="EL68" s="494">
        <v>0</v>
      </c>
      <c r="EM68" s="494">
        <v>7</v>
      </c>
      <c r="EN68" s="494">
        <v>2</v>
      </c>
      <c r="EO68" s="494">
        <v>0</v>
      </c>
      <c r="EP68" s="494">
        <v>1286</v>
      </c>
      <c r="EQ68" s="494">
        <v>7</v>
      </c>
      <c r="ER68" s="494">
        <v>0</v>
      </c>
      <c r="ES68" s="494">
        <v>311</v>
      </c>
      <c r="ET68" s="494">
        <v>0</v>
      </c>
      <c r="EU68" s="494">
        <v>0</v>
      </c>
      <c r="EV68" s="494">
        <v>0</v>
      </c>
      <c r="EW68" s="494">
        <v>0</v>
      </c>
      <c r="EX68" s="494">
        <v>18</v>
      </c>
      <c r="EY68" s="494">
        <v>4</v>
      </c>
      <c r="EZ68" s="494">
        <v>5</v>
      </c>
      <c r="FA68" s="494">
        <v>15</v>
      </c>
      <c r="FB68" s="494">
        <v>175</v>
      </c>
      <c r="FC68" s="494">
        <v>56</v>
      </c>
      <c r="FD68" s="494">
        <v>526</v>
      </c>
      <c r="FE68" s="494">
        <v>7720</v>
      </c>
      <c r="FF68" s="494">
        <v>0</v>
      </c>
      <c r="FG68" s="494">
        <v>5</v>
      </c>
      <c r="FH68" s="494">
        <v>783</v>
      </c>
      <c r="FI68" s="494">
        <v>71</v>
      </c>
      <c r="FJ68" s="494">
        <v>2017</v>
      </c>
      <c r="FK68" s="494">
        <v>6097</v>
      </c>
      <c r="FL68" s="494">
        <v>0</v>
      </c>
      <c r="FM68" s="494">
        <v>0</v>
      </c>
      <c r="FN68" s="494">
        <v>0</v>
      </c>
      <c r="FO68" s="494">
        <v>0</v>
      </c>
      <c r="FP68" s="494">
        <v>0</v>
      </c>
      <c r="FQ68" s="494">
        <v>0</v>
      </c>
      <c r="FR68" s="494">
        <v>0</v>
      </c>
      <c r="FS68" s="494">
        <v>0</v>
      </c>
      <c r="FT68" s="494">
        <v>47</v>
      </c>
      <c r="FU68" s="494">
        <v>141</v>
      </c>
      <c r="FV68" s="494">
        <v>0</v>
      </c>
      <c r="FW68" s="494">
        <v>14</v>
      </c>
      <c r="FX68" s="494">
        <v>40</v>
      </c>
      <c r="FY68" s="494">
        <v>0</v>
      </c>
      <c r="FZ68" s="494">
        <v>3837</v>
      </c>
      <c r="GA68" s="494">
        <v>2148</v>
      </c>
      <c r="GB68" s="494">
        <v>0</v>
      </c>
      <c r="GC68" s="494">
        <v>1803</v>
      </c>
      <c r="GD68" s="494">
        <v>933</v>
      </c>
      <c r="GE68" s="494">
        <v>2276</v>
      </c>
      <c r="GF68" s="494">
        <v>0</v>
      </c>
      <c r="GG68" s="495">
        <v>2098</v>
      </c>
      <c r="GH68" s="496">
        <v>58606</v>
      </c>
      <c r="GI68" s="497">
        <v>0</v>
      </c>
      <c r="GJ68" s="497">
        <v>290866</v>
      </c>
      <c r="GK68" s="497">
        <v>0</v>
      </c>
      <c r="GL68" s="497">
        <v>0</v>
      </c>
      <c r="GM68" s="497">
        <v>0</v>
      </c>
      <c r="GN68" s="497">
        <v>0</v>
      </c>
      <c r="GO68" s="497">
        <v>0</v>
      </c>
      <c r="GP68" s="495">
        <v>-927</v>
      </c>
      <c r="GQ68" s="496">
        <v>289939</v>
      </c>
      <c r="GR68" s="496">
        <v>348545</v>
      </c>
      <c r="GS68" s="494">
        <v>2686</v>
      </c>
      <c r="GT68" s="495">
        <v>239</v>
      </c>
      <c r="GU68" s="496">
        <v>2925</v>
      </c>
      <c r="GV68" s="496">
        <v>292864</v>
      </c>
      <c r="GW68" s="496">
        <v>351470</v>
      </c>
      <c r="GX68" s="497">
        <v>-185286</v>
      </c>
      <c r="GY68" s="497">
        <v>-840</v>
      </c>
      <c r="GZ68" s="497">
        <v>-30220</v>
      </c>
      <c r="HA68" s="495">
        <v>-17210</v>
      </c>
      <c r="HB68" s="495">
        <v>-233556</v>
      </c>
      <c r="HC68" s="496">
        <v>59308</v>
      </c>
      <c r="HD68" s="496">
        <v>117914</v>
      </c>
    </row>
    <row r="69" spans="1:212" ht="15.75" hidden="1" customHeight="1" x14ac:dyDescent="0.2">
      <c r="A69" s="498" t="s">
        <v>1115</v>
      </c>
      <c r="B69" s="499" t="s">
        <v>2161</v>
      </c>
      <c r="C69" s="493">
        <v>111</v>
      </c>
      <c r="D69" s="494">
        <v>24</v>
      </c>
      <c r="E69" s="494">
        <v>239</v>
      </c>
      <c r="F69" s="494">
        <v>73</v>
      </c>
      <c r="G69" s="494">
        <v>17</v>
      </c>
      <c r="H69" s="494">
        <v>57</v>
      </c>
      <c r="I69" s="494">
        <v>24</v>
      </c>
      <c r="J69" s="494">
        <v>20</v>
      </c>
      <c r="K69" s="494">
        <v>4</v>
      </c>
      <c r="L69" s="494">
        <v>49</v>
      </c>
      <c r="M69" s="494">
        <v>0</v>
      </c>
      <c r="N69" s="494">
        <v>449</v>
      </c>
      <c r="O69" s="494">
        <v>143</v>
      </c>
      <c r="P69" s="494">
        <v>0</v>
      </c>
      <c r="Q69" s="494">
        <v>29</v>
      </c>
      <c r="R69" s="494">
        <v>0</v>
      </c>
      <c r="S69" s="494">
        <v>71</v>
      </c>
      <c r="T69" s="494">
        <v>67</v>
      </c>
      <c r="U69" s="494">
        <v>16</v>
      </c>
      <c r="V69" s="494">
        <v>363</v>
      </c>
      <c r="W69" s="494">
        <v>63</v>
      </c>
      <c r="X69" s="494">
        <v>105</v>
      </c>
      <c r="Y69" s="494">
        <v>146</v>
      </c>
      <c r="Z69" s="494">
        <v>21</v>
      </c>
      <c r="AA69" s="494">
        <v>86</v>
      </c>
      <c r="AB69" s="494">
        <v>1</v>
      </c>
      <c r="AC69" s="494">
        <v>0</v>
      </c>
      <c r="AD69" s="494">
        <v>4</v>
      </c>
      <c r="AE69" s="494">
        <v>17</v>
      </c>
      <c r="AF69" s="494">
        <v>15</v>
      </c>
      <c r="AG69" s="494">
        <v>12</v>
      </c>
      <c r="AH69" s="494">
        <v>135</v>
      </c>
      <c r="AI69" s="494">
        <v>936</v>
      </c>
      <c r="AJ69" s="494">
        <v>3260</v>
      </c>
      <c r="AK69" s="494">
        <v>1896</v>
      </c>
      <c r="AL69" s="494">
        <v>19</v>
      </c>
      <c r="AM69" s="494">
        <v>71</v>
      </c>
      <c r="AN69" s="494">
        <v>1753</v>
      </c>
      <c r="AO69" s="494">
        <v>1</v>
      </c>
      <c r="AP69" s="494">
        <v>136</v>
      </c>
      <c r="AQ69" s="494">
        <v>110</v>
      </c>
      <c r="AR69" s="494">
        <v>357</v>
      </c>
      <c r="AS69" s="494">
        <v>47</v>
      </c>
      <c r="AT69" s="494">
        <v>438</v>
      </c>
      <c r="AU69" s="494">
        <v>45</v>
      </c>
      <c r="AV69" s="494">
        <v>15</v>
      </c>
      <c r="AW69" s="494">
        <v>26</v>
      </c>
      <c r="AX69" s="494">
        <v>1</v>
      </c>
      <c r="AY69" s="494">
        <v>38</v>
      </c>
      <c r="AZ69" s="494">
        <v>7</v>
      </c>
      <c r="BA69" s="494">
        <v>14</v>
      </c>
      <c r="BB69" s="494">
        <v>37</v>
      </c>
      <c r="BC69" s="494">
        <v>41</v>
      </c>
      <c r="BD69" s="494">
        <v>60</v>
      </c>
      <c r="BE69" s="494">
        <v>27</v>
      </c>
      <c r="BF69" s="494">
        <v>40</v>
      </c>
      <c r="BG69" s="494">
        <v>22</v>
      </c>
      <c r="BH69" s="494">
        <v>2</v>
      </c>
      <c r="BI69" s="494">
        <v>1672</v>
      </c>
      <c r="BJ69" s="494">
        <v>7</v>
      </c>
      <c r="BK69" s="494">
        <v>17</v>
      </c>
      <c r="BL69" s="494">
        <v>1171</v>
      </c>
      <c r="BM69" s="494">
        <v>15</v>
      </c>
      <c r="BN69" s="494">
        <v>466</v>
      </c>
      <c r="BO69" s="494">
        <v>19575</v>
      </c>
      <c r="BP69" s="494">
        <v>29564</v>
      </c>
      <c r="BQ69" s="494">
        <v>25</v>
      </c>
      <c r="BR69" s="494">
        <v>43</v>
      </c>
      <c r="BS69" s="494">
        <v>551</v>
      </c>
      <c r="BT69" s="494">
        <v>80</v>
      </c>
      <c r="BU69" s="494">
        <v>172</v>
      </c>
      <c r="BV69" s="494">
        <v>25</v>
      </c>
      <c r="BW69" s="494">
        <v>0</v>
      </c>
      <c r="BX69" s="494">
        <v>28</v>
      </c>
      <c r="BY69" s="494">
        <v>500</v>
      </c>
      <c r="BZ69" s="494">
        <v>22</v>
      </c>
      <c r="CA69" s="494">
        <v>216</v>
      </c>
      <c r="CB69" s="494">
        <v>39</v>
      </c>
      <c r="CC69" s="494">
        <v>35</v>
      </c>
      <c r="CD69" s="494">
        <v>0</v>
      </c>
      <c r="CE69" s="494">
        <v>15</v>
      </c>
      <c r="CF69" s="494">
        <v>234</v>
      </c>
      <c r="CG69" s="494">
        <v>268</v>
      </c>
      <c r="CH69" s="494">
        <v>26</v>
      </c>
      <c r="CI69" s="494">
        <v>66</v>
      </c>
      <c r="CJ69" s="494">
        <v>125</v>
      </c>
      <c r="CK69" s="494">
        <v>31</v>
      </c>
      <c r="CL69" s="494">
        <v>54</v>
      </c>
      <c r="CM69" s="494">
        <v>45</v>
      </c>
      <c r="CN69" s="494">
        <v>12</v>
      </c>
      <c r="CO69" s="494">
        <v>133</v>
      </c>
      <c r="CP69" s="494">
        <v>10</v>
      </c>
      <c r="CQ69" s="494">
        <v>24</v>
      </c>
      <c r="CR69" s="494">
        <v>8</v>
      </c>
      <c r="CS69" s="494">
        <v>51</v>
      </c>
      <c r="CT69" s="494">
        <v>57</v>
      </c>
      <c r="CU69" s="494">
        <v>162</v>
      </c>
      <c r="CV69" s="494">
        <v>414</v>
      </c>
      <c r="CW69" s="494">
        <v>551</v>
      </c>
      <c r="CX69" s="494">
        <v>15</v>
      </c>
      <c r="CY69" s="494">
        <v>0</v>
      </c>
      <c r="CZ69" s="494">
        <v>3848</v>
      </c>
      <c r="DA69" s="494">
        <v>77</v>
      </c>
      <c r="DB69" s="494">
        <v>7108</v>
      </c>
      <c r="DC69" s="494">
        <v>359</v>
      </c>
      <c r="DD69" s="494">
        <v>1887</v>
      </c>
      <c r="DE69" s="494">
        <v>1772</v>
      </c>
      <c r="DF69" s="494">
        <v>511</v>
      </c>
      <c r="DG69" s="494">
        <v>44</v>
      </c>
      <c r="DH69" s="494">
        <v>130</v>
      </c>
      <c r="DI69" s="494">
        <v>457</v>
      </c>
      <c r="DJ69" s="494">
        <v>75</v>
      </c>
      <c r="DK69" s="494">
        <v>1183</v>
      </c>
      <c r="DL69" s="494">
        <v>51</v>
      </c>
      <c r="DM69" s="494">
        <v>90</v>
      </c>
      <c r="DN69" s="494">
        <v>1017</v>
      </c>
      <c r="DO69" s="494">
        <v>250</v>
      </c>
      <c r="DP69" s="494">
        <v>1</v>
      </c>
      <c r="DQ69" s="494">
        <v>2709</v>
      </c>
      <c r="DR69" s="494">
        <v>12</v>
      </c>
      <c r="DS69" s="494">
        <v>77</v>
      </c>
      <c r="DT69" s="494">
        <v>25</v>
      </c>
      <c r="DU69" s="494">
        <v>95</v>
      </c>
      <c r="DV69" s="494">
        <v>7224</v>
      </c>
      <c r="DW69" s="494">
        <v>3622</v>
      </c>
      <c r="DX69" s="494">
        <v>71</v>
      </c>
      <c r="DY69" s="494">
        <v>22</v>
      </c>
      <c r="DZ69" s="494">
        <v>22</v>
      </c>
      <c r="EA69" s="494">
        <v>74</v>
      </c>
      <c r="EB69" s="494">
        <v>81</v>
      </c>
      <c r="EC69" s="494">
        <v>139</v>
      </c>
      <c r="ED69" s="494">
        <v>769</v>
      </c>
      <c r="EE69" s="494">
        <v>11091</v>
      </c>
      <c r="EF69" s="494">
        <v>0</v>
      </c>
      <c r="EG69" s="494">
        <v>591</v>
      </c>
      <c r="EH69" s="494">
        <v>867</v>
      </c>
      <c r="EI69" s="494">
        <v>1995</v>
      </c>
      <c r="EJ69" s="494">
        <v>2859</v>
      </c>
      <c r="EK69" s="494">
        <v>912</v>
      </c>
      <c r="EL69" s="494">
        <v>3060</v>
      </c>
      <c r="EM69" s="494">
        <v>12</v>
      </c>
      <c r="EN69" s="494">
        <v>2</v>
      </c>
      <c r="EO69" s="494">
        <v>0</v>
      </c>
      <c r="EP69" s="494">
        <v>352</v>
      </c>
      <c r="EQ69" s="494">
        <v>3</v>
      </c>
      <c r="ER69" s="494">
        <v>48</v>
      </c>
      <c r="ES69" s="494">
        <v>228</v>
      </c>
      <c r="ET69" s="494">
        <v>0</v>
      </c>
      <c r="EU69" s="494">
        <v>0</v>
      </c>
      <c r="EV69" s="494">
        <v>12</v>
      </c>
      <c r="EW69" s="494">
        <v>37</v>
      </c>
      <c r="EX69" s="494">
        <v>4</v>
      </c>
      <c r="EY69" s="494">
        <v>7</v>
      </c>
      <c r="EZ69" s="494">
        <v>0</v>
      </c>
      <c r="FA69" s="494">
        <v>22</v>
      </c>
      <c r="FB69" s="494">
        <v>0</v>
      </c>
      <c r="FC69" s="494">
        <v>245</v>
      </c>
      <c r="FD69" s="494">
        <v>325</v>
      </c>
      <c r="FE69" s="494">
        <v>43194</v>
      </c>
      <c r="FF69" s="494">
        <v>1094</v>
      </c>
      <c r="FG69" s="494">
        <v>79</v>
      </c>
      <c r="FH69" s="494">
        <v>5172</v>
      </c>
      <c r="FI69" s="494">
        <v>144</v>
      </c>
      <c r="FJ69" s="494">
        <v>428</v>
      </c>
      <c r="FK69" s="494">
        <v>2149</v>
      </c>
      <c r="FL69" s="494">
        <v>1351</v>
      </c>
      <c r="FM69" s="494">
        <v>205</v>
      </c>
      <c r="FN69" s="494">
        <v>8870</v>
      </c>
      <c r="FO69" s="494">
        <v>2394</v>
      </c>
      <c r="FP69" s="494">
        <v>1370</v>
      </c>
      <c r="FQ69" s="494">
        <v>452</v>
      </c>
      <c r="FR69" s="494">
        <v>753</v>
      </c>
      <c r="FS69" s="494">
        <v>467</v>
      </c>
      <c r="FT69" s="494">
        <v>7026</v>
      </c>
      <c r="FU69" s="494">
        <v>7118</v>
      </c>
      <c r="FV69" s="494">
        <v>26</v>
      </c>
      <c r="FW69" s="494">
        <v>186</v>
      </c>
      <c r="FX69" s="494">
        <v>53</v>
      </c>
      <c r="FY69" s="494">
        <v>30</v>
      </c>
      <c r="FZ69" s="494">
        <v>1222</v>
      </c>
      <c r="GA69" s="494">
        <v>187</v>
      </c>
      <c r="GB69" s="494">
        <v>381</v>
      </c>
      <c r="GC69" s="494">
        <v>390</v>
      </c>
      <c r="GD69" s="494">
        <v>1722</v>
      </c>
      <c r="GE69" s="494">
        <v>6529</v>
      </c>
      <c r="GF69" s="494">
        <v>0</v>
      </c>
      <c r="GG69" s="495">
        <v>3009</v>
      </c>
      <c r="GH69" s="496">
        <v>220759</v>
      </c>
      <c r="GI69" s="497">
        <v>38115</v>
      </c>
      <c r="GJ69" s="497">
        <v>821387</v>
      </c>
      <c r="GK69" s="497">
        <v>0</v>
      </c>
      <c r="GL69" s="497">
        <v>0</v>
      </c>
      <c r="GM69" s="497">
        <v>0</v>
      </c>
      <c r="GN69" s="497">
        <v>0</v>
      </c>
      <c r="GO69" s="497">
        <v>0</v>
      </c>
      <c r="GP69" s="495">
        <v>-386</v>
      </c>
      <c r="GQ69" s="496">
        <v>859116</v>
      </c>
      <c r="GR69" s="496">
        <v>1079875</v>
      </c>
      <c r="GS69" s="494">
        <v>17189</v>
      </c>
      <c r="GT69" s="495">
        <v>5797</v>
      </c>
      <c r="GU69" s="496">
        <v>22986</v>
      </c>
      <c r="GV69" s="496">
        <v>882102</v>
      </c>
      <c r="GW69" s="496">
        <v>1102861</v>
      </c>
      <c r="GX69" s="497">
        <v>-657645</v>
      </c>
      <c r="GY69" s="497">
        <v>-113439</v>
      </c>
      <c r="GZ69" s="497">
        <v>-50188</v>
      </c>
      <c r="HA69" s="495">
        <v>-56171</v>
      </c>
      <c r="HB69" s="495">
        <v>-877443</v>
      </c>
      <c r="HC69" s="496">
        <v>4659</v>
      </c>
      <c r="HD69" s="496">
        <v>225418</v>
      </c>
    </row>
    <row r="70" spans="1:212" ht="15.75" hidden="1" customHeight="1" x14ac:dyDescent="0.2">
      <c r="A70" s="498" t="s">
        <v>107</v>
      </c>
      <c r="B70" s="499" t="s">
        <v>105</v>
      </c>
      <c r="C70" s="493">
        <v>0</v>
      </c>
      <c r="D70" s="494">
        <v>0</v>
      </c>
      <c r="E70" s="494">
        <v>0</v>
      </c>
      <c r="F70" s="494">
        <v>0</v>
      </c>
      <c r="G70" s="494">
        <v>0</v>
      </c>
      <c r="H70" s="494">
        <v>0</v>
      </c>
      <c r="I70" s="494">
        <v>0</v>
      </c>
      <c r="J70" s="494">
        <v>0</v>
      </c>
      <c r="K70" s="494">
        <v>0</v>
      </c>
      <c r="L70" s="494">
        <v>0</v>
      </c>
      <c r="M70" s="494">
        <v>553</v>
      </c>
      <c r="N70" s="494">
        <v>0</v>
      </c>
      <c r="O70" s="494">
        <v>0</v>
      </c>
      <c r="P70" s="494">
        <v>0</v>
      </c>
      <c r="Q70" s="494">
        <v>0</v>
      </c>
      <c r="R70" s="494">
        <v>0</v>
      </c>
      <c r="S70" s="494">
        <v>2993</v>
      </c>
      <c r="T70" s="494">
        <v>3159</v>
      </c>
      <c r="U70" s="494">
        <v>0</v>
      </c>
      <c r="V70" s="494">
        <v>111</v>
      </c>
      <c r="W70" s="494">
        <v>2710</v>
      </c>
      <c r="X70" s="494">
        <v>8472</v>
      </c>
      <c r="Y70" s="494">
        <v>4463</v>
      </c>
      <c r="Z70" s="494">
        <v>51183</v>
      </c>
      <c r="AA70" s="494">
        <v>25451</v>
      </c>
      <c r="AB70" s="494">
        <v>0</v>
      </c>
      <c r="AC70" s="494">
        <v>1</v>
      </c>
      <c r="AD70" s="494">
        <v>0</v>
      </c>
      <c r="AE70" s="494">
        <v>3</v>
      </c>
      <c r="AF70" s="494">
        <v>0</v>
      </c>
      <c r="AG70" s="494">
        <v>287</v>
      </c>
      <c r="AH70" s="494">
        <v>257</v>
      </c>
      <c r="AI70" s="494">
        <v>640</v>
      </c>
      <c r="AJ70" s="494">
        <v>0</v>
      </c>
      <c r="AK70" s="494">
        <v>1079</v>
      </c>
      <c r="AL70" s="494">
        <v>0</v>
      </c>
      <c r="AM70" s="494">
        <v>141</v>
      </c>
      <c r="AN70" s="494">
        <v>26257</v>
      </c>
      <c r="AO70" s="494">
        <v>0</v>
      </c>
      <c r="AP70" s="494">
        <v>0</v>
      </c>
      <c r="AQ70" s="494">
        <v>317</v>
      </c>
      <c r="AR70" s="494">
        <v>0</v>
      </c>
      <c r="AS70" s="494">
        <v>0</v>
      </c>
      <c r="AT70" s="494">
        <v>36</v>
      </c>
      <c r="AU70" s="494">
        <v>23</v>
      </c>
      <c r="AV70" s="494">
        <v>95</v>
      </c>
      <c r="AW70" s="494">
        <v>3114</v>
      </c>
      <c r="AX70" s="494">
        <v>111</v>
      </c>
      <c r="AY70" s="494">
        <v>1338</v>
      </c>
      <c r="AZ70" s="494">
        <v>337</v>
      </c>
      <c r="BA70" s="494">
        <v>1575</v>
      </c>
      <c r="BB70" s="494">
        <v>71</v>
      </c>
      <c r="BC70" s="494">
        <v>0</v>
      </c>
      <c r="BD70" s="494">
        <v>69308</v>
      </c>
      <c r="BE70" s="494">
        <v>0</v>
      </c>
      <c r="BF70" s="494">
        <v>44792</v>
      </c>
      <c r="BG70" s="494">
        <v>157</v>
      </c>
      <c r="BH70" s="494">
        <v>3360</v>
      </c>
      <c r="BI70" s="494">
        <v>4024</v>
      </c>
      <c r="BJ70" s="494">
        <v>0</v>
      </c>
      <c r="BK70" s="494">
        <v>0</v>
      </c>
      <c r="BL70" s="494">
        <v>37267</v>
      </c>
      <c r="BM70" s="494">
        <v>0</v>
      </c>
      <c r="BN70" s="494">
        <v>2004</v>
      </c>
      <c r="BO70" s="494">
        <v>0</v>
      </c>
      <c r="BP70" s="494">
        <v>1</v>
      </c>
      <c r="BQ70" s="494">
        <v>55370</v>
      </c>
      <c r="BR70" s="494">
        <v>66</v>
      </c>
      <c r="BS70" s="494">
        <v>0</v>
      </c>
      <c r="BT70" s="494">
        <v>244</v>
      </c>
      <c r="BU70" s="494">
        <v>3166</v>
      </c>
      <c r="BV70" s="494">
        <v>0</v>
      </c>
      <c r="BW70" s="494">
        <v>0</v>
      </c>
      <c r="BX70" s="494">
        <v>0</v>
      </c>
      <c r="BY70" s="494">
        <v>0</v>
      </c>
      <c r="BZ70" s="494">
        <v>0</v>
      </c>
      <c r="CA70" s="494">
        <v>0</v>
      </c>
      <c r="CB70" s="494">
        <v>0</v>
      </c>
      <c r="CC70" s="494">
        <v>0</v>
      </c>
      <c r="CD70" s="494">
        <v>0</v>
      </c>
      <c r="CE70" s="494">
        <v>31855</v>
      </c>
      <c r="CF70" s="494">
        <v>321</v>
      </c>
      <c r="CG70" s="494">
        <v>1</v>
      </c>
      <c r="CH70" s="494">
        <v>1798</v>
      </c>
      <c r="CI70" s="494">
        <v>2285</v>
      </c>
      <c r="CJ70" s="494">
        <v>3399</v>
      </c>
      <c r="CK70" s="494">
        <v>0</v>
      </c>
      <c r="CL70" s="494">
        <v>82</v>
      </c>
      <c r="CM70" s="494">
        <v>3456</v>
      </c>
      <c r="CN70" s="494">
        <v>619</v>
      </c>
      <c r="CO70" s="494">
        <v>4</v>
      </c>
      <c r="CP70" s="494">
        <v>216</v>
      </c>
      <c r="CQ70" s="494">
        <v>481</v>
      </c>
      <c r="CR70" s="494">
        <v>0</v>
      </c>
      <c r="CS70" s="494">
        <v>94</v>
      </c>
      <c r="CT70" s="494">
        <v>129</v>
      </c>
      <c r="CU70" s="494">
        <v>127</v>
      </c>
      <c r="CV70" s="494">
        <v>1226</v>
      </c>
      <c r="CW70" s="494">
        <v>83</v>
      </c>
      <c r="CX70" s="494">
        <v>5818</v>
      </c>
      <c r="CY70" s="494">
        <v>6579</v>
      </c>
      <c r="CZ70" s="494">
        <v>9735</v>
      </c>
      <c r="DA70" s="494">
        <v>2470</v>
      </c>
      <c r="DB70" s="494">
        <v>89552</v>
      </c>
      <c r="DC70" s="494">
        <v>334</v>
      </c>
      <c r="DD70" s="494">
        <v>38568</v>
      </c>
      <c r="DE70" s="494">
        <v>50446</v>
      </c>
      <c r="DF70" s="494">
        <v>1527</v>
      </c>
      <c r="DG70" s="494">
        <v>6170</v>
      </c>
      <c r="DH70" s="494">
        <v>1012</v>
      </c>
      <c r="DI70" s="494">
        <v>387</v>
      </c>
      <c r="DJ70" s="494">
        <v>38762</v>
      </c>
      <c r="DK70" s="494">
        <v>961</v>
      </c>
      <c r="DL70" s="494">
        <v>1501</v>
      </c>
      <c r="DM70" s="494">
        <v>253</v>
      </c>
      <c r="DN70" s="494">
        <v>176126</v>
      </c>
      <c r="DO70" s="494">
        <v>18241</v>
      </c>
      <c r="DP70" s="494">
        <v>0</v>
      </c>
      <c r="DQ70" s="494">
        <v>571</v>
      </c>
      <c r="DR70" s="494">
        <v>1488</v>
      </c>
      <c r="DS70" s="494">
        <v>8789</v>
      </c>
      <c r="DT70" s="494">
        <v>20778</v>
      </c>
      <c r="DU70" s="494">
        <v>380</v>
      </c>
      <c r="DV70" s="494">
        <v>2086</v>
      </c>
      <c r="DW70" s="494">
        <v>29442</v>
      </c>
      <c r="DX70" s="494">
        <v>24</v>
      </c>
      <c r="DY70" s="494">
        <v>57764</v>
      </c>
      <c r="DZ70" s="494">
        <v>49046</v>
      </c>
      <c r="EA70" s="494">
        <v>22272</v>
      </c>
      <c r="EB70" s="494">
        <v>614</v>
      </c>
      <c r="EC70" s="494">
        <v>615</v>
      </c>
      <c r="ED70" s="494">
        <v>0</v>
      </c>
      <c r="EE70" s="494">
        <v>0</v>
      </c>
      <c r="EF70" s="494">
        <v>0</v>
      </c>
      <c r="EG70" s="494">
        <v>6</v>
      </c>
      <c r="EH70" s="494">
        <v>542</v>
      </c>
      <c r="EI70" s="494">
        <v>952</v>
      </c>
      <c r="EJ70" s="494">
        <v>6319</v>
      </c>
      <c r="EK70" s="494">
        <v>172</v>
      </c>
      <c r="EL70" s="494">
        <v>0</v>
      </c>
      <c r="EM70" s="494">
        <v>0</v>
      </c>
      <c r="EN70" s="494">
        <v>0</v>
      </c>
      <c r="EO70" s="494">
        <v>0</v>
      </c>
      <c r="EP70" s="494">
        <v>16</v>
      </c>
      <c r="EQ70" s="494">
        <v>1</v>
      </c>
      <c r="ER70" s="494">
        <v>33</v>
      </c>
      <c r="ES70" s="494">
        <v>287</v>
      </c>
      <c r="ET70" s="494">
        <v>0</v>
      </c>
      <c r="EU70" s="494">
        <v>0</v>
      </c>
      <c r="EV70" s="494">
        <v>76</v>
      </c>
      <c r="EW70" s="494">
        <v>209</v>
      </c>
      <c r="EX70" s="494">
        <v>0</v>
      </c>
      <c r="EY70" s="494">
        <v>130</v>
      </c>
      <c r="EZ70" s="494">
        <v>1</v>
      </c>
      <c r="FA70" s="494">
        <v>0</v>
      </c>
      <c r="FB70" s="494">
        <v>0</v>
      </c>
      <c r="FC70" s="494">
        <v>3</v>
      </c>
      <c r="FD70" s="494">
        <v>0</v>
      </c>
      <c r="FE70" s="494">
        <v>0</v>
      </c>
      <c r="FF70" s="494">
        <v>0</v>
      </c>
      <c r="FG70" s="494">
        <v>0</v>
      </c>
      <c r="FH70" s="494">
        <v>0</v>
      </c>
      <c r="FI70" s="494">
        <v>65</v>
      </c>
      <c r="FJ70" s="494">
        <v>111</v>
      </c>
      <c r="FK70" s="494">
        <v>2985</v>
      </c>
      <c r="FL70" s="494">
        <v>8008</v>
      </c>
      <c r="FM70" s="494">
        <v>1373</v>
      </c>
      <c r="FN70" s="494">
        <v>22845</v>
      </c>
      <c r="FO70" s="494">
        <v>15264</v>
      </c>
      <c r="FP70" s="494">
        <v>14910</v>
      </c>
      <c r="FQ70" s="494">
        <v>7708</v>
      </c>
      <c r="FR70" s="494">
        <v>2403</v>
      </c>
      <c r="FS70" s="494">
        <v>2517</v>
      </c>
      <c r="FT70" s="494">
        <v>1238</v>
      </c>
      <c r="FU70" s="494">
        <v>0</v>
      </c>
      <c r="FV70" s="494">
        <v>0</v>
      </c>
      <c r="FW70" s="494">
        <v>213</v>
      </c>
      <c r="FX70" s="494">
        <v>42909</v>
      </c>
      <c r="FY70" s="494">
        <v>1109</v>
      </c>
      <c r="FZ70" s="494">
        <v>423</v>
      </c>
      <c r="GA70" s="494">
        <v>3840</v>
      </c>
      <c r="GB70" s="494">
        <v>12017</v>
      </c>
      <c r="GC70" s="494">
        <v>582</v>
      </c>
      <c r="GD70" s="494">
        <v>5490</v>
      </c>
      <c r="GE70" s="494">
        <v>466</v>
      </c>
      <c r="GF70" s="494">
        <v>0</v>
      </c>
      <c r="GG70" s="495">
        <v>6042</v>
      </c>
      <c r="GH70" s="496">
        <v>1204288</v>
      </c>
      <c r="GI70" s="497">
        <v>5949</v>
      </c>
      <c r="GJ70" s="497">
        <v>18096</v>
      </c>
      <c r="GK70" s="497">
        <v>0</v>
      </c>
      <c r="GL70" s="497">
        <v>0</v>
      </c>
      <c r="GM70" s="497">
        <v>0</v>
      </c>
      <c r="GN70" s="497">
        <v>0</v>
      </c>
      <c r="GO70" s="497">
        <v>0</v>
      </c>
      <c r="GP70" s="495">
        <v>-20360</v>
      </c>
      <c r="GQ70" s="496">
        <v>3685</v>
      </c>
      <c r="GR70" s="496">
        <v>1207973</v>
      </c>
      <c r="GS70" s="494">
        <v>294896</v>
      </c>
      <c r="GT70" s="495">
        <v>2</v>
      </c>
      <c r="GU70" s="496">
        <v>294898</v>
      </c>
      <c r="GV70" s="496">
        <v>298583</v>
      </c>
      <c r="GW70" s="496">
        <v>1502871</v>
      </c>
      <c r="GX70" s="497">
        <v>-243447</v>
      </c>
      <c r="GY70" s="497">
        <v>-250</v>
      </c>
      <c r="GZ70" s="497">
        <v>-1572</v>
      </c>
      <c r="HA70" s="495">
        <v>-19565</v>
      </c>
      <c r="HB70" s="495">
        <v>-264834</v>
      </c>
      <c r="HC70" s="496">
        <v>33749</v>
      </c>
      <c r="HD70" s="496">
        <v>1238037</v>
      </c>
    </row>
    <row r="71" spans="1:212" ht="15.75" hidden="1" customHeight="1" x14ac:dyDescent="0.2">
      <c r="A71" s="498" t="s">
        <v>98</v>
      </c>
      <c r="B71" s="499" t="s">
        <v>349</v>
      </c>
      <c r="C71" s="493">
        <v>0</v>
      </c>
      <c r="D71" s="494">
        <v>0</v>
      </c>
      <c r="E71" s="494">
        <v>0</v>
      </c>
      <c r="F71" s="494">
        <v>0</v>
      </c>
      <c r="G71" s="494">
        <v>0</v>
      </c>
      <c r="H71" s="494">
        <v>0</v>
      </c>
      <c r="I71" s="494">
        <v>0</v>
      </c>
      <c r="J71" s="494">
        <v>0</v>
      </c>
      <c r="K71" s="494">
        <v>30</v>
      </c>
      <c r="L71" s="494">
        <v>28</v>
      </c>
      <c r="M71" s="494">
        <v>0</v>
      </c>
      <c r="N71" s="494">
        <v>0</v>
      </c>
      <c r="O71" s="494">
        <v>0</v>
      </c>
      <c r="P71" s="494">
        <v>142</v>
      </c>
      <c r="Q71" s="494">
        <v>11</v>
      </c>
      <c r="R71" s="494">
        <v>46</v>
      </c>
      <c r="S71" s="494">
        <v>0</v>
      </c>
      <c r="T71" s="494">
        <v>0</v>
      </c>
      <c r="U71" s="494">
        <v>0</v>
      </c>
      <c r="V71" s="494">
        <v>0</v>
      </c>
      <c r="W71" s="494">
        <v>0</v>
      </c>
      <c r="X71" s="494">
        <v>0</v>
      </c>
      <c r="Y71" s="494">
        <v>0</v>
      </c>
      <c r="Z71" s="494">
        <v>0</v>
      </c>
      <c r="AA71" s="494">
        <v>0</v>
      </c>
      <c r="AB71" s="494">
        <v>0</v>
      </c>
      <c r="AC71" s="494">
        <v>0</v>
      </c>
      <c r="AD71" s="494">
        <v>0</v>
      </c>
      <c r="AE71" s="494">
        <v>0</v>
      </c>
      <c r="AF71" s="494">
        <v>0</v>
      </c>
      <c r="AG71" s="494">
        <v>0</v>
      </c>
      <c r="AH71" s="494">
        <v>0</v>
      </c>
      <c r="AI71" s="494">
        <v>0</v>
      </c>
      <c r="AJ71" s="494">
        <v>0</v>
      </c>
      <c r="AK71" s="494">
        <v>0</v>
      </c>
      <c r="AL71" s="494">
        <v>0</v>
      </c>
      <c r="AM71" s="494">
        <v>17</v>
      </c>
      <c r="AN71" s="494">
        <v>0</v>
      </c>
      <c r="AO71" s="494">
        <v>0</v>
      </c>
      <c r="AP71" s="494">
        <v>0</v>
      </c>
      <c r="AQ71" s="494">
        <v>0</v>
      </c>
      <c r="AR71" s="494">
        <v>0</v>
      </c>
      <c r="AS71" s="494">
        <v>0</v>
      </c>
      <c r="AT71" s="494">
        <v>0</v>
      </c>
      <c r="AU71" s="494">
        <v>0</v>
      </c>
      <c r="AV71" s="494">
        <v>0</v>
      </c>
      <c r="AW71" s="494">
        <v>0</v>
      </c>
      <c r="AX71" s="494">
        <v>0</v>
      </c>
      <c r="AY71" s="494">
        <v>0</v>
      </c>
      <c r="AZ71" s="494">
        <v>0</v>
      </c>
      <c r="BA71" s="494">
        <v>0</v>
      </c>
      <c r="BB71" s="494">
        <v>0</v>
      </c>
      <c r="BC71" s="494">
        <v>0</v>
      </c>
      <c r="BD71" s="494">
        <v>0</v>
      </c>
      <c r="BE71" s="494">
        <v>0</v>
      </c>
      <c r="BF71" s="494">
        <v>0</v>
      </c>
      <c r="BG71" s="494">
        <v>97</v>
      </c>
      <c r="BH71" s="494">
        <v>0</v>
      </c>
      <c r="BI71" s="494">
        <v>7</v>
      </c>
      <c r="BJ71" s="494">
        <v>19</v>
      </c>
      <c r="BK71" s="494">
        <v>93</v>
      </c>
      <c r="BL71" s="494">
        <v>0</v>
      </c>
      <c r="BM71" s="494">
        <v>0</v>
      </c>
      <c r="BN71" s="494">
        <v>0</v>
      </c>
      <c r="BO71" s="494">
        <v>0</v>
      </c>
      <c r="BP71" s="494">
        <v>0</v>
      </c>
      <c r="BQ71" s="494">
        <v>0</v>
      </c>
      <c r="BR71" s="494">
        <v>282430</v>
      </c>
      <c r="BS71" s="494">
        <v>0</v>
      </c>
      <c r="BT71" s="494">
        <v>613</v>
      </c>
      <c r="BU71" s="494">
        <v>1212</v>
      </c>
      <c r="BV71" s="494">
        <v>0</v>
      </c>
      <c r="BW71" s="494">
        <v>0</v>
      </c>
      <c r="BX71" s="494">
        <v>0</v>
      </c>
      <c r="BY71" s="494">
        <v>0</v>
      </c>
      <c r="BZ71" s="494">
        <v>0</v>
      </c>
      <c r="CA71" s="494">
        <v>167</v>
      </c>
      <c r="CB71" s="494">
        <v>0</v>
      </c>
      <c r="CC71" s="494">
        <v>0</v>
      </c>
      <c r="CD71" s="494">
        <v>0</v>
      </c>
      <c r="CE71" s="494">
        <v>0</v>
      </c>
      <c r="CF71" s="494">
        <v>0</v>
      </c>
      <c r="CG71" s="494">
        <v>15</v>
      </c>
      <c r="CH71" s="494">
        <v>0</v>
      </c>
      <c r="CI71" s="494">
        <v>0</v>
      </c>
      <c r="CJ71" s="494">
        <v>517</v>
      </c>
      <c r="CK71" s="494">
        <v>0</v>
      </c>
      <c r="CL71" s="494">
        <v>0</v>
      </c>
      <c r="CM71" s="494">
        <v>0</v>
      </c>
      <c r="CN71" s="494">
        <v>46</v>
      </c>
      <c r="CO71" s="494">
        <v>0</v>
      </c>
      <c r="CP71" s="494">
        <v>0</v>
      </c>
      <c r="CQ71" s="494">
        <v>0</v>
      </c>
      <c r="CR71" s="494">
        <v>0</v>
      </c>
      <c r="CS71" s="494">
        <v>0</v>
      </c>
      <c r="CT71" s="494">
        <v>0</v>
      </c>
      <c r="CU71" s="494">
        <v>0</v>
      </c>
      <c r="CV71" s="494">
        <v>0</v>
      </c>
      <c r="CW71" s="494">
        <v>0</v>
      </c>
      <c r="CX71" s="494">
        <v>0</v>
      </c>
      <c r="CY71" s="494">
        <v>0</v>
      </c>
      <c r="CZ71" s="494">
        <v>0</v>
      </c>
      <c r="DA71" s="494">
        <v>0</v>
      </c>
      <c r="DB71" s="494">
        <v>0</v>
      </c>
      <c r="DC71" s="494">
        <v>0</v>
      </c>
      <c r="DD71" s="494">
        <v>0</v>
      </c>
      <c r="DE71" s="494">
        <v>0</v>
      </c>
      <c r="DF71" s="494">
        <v>0</v>
      </c>
      <c r="DG71" s="494">
        <v>0</v>
      </c>
      <c r="DH71" s="494">
        <v>0</v>
      </c>
      <c r="DI71" s="494">
        <v>0</v>
      </c>
      <c r="DJ71" s="494">
        <v>22</v>
      </c>
      <c r="DK71" s="494">
        <v>0</v>
      </c>
      <c r="DL71" s="494">
        <v>0</v>
      </c>
      <c r="DM71" s="494">
        <v>0</v>
      </c>
      <c r="DN71" s="494">
        <v>0</v>
      </c>
      <c r="DO71" s="494">
        <v>0</v>
      </c>
      <c r="DP71" s="494">
        <v>0</v>
      </c>
      <c r="DQ71" s="494">
        <v>0</v>
      </c>
      <c r="DR71" s="494">
        <v>0</v>
      </c>
      <c r="DS71" s="494">
        <v>10</v>
      </c>
      <c r="DT71" s="494">
        <v>0</v>
      </c>
      <c r="DU71" s="494">
        <v>0</v>
      </c>
      <c r="DV71" s="494">
        <v>0</v>
      </c>
      <c r="DW71" s="494">
        <v>1534</v>
      </c>
      <c r="DX71" s="494">
        <v>0</v>
      </c>
      <c r="DY71" s="494">
        <v>443911</v>
      </c>
      <c r="DZ71" s="494">
        <v>458958</v>
      </c>
      <c r="EA71" s="494">
        <v>400953</v>
      </c>
      <c r="EB71" s="494">
        <v>728523</v>
      </c>
      <c r="EC71" s="494">
        <v>311302</v>
      </c>
      <c r="ED71" s="494">
        <v>0</v>
      </c>
      <c r="EE71" s="494">
        <v>35</v>
      </c>
      <c r="EF71" s="494">
        <v>0</v>
      </c>
      <c r="EG71" s="494">
        <v>0</v>
      </c>
      <c r="EH71" s="494">
        <v>934</v>
      </c>
      <c r="EI71" s="494">
        <v>0</v>
      </c>
      <c r="EJ71" s="494">
        <v>0</v>
      </c>
      <c r="EK71" s="494">
        <v>0</v>
      </c>
      <c r="EL71" s="494">
        <v>0</v>
      </c>
      <c r="EM71" s="494">
        <v>3</v>
      </c>
      <c r="EN71" s="494">
        <v>492</v>
      </c>
      <c r="EO71" s="494">
        <v>5210</v>
      </c>
      <c r="EP71" s="494">
        <v>0</v>
      </c>
      <c r="EQ71" s="494">
        <v>0</v>
      </c>
      <c r="ER71" s="494">
        <v>0</v>
      </c>
      <c r="ES71" s="494">
        <v>0</v>
      </c>
      <c r="ET71" s="494">
        <v>0</v>
      </c>
      <c r="EU71" s="494">
        <v>0</v>
      </c>
      <c r="EV71" s="494">
        <v>0</v>
      </c>
      <c r="EW71" s="494">
        <v>0</v>
      </c>
      <c r="EX71" s="494">
        <v>0</v>
      </c>
      <c r="EY71" s="494">
        <v>0</v>
      </c>
      <c r="EZ71" s="494">
        <v>0</v>
      </c>
      <c r="FA71" s="494">
        <v>0</v>
      </c>
      <c r="FB71" s="494">
        <v>0</v>
      </c>
      <c r="FC71" s="494">
        <v>0</v>
      </c>
      <c r="FD71" s="494">
        <v>0</v>
      </c>
      <c r="FE71" s="494">
        <v>0</v>
      </c>
      <c r="FF71" s="494">
        <v>0</v>
      </c>
      <c r="FG71" s="494">
        <v>0</v>
      </c>
      <c r="FH71" s="494">
        <v>0</v>
      </c>
      <c r="FI71" s="494">
        <v>0</v>
      </c>
      <c r="FJ71" s="494">
        <v>184</v>
      </c>
      <c r="FK71" s="494">
        <v>0</v>
      </c>
      <c r="FL71" s="494">
        <v>0</v>
      </c>
      <c r="FM71" s="494">
        <v>0</v>
      </c>
      <c r="FN71" s="494">
        <v>0</v>
      </c>
      <c r="FO71" s="494">
        <v>460</v>
      </c>
      <c r="FP71" s="494">
        <v>0</v>
      </c>
      <c r="FQ71" s="494">
        <v>0</v>
      </c>
      <c r="FR71" s="494">
        <v>0</v>
      </c>
      <c r="FS71" s="494">
        <v>0</v>
      </c>
      <c r="FT71" s="494">
        <v>0</v>
      </c>
      <c r="FU71" s="494">
        <v>0</v>
      </c>
      <c r="FV71" s="494">
        <v>0</v>
      </c>
      <c r="FW71" s="494">
        <v>0</v>
      </c>
      <c r="FX71" s="494">
        <v>0</v>
      </c>
      <c r="FY71" s="494">
        <v>0</v>
      </c>
      <c r="FZ71" s="494">
        <v>0</v>
      </c>
      <c r="GA71" s="494">
        <v>0</v>
      </c>
      <c r="GB71" s="494">
        <v>0</v>
      </c>
      <c r="GC71" s="494">
        <v>0</v>
      </c>
      <c r="GD71" s="494">
        <v>0</v>
      </c>
      <c r="GE71" s="494">
        <v>0</v>
      </c>
      <c r="GF71" s="494">
        <v>0</v>
      </c>
      <c r="GG71" s="495">
        <v>3250</v>
      </c>
      <c r="GH71" s="496">
        <v>2641271</v>
      </c>
      <c r="GI71" s="497">
        <v>0</v>
      </c>
      <c r="GJ71" s="497">
        <v>1525</v>
      </c>
      <c r="GK71" s="497">
        <v>0</v>
      </c>
      <c r="GL71" s="497">
        <v>0</v>
      </c>
      <c r="GM71" s="497">
        <v>0</v>
      </c>
      <c r="GN71" s="497">
        <v>0</v>
      </c>
      <c r="GO71" s="497">
        <v>0</v>
      </c>
      <c r="GP71" s="495">
        <v>-1408</v>
      </c>
      <c r="GQ71" s="496">
        <v>117</v>
      </c>
      <c r="GR71" s="496">
        <v>2641388</v>
      </c>
      <c r="GS71" s="494">
        <v>43630</v>
      </c>
      <c r="GT71" s="495">
        <v>0</v>
      </c>
      <c r="GU71" s="496">
        <v>43630</v>
      </c>
      <c r="GV71" s="496">
        <v>43747</v>
      </c>
      <c r="GW71" s="496">
        <v>2685018</v>
      </c>
      <c r="GX71" s="497">
        <v>-16814</v>
      </c>
      <c r="GY71" s="497">
        <v>0</v>
      </c>
      <c r="GZ71" s="497">
        <v>-91</v>
      </c>
      <c r="HA71" s="495">
        <v>-1352</v>
      </c>
      <c r="HB71" s="495">
        <v>-18257</v>
      </c>
      <c r="HC71" s="496">
        <v>25490</v>
      </c>
      <c r="HD71" s="496">
        <v>2666761</v>
      </c>
    </row>
    <row r="72" spans="1:212" ht="15.75" hidden="1" customHeight="1" x14ac:dyDescent="0.2">
      <c r="A72" s="498" t="s">
        <v>94</v>
      </c>
      <c r="B72" s="499" t="s">
        <v>84</v>
      </c>
      <c r="C72" s="493">
        <v>0</v>
      </c>
      <c r="D72" s="494">
        <v>0</v>
      </c>
      <c r="E72" s="494">
        <v>0</v>
      </c>
      <c r="F72" s="494">
        <v>0</v>
      </c>
      <c r="G72" s="494">
        <v>0</v>
      </c>
      <c r="H72" s="494">
        <v>697</v>
      </c>
      <c r="I72" s="494">
        <v>0</v>
      </c>
      <c r="J72" s="494">
        <v>0</v>
      </c>
      <c r="K72" s="494">
        <v>0</v>
      </c>
      <c r="L72" s="494">
        <v>0</v>
      </c>
      <c r="M72" s="494">
        <v>0</v>
      </c>
      <c r="N72" s="494">
        <v>0</v>
      </c>
      <c r="O72" s="494">
        <v>0</v>
      </c>
      <c r="P72" s="494">
        <v>0</v>
      </c>
      <c r="Q72" s="494">
        <v>0</v>
      </c>
      <c r="R72" s="494">
        <v>0</v>
      </c>
      <c r="S72" s="494">
        <v>0</v>
      </c>
      <c r="T72" s="494">
        <v>0</v>
      </c>
      <c r="U72" s="494">
        <v>0</v>
      </c>
      <c r="V72" s="494">
        <v>0</v>
      </c>
      <c r="W72" s="494">
        <v>0</v>
      </c>
      <c r="X72" s="494">
        <v>0</v>
      </c>
      <c r="Y72" s="494">
        <v>0</v>
      </c>
      <c r="Z72" s="494">
        <v>1062</v>
      </c>
      <c r="AA72" s="494">
        <v>0</v>
      </c>
      <c r="AB72" s="494">
        <v>0</v>
      </c>
      <c r="AC72" s="494">
        <v>0</v>
      </c>
      <c r="AD72" s="494">
        <v>0</v>
      </c>
      <c r="AE72" s="494">
        <v>0</v>
      </c>
      <c r="AF72" s="494">
        <v>0</v>
      </c>
      <c r="AG72" s="494">
        <v>0</v>
      </c>
      <c r="AH72" s="494">
        <v>0</v>
      </c>
      <c r="AI72" s="494">
        <v>0</v>
      </c>
      <c r="AJ72" s="494">
        <v>0</v>
      </c>
      <c r="AK72" s="494">
        <v>0</v>
      </c>
      <c r="AL72" s="494">
        <v>0</v>
      </c>
      <c r="AM72" s="494">
        <v>14</v>
      </c>
      <c r="AN72" s="494">
        <v>2808</v>
      </c>
      <c r="AO72" s="494">
        <v>0</v>
      </c>
      <c r="AP72" s="494">
        <v>0</v>
      </c>
      <c r="AQ72" s="494">
        <v>0</v>
      </c>
      <c r="AR72" s="494">
        <v>0</v>
      </c>
      <c r="AS72" s="494">
        <v>0</v>
      </c>
      <c r="AT72" s="494">
        <v>0</v>
      </c>
      <c r="AU72" s="494">
        <v>0</v>
      </c>
      <c r="AV72" s="494">
        <v>144</v>
      </c>
      <c r="AW72" s="494">
        <v>301</v>
      </c>
      <c r="AX72" s="494">
        <v>0</v>
      </c>
      <c r="AY72" s="494">
        <v>0</v>
      </c>
      <c r="AZ72" s="494">
        <v>0</v>
      </c>
      <c r="BA72" s="494">
        <v>14</v>
      </c>
      <c r="BB72" s="494">
        <v>0</v>
      </c>
      <c r="BC72" s="494">
        <v>0</v>
      </c>
      <c r="BD72" s="494">
        <v>0</v>
      </c>
      <c r="BE72" s="494">
        <v>0</v>
      </c>
      <c r="BF72" s="494">
        <v>0</v>
      </c>
      <c r="BG72" s="494">
        <v>0</v>
      </c>
      <c r="BH72" s="494">
        <v>0</v>
      </c>
      <c r="BI72" s="494">
        <v>374</v>
      </c>
      <c r="BJ72" s="494">
        <v>0</v>
      </c>
      <c r="BK72" s="494">
        <v>0</v>
      </c>
      <c r="BL72" s="494">
        <v>657</v>
      </c>
      <c r="BM72" s="494">
        <v>0</v>
      </c>
      <c r="BN72" s="494">
        <v>0</v>
      </c>
      <c r="BO72" s="494">
        <v>0</v>
      </c>
      <c r="BP72" s="494">
        <v>0</v>
      </c>
      <c r="BQ72" s="494">
        <v>3</v>
      </c>
      <c r="BR72" s="494">
        <v>167</v>
      </c>
      <c r="BS72" s="494">
        <v>4162</v>
      </c>
      <c r="BT72" s="494">
        <v>1</v>
      </c>
      <c r="BU72" s="494">
        <v>0</v>
      </c>
      <c r="BV72" s="494">
        <v>0</v>
      </c>
      <c r="BW72" s="494">
        <v>0</v>
      </c>
      <c r="BX72" s="494">
        <v>0</v>
      </c>
      <c r="BY72" s="494">
        <v>0</v>
      </c>
      <c r="BZ72" s="494">
        <v>0</v>
      </c>
      <c r="CA72" s="494">
        <v>12</v>
      </c>
      <c r="CB72" s="494">
        <v>0</v>
      </c>
      <c r="CC72" s="494">
        <v>0</v>
      </c>
      <c r="CD72" s="494">
        <v>0</v>
      </c>
      <c r="CE72" s="494">
        <v>0</v>
      </c>
      <c r="CF72" s="494">
        <v>0</v>
      </c>
      <c r="CG72" s="494">
        <v>3</v>
      </c>
      <c r="CH72" s="494">
        <v>0</v>
      </c>
      <c r="CI72" s="494">
        <v>1468</v>
      </c>
      <c r="CJ72" s="494">
        <v>130</v>
      </c>
      <c r="CK72" s="494">
        <v>129</v>
      </c>
      <c r="CL72" s="494">
        <v>171</v>
      </c>
      <c r="CM72" s="494">
        <v>0</v>
      </c>
      <c r="CN72" s="494">
        <v>54</v>
      </c>
      <c r="CO72" s="494">
        <v>2</v>
      </c>
      <c r="CP72" s="494">
        <v>5</v>
      </c>
      <c r="CQ72" s="494">
        <v>0</v>
      </c>
      <c r="CR72" s="494">
        <v>414</v>
      </c>
      <c r="CS72" s="494">
        <v>214</v>
      </c>
      <c r="CT72" s="494">
        <v>55</v>
      </c>
      <c r="CU72" s="494">
        <v>327</v>
      </c>
      <c r="CV72" s="494">
        <v>61</v>
      </c>
      <c r="CW72" s="494">
        <v>39</v>
      </c>
      <c r="CX72" s="494">
        <v>93</v>
      </c>
      <c r="CY72" s="494">
        <v>0</v>
      </c>
      <c r="CZ72" s="494">
        <v>3114</v>
      </c>
      <c r="DA72" s="494">
        <v>0</v>
      </c>
      <c r="DB72" s="494">
        <v>0</v>
      </c>
      <c r="DC72" s="494">
        <v>0</v>
      </c>
      <c r="DD72" s="494">
        <v>26765</v>
      </c>
      <c r="DE72" s="494">
        <v>277236</v>
      </c>
      <c r="DF72" s="494">
        <v>25228</v>
      </c>
      <c r="DG72" s="494">
        <v>66</v>
      </c>
      <c r="DH72" s="494">
        <v>210</v>
      </c>
      <c r="DI72" s="494">
        <v>671</v>
      </c>
      <c r="DJ72" s="494">
        <v>1668</v>
      </c>
      <c r="DK72" s="494">
        <v>3919</v>
      </c>
      <c r="DL72" s="494">
        <v>76</v>
      </c>
      <c r="DM72" s="494">
        <v>0</v>
      </c>
      <c r="DN72" s="494">
        <v>0</v>
      </c>
      <c r="DO72" s="494">
        <v>0</v>
      </c>
      <c r="DP72" s="494">
        <v>0</v>
      </c>
      <c r="DQ72" s="494">
        <v>3183</v>
      </c>
      <c r="DR72" s="494">
        <v>23</v>
      </c>
      <c r="DS72" s="494">
        <v>178</v>
      </c>
      <c r="DT72" s="494">
        <v>17</v>
      </c>
      <c r="DU72" s="494">
        <v>0</v>
      </c>
      <c r="DV72" s="494">
        <v>0</v>
      </c>
      <c r="DW72" s="494">
        <v>1048</v>
      </c>
      <c r="DX72" s="494">
        <v>80</v>
      </c>
      <c r="DY72" s="494">
        <v>93046</v>
      </c>
      <c r="DZ72" s="494">
        <v>64808</v>
      </c>
      <c r="EA72" s="494">
        <v>9421</v>
      </c>
      <c r="EB72" s="494">
        <v>3068</v>
      </c>
      <c r="EC72" s="494">
        <v>4526</v>
      </c>
      <c r="ED72" s="494">
        <v>0</v>
      </c>
      <c r="EE72" s="494">
        <v>0</v>
      </c>
      <c r="EF72" s="494">
        <v>0</v>
      </c>
      <c r="EG72" s="494">
        <v>0</v>
      </c>
      <c r="EH72" s="494">
        <v>900</v>
      </c>
      <c r="EI72" s="494">
        <v>1941</v>
      </c>
      <c r="EJ72" s="494">
        <v>3860</v>
      </c>
      <c r="EK72" s="494">
        <v>108</v>
      </c>
      <c r="EL72" s="494">
        <v>0</v>
      </c>
      <c r="EM72" s="494">
        <v>0</v>
      </c>
      <c r="EN72" s="494">
        <v>0</v>
      </c>
      <c r="EO72" s="494">
        <v>0</v>
      </c>
      <c r="EP72" s="494">
        <v>0</v>
      </c>
      <c r="EQ72" s="494">
        <v>0</v>
      </c>
      <c r="ER72" s="494">
        <v>32</v>
      </c>
      <c r="ES72" s="494">
        <v>299</v>
      </c>
      <c r="ET72" s="494">
        <v>0</v>
      </c>
      <c r="EU72" s="494">
        <v>0</v>
      </c>
      <c r="EV72" s="494">
        <v>225</v>
      </c>
      <c r="EW72" s="494">
        <v>203</v>
      </c>
      <c r="EX72" s="494">
        <v>0</v>
      </c>
      <c r="EY72" s="494">
        <v>1</v>
      </c>
      <c r="EZ72" s="494">
        <v>10</v>
      </c>
      <c r="FA72" s="494">
        <v>2</v>
      </c>
      <c r="FB72" s="494">
        <v>0</v>
      </c>
      <c r="FC72" s="494">
        <v>43</v>
      </c>
      <c r="FD72" s="494">
        <v>0</v>
      </c>
      <c r="FE72" s="494">
        <v>0</v>
      </c>
      <c r="FF72" s="494">
        <v>0</v>
      </c>
      <c r="FG72" s="494">
        <v>0</v>
      </c>
      <c r="FH72" s="494">
        <v>0</v>
      </c>
      <c r="FI72" s="494">
        <v>0</v>
      </c>
      <c r="FJ72" s="494">
        <v>76</v>
      </c>
      <c r="FK72" s="494">
        <v>1787</v>
      </c>
      <c r="FL72" s="494">
        <v>2289</v>
      </c>
      <c r="FM72" s="494">
        <v>140</v>
      </c>
      <c r="FN72" s="494">
        <v>203</v>
      </c>
      <c r="FO72" s="494">
        <v>0</v>
      </c>
      <c r="FP72" s="494">
        <v>7963</v>
      </c>
      <c r="FQ72" s="494">
        <v>448</v>
      </c>
      <c r="FR72" s="494">
        <v>10374</v>
      </c>
      <c r="FS72" s="494">
        <v>7204</v>
      </c>
      <c r="FT72" s="494">
        <v>800</v>
      </c>
      <c r="FU72" s="494">
        <v>0</v>
      </c>
      <c r="FV72" s="494">
        <v>1</v>
      </c>
      <c r="FW72" s="494">
        <v>0</v>
      </c>
      <c r="FX72" s="494">
        <v>0</v>
      </c>
      <c r="FY72" s="494">
        <v>0</v>
      </c>
      <c r="FZ72" s="494">
        <v>185</v>
      </c>
      <c r="GA72" s="494">
        <v>5360</v>
      </c>
      <c r="GB72" s="494">
        <v>32273</v>
      </c>
      <c r="GC72" s="494">
        <v>0</v>
      </c>
      <c r="GD72" s="494">
        <v>151</v>
      </c>
      <c r="GE72" s="494">
        <v>1364</v>
      </c>
      <c r="GF72" s="494">
        <v>0</v>
      </c>
      <c r="GG72" s="495">
        <v>5412</v>
      </c>
      <c r="GH72" s="496">
        <v>615586</v>
      </c>
      <c r="GI72" s="497">
        <v>2801</v>
      </c>
      <c r="GJ72" s="497">
        <v>21998</v>
      </c>
      <c r="GK72" s="497">
        <v>0</v>
      </c>
      <c r="GL72" s="497">
        <v>0</v>
      </c>
      <c r="GM72" s="497">
        <v>0</v>
      </c>
      <c r="GN72" s="497">
        <v>0</v>
      </c>
      <c r="GO72" s="497">
        <v>0</v>
      </c>
      <c r="GP72" s="495">
        <v>680</v>
      </c>
      <c r="GQ72" s="496">
        <v>25479</v>
      </c>
      <c r="GR72" s="496">
        <v>641065</v>
      </c>
      <c r="GS72" s="494">
        <v>155416</v>
      </c>
      <c r="GT72" s="495">
        <v>10851</v>
      </c>
      <c r="GU72" s="496">
        <v>166267</v>
      </c>
      <c r="GV72" s="496">
        <v>191746</v>
      </c>
      <c r="GW72" s="496">
        <v>807332</v>
      </c>
      <c r="GX72" s="497">
        <v>-126969</v>
      </c>
      <c r="GY72" s="497">
        <v>-78</v>
      </c>
      <c r="GZ72" s="497">
        <v>-1056</v>
      </c>
      <c r="HA72" s="495">
        <v>-10147</v>
      </c>
      <c r="HB72" s="495">
        <v>-138250</v>
      </c>
      <c r="HC72" s="496">
        <v>53496</v>
      </c>
      <c r="HD72" s="496">
        <v>669082</v>
      </c>
    </row>
    <row r="73" spans="1:212" ht="15.75" hidden="1" customHeight="1" x14ac:dyDescent="0.2">
      <c r="A73" s="498" t="s">
        <v>1116</v>
      </c>
      <c r="B73" s="499" t="s">
        <v>1212</v>
      </c>
      <c r="C73" s="493">
        <v>0</v>
      </c>
      <c r="D73" s="494">
        <v>0</v>
      </c>
      <c r="E73" s="494">
        <v>0</v>
      </c>
      <c r="F73" s="494">
        <v>0</v>
      </c>
      <c r="G73" s="494">
        <v>0</v>
      </c>
      <c r="H73" s="494">
        <v>0</v>
      </c>
      <c r="I73" s="494">
        <v>0</v>
      </c>
      <c r="J73" s="494">
        <v>0</v>
      </c>
      <c r="K73" s="494">
        <v>0</v>
      </c>
      <c r="L73" s="494">
        <v>0</v>
      </c>
      <c r="M73" s="494">
        <v>0</v>
      </c>
      <c r="N73" s="494">
        <v>0</v>
      </c>
      <c r="O73" s="494">
        <v>0</v>
      </c>
      <c r="P73" s="494">
        <v>0</v>
      </c>
      <c r="Q73" s="494">
        <v>0</v>
      </c>
      <c r="R73" s="494">
        <v>0</v>
      </c>
      <c r="S73" s="494">
        <v>0</v>
      </c>
      <c r="T73" s="494">
        <v>0</v>
      </c>
      <c r="U73" s="494">
        <v>0</v>
      </c>
      <c r="V73" s="494">
        <v>0</v>
      </c>
      <c r="W73" s="494">
        <v>0</v>
      </c>
      <c r="X73" s="494">
        <v>0</v>
      </c>
      <c r="Y73" s="494">
        <v>0</v>
      </c>
      <c r="Z73" s="494">
        <v>0</v>
      </c>
      <c r="AA73" s="494">
        <v>0</v>
      </c>
      <c r="AB73" s="494">
        <v>0</v>
      </c>
      <c r="AC73" s="494">
        <v>0</v>
      </c>
      <c r="AD73" s="494">
        <v>0</v>
      </c>
      <c r="AE73" s="494">
        <v>0</v>
      </c>
      <c r="AF73" s="494">
        <v>0</v>
      </c>
      <c r="AG73" s="494">
        <v>0</v>
      </c>
      <c r="AH73" s="494">
        <v>0</v>
      </c>
      <c r="AI73" s="494">
        <v>0</v>
      </c>
      <c r="AJ73" s="494">
        <v>0</v>
      </c>
      <c r="AK73" s="494">
        <v>0</v>
      </c>
      <c r="AL73" s="494">
        <v>0</v>
      </c>
      <c r="AM73" s="494">
        <v>138</v>
      </c>
      <c r="AN73" s="494">
        <v>0</v>
      </c>
      <c r="AO73" s="494">
        <v>0</v>
      </c>
      <c r="AP73" s="494">
        <v>0</v>
      </c>
      <c r="AQ73" s="494">
        <v>0</v>
      </c>
      <c r="AR73" s="494">
        <v>0</v>
      </c>
      <c r="AS73" s="494">
        <v>0</v>
      </c>
      <c r="AT73" s="494">
        <v>0</v>
      </c>
      <c r="AU73" s="494">
        <v>0</v>
      </c>
      <c r="AV73" s="494">
        <v>0</v>
      </c>
      <c r="AW73" s="494">
        <v>0</v>
      </c>
      <c r="AX73" s="494">
        <v>0</v>
      </c>
      <c r="AY73" s="494">
        <v>0</v>
      </c>
      <c r="AZ73" s="494">
        <v>0</v>
      </c>
      <c r="BA73" s="494">
        <v>0</v>
      </c>
      <c r="BB73" s="494">
        <v>0</v>
      </c>
      <c r="BC73" s="494">
        <v>0</v>
      </c>
      <c r="BD73" s="494">
        <v>0</v>
      </c>
      <c r="BE73" s="494">
        <v>0</v>
      </c>
      <c r="BF73" s="494">
        <v>0</v>
      </c>
      <c r="BG73" s="494">
        <v>0</v>
      </c>
      <c r="BH73" s="494">
        <v>0</v>
      </c>
      <c r="BI73" s="494">
        <v>0</v>
      </c>
      <c r="BJ73" s="494">
        <v>0</v>
      </c>
      <c r="BK73" s="494">
        <v>0</v>
      </c>
      <c r="BL73" s="494">
        <v>0</v>
      </c>
      <c r="BM73" s="494">
        <v>0</v>
      </c>
      <c r="BN73" s="494">
        <v>0</v>
      </c>
      <c r="BO73" s="494">
        <v>0</v>
      </c>
      <c r="BP73" s="494">
        <v>0</v>
      </c>
      <c r="BQ73" s="494">
        <v>0</v>
      </c>
      <c r="BR73" s="494">
        <v>4243</v>
      </c>
      <c r="BS73" s="494">
        <v>3071</v>
      </c>
      <c r="BT73" s="494">
        <v>13390</v>
      </c>
      <c r="BU73" s="494">
        <v>1169</v>
      </c>
      <c r="BV73" s="494">
        <v>0</v>
      </c>
      <c r="BW73" s="494">
        <v>0</v>
      </c>
      <c r="BX73" s="494">
        <v>0</v>
      </c>
      <c r="BY73" s="494">
        <v>0</v>
      </c>
      <c r="BZ73" s="494">
        <v>0</v>
      </c>
      <c r="CA73" s="494">
        <v>1035</v>
      </c>
      <c r="CB73" s="494">
        <v>0</v>
      </c>
      <c r="CC73" s="494">
        <v>79</v>
      </c>
      <c r="CD73" s="494">
        <v>0</v>
      </c>
      <c r="CE73" s="494">
        <v>0</v>
      </c>
      <c r="CF73" s="494">
        <v>0</v>
      </c>
      <c r="CG73" s="494">
        <v>0</v>
      </c>
      <c r="CH73" s="494">
        <v>96</v>
      </c>
      <c r="CI73" s="494">
        <v>0</v>
      </c>
      <c r="CJ73" s="494">
        <v>1249</v>
      </c>
      <c r="CK73" s="494">
        <v>1044</v>
      </c>
      <c r="CL73" s="494">
        <v>339</v>
      </c>
      <c r="CM73" s="494">
        <v>0</v>
      </c>
      <c r="CN73" s="494">
        <v>0</v>
      </c>
      <c r="CO73" s="494">
        <v>34266</v>
      </c>
      <c r="CP73" s="494">
        <v>0</v>
      </c>
      <c r="CQ73" s="494">
        <v>0</v>
      </c>
      <c r="CR73" s="494">
        <v>2</v>
      </c>
      <c r="CS73" s="494">
        <v>6424</v>
      </c>
      <c r="CT73" s="494">
        <v>85</v>
      </c>
      <c r="CU73" s="494">
        <v>663</v>
      </c>
      <c r="CV73" s="494">
        <v>150</v>
      </c>
      <c r="CW73" s="494">
        <v>1260</v>
      </c>
      <c r="CX73" s="494">
        <v>0</v>
      </c>
      <c r="CY73" s="494">
        <v>0</v>
      </c>
      <c r="CZ73" s="494">
        <v>3725</v>
      </c>
      <c r="DA73" s="494">
        <v>155</v>
      </c>
      <c r="DB73" s="494">
        <v>0</v>
      </c>
      <c r="DC73" s="494">
        <v>0</v>
      </c>
      <c r="DD73" s="494">
        <v>0</v>
      </c>
      <c r="DE73" s="494">
        <v>0</v>
      </c>
      <c r="DF73" s="494">
        <v>2455</v>
      </c>
      <c r="DG73" s="494">
        <v>0</v>
      </c>
      <c r="DH73" s="494">
        <v>0</v>
      </c>
      <c r="DI73" s="494">
        <v>0</v>
      </c>
      <c r="DJ73" s="494">
        <v>0</v>
      </c>
      <c r="DK73" s="494">
        <v>0</v>
      </c>
      <c r="DL73" s="494">
        <v>0</v>
      </c>
      <c r="DM73" s="494">
        <v>0</v>
      </c>
      <c r="DN73" s="494">
        <v>0</v>
      </c>
      <c r="DO73" s="494">
        <v>0</v>
      </c>
      <c r="DP73" s="494">
        <v>0</v>
      </c>
      <c r="DQ73" s="494">
        <v>0</v>
      </c>
      <c r="DR73" s="494">
        <v>0</v>
      </c>
      <c r="DS73" s="494">
        <v>0</v>
      </c>
      <c r="DT73" s="494">
        <v>0</v>
      </c>
      <c r="DU73" s="494">
        <v>0</v>
      </c>
      <c r="DV73" s="494">
        <v>0</v>
      </c>
      <c r="DW73" s="494">
        <v>0</v>
      </c>
      <c r="DX73" s="494">
        <v>0</v>
      </c>
      <c r="DY73" s="494">
        <v>72249</v>
      </c>
      <c r="DZ73" s="494">
        <v>44791</v>
      </c>
      <c r="EA73" s="494">
        <v>164259</v>
      </c>
      <c r="EB73" s="494">
        <v>22311</v>
      </c>
      <c r="EC73" s="494">
        <v>57131</v>
      </c>
      <c r="ED73" s="494">
        <v>0</v>
      </c>
      <c r="EE73" s="494">
        <v>181</v>
      </c>
      <c r="EF73" s="494">
        <v>0</v>
      </c>
      <c r="EG73" s="494">
        <v>5</v>
      </c>
      <c r="EH73" s="494">
        <v>0</v>
      </c>
      <c r="EI73" s="494">
        <v>0</v>
      </c>
      <c r="EJ73" s="494">
        <v>0</v>
      </c>
      <c r="EK73" s="494">
        <v>0</v>
      </c>
      <c r="EL73" s="494">
        <v>0</v>
      </c>
      <c r="EM73" s="494">
        <v>0</v>
      </c>
      <c r="EN73" s="494">
        <v>0</v>
      </c>
      <c r="EO73" s="494">
        <v>0</v>
      </c>
      <c r="EP73" s="494">
        <v>0</v>
      </c>
      <c r="EQ73" s="494">
        <v>0</v>
      </c>
      <c r="ER73" s="494">
        <v>0</v>
      </c>
      <c r="ES73" s="494">
        <v>0</v>
      </c>
      <c r="ET73" s="494">
        <v>0</v>
      </c>
      <c r="EU73" s="494">
        <v>0</v>
      </c>
      <c r="EV73" s="494">
        <v>0</v>
      </c>
      <c r="EW73" s="494">
        <v>0</v>
      </c>
      <c r="EX73" s="494">
        <v>0</v>
      </c>
      <c r="EY73" s="494">
        <v>0</v>
      </c>
      <c r="EZ73" s="494">
        <v>0</v>
      </c>
      <c r="FA73" s="494">
        <v>0</v>
      </c>
      <c r="FB73" s="494">
        <v>0</v>
      </c>
      <c r="FC73" s="494">
        <v>0</v>
      </c>
      <c r="FD73" s="494">
        <v>0</v>
      </c>
      <c r="FE73" s="494">
        <v>0</v>
      </c>
      <c r="FF73" s="494">
        <v>0</v>
      </c>
      <c r="FG73" s="494">
        <v>0</v>
      </c>
      <c r="FH73" s="494">
        <v>0</v>
      </c>
      <c r="FI73" s="494">
        <v>0</v>
      </c>
      <c r="FJ73" s="494">
        <v>10</v>
      </c>
      <c r="FK73" s="494">
        <v>0</v>
      </c>
      <c r="FL73" s="494">
        <v>0</v>
      </c>
      <c r="FM73" s="494">
        <v>0</v>
      </c>
      <c r="FN73" s="494">
        <v>0</v>
      </c>
      <c r="FO73" s="494">
        <v>150</v>
      </c>
      <c r="FP73" s="494">
        <v>1835</v>
      </c>
      <c r="FQ73" s="494">
        <v>0</v>
      </c>
      <c r="FR73" s="494">
        <v>0</v>
      </c>
      <c r="FS73" s="494">
        <v>68</v>
      </c>
      <c r="FT73" s="494">
        <v>0</v>
      </c>
      <c r="FU73" s="494">
        <v>0</v>
      </c>
      <c r="FV73" s="494">
        <v>0</v>
      </c>
      <c r="FW73" s="494">
        <v>0</v>
      </c>
      <c r="FX73" s="494">
        <v>0</v>
      </c>
      <c r="FY73" s="494">
        <v>0</v>
      </c>
      <c r="FZ73" s="494">
        <v>0</v>
      </c>
      <c r="GA73" s="494">
        <v>0</v>
      </c>
      <c r="GB73" s="494">
        <v>0</v>
      </c>
      <c r="GC73" s="494">
        <v>0</v>
      </c>
      <c r="GD73" s="494">
        <v>0</v>
      </c>
      <c r="GE73" s="494">
        <v>0</v>
      </c>
      <c r="GF73" s="494">
        <v>0</v>
      </c>
      <c r="GG73" s="495">
        <v>1378</v>
      </c>
      <c r="GH73" s="496">
        <v>439406</v>
      </c>
      <c r="GI73" s="497">
        <v>0</v>
      </c>
      <c r="GJ73" s="497">
        <v>182</v>
      </c>
      <c r="GK73" s="497">
        <v>0</v>
      </c>
      <c r="GL73" s="497">
        <v>0</v>
      </c>
      <c r="GM73" s="497">
        <v>0</v>
      </c>
      <c r="GN73" s="497">
        <v>0</v>
      </c>
      <c r="GO73" s="497">
        <v>0</v>
      </c>
      <c r="GP73" s="495">
        <v>-15589</v>
      </c>
      <c r="GQ73" s="496">
        <v>-15407</v>
      </c>
      <c r="GR73" s="496">
        <v>423999</v>
      </c>
      <c r="GS73" s="494">
        <v>42676</v>
      </c>
      <c r="GT73" s="495">
        <v>0</v>
      </c>
      <c r="GU73" s="496">
        <v>42676</v>
      </c>
      <c r="GV73" s="496">
        <v>27269</v>
      </c>
      <c r="GW73" s="496">
        <v>466675</v>
      </c>
      <c r="GX73" s="497">
        <v>-57841</v>
      </c>
      <c r="GY73" s="497">
        <v>0</v>
      </c>
      <c r="GZ73" s="497">
        <v>-489</v>
      </c>
      <c r="HA73" s="495">
        <v>-4666</v>
      </c>
      <c r="HB73" s="495">
        <v>-62996</v>
      </c>
      <c r="HC73" s="496">
        <v>-35727</v>
      </c>
      <c r="HD73" s="496">
        <v>403679</v>
      </c>
    </row>
    <row r="74" spans="1:212" ht="15.75" hidden="1" customHeight="1" x14ac:dyDescent="0.2">
      <c r="A74" s="498" t="s">
        <v>79</v>
      </c>
      <c r="B74" s="499" t="s">
        <v>76</v>
      </c>
      <c r="C74" s="493">
        <v>3867</v>
      </c>
      <c r="D74" s="494">
        <v>192</v>
      </c>
      <c r="E74" s="494">
        <v>5969</v>
      </c>
      <c r="F74" s="494">
        <v>1345</v>
      </c>
      <c r="G74" s="494">
        <v>496</v>
      </c>
      <c r="H74" s="494">
        <v>6451</v>
      </c>
      <c r="I74" s="494">
        <v>5174</v>
      </c>
      <c r="J74" s="494">
        <v>2389</v>
      </c>
      <c r="K74" s="494">
        <v>25</v>
      </c>
      <c r="L74" s="494">
        <v>1</v>
      </c>
      <c r="M74" s="494">
        <v>7</v>
      </c>
      <c r="N74" s="494">
        <v>77</v>
      </c>
      <c r="O74" s="494">
        <v>0</v>
      </c>
      <c r="P74" s="494">
        <v>229</v>
      </c>
      <c r="Q74" s="494">
        <v>0</v>
      </c>
      <c r="R74" s="494">
        <v>0</v>
      </c>
      <c r="S74" s="494">
        <v>23</v>
      </c>
      <c r="T74" s="494">
        <v>5</v>
      </c>
      <c r="U74" s="494">
        <v>0</v>
      </c>
      <c r="V74" s="494">
        <v>1019</v>
      </c>
      <c r="W74" s="494">
        <v>0</v>
      </c>
      <c r="X74" s="494">
        <v>2971</v>
      </c>
      <c r="Y74" s="494">
        <v>202</v>
      </c>
      <c r="Z74" s="494">
        <v>222</v>
      </c>
      <c r="AA74" s="494">
        <v>4</v>
      </c>
      <c r="AB74" s="494">
        <v>3358</v>
      </c>
      <c r="AC74" s="494">
        <v>2</v>
      </c>
      <c r="AD74" s="494">
        <v>0</v>
      </c>
      <c r="AE74" s="494">
        <v>0</v>
      </c>
      <c r="AF74" s="494">
        <v>0</v>
      </c>
      <c r="AG74" s="494">
        <v>0</v>
      </c>
      <c r="AH74" s="494">
        <v>0</v>
      </c>
      <c r="AI74" s="494">
        <v>0</v>
      </c>
      <c r="AJ74" s="494">
        <v>0</v>
      </c>
      <c r="AK74" s="494">
        <v>0</v>
      </c>
      <c r="AL74" s="494">
        <v>86</v>
      </c>
      <c r="AM74" s="494">
        <v>129</v>
      </c>
      <c r="AN74" s="494">
        <v>1767</v>
      </c>
      <c r="AO74" s="494">
        <v>282</v>
      </c>
      <c r="AP74" s="494">
        <v>4079</v>
      </c>
      <c r="AQ74" s="494">
        <v>1394</v>
      </c>
      <c r="AR74" s="494">
        <v>0</v>
      </c>
      <c r="AS74" s="494">
        <v>66</v>
      </c>
      <c r="AT74" s="494">
        <v>88</v>
      </c>
      <c r="AU74" s="494">
        <v>1640</v>
      </c>
      <c r="AV74" s="494">
        <v>4356</v>
      </c>
      <c r="AW74" s="494">
        <v>31691</v>
      </c>
      <c r="AX74" s="494">
        <v>31</v>
      </c>
      <c r="AY74" s="494">
        <v>914</v>
      </c>
      <c r="AZ74" s="494">
        <v>1079</v>
      </c>
      <c r="BA74" s="494">
        <v>957</v>
      </c>
      <c r="BB74" s="494">
        <v>1061</v>
      </c>
      <c r="BC74" s="494">
        <v>58</v>
      </c>
      <c r="BD74" s="494">
        <v>8010</v>
      </c>
      <c r="BE74" s="494">
        <v>861</v>
      </c>
      <c r="BF74" s="494">
        <v>0</v>
      </c>
      <c r="BG74" s="494">
        <v>515</v>
      </c>
      <c r="BH74" s="494">
        <v>1000</v>
      </c>
      <c r="BI74" s="494">
        <v>1387</v>
      </c>
      <c r="BJ74" s="494">
        <v>244</v>
      </c>
      <c r="BK74" s="494">
        <v>4832</v>
      </c>
      <c r="BL74" s="494">
        <v>1395</v>
      </c>
      <c r="BM74" s="494">
        <v>236</v>
      </c>
      <c r="BN74" s="494">
        <v>588</v>
      </c>
      <c r="BO74" s="494">
        <v>0</v>
      </c>
      <c r="BP74" s="494">
        <v>19</v>
      </c>
      <c r="BQ74" s="494">
        <v>18635</v>
      </c>
      <c r="BR74" s="494">
        <v>35727</v>
      </c>
      <c r="BS74" s="494">
        <v>12895</v>
      </c>
      <c r="BT74" s="494">
        <v>27713</v>
      </c>
      <c r="BU74" s="494">
        <v>50605</v>
      </c>
      <c r="BV74" s="494">
        <v>100617</v>
      </c>
      <c r="BW74" s="494">
        <v>0</v>
      </c>
      <c r="BX74" s="494">
        <v>2216</v>
      </c>
      <c r="BY74" s="494">
        <v>337</v>
      </c>
      <c r="BZ74" s="494">
        <v>3161</v>
      </c>
      <c r="CA74" s="494">
        <v>26219</v>
      </c>
      <c r="CB74" s="494">
        <v>0</v>
      </c>
      <c r="CC74" s="494">
        <v>37368</v>
      </c>
      <c r="CD74" s="494">
        <v>0</v>
      </c>
      <c r="CE74" s="494">
        <v>45</v>
      </c>
      <c r="CF74" s="494">
        <v>8927</v>
      </c>
      <c r="CG74" s="494">
        <v>10693</v>
      </c>
      <c r="CH74" s="494">
        <v>2659</v>
      </c>
      <c r="CI74" s="494">
        <v>1370</v>
      </c>
      <c r="CJ74" s="494">
        <v>15796</v>
      </c>
      <c r="CK74" s="494">
        <v>1789</v>
      </c>
      <c r="CL74" s="494">
        <v>2175</v>
      </c>
      <c r="CM74" s="494">
        <v>494</v>
      </c>
      <c r="CN74" s="494">
        <v>3626</v>
      </c>
      <c r="CO74" s="494">
        <v>18013</v>
      </c>
      <c r="CP74" s="494">
        <v>551</v>
      </c>
      <c r="CQ74" s="494">
        <v>3436</v>
      </c>
      <c r="CR74" s="494">
        <v>2218</v>
      </c>
      <c r="CS74" s="494">
        <v>3535</v>
      </c>
      <c r="CT74" s="494">
        <v>3364</v>
      </c>
      <c r="CU74" s="494">
        <v>27263</v>
      </c>
      <c r="CV74" s="494">
        <v>6402</v>
      </c>
      <c r="CW74" s="494">
        <v>13878</v>
      </c>
      <c r="CX74" s="494">
        <v>565</v>
      </c>
      <c r="CY74" s="494">
        <v>394</v>
      </c>
      <c r="CZ74" s="494">
        <v>1837</v>
      </c>
      <c r="DA74" s="494">
        <v>779</v>
      </c>
      <c r="DB74" s="494">
        <v>1054</v>
      </c>
      <c r="DC74" s="494">
        <v>319</v>
      </c>
      <c r="DD74" s="494">
        <v>54453</v>
      </c>
      <c r="DE74" s="494">
        <v>20527</v>
      </c>
      <c r="DF74" s="494">
        <v>36395</v>
      </c>
      <c r="DG74" s="494">
        <v>4315</v>
      </c>
      <c r="DH74" s="494">
        <v>52</v>
      </c>
      <c r="DI74" s="494">
        <v>3264</v>
      </c>
      <c r="DJ74" s="494">
        <v>21297</v>
      </c>
      <c r="DK74" s="494">
        <v>3334</v>
      </c>
      <c r="DL74" s="494">
        <v>2402</v>
      </c>
      <c r="DM74" s="494">
        <v>2524</v>
      </c>
      <c r="DN74" s="494">
        <v>26577</v>
      </c>
      <c r="DO74" s="494">
        <v>2604</v>
      </c>
      <c r="DP74" s="494">
        <v>34</v>
      </c>
      <c r="DQ74" s="494">
        <v>45700</v>
      </c>
      <c r="DR74" s="494">
        <v>3442</v>
      </c>
      <c r="DS74" s="494">
        <v>3343</v>
      </c>
      <c r="DT74" s="494">
        <v>296</v>
      </c>
      <c r="DU74" s="494">
        <v>194</v>
      </c>
      <c r="DV74" s="494">
        <v>5135</v>
      </c>
      <c r="DW74" s="494">
        <v>5693</v>
      </c>
      <c r="DX74" s="494">
        <v>0</v>
      </c>
      <c r="DY74" s="494">
        <v>47844</v>
      </c>
      <c r="DZ74" s="494">
        <v>100642</v>
      </c>
      <c r="EA74" s="494">
        <v>19872</v>
      </c>
      <c r="EB74" s="494">
        <v>46407</v>
      </c>
      <c r="EC74" s="494">
        <v>37428</v>
      </c>
      <c r="ED74" s="494">
        <v>734</v>
      </c>
      <c r="EE74" s="494">
        <v>114</v>
      </c>
      <c r="EF74" s="494">
        <v>0</v>
      </c>
      <c r="EG74" s="494">
        <v>20257</v>
      </c>
      <c r="EH74" s="494">
        <v>0</v>
      </c>
      <c r="EI74" s="494">
        <v>3672</v>
      </c>
      <c r="EJ74" s="494">
        <v>2506</v>
      </c>
      <c r="EK74" s="494">
        <v>67</v>
      </c>
      <c r="EL74" s="494">
        <v>0</v>
      </c>
      <c r="EM74" s="494">
        <v>0</v>
      </c>
      <c r="EN74" s="494">
        <v>0</v>
      </c>
      <c r="EO74" s="494">
        <v>0</v>
      </c>
      <c r="EP74" s="494">
        <v>0</v>
      </c>
      <c r="EQ74" s="494">
        <v>0</v>
      </c>
      <c r="ER74" s="494">
        <v>0</v>
      </c>
      <c r="ES74" s="494">
        <v>0</v>
      </c>
      <c r="ET74" s="494">
        <v>0</v>
      </c>
      <c r="EU74" s="494">
        <v>0</v>
      </c>
      <c r="EV74" s="494">
        <v>0</v>
      </c>
      <c r="EW74" s="494">
        <v>8</v>
      </c>
      <c r="EX74" s="494">
        <v>14</v>
      </c>
      <c r="EY74" s="494">
        <v>0</v>
      </c>
      <c r="EZ74" s="494">
        <v>0</v>
      </c>
      <c r="FA74" s="494">
        <v>0</v>
      </c>
      <c r="FB74" s="494">
        <v>0</v>
      </c>
      <c r="FC74" s="494">
        <v>5</v>
      </c>
      <c r="FD74" s="494">
        <v>0</v>
      </c>
      <c r="FE74" s="494">
        <v>0</v>
      </c>
      <c r="FF74" s="494">
        <v>0</v>
      </c>
      <c r="FG74" s="494">
        <v>0</v>
      </c>
      <c r="FH74" s="494">
        <v>0</v>
      </c>
      <c r="FI74" s="494">
        <v>508</v>
      </c>
      <c r="FJ74" s="494">
        <v>158</v>
      </c>
      <c r="FK74" s="494">
        <v>1759</v>
      </c>
      <c r="FL74" s="494">
        <v>22706</v>
      </c>
      <c r="FM74" s="494">
        <v>2946</v>
      </c>
      <c r="FN74" s="494">
        <v>3062</v>
      </c>
      <c r="FO74" s="494">
        <v>0</v>
      </c>
      <c r="FP74" s="494">
        <v>0</v>
      </c>
      <c r="FQ74" s="494">
        <v>0</v>
      </c>
      <c r="FR74" s="494">
        <v>0</v>
      </c>
      <c r="FS74" s="494">
        <v>0</v>
      </c>
      <c r="FT74" s="494">
        <v>0</v>
      </c>
      <c r="FU74" s="494">
        <v>0</v>
      </c>
      <c r="FV74" s="494">
        <v>0</v>
      </c>
      <c r="FW74" s="494">
        <v>0</v>
      </c>
      <c r="FX74" s="494">
        <v>1499</v>
      </c>
      <c r="FY74" s="494">
        <v>437</v>
      </c>
      <c r="FZ74" s="494">
        <v>103</v>
      </c>
      <c r="GA74" s="494">
        <v>201</v>
      </c>
      <c r="GB74" s="494">
        <v>2175</v>
      </c>
      <c r="GC74" s="494">
        <v>203</v>
      </c>
      <c r="GD74" s="494">
        <v>5598</v>
      </c>
      <c r="GE74" s="494">
        <v>4378</v>
      </c>
      <c r="GF74" s="494">
        <v>7297</v>
      </c>
      <c r="GG74" s="495">
        <v>5990</v>
      </c>
      <c r="GH74" s="496">
        <v>1129639</v>
      </c>
      <c r="GI74" s="497">
        <v>3020</v>
      </c>
      <c r="GJ74" s="497">
        <v>93667</v>
      </c>
      <c r="GK74" s="497">
        <v>0</v>
      </c>
      <c r="GL74" s="497">
        <v>0</v>
      </c>
      <c r="GM74" s="497">
        <v>0</v>
      </c>
      <c r="GN74" s="497">
        <v>0</v>
      </c>
      <c r="GO74" s="497">
        <v>0</v>
      </c>
      <c r="GP74" s="495">
        <v>-21557</v>
      </c>
      <c r="GQ74" s="496">
        <v>75130</v>
      </c>
      <c r="GR74" s="496">
        <v>1204769</v>
      </c>
      <c r="GS74" s="494">
        <v>383434</v>
      </c>
      <c r="GT74" s="495">
        <v>694</v>
      </c>
      <c r="GU74" s="496">
        <v>384128</v>
      </c>
      <c r="GV74" s="496">
        <v>459258</v>
      </c>
      <c r="GW74" s="496">
        <v>1588897</v>
      </c>
      <c r="GX74" s="497">
        <v>-235873</v>
      </c>
      <c r="GY74" s="497">
        <v>0</v>
      </c>
      <c r="GZ74" s="497">
        <v>-1014</v>
      </c>
      <c r="HA74" s="495">
        <v>-18951</v>
      </c>
      <c r="HB74" s="495">
        <v>-255838</v>
      </c>
      <c r="HC74" s="496">
        <v>203420</v>
      </c>
      <c r="HD74" s="496">
        <v>1333059</v>
      </c>
    </row>
    <row r="75" spans="1:212" ht="15.75" hidden="1" customHeight="1" x14ac:dyDescent="0.2">
      <c r="A75" s="498" t="s">
        <v>74</v>
      </c>
      <c r="B75" s="499" t="s">
        <v>73</v>
      </c>
      <c r="C75" s="493">
        <v>0</v>
      </c>
      <c r="D75" s="494">
        <v>0</v>
      </c>
      <c r="E75" s="494">
        <v>0</v>
      </c>
      <c r="F75" s="494">
        <v>0</v>
      </c>
      <c r="G75" s="494">
        <v>0</v>
      </c>
      <c r="H75" s="494">
        <v>0</v>
      </c>
      <c r="I75" s="494">
        <v>0</v>
      </c>
      <c r="J75" s="494">
        <v>0</v>
      </c>
      <c r="K75" s="494">
        <v>0</v>
      </c>
      <c r="L75" s="494">
        <v>0</v>
      </c>
      <c r="M75" s="494">
        <v>0</v>
      </c>
      <c r="N75" s="494">
        <v>0</v>
      </c>
      <c r="O75" s="494">
        <v>0</v>
      </c>
      <c r="P75" s="494">
        <v>0</v>
      </c>
      <c r="Q75" s="494">
        <v>0</v>
      </c>
      <c r="R75" s="494">
        <v>0</v>
      </c>
      <c r="S75" s="494">
        <v>0</v>
      </c>
      <c r="T75" s="494">
        <v>0</v>
      </c>
      <c r="U75" s="494">
        <v>0</v>
      </c>
      <c r="V75" s="494">
        <v>0</v>
      </c>
      <c r="W75" s="494">
        <v>0</v>
      </c>
      <c r="X75" s="494">
        <v>0</v>
      </c>
      <c r="Y75" s="494">
        <v>0</v>
      </c>
      <c r="Z75" s="494">
        <v>0</v>
      </c>
      <c r="AA75" s="494">
        <v>0</v>
      </c>
      <c r="AB75" s="494">
        <v>0</v>
      </c>
      <c r="AC75" s="494">
        <v>0</v>
      </c>
      <c r="AD75" s="494">
        <v>0</v>
      </c>
      <c r="AE75" s="494">
        <v>0</v>
      </c>
      <c r="AF75" s="494">
        <v>0</v>
      </c>
      <c r="AG75" s="494">
        <v>0</v>
      </c>
      <c r="AH75" s="494">
        <v>0</v>
      </c>
      <c r="AI75" s="494">
        <v>0</v>
      </c>
      <c r="AJ75" s="494">
        <v>0</v>
      </c>
      <c r="AK75" s="494">
        <v>0</v>
      </c>
      <c r="AL75" s="494">
        <v>0</v>
      </c>
      <c r="AM75" s="494">
        <v>0</v>
      </c>
      <c r="AN75" s="494">
        <v>0</v>
      </c>
      <c r="AO75" s="494">
        <v>0</v>
      </c>
      <c r="AP75" s="494">
        <v>0</v>
      </c>
      <c r="AQ75" s="494">
        <v>0</v>
      </c>
      <c r="AR75" s="494">
        <v>0</v>
      </c>
      <c r="AS75" s="494">
        <v>0</v>
      </c>
      <c r="AT75" s="494">
        <v>0</v>
      </c>
      <c r="AU75" s="494">
        <v>0</v>
      </c>
      <c r="AV75" s="494">
        <v>0</v>
      </c>
      <c r="AW75" s="494">
        <v>0</v>
      </c>
      <c r="AX75" s="494">
        <v>0</v>
      </c>
      <c r="AY75" s="494">
        <v>0</v>
      </c>
      <c r="AZ75" s="494">
        <v>0</v>
      </c>
      <c r="BA75" s="494">
        <v>0</v>
      </c>
      <c r="BB75" s="494">
        <v>0</v>
      </c>
      <c r="BC75" s="494">
        <v>0</v>
      </c>
      <c r="BD75" s="494">
        <v>0</v>
      </c>
      <c r="BE75" s="494">
        <v>0</v>
      </c>
      <c r="BF75" s="494">
        <v>0</v>
      </c>
      <c r="BG75" s="494">
        <v>0</v>
      </c>
      <c r="BH75" s="494">
        <v>0</v>
      </c>
      <c r="BI75" s="494">
        <v>14</v>
      </c>
      <c r="BJ75" s="494">
        <v>0</v>
      </c>
      <c r="BK75" s="494">
        <v>0</v>
      </c>
      <c r="BL75" s="494">
        <v>0</v>
      </c>
      <c r="BM75" s="494">
        <v>0</v>
      </c>
      <c r="BN75" s="494">
        <v>0</v>
      </c>
      <c r="BO75" s="494">
        <v>0</v>
      </c>
      <c r="BP75" s="494">
        <v>0</v>
      </c>
      <c r="BQ75" s="494">
        <v>0</v>
      </c>
      <c r="BR75" s="494">
        <v>0</v>
      </c>
      <c r="BS75" s="494">
        <v>0</v>
      </c>
      <c r="BT75" s="494">
        <v>0</v>
      </c>
      <c r="BU75" s="494">
        <v>0</v>
      </c>
      <c r="BV75" s="494">
        <v>3482091</v>
      </c>
      <c r="BW75" s="494">
        <v>0</v>
      </c>
      <c r="BX75" s="494">
        <v>5785673</v>
      </c>
      <c r="BY75" s="494">
        <v>4978</v>
      </c>
      <c r="BZ75" s="494">
        <v>0</v>
      </c>
      <c r="CA75" s="494">
        <v>271245</v>
      </c>
      <c r="CB75" s="494">
        <v>16670</v>
      </c>
      <c r="CC75" s="494">
        <v>0</v>
      </c>
      <c r="CD75" s="494">
        <v>0</v>
      </c>
      <c r="CE75" s="494">
        <v>0</v>
      </c>
      <c r="CF75" s="494">
        <v>24</v>
      </c>
      <c r="CG75" s="494">
        <v>0</v>
      </c>
      <c r="CH75" s="494">
        <v>0</v>
      </c>
      <c r="CI75" s="494">
        <v>0</v>
      </c>
      <c r="CJ75" s="494">
        <v>41</v>
      </c>
      <c r="CK75" s="494">
        <v>0</v>
      </c>
      <c r="CL75" s="494">
        <v>0</v>
      </c>
      <c r="CM75" s="494">
        <v>0</v>
      </c>
      <c r="CN75" s="494">
        <v>0</v>
      </c>
      <c r="CO75" s="494">
        <v>0</v>
      </c>
      <c r="CP75" s="494">
        <v>0</v>
      </c>
      <c r="CQ75" s="494">
        <v>0</v>
      </c>
      <c r="CR75" s="494">
        <v>0</v>
      </c>
      <c r="CS75" s="494">
        <v>0</v>
      </c>
      <c r="CT75" s="494">
        <v>0</v>
      </c>
      <c r="CU75" s="494">
        <v>0</v>
      </c>
      <c r="CV75" s="494">
        <v>0</v>
      </c>
      <c r="CW75" s="494">
        <v>0</v>
      </c>
      <c r="CX75" s="494">
        <v>0</v>
      </c>
      <c r="CY75" s="494">
        <v>0</v>
      </c>
      <c r="CZ75" s="494">
        <v>0</v>
      </c>
      <c r="DA75" s="494">
        <v>0</v>
      </c>
      <c r="DB75" s="494">
        <v>0</v>
      </c>
      <c r="DC75" s="494">
        <v>0</v>
      </c>
      <c r="DD75" s="494">
        <v>0</v>
      </c>
      <c r="DE75" s="494">
        <v>0</v>
      </c>
      <c r="DF75" s="494">
        <v>0</v>
      </c>
      <c r="DG75" s="494">
        <v>0</v>
      </c>
      <c r="DH75" s="494">
        <v>0</v>
      </c>
      <c r="DI75" s="494">
        <v>0</v>
      </c>
      <c r="DJ75" s="494">
        <v>0</v>
      </c>
      <c r="DK75" s="494">
        <v>0</v>
      </c>
      <c r="DL75" s="494">
        <v>0</v>
      </c>
      <c r="DM75" s="494">
        <v>0</v>
      </c>
      <c r="DN75" s="494">
        <v>0</v>
      </c>
      <c r="DO75" s="494">
        <v>0</v>
      </c>
      <c r="DP75" s="494">
        <v>0</v>
      </c>
      <c r="DQ75" s="494">
        <v>0</v>
      </c>
      <c r="DR75" s="494">
        <v>631</v>
      </c>
      <c r="DS75" s="494">
        <v>0</v>
      </c>
      <c r="DT75" s="494">
        <v>0</v>
      </c>
      <c r="DU75" s="494">
        <v>0</v>
      </c>
      <c r="DV75" s="494">
        <v>0</v>
      </c>
      <c r="DW75" s="494">
        <v>0</v>
      </c>
      <c r="DX75" s="494">
        <v>0</v>
      </c>
      <c r="DY75" s="494">
        <v>0</v>
      </c>
      <c r="DZ75" s="494">
        <v>0</v>
      </c>
      <c r="EA75" s="494">
        <v>0</v>
      </c>
      <c r="EB75" s="494">
        <v>0</v>
      </c>
      <c r="EC75" s="494">
        <v>0</v>
      </c>
      <c r="ED75" s="494">
        <v>0</v>
      </c>
      <c r="EE75" s="494">
        <v>0</v>
      </c>
      <c r="EF75" s="494">
        <v>0</v>
      </c>
      <c r="EG75" s="494">
        <v>0</v>
      </c>
      <c r="EH75" s="494">
        <v>0</v>
      </c>
      <c r="EI75" s="494">
        <v>0</v>
      </c>
      <c r="EJ75" s="494">
        <v>0</v>
      </c>
      <c r="EK75" s="494">
        <v>0</v>
      </c>
      <c r="EL75" s="494">
        <v>0</v>
      </c>
      <c r="EM75" s="494">
        <v>0</v>
      </c>
      <c r="EN75" s="494">
        <v>0</v>
      </c>
      <c r="EO75" s="494">
        <v>0</v>
      </c>
      <c r="EP75" s="494">
        <v>0</v>
      </c>
      <c r="EQ75" s="494">
        <v>0</v>
      </c>
      <c r="ER75" s="494">
        <v>0</v>
      </c>
      <c r="ES75" s="494">
        <v>0</v>
      </c>
      <c r="ET75" s="494">
        <v>0</v>
      </c>
      <c r="EU75" s="494">
        <v>0</v>
      </c>
      <c r="EV75" s="494">
        <v>0</v>
      </c>
      <c r="EW75" s="494">
        <v>0</v>
      </c>
      <c r="EX75" s="494">
        <v>0</v>
      </c>
      <c r="EY75" s="494">
        <v>0</v>
      </c>
      <c r="EZ75" s="494">
        <v>0</v>
      </c>
      <c r="FA75" s="494">
        <v>0</v>
      </c>
      <c r="FB75" s="494">
        <v>0</v>
      </c>
      <c r="FC75" s="494">
        <v>0</v>
      </c>
      <c r="FD75" s="494">
        <v>0</v>
      </c>
      <c r="FE75" s="494">
        <v>0</v>
      </c>
      <c r="FF75" s="494">
        <v>0</v>
      </c>
      <c r="FG75" s="494">
        <v>0</v>
      </c>
      <c r="FH75" s="494">
        <v>0</v>
      </c>
      <c r="FI75" s="494">
        <v>0</v>
      </c>
      <c r="FJ75" s="494">
        <v>0</v>
      </c>
      <c r="FK75" s="494">
        <v>0</v>
      </c>
      <c r="FL75" s="494">
        <v>0</v>
      </c>
      <c r="FM75" s="494">
        <v>0</v>
      </c>
      <c r="FN75" s="494">
        <v>0</v>
      </c>
      <c r="FO75" s="494">
        <v>0</v>
      </c>
      <c r="FP75" s="494">
        <v>0</v>
      </c>
      <c r="FQ75" s="494">
        <v>0</v>
      </c>
      <c r="FR75" s="494">
        <v>0</v>
      </c>
      <c r="FS75" s="494">
        <v>0</v>
      </c>
      <c r="FT75" s="494">
        <v>0</v>
      </c>
      <c r="FU75" s="494">
        <v>0</v>
      </c>
      <c r="FV75" s="494">
        <v>0</v>
      </c>
      <c r="FW75" s="494">
        <v>0</v>
      </c>
      <c r="FX75" s="494">
        <v>0</v>
      </c>
      <c r="FY75" s="494">
        <v>0</v>
      </c>
      <c r="FZ75" s="494">
        <v>0</v>
      </c>
      <c r="GA75" s="494">
        <v>0</v>
      </c>
      <c r="GB75" s="494">
        <v>0</v>
      </c>
      <c r="GC75" s="494">
        <v>0</v>
      </c>
      <c r="GD75" s="494">
        <v>0</v>
      </c>
      <c r="GE75" s="494">
        <v>14</v>
      </c>
      <c r="GF75" s="494">
        <v>0</v>
      </c>
      <c r="GG75" s="495">
        <v>0</v>
      </c>
      <c r="GH75" s="496">
        <v>9561381</v>
      </c>
      <c r="GI75" s="497">
        <v>0</v>
      </c>
      <c r="GJ75" s="497">
        <v>0</v>
      </c>
      <c r="GK75" s="497">
        <v>0</v>
      </c>
      <c r="GL75" s="497">
        <v>0</v>
      </c>
      <c r="GM75" s="497">
        <v>0</v>
      </c>
      <c r="GN75" s="497">
        <v>0</v>
      </c>
      <c r="GO75" s="497">
        <v>0</v>
      </c>
      <c r="GP75" s="495">
        <v>-2400</v>
      </c>
      <c r="GQ75" s="496">
        <v>-2400</v>
      </c>
      <c r="GR75" s="496">
        <v>9558981</v>
      </c>
      <c r="GS75" s="494">
        <v>64064</v>
      </c>
      <c r="GT75" s="495">
        <v>0</v>
      </c>
      <c r="GU75" s="496">
        <v>64064</v>
      </c>
      <c r="GV75" s="496">
        <v>61664</v>
      </c>
      <c r="GW75" s="496">
        <v>9623045</v>
      </c>
      <c r="GX75" s="497">
        <v>-294339</v>
      </c>
      <c r="GY75" s="497">
        <v>0</v>
      </c>
      <c r="GZ75" s="497">
        <v>-2303</v>
      </c>
      <c r="HA75" s="495">
        <v>-23732</v>
      </c>
      <c r="HB75" s="495">
        <v>-320374</v>
      </c>
      <c r="HC75" s="496">
        <v>-258710</v>
      </c>
      <c r="HD75" s="496">
        <v>9302671</v>
      </c>
    </row>
    <row r="76" spans="1:212" ht="15.75" hidden="1" customHeight="1" x14ac:dyDescent="0.2">
      <c r="A76" s="498" t="s">
        <v>70</v>
      </c>
      <c r="B76" s="499" t="s">
        <v>69</v>
      </c>
      <c r="C76" s="493">
        <v>0</v>
      </c>
      <c r="D76" s="494">
        <v>0</v>
      </c>
      <c r="E76" s="494">
        <v>0</v>
      </c>
      <c r="F76" s="494">
        <v>0</v>
      </c>
      <c r="G76" s="494">
        <v>0</v>
      </c>
      <c r="H76" s="494">
        <v>0</v>
      </c>
      <c r="I76" s="494">
        <v>0</v>
      </c>
      <c r="J76" s="494">
        <v>0</v>
      </c>
      <c r="K76" s="494">
        <v>0</v>
      </c>
      <c r="L76" s="494">
        <v>0</v>
      </c>
      <c r="M76" s="494">
        <v>0</v>
      </c>
      <c r="N76" s="494">
        <v>0</v>
      </c>
      <c r="O76" s="494">
        <v>0</v>
      </c>
      <c r="P76" s="494">
        <v>0</v>
      </c>
      <c r="Q76" s="494">
        <v>-1</v>
      </c>
      <c r="R76" s="494">
        <v>0</v>
      </c>
      <c r="S76" s="494">
        <v>0</v>
      </c>
      <c r="T76" s="494">
        <v>0</v>
      </c>
      <c r="U76" s="494">
        <v>0</v>
      </c>
      <c r="V76" s="494">
        <v>0</v>
      </c>
      <c r="W76" s="494">
        <v>0</v>
      </c>
      <c r="X76" s="494">
        <v>0</v>
      </c>
      <c r="Y76" s="494">
        <v>0</v>
      </c>
      <c r="Z76" s="494">
        <v>0</v>
      </c>
      <c r="AA76" s="494">
        <v>0</v>
      </c>
      <c r="AB76" s="494">
        <v>0</v>
      </c>
      <c r="AC76" s="494">
        <v>0</v>
      </c>
      <c r="AD76" s="494">
        <v>0</v>
      </c>
      <c r="AE76" s="494">
        <v>0</v>
      </c>
      <c r="AF76" s="494">
        <v>0</v>
      </c>
      <c r="AG76" s="494">
        <v>0</v>
      </c>
      <c r="AH76" s="494">
        <v>0</v>
      </c>
      <c r="AI76" s="494">
        <v>0</v>
      </c>
      <c r="AJ76" s="494">
        <v>0</v>
      </c>
      <c r="AK76" s="494">
        <v>0</v>
      </c>
      <c r="AL76" s="494">
        <v>0</v>
      </c>
      <c r="AM76" s="494">
        <v>0</v>
      </c>
      <c r="AN76" s="494">
        <v>-2</v>
      </c>
      <c r="AO76" s="494">
        <v>0</v>
      </c>
      <c r="AP76" s="494">
        <v>0</v>
      </c>
      <c r="AQ76" s="494">
        <v>0</v>
      </c>
      <c r="AR76" s="494">
        <v>0</v>
      </c>
      <c r="AS76" s="494">
        <v>0</v>
      </c>
      <c r="AT76" s="494">
        <v>0</v>
      </c>
      <c r="AU76" s="494">
        <v>-1</v>
      </c>
      <c r="AV76" s="494">
        <v>0</v>
      </c>
      <c r="AW76" s="494">
        <v>137</v>
      </c>
      <c r="AX76" s="494">
        <v>0</v>
      </c>
      <c r="AY76" s="494">
        <v>0</v>
      </c>
      <c r="AZ76" s="494">
        <v>0</v>
      </c>
      <c r="BA76" s="494">
        <v>0</v>
      </c>
      <c r="BB76" s="494">
        <v>0</v>
      </c>
      <c r="BC76" s="494">
        <v>0</v>
      </c>
      <c r="BD76" s="494">
        <v>0</v>
      </c>
      <c r="BE76" s="494">
        <v>0</v>
      </c>
      <c r="BF76" s="494">
        <v>0</v>
      </c>
      <c r="BG76" s="494">
        <v>0</v>
      </c>
      <c r="BH76" s="494">
        <v>0</v>
      </c>
      <c r="BI76" s="494">
        <v>0</v>
      </c>
      <c r="BJ76" s="494">
        <v>0</v>
      </c>
      <c r="BK76" s="494">
        <v>-6</v>
      </c>
      <c r="BL76" s="494">
        <v>-2</v>
      </c>
      <c r="BM76" s="494">
        <v>0</v>
      </c>
      <c r="BN76" s="494">
        <v>0</v>
      </c>
      <c r="BO76" s="494">
        <v>0</v>
      </c>
      <c r="BP76" s="494">
        <v>0</v>
      </c>
      <c r="BQ76" s="494">
        <v>0</v>
      </c>
      <c r="BR76" s="494">
        <v>-8</v>
      </c>
      <c r="BS76" s="494">
        <v>-3</v>
      </c>
      <c r="BT76" s="494">
        <v>-25</v>
      </c>
      <c r="BU76" s="494">
        <v>0</v>
      </c>
      <c r="BV76" s="494">
        <v>91013</v>
      </c>
      <c r="BW76" s="494">
        <v>0</v>
      </c>
      <c r="BX76" s="494">
        <v>-39796</v>
      </c>
      <c r="BY76" s="494">
        <v>-6074</v>
      </c>
      <c r="BZ76" s="494">
        <v>-35763</v>
      </c>
      <c r="CA76" s="494">
        <v>2252</v>
      </c>
      <c r="CB76" s="494">
        <v>-10024</v>
      </c>
      <c r="CC76" s="494">
        <v>0</v>
      </c>
      <c r="CD76" s="494">
        <v>0</v>
      </c>
      <c r="CE76" s="494">
        <v>0</v>
      </c>
      <c r="CF76" s="494">
        <v>0</v>
      </c>
      <c r="CG76" s="494">
        <v>-792</v>
      </c>
      <c r="CH76" s="494">
        <v>-1238</v>
      </c>
      <c r="CI76" s="494">
        <v>-489</v>
      </c>
      <c r="CJ76" s="494">
        <v>-11456</v>
      </c>
      <c r="CK76" s="494">
        <v>-309</v>
      </c>
      <c r="CL76" s="494">
        <v>-351</v>
      </c>
      <c r="CM76" s="494">
        <v>-493</v>
      </c>
      <c r="CN76" s="494">
        <v>-219</v>
      </c>
      <c r="CO76" s="494">
        <v>-3160</v>
      </c>
      <c r="CP76" s="494">
        <v>-214</v>
      </c>
      <c r="CQ76" s="494">
        <v>-1828</v>
      </c>
      <c r="CR76" s="494">
        <v>-89</v>
      </c>
      <c r="CS76" s="494">
        <v>-1106</v>
      </c>
      <c r="CT76" s="494">
        <v>-1134</v>
      </c>
      <c r="CU76" s="494">
        <v>-3520</v>
      </c>
      <c r="CV76" s="494">
        <v>-1842</v>
      </c>
      <c r="CW76" s="494">
        <v>-1277</v>
      </c>
      <c r="CX76" s="494">
        <v>-592</v>
      </c>
      <c r="CY76" s="494">
        <v>-23</v>
      </c>
      <c r="CZ76" s="494">
        <v>-667</v>
      </c>
      <c r="DA76" s="494">
        <v>-3</v>
      </c>
      <c r="DB76" s="494">
        <v>-65</v>
      </c>
      <c r="DC76" s="494">
        <v>-257</v>
      </c>
      <c r="DD76" s="494">
        <v>0</v>
      </c>
      <c r="DE76" s="494">
        <v>-25</v>
      </c>
      <c r="DF76" s="494">
        <v>-1928</v>
      </c>
      <c r="DG76" s="494">
        <v>-1133</v>
      </c>
      <c r="DH76" s="494">
        <v>0</v>
      </c>
      <c r="DI76" s="494">
        <v>-5</v>
      </c>
      <c r="DJ76" s="494">
        <v>-1275</v>
      </c>
      <c r="DK76" s="494">
        <v>-78</v>
      </c>
      <c r="DL76" s="494">
        <v>-512</v>
      </c>
      <c r="DM76" s="494">
        <v>-22</v>
      </c>
      <c r="DN76" s="494">
        <v>-1865</v>
      </c>
      <c r="DO76" s="494">
        <v>-2035</v>
      </c>
      <c r="DP76" s="494">
        <v>-231</v>
      </c>
      <c r="DQ76" s="494">
        <v>-4699</v>
      </c>
      <c r="DR76" s="494">
        <v>-6960</v>
      </c>
      <c r="DS76" s="494">
        <v>-1022</v>
      </c>
      <c r="DT76" s="494">
        <v>-219</v>
      </c>
      <c r="DU76" s="494">
        <v>-415</v>
      </c>
      <c r="DV76" s="494">
        <v>-23</v>
      </c>
      <c r="DW76" s="494">
        <v>-158</v>
      </c>
      <c r="DX76" s="494">
        <v>0</v>
      </c>
      <c r="DY76" s="494">
        <v>0</v>
      </c>
      <c r="DZ76" s="494">
        <v>0</v>
      </c>
      <c r="EA76" s="494">
        <v>-4574</v>
      </c>
      <c r="EB76" s="494">
        <v>-1129</v>
      </c>
      <c r="EC76" s="494">
        <v>-623</v>
      </c>
      <c r="ED76" s="494">
        <v>0</v>
      </c>
      <c r="EE76" s="494">
        <v>0</v>
      </c>
      <c r="EF76" s="494">
        <v>0</v>
      </c>
      <c r="EG76" s="494">
        <v>0</v>
      </c>
      <c r="EH76" s="494">
        <v>0</v>
      </c>
      <c r="EI76" s="494">
        <v>0</v>
      </c>
      <c r="EJ76" s="494">
        <v>0</v>
      </c>
      <c r="EK76" s="494">
        <v>0</v>
      </c>
      <c r="EL76" s="494">
        <v>0</v>
      </c>
      <c r="EM76" s="494">
        <v>0</v>
      </c>
      <c r="EN76" s="494">
        <v>0</v>
      </c>
      <c r="EO76" s="494">
        <v>0</v>
      </c>
      <c r="EP76" s="494">
        <v>0</v>
      </c>
      <c r="EQ76" s="494">
        <v>0</v>
      </c>
      <c r="ER76" s="494">
        <v>0</v>
      </c>
      <c r="ES76" s="494">
        <v>0</v>
      </c>
      <c r="ET76" s="494">
        <v>0</v>
      </c>
      <c r="EU76" s="494">
        <v>0</v>
      </c>
      <c r="EV76" s="494">
        <v>0</v>
      </c>
      <c r="EW76" s="494">
        <v>0</v>
      </c>
      <c r="EX76" s="494">
        <v>0</v>
      </c>
      <c r="EY76" s="494">
        <v>0</v>
      </c>
      <c r="EZ76" s="494">
        <v>0</v>
      </c>
      <c r="FA76" s="494">
        <v>0</v>
      </c>
      <c r="FB76" s="494">
        <v>0</v>
      </c>
      <c r="FC76" s="494">
        <v>0</v>
      </c>
      <c r="FD76" s="494">
        <v>0</v>
      </c>
      <c r="FE76" s="494">
        <v>0</v>
      </c>
      <c r="FF76" s="494">
        <v>0</v>
      </c>
      <c r="FG76" s="494">
        <v>0</v>
      </c>
      <c r="FH76" s="494">
        <v>0</v>
      </c>
      <c r="FI76" s="494">
        <v>0</v>
      </c>
      <c r="FJ76" s="494">
        <v>0</v>
      </c>
      <c r="FK76" s="494">
        <v>0</v>
      </c>
      <c r="FL76" s="494">
        <v>0</v>
      </c>
      <c r="FM76" s="494">
        <v>0</v>
      </c>
      <c r="FN76" s="494">
        <v>0</v>
      </c>
      <c r="FO76" s="494">
        <v>0</v>
      </c>
      <c r="FP76" s="494">
        <v>0</v>
      </c>
      <c r="FQ76" s="494">
        <v>0</v>
      </c>
      <c r="FR76" s="494">
        <v>0</v>
      </c>
      <c r="FS76" s="494">
        <v>0</v>
      </c>
      <c r="FT76" s="494">
        <v>0</v>
      </c>
      <c r="FU76" s="494">
        <v>0</v>
      </c>
      <c r="FV76" s="494">
        <v>0</v>
      </c>
      <c r="FW76" s="494">
        <v>0</v>
      </c>
      <c r="FX76" s="494">
        <v>0</v>
      </c>
      <c r="FY76" s="494">
        <v>0</v>
      </c>
      <c r="FZ76" s="494">
        <v>0</v>
      </c>
      <c r="GA76" s="494">
        <v>0</v>
      </c>
      <c r="GB76" s="494">
        <v>0</v>
      </c>
      <c r="GC76" s="494">
        <v>0</v>
      </c>
      <c r="GD76" s="494">
        <v>0</v>
      </c>
      <c r="GE76" s="494">
        <v>0</v>
      </c>
      <c r="GF76" s="494">
        <v>0</v>
      </c>
      <c r="GG76" s="495">
        <v>0</v>
      </c>
      <c r="GH76" s="496">
        <v>-58358</v>
      </c>
      <c r="GI76" s="497">
        <v>0</v>
      </c>
      <c r="GJ76" s="497">
        <v>-34627</v>
      </c>
      <c r="GK76" s="497">
        <v>0</v>
      </c>
      <c r="GL76" s="497">
        <v>0</v>
      </c>
      <c r="GM76" s="497">
        <v>0</v>
      </c>
      <c r="GN76" s="497">
        <v>-28047</v>
      </c>
      <c r="GO76" s="497">
        <v>-168467</v>
      </c>
      <c r="GP76" s="495">
        <v>0</v>
      </c>
      <c r="GQ76" s="496">
        <v>-231141</v>
      </c>
      <c r="GR76" s="496">
        <v>-289499</v>
      </c>
      <c r="GS76" s="494">
        <v>313585</v>
      </c>
      <c r="GT76" s="495">
        <v>0</v>
      </c>
      <c r="GU76" s="496">
        <v>313585</v>
      </c>
      <c r="GV76" s="496">
        <v>82444</v>
      </c>
      <c r="GW76" s="496">
        <v>24086</v>
      </c>
      <c r="GX76" s="497">
        <v>-22302</v>
      </c>
      <c r="GY76" s="497">
        <v>0</v>
      </c>
      <c r="GZ76" s="497">
        <v>0</v>
      </c>
      <c r="HA76" s="495">
        <v>-1784</v>
      </c>
      <c r="HB76" s="495">
        <v>-24086</v>
      </c>
      <c r="HC76" s="496">
        <v>58358</v>
      </c>
      <c r="HD76" s="496">
        <v>0</v>
      </c>
    </row>
    <row r="77" spans="1:212" ht="15.75" hidden="1" customHeight="1" x14ac:dyDescent="0.2">
      <c r="A77" s="498" t="s">
        <v>68</v>
      </c>
      <c r="B77" s="499" t="s">
        <v>67</v>
      </c>
      <c r="C77" s="493">
        <v>0</v>
      </c>
      <c r="D77" s="494">
        <v>0</v>
      </c>
      <c r="E77" s="494">
        <v>0</v>
      </c>
      <c r="F77" s="494">
        <v>0</v>
      </c>
      <c r="G77" s="494">
        <v>0</v>
      </c>
      <c r="H77" s="494">
        <v>0</v>
      </c>
      <c r="I77" s="494">
        <v>0</v>
      </c>
      <c r="J77" s="494">
        <v>0</v>
      </c>
      <c r="K77" s="494">
        <v>0</v>
      </c>
      <c r="L77" s="494">
        <v>0</v>
      </c>
      <c r="M77" s="494">
        <v>0</v>
      </c>
      <c r="N77" s="494">
        <v>0</v>
      </c>
      <c r="O77" s="494">
        <v>0</v>
      </c>
      <c r="P77" s="494">
        <v>982</v>
      </c>
      <c r="Q77" s="494">
        <v>484</v>
      </c>
      <c r="R77" s="494">
        <v>7</v>
      </c>
      <c r="S77" s="494">
        <v>0</v>
      </c>
      <c r="T77" s="494">
        <v>0</v>
      </c>
      <c r="U77" s="494">
        <v>0</v>
      </c>
      <c r="V77" s="494">
        <v>0</v>
      </c>
      <c r="W77" s="494">
        <v>0</v>
      </c>
      <c r="X77" s="494">
        <v>0</v>
      </c>
      <c r="Y77" s="494">
        <v>0</v>
      </c>
      <c r="Z77" s="494">
        <v>0</v>
      </c>
      <c r="AA77" s="494">
        <v>0</v>
      </c>
      <c r="AB77" s="494">
        <v>0</v>
      </c>
      <c r="AC77" s="494">
        <v>0</v>
      </c>
      <c r="AD77" s="494">
        <v>0</v>
      </c>
      <c r="AE77" s="494">
        <v>0</v>
      </c>
      <c r="AF77" s="494">
        <v>0</v>
      </c>
      <c r="AG77" s="494">
        <v>0</v>
      </c>
      <c r="AH77" s="494">
        <v>0</v>
      </c>
      <c r="AI77" s="494">
        <v>0</v>
      </c>
      <c r="AJ77" s="494">
        <v>0</v>
      </c>
      <c r="AK77" s="494">
        <v>0</v>
      </c>
      <c r="AL77" s="494">
        <v>0</v>
      </c>
      <c r="AM77" s="494">
        <v>368</v>
      </c>
      <c r="AN77" s="494">
        <v>4841</v>
      </c>
      <c r="AO77" s="494">
        <v>0</v>
      </c>
      <c r="AP77" s="494">
        <v>0</v>
      </c>
      <c r="AQ77" s="494">
        <v>0</v>
      </c>
      <c r="AR77" s="494">
        <v>0</v>
      </c>
      <c r="AS77" s="494">
        <v>0</v>
      </c>
      <c r="AT77" s="494">
        <v>0</v>
      </c>
      <c r="AU77" s="494">
        <v>0</v>
      </c>
      <c r="AV77" s="494">
        <v>0</v>
      </c>
      <c r="AW77" s="494">
        <v>0</v>
      </c>
      <c r="AX77" s="494">
        <v>0</v>
      </c>
      <c r="AY77" s="494">
        <v>0</v>
      </c>
      <c r="AZ77" s="494">
        <v>0</v>
      </c>
      <c r="BA77" s="494">
        <v>0</v>
      </c>
      <c r="BB77" s="494">
        <v>0</v>
      </c>
      <c r="BC77" s="494">
        <v>0</v>
      </c>
      <c r="BD77" s="494">
        <v>0</v>
      </c>
      <c r="BE77" s="494">
        <v>0</v>
      </c>
      <c r="BF77" s="494">
        <v>0</v>
      </c>
      <c r="BG77" s="494">
        <v>0</v>
      </c>
      <c r="BH77" s="494">
        <v>0</v>
      </c>
      <c r="BI77" s="494">
        <v>0</v>
      </c>
      <c r="BJ77" s="494">
        <v>0</v>
      </c>
      <c r="BK77" s="494">
        <v>0</v>
      </c>
      <c r="BL77" s="494">
        <v>0</v>
      </c>
      <c r="BM77" s="494">
        <v>0</v>
      </c>
      <c r="BN77" s="494">
        <v>0</v>
      </c>
      <c r="BO77" s="494">
        <v>0</v>
      </c>
      <c r="BP77" s="494">
        <v>0</v>
      </c>
      <c r="BQ77" s="494">
        <v>0</v>
      </c>
      <c r="BR77" s="494">
        <v>20488</v>
      </c>
      <c r="BS77" s="494">
        <v>0</v>
      </c>
      <c r="BT77" s="494">
        <v>0</v>
      </c>
      <c r="BU77" s="494">
        <v>2490</v>
      </c>
      <c r="BV77" s="494">
        <v>0</v>
      </c>
      <c r="BW77" s="494">
        <v>0</v>
      </c>
      <c r="BX77" s="494">
        <v>8922</v>
      </c>
      <c r="BY77" s="494">
        <v>572335</v>
      </c>
      <c r="BZ77" s="494">
        <v>1809478</v>
      </c>
      <c r="CA77" s="494">
        <v>131199</v>
      </c>
      <c r="CB77" s="494">
        <v>402921</v>
      </c>
      <c r="CC77" s="494">
        <v>0</v>
      </c>
      <c r="CD77" s="494">
        <v>0</v>
      </c>
      <c r="CE77" s="494">
        <v>1126</v>
      </c>
      <c r="CF77" s="494">
        <v>0</v>
      </c>
      <c r="CG77" s="494">
        <v>393877</v>
      </c>
      <c r="CH77" s="494">
        <v>30245</v>
      </c>
      <c r="CI77" s="494">
        <v>40559</v>
      </c>
      <c r="CJ77" s="494">
        <v>279338</v>
      </c>
      <c r="CK77" s="494">
        <v>19421</v>
      </c>
      <c r="CL77" s="494">
        <v>71302</v>
      </c>
      <c r="CM77" s="494">
        <v>22447</v>
      </c>
      <c r="CN77" s="494">
        <v>5941</v>
      </c>
      <c r="CO77" s="494">
        <v>300566</v>
      </c>
      <c r="CP77" s="494">
        <v>28808</v>
      </c>
      <c r="CQ77" s="494">
        <v>41629</v>
      </c>
      <c r="CR77" s="494">
        <v>5733</v>
      </c>
      <c r="CS77" s="494">
        <v>23893</v>
      </c>
      <c r="CT77" s="494">
        <v>26916</v>
      </c>
      <c r="CU77" s="494">
        <v>133915</v>
      </c>
      <c r="CV77" s="494">
        <v>17615</v>
      </c>
      <c r="CW77" s="494">
        <v>98325</v>
      </c>
      <c r="CX77" s="494">
        <v>939</v>
      </c>
      <c r="CY77" s="494">
        <v>6642</v>
      </c>
      <c r="CZ77" s="494">
        <v>11636</v>
      </c>
      <c r="DA77" s="494">
        <v>6681</v>
      </c>
      <c r="DB77" s="494">
        <v>122</v>
      </c>
      <c r="DC77" s="494">
        <v>4126</v>
      </c>
      <c r="DD77" s="494">
        <v>0</v>
      </c>
      <c r="DE77" s="494">
        <v>6958</v>
      </c>
      <c r="DF77" s="494">
        <v>73062</v>
      </c>
      <c r="DG77" s="494">
        <v>10799</v>
      </c>
      <c r="DH77" s="494">
        <v>273</v>
      </c>
      <c r="DI77" s="494">
        <v>136</v>
      </c>
      <c r="DJ77" s="494">
        <v>9640</v>
      </c>
      <c r="DK77" s="494">
        <v>988</v>
      </c>
      <c r="DL77" s="494">
        <v>1142</v>
      </c>
      <c r="DM77" s="494">
        <v>416</v>
      </c>
      <c r="DN77" s="494">
        <v>190245</v>
      </c>
      <c r="DO77" s="494">
        <v>110586</v>
      </c>
      <c r="DP77" s="494">
        <v>83</v>
      </c>
      <c r="DQ77" s="494">
        <v>279771</v>
      </c>
      <c r="DR77" s="494">
        <v>248390</v>
      </c>
      <c r="DS77" s="494">
        <v>30602</v>
      </c>
      <c r="DT77" s="494">
        <v>2372</v>
      </c>
      <c r="DU77" s="494">
        <v>28895</v>
      </c>
      <c r="DV77" s="494">
        <v>1943</v>
      </c>
      <c r="DW77" s="494">
        <v>1877</v>
      </c>
      <c r="DX77" s="494">
        <v>0</v>
      </c>
      <c r="DY77" s="494">
        <v>259149</v>
      </c>
      <c r="DZ77" s="494">
        <v>184768</v>
      </c>
      <c r="EA77" s="494">
        <v>41210</v>
      </c>
      <c r="EB77" s="494">
        <v>168816</v>
      </c>
      <c r="EC77" s="494">
        <v>166414</v>
      </c>
      <c r="ED77" s="494">
        <v>0</v>
      </c>
      <c r="EE77" s="494">
        <v>0</v>
      </c>
      <c r="EF77" s="494">
        <v>0</v>
      </c>
      <c r="EG77" s="494">
        <v>10</v>
      </c>
      <c r="EH77" s="494">
        <v>0</v>
      </c>
      <c r="EI77" s="494">
        <v>0</v>
      </c>
      <c r="EJ77" s="494">
        <v>0</v>
      </c>
      <c r="EK77" s="494">
        <v>0</v>
      </c>
      <c r="EL77" s="494">
        <v>0</v>
      </c>
      <c r="EM77" s="494">
        <v>0</v>
      </c>
      <c r="EN77" s="494">
        <v>0</v>
      </c>
      <c r="EO77" s="494">
        <v>0</v>
      </c>
      <c r="EP77" s="494">
        <v>0</v>
      </c>
      <c r="EQ77" s="494">
        <v>0</v>
      </c>
      <c r="ER77" s="494">
        <v>0</v>
      </c>
      <c r="ES77" s="494">
        <v>0</v>
      </c>
      <c r="ET77" s="494">
        <v>0</v>
      </c>
      <c r="EU77" s="494">
        <v>0</v>
      </c>
      <c r="EV77" s="494">
        <v>0</v>
      </c>
      <c r="EW77" s="494">
        <v>0</v>
      </c>
      <c r="EX77" s="494">
        <v>0</v>
      </c>
      <c r="EY77" s="494">
        <v>0</v>
      </c>
      <c r="EZ77" s="494">
        <v>0</v>
      </c>
      <c r="FA77" s="494">
        <v>0</v>
      </c>
      <c r="FB77" s="494">
        <v>0</v>
      </c>
      <c r="FC77" s="494">
        <v>0</v>
      </c>
      <c r="FD77" s="494">
        <v>0</v>
      </c>
      <c r="FE77" s="494">
        <v>0</v>
      </c>
      <c r="FF77" s="494">
        <v>0</v>
      </c>
      <c r="FG77" s="494">
        <v>0</v>
      </c>
      <c r="FH77" s="494">
        <v>0</v>
      </c>
      <c r="FI77" s="494">
        <v>0</v>
      </c>
      <c r="FJ77" s="494">
        <v>59</v>
      </c>
      <c r="FK77" s="494">
        <v>0</v>
      </c>
      <c r="FL77" s="494">
        <v>0</v>
      </c>
      <c r="FM77" s="494">
        <v>0</v>
      </c>
      <c r="FN77" s="494">
        <v>0</v>
      </c>
      <c r="FO77" s="494">
        <v>0</v>
      </c>
      <c r="FP77" s="494">
        <v>0</v>
      </c>
      <c r="FQ77" s="494">
        <v>0</v>
      </c>
      <c r="FR77" s="494">
        <v>0</v>
      </c>
      <c r="FS77" s="494">
        <v>0</v>
      </c>
      <c r="FT77" s="494">
        <v>0</v>
      </c>
      <c r="FU77" s="494">
        <v>0</v>
      </c>
      <c r="FV77" s="494">
        <v>0</v>
      </c>
      <c r="FW77" s="494">
        <v>0</v>
      </c>
      <c r="FX77" s="494">
        <v>114</v>
      </c>
      <c r="FY77" s="494">
        <v>0</v>
      </c>
      <c r="FZ77" s="494">
        <v>0</v>
      </c>
      <c r="GA77" s="494">
        <v>0</v>
      </c>
      <c r="GB77" s="494">
        <v>0</v>
      </c>
      <c r="GC77" s="494">
        <v>0</v>
      </c>
      <c r="GD77" s="494">
        <v>0</v>
      </c>
      <c r="GE77" s="494">
        <v>136</v>
      </c>
      <c r="GF77" s="494">
        <v>0</v>
      </c>
      <c r="GG77" s="495">
        <v>7438</v>
      </c>
      <c r="GH77" s="496">
        <v>6352609</v>
      </c>
      <c r="GI77" s="497">
        <v>0</v>
      </c>
      <c r="GJ77" s="497">
        <v>0</v>
      </c>
      <c r="GK77" s="497">
        <v>0</v>
      </c>
      <c r="GL77" s="497">
        <v>0</v>
      </c>
      <c r="GM77" s="497">
        <v>0</v>
      </c>
      <c r="GN77" s="497">
        <v>0</v>
      </c>
      <c r="GO77" s="497">
        <v>0</v>
      </c>
      <c r="GP77" s="495">
        <v>-97975</v>
      </c>
      <c r="GQ77" s="496">
        <v>-97975</v>
      </c>
      <c r="GR77" s="496">
        <v>6254634</v>
      </c>
      <c r="GS77" s="494">
        <v>1910360</v>
      </c>
      <c r="GT77" s="495">
        <v>0</v>
      </c>
      <c r="GU77" s="496">
        <v>1910360</v>
      </c>
      <c r="GV77" s="496">
        <v>1812385</v>
      </c>
      <c r="GW77" s="496">
        <v>8164994</v>
      </c>
      <c r="GX77" s="497">
        <v>-251967</v>
      </c>
      <c r="GY77" s="497">
        <v>0</v>
      </c>
      <c r="GZ77" s="497">
        <v>0</v>
      </c>
      <c r="HA77" s="495">
        <v>-20158</v>
      </c>
      <c r="HB77" s="495">
        <v>-272125</v>
      </c>
      <c r="HC77" s="496">
        <v>1540260</v>
      </c>
      <c r="HD77" s="496">
        <v>7892869</v>
      </c>
    </row>
    <row r="78" spans="1:212" ht="15.75" hidden="1" customHeight="1" x14ac:dyDescent="0.2">
      <c r="A78" s="498" t="s">
        <v>59</v>
      </c>
      <c r="B78" s="499" t="s">
        <v>58</v>
      </c>
      <c r="C78" s="493">
        <v>0</v>
      </c>
      <c r="D78" s="494">
        <v>0</v>
      </c>
      <c r="E78" s="494">
        <v>0</v>
      </c>
      <c r="F78" s="494">
        <v>0</v>
      </c>
      <c r="G78" s="494">
        <v>0</v>
      </c>
      <c r="H78" s="494">
        <v>0</v>
      </c>
      <c r="I78" s="494">
        <v>0</v>
      </c>
      <c r="J78" s="494">
        <v>1</v>
      </c>
      <c r="K78" s="494">
        <v>0</v>
      </c>
      <c r="L78" s="494">
        <v>0</v>
      </c>
      <c r="M78" s="494">
        <v>0</v>
      </c>
      <c r="N78" s="494">
        <v>0</v>
      </c>
      <c r="O78" s="494">
        <v>0</v>
      </c>
      <c r="P78" s="494">
        <v>427</v>
      </c>
      <c r="Q78" s="494">
        <v>0</v>
      </c>
      <c r="R78" s="494">
        <v>0</v>
      </c>
      <c r="S78" s="494">
        <v>0</v>
      </c>
      <c r="T78" s="494">
        <v>0</v>
      </c>
      <c r="U78" s="494">
        <v>0</v>
      </c>
      <c r="V78" s="494">
        <v>0</v>
      </c>
      <c r="W78" s="494">
        <v>0</v>
      </c>
      <c r="X78" s="494">
        <v>0</v>
      </c>
      <c r="Y78" s="494">
        <v>0</v>
      </c>
      <c r="Z78" s="494">
        <v>0</v>
      </c>
      <c r="AA78" s="494">
        <v>0</v>
      </c>
      <c r="AB78" s="494">
        <v>0</v>
      </c>
      <c r="AC78" s="494">
        <v>0</v>
      </c>
      <c r="AD78" s="494">
        <v>0</v>
      </c>
      <c r="AE78" s="494">
        <v>0</v>
      </c>
      <c r="AF78" s="494">
        <v>0</v>
      </c>
      <c r="AG78" s="494">
        <v>0</v>
      </c>
      <c r="AH78" s="494">
        <v>0</v>
      </c>
      <c r="AI78" s="494">
        <v>0</v>
      </c>
      <c r="AJ78" s="494">
        <v>0</v>
      </c>
      <c r="AK78" s="494">
        <v>450</v>
      </c>
      <c r="AL78" s="494">
        <v>0</v>
      </c>
      <c r="AM78" s="494">
        <v>5</v>
      </c>
      <c r="AN78" s="494">
        <v>3673</v>
      </c>
      <c r="AO78" s="494">
        <v>0</v>
      </c>
      <c r="AP78" s="494">
        <v>0</v>
      </c>
      <c r="AQ78" s="494">
        <v>0</v>
      </c>
      <c r="AR78" s="494">
        <v>0</v>
      </c>
      <c r="AS78" s="494">
        <v>0</v>
      </c>
      <c r="AT78" s="494">
        <v>0</v>
      </c>
      <c r="AU78" s="494">
        <v>0</v>
      </c>
      <c r="AV78" s="494">
        <v>0</v>
      </c>
      <c r="AW78" s="494">
        <v>0</v>
      </c>
      <c r="AX78" s="494">
        <v>0</v>
      </c>
      <c r="AY78" s="494">
        <v>0</v>
      </c>
      <c r="AZ78" s="494">
        <v>0</v>
      </c>
      <c r="BA78" s="494">
        <v>0</v>
      </c>
      <c r="BB78" s="494">
        <v>0</v>
      </c>
      <c r="BC78" s="494">
        <v>0</v>
      </c>
      <c r="BD78" s="494">
        <v>0</v>
      </c>
      <c r="BE78" s="494">
        <v>0</v>
      </c>
      <c r="BF78" s="494">
        <v>0</v>
      </c>
      <c r="BG78" s="494">
        <v>0</v>
      </c>
      <c r="BH78" s="494">
        <v>0</v>
      </c>
      <c r="BI78" s="494">
        <v>0</v>
      </c>
      <c r="BJ78" s="494">
        <v>0</v>
      </c>
      <c r="BK78" s="494">
        <v>0</v>
      </c>
      <c r="BL78" s="494">
        <v>11</v>
      </c>
      <c r="BM78" s="494">
        <v>0</v>
      </c>
      <c r="BN78" s="494">
        <v>0</v>
      </c>
      <c r="BO78" s="494">
        <v>0</v>
      </c>
      <c r="BP78" s="494">
        <v>1</v>
      </c>
      <c r="BQ78" s="494">
        <v>0</v>
      </c>
      <c r="BR78" s="494">
        <v>341</v>
      </c>
      <c r="BS78" s="494">
        <v>0</v>
      </c>
      <c r="BT78" s="494">
        <v>0</v>
      </c>
      <c r="BU78" s="494">
        <v>4</v>
      </c>
      <c r="BV78" s="494">
        <v>0</v>
      </c>
      <c r="BW78" s="494">
        <v>0</v>
      </c>
      <c r="BX78" s="494">
        <v>0</v>
      </c>
      <c r="BY78" s="494">
        <v>103587</v>
      </c>
      <c r="BZ78" s="494">
        <v>0</v>
      </c>
      <c r="CA78" s="494">
        <v>1289</v>
      </c>
      <c r="CB78" s="494">
        <v>6150</v>
      </c>
      <c r="CC78" s="494">
        <v>0</v>
      </c>
      <c r="CD78" s="494">
        <v>0</v>
      </c>
      <c r="CE78" s="494">
        <v>0</v>
      </c>
      <c r="CF78" s="494">
        <v>0</v>
      </c>
      <c r="CG78" s="494">
        <v>41041</v>
      </c>
      <c r="CH78" s="494">
        <v>3781</v>
      </c>
      <c r="CI78" s="494">
        <v>5993</v>
      </c>
      <c r="CJ78" s="494">
        <v>41429</v>
      </c>
      <c r="CK78" s="494">
        <v>48795</v>
      </c>
      <c r="CL78" s="494">
        <v>6347</v>
      </c>
      <c r="CM78" s="494">
        <v>8184</v>
      </c>
      <c r="CN78" s="494">
        <v>7270</v>
      </c>
      <c r="CO78" s="494">
        <v>18790</v>
      </c>
      <c r="CP78" s="494">
        <v>6246</v>
      </c>
      <c r="CQ78" s="494">
        <v>19841</v>
      </c>
      <c r="CR78" s="494">
        <v>1909</v>
      </c>
      <c r="CS78" s="494">
        <v>9588</v>
      </c>
      <c r="CT78" s="494">
        <v>15355</v>
      </c>
      <c r="CU78" s="494">
        <v>7080</v>
      </c>
      <c r="CV78" s="494">
        <v>16813</v>
      </c>
      <c r="CW78" s="494">
        <v>21585</v>
      </c>
      <c r="CX78" s="494">
        <v>281</v>
      </c>
      <c r="CY78" s="494">
        <v>9770</v>
      </c>
      <c r="CZ78" s="494">
        <v>144</v>
      </c>
      <c r="DA78" s="494">
        <v>93</v>
      </c>
      <c r="DB78" s="494">
        <v>0</v>
      </c>
      <c r="DC78" s="494">
        <v>873</v>
      </c>
      <c r="DD78" s="494">
        <v>0</v>
      </c>
      <c r="DE78" s="494">
        <v>321</v>
      </c>
      <c r="DF78" s="494">
        <v>7279</v>
      </c>
      <c r="DG78" s="494">
        <v>165</v>
      </c>
      <c r="DH78" s="494">
        <v>194</v>
      </c>
      <c r="DI78" s="494">
        <v>0</v>
      </c>
      <c r="DJ78" s="494">
        <v>932</v>
      </c>
      <c r="DK78" s="494">
        <v>329</v>
      </c>
      <c r="DL78" s="494">
        <v>540</v>
      </c>
      <c r="DM78" s="494">
        <v>0</v>
      </c>
      <c r="DN78" s="494">
        <v>424</v>
      </c>
      <c r="DO78" s="494">
        <v>559</v>
      </c>
      <c r="DP78" s="494">
        <v>65</v>
      </c>
      <c r="DQ78" s="494">
        <v>108195</v>
      </c>
      <c r="DR78" s="494">
        <v>38573</v>
      </c>
      <c r="DS78" s="494">
        <v>1639</v>
      </c>
      <c r="DT78" s="494">
        <v>0</v>
      </c>
      <c r="DU78" s="494">
        <v>3053</v>
      </c>
      <c r="DV78" s="494">
        <v>1216</v>
      </c>
      <c r="DW78" s="494">
        <v>50</v>
      </c>
      <c r="DX78" s="494">
        <v>0</v>
      </c>
      <c r="DY78" s="494">
        <v>64021</v>
      </c>
      <c r="DZ78" s="494">
        <v>57566</v>
      </c>
      <c r="EA78" s="494">
        <v>23306</v>
      </c>
      <c r="EB78" s="494">
        <v>56080</v>
      </c>
      <c r="EC78" s="494">
        <v>78757</v>
      </c>
      <c r="ED78" s="494">
        <v>0</v>
      </c>
      <c r="EE78" s="494">
        <v>0</v>
      </c>
      <c r="EF78" s="494">
        <v>0</v>
      </c>
      <c r="EG78" s="494">
        <v>0</v>
      </c>
      <c r="EH78" s="494">
        <v>0</v>
      </c>
      <c r="EI78" s="494">
        <v>0</v>
      </c>
      <c r="EJ78" s="494">
        <v>0</v>
      </c>
      <c r="EK78" s="494">
        <v>0</v>
      </c>
      <c r="EL78" s="494">
        <v>0</v>
      </c>
      <c r="EM78" s="494">
        <v>0</v>
      </c>
      <c r="EN78" s="494">
        <v>0</v>
      </c>
      <c r="EO78" s="494">
        <v>0</v>
      </c>
      <c r="EP78" s="494">
        <v>0</v>
      </c>
      <c r="EQ78" s="494">
        <v>0</v>
      </c>
      <c r="ER78" s="494">
        <v>0</v>
      </c>
      <c r="ES78" s="494">
        <v>0</v>
      </c>
      <c r="ET78" s="494">
        <v>0</v>
      </c>
      <c r="EU78" s="494">
        <v>0</v>
      </c>
      <c r="EV78" s="494">
        <v>0</v>
      </c>
      <c r="EW78" s="494">
        <v>0</v>
      </c>
      <c r="EX78" s="494">
        <v>0</v>
      </c>
      <c r="EY78" s="494">
        <v>0</v>
      </c>
      <c r="EZ78" s="494">
        <v>0</v>
      </c>
      <c r="FA78" s="494">
        <v>0</v>
      </c>
      <c r="FB78" s="494">
        <v>0</v>
      </c>
      <c r="FC78" s="494">
        <v>0</v>
      </c>
      <c r="FD78" s="494">
        <v>0</v>
      </c>
      <c r="FE78" s="494">
        <v>0</v>
      </c>
      <c r="FF78" s="494">
        <v>0</v>
      </c>
      <c r="FG78" s="494">
        <v>0</v>
      </c>
      <c r="FH78" s="494">
        <v>0</v>
      </c>
      <c r="FI78" s="494">
        <v>0</v>
      </c>
      <c r="FJ78" s="494">
        <v>48</v>
      </c>
      <c r="FK78" s="494">
        <v>0</v>
      </c>
      <c r="FL78" s="494">
        <v>0</v>
      </c>
      <c r="FM78" s="494">
        <v>0</v>
      </c>
      <c r="FN78" s="494">
        <v>0</v>
      </c>
      <c r="FO78" s="494">
        <v>0</v>
      </c>
      <c r="FP78" s="494">
        <v>0</v>
      </c>
      <c r="FQ78" s="494">
        <v>0</v>
      </c>
      <c r="FR78" s="494">
        <v>0</v>
      </c>
      <c r="FS78" s="494">
        <v>0</v>
      </c>
      <c r="FT78" s="494">
        <v>0</v>
      </c>
      <c r="FU78" s="494">
        <v>0</v>
      </c>
      <c r="FV78" s="494">
        <v>0</v>
      </c>
      <c r="FW78" s="494">
        <v>0</v>
      </c>
      <c r="FX78" s="494">
        <v>0</v>
      </c>
      <c r="FY78" s="494">
        <v>0</v>
      </c>
      <c r="FZ78" s="494">
        <v>0</v>
      </c>
      <c r="GA78" s="494">
        <v>0</v>
      </c>
      <c r="GB78" s="494">
        <v>0</v>
      </c>
      <c r="GC78" s="494">
        <v>0</v>
      </c>
      <c r="GD78" s="494">
        <v>0</v>
      </c>
      <c r="GE78" s="494">
        <v>0</v>
      </c>
      <c r="GF78" s="494">
        <v>0</v>
      </c>
      <c r="GG78" s="495">
        <v>5081</v>
      </c>
      <c r="GH78" s="496">
        <v>855540</v>
      </c>
      <c r="GI78" s="497">
        <v>0</v>
      </c>
      <c r="GJ78" s="497">
        <v>0</v>
      </c>
      <c r="GK78" s="497">
        <v>0</v>
      </c>
      <c r="GL78" s="497">
        <v>0</v>
      </c>
      <c r="GM78" s="497">
        <v>0</v>
      </c>
      <c r="GN78" s="497">
        <v>0</v>
      </c>
      <c r="GO78" s="497">
        <v>0</v>
      </c>
      <c r="GP78" s="495">
        <v>-40643</v>
      </c>
      <c r="GQ78" s="496">
        <v>-40643</v>
      </c>
      <c r="GR78" s="496">
        <v>814897</v>
      </c>
      <c r="GS78" s="494">
        <v>435469</v>
      </c>
      <c r="GT78" s="495">
        <v>0</v>
      </c>
      <c r="GU78" s="496">
        <v>435469</v>
      </c>
      <c r="GV78" s="496">
        <v>394826</v>
      </c>
      <c r="GW78" s="496">
        <v>1250366</v>
      </c>
      <c r="GX78" s="497">
        <v>-34818</v>
      </c>
      <c r="GY78" s="497">
        <v>0</v>
      </c>
      <c r="GZ78" s="497">
        <v>0</v>
      </c>
      <c r="HA78" s="495">
        <v>-2786</v>
      </c>
      <c r="HB78" s="495">
        <v>-37604</v>
      </c>
      <c r="HC78" s="496">
        <v>357222</v>
      </c>
      <c r="HD78" s="496">
        <v>1212762</v>
      </c>
    </row>
    <row r="79" spans="1:212" ht="15.75" hidden="1" customHeight="1" x14ac:dyDescent="0.2">
      <c r="A79" s="498" t="s">
        <v>54</v>
      </c>
      <c r="B79" s="499" t="s">
        <v>53</v>
      </c>
      <c r="C79" s="493">
        <v>0</v>
      </c>
      <c r="D79" s="494">
        <v>0</v>
      </c>
      <c r="E79" s="494">
        <v>328</v>
      </c>
      <c r="F79" s="494">
        <v>8</v>
      </c>
      <c r="G79" s="494">
        <v>0</v>
      </c>
      <c r="H79" s="494">
        <v>5</v>
      </c>
      <c r="I79" s="494">
        <v>22</v>
      </c>
      <c r="J79" s="494">
        <v>0</v>
      </c>
      <c r="K79" s="494">
        <v>0</v>
      </c>
      <c r="L79" s="494">
        <v>8</v>
      </c>
      <c r="M79" s="494">
        <v>0</v>
      </c>
      <c r="N79" s="494">
        <v>107</v>
      </c>
      <c r="O79" s="494">
        <v>0</v>
      </c>
      <c r="P79" s="494">
        <v>61</v>
      </c>
      <c r="Q79" s="494">
        <v>0</v>
      </c>
      <c r="R79" s="494">
        <v>0</v>
      </c>
      <c r="S79" s="494">
        <v>0</v>
      </c>
      <c r="T79" s="494">
        <v>0</v>
      </c>
      <c r="U79" s="494">
        <v>0</v>
      </c>
      <c r="V79" s="494">
        <v>0</v>
      </c>
      <c r="W79" s="494">
        <v>0</v>
      </c>
      <c r="X79" s="494">
        <v>0</v>
      </c>
      <c r="Y79" s="494">
        <v>0</v>
      </c>
      <c r="Z79" s="494">
        <v>0</v>
      </c>
      <c r="AA79" s="494">
        <v>0</v>
      </c>
      <c r="AB79" s="494">
        <v>0</v>
      </c>
      <c r="AC79" s="494">
        <v>0</v>
      </c>
      <c r="AD79" s="494">
        <v>0</v>
      </c>
      <c r="AE79" s="494">
        <v>0</v>
      </c>
      <c r="AF79" s="494">
        <v>0</v>
      </c>
      <c r="AG79" s="494">
        <v>0</v>
      </c>
      <c r="AH79" s="494">
        <v>102</v>
      </c>
      <c r="AI79" s="494">
        <v>0</v>
      </c>
      <c r="AJ79" s="494">
        <v>0</v>
      </c>
      <c r="AK79" s="494">
        <v>0</v>
      </c>
      <c r="AL79" s="494">
        <v>0</v>
      </c>
      <c r="AM79" s="494">
        <v>986</v>
      </c>
      <c r="AN79" s="494">
        <v>32559</v>
      </c>
      <c r="AO79" s="494">
        <v>0</v>
      </c>
      <c r="AP79" s="494">
        <v>0</v>
      </c>
      <c r="AQ79" s="494">
        <v>0</v>
      </c>
      <c r="AR79" s="494">
        <v>0</v>
      </c>
      <c r="AS79" s="494">
        <v>0</v>
      </c>
      <c r="AT79" s="494">
        <v>0</v>
      </c>
      <c r="AU79" s="494">
        <v>0</v>
      </c>
      <c r="AV79" s="494">
        <v>0</v>
      </c>
      <c r="AW79" s="494">
        <v>0</v>
      </c>
      <c r="AX79" s="494">
        <v>0</v>
      </c>
      <c r="AY79" s="494">
        <v>0</v>
      </c>
      <c r="AZ79" s="494">
        <v>0</v>
      </c>
      <c r="BA79" s="494">
        <v>0</v>
      </c>
      <c r="BB79" s="494">
        <v>0</v>
      </c>
      <c r="BC79" s="494">
        <v>0</v>
      </c>
      <c r="BD79" s="494">
        <v>0</v>
      </c>
      <c r="BE79" s="494">
        <v>0</v>
      </c>
      <c r="BF79" s="494">
        <v>0</v>
      </c>
      <c r="BG79" s="494">
        <v>0</v>
      </c>
      <c r="BH79" s="494">
        <v>0</v>
      </c>
      <c r="BI79" s="494">
        <v>0</v>
      </c>
      <c r="BJ79" s="494">
        <v>0</v>
      </c>
      <c r="BK79" s="494">
        <v>0</v>
      </c>
      <c r="BL79" s="494">
        <v>15538</v>
      </c>
      <c r="BM79" s="494">
        <v>859</v>
      </c>
      <c r="BN79" s="494">
        <v>11077</v>
      </c>
      <c r="BO79" s="494">
        <v>0</v>
      </c>
      <c r="BP79" s="494">
        <v>2</v>
      </c>
      <c r="BQ79" s="494">
        <v>0</v>
      </c>
      <c r="BR79" s="494">
        <v>11051</v>
      </c>
      <c r="BS79" s="494">
        <v>0</v>
      </c>
      <c r="BT79" s="494">
        <v>5</v>
      </c>
      <c r="BU79" s="494">
        <v>1037</v>
      </c>
      <c r="BV79" s="494">
        <v>0</v>
      </c>
      <c r="BW79" s="494">
        <v>0</v>
      </c>
      <c r="BX79" s="494">
        <v>0</v>
      </c>
      <c r="BY79" s="494">
        <v>35861</v>
      </c>
      <c r="BZ79" s="494">
        <v>768129</v>
      </c>
      <c r="CA79" s="494">
        <v>8384</v>
      </c>
      <c r="CB79" s="494">
        <v>845925</v>
      </c>
      <c r="CC79" s="494">
        <v>597</v>
      </c>
      <c r="CD79" s="494">
        <v>0</v>
      </c>
      <c r="CE79" s="494">
        <v>2165</v>
      </c>
      <c r="CF79" s="494">
        <v>3596</v>
      </c>
      <c r="CG79" s="494">
        <v>11967</v>
      </c>
      <c r="CH79" s="494">
        <v>190493</v>
      </c>
      <c r="CI79" s="494">
        <v>39069</v>
      </c>
      <c r="CJ79" s="494">
        <v>510448</v>
      </c>
      <c r="CK79" s="494">
        <v>36176</v>
      </c>
      <c r="CL79" s="494">
        <v>30726</v>
      </c>
      <c r="CM79" s="494">
        <v>19668</v>
      </c>
      <c r="CN79" s="494">
        <v>5088</v>
      </c>
      <c r="CO79" s="494">
        <v>43316</v>
      </c>
      <c r="CP79" s="494">
        <v>15307</v>
      </c>
      <c r="CQ79" s="494">
        <v>44410</v>
      </c>
      <c r="CR79" s="494">
        <v>8429</v>
      </c>
      <c r="CS79" s="494">
        <v>48012</v>
      </c>
      <c r="CT79" s="494">
        <v>22783</v>
      </c>
      <c r="CU79" s="494">
        <v>92187</v>
      </c>
      <c r="CV79" s="494">
        <v>46899</v>
      </c>
      <c r="CW79" s="494">
        <v>67536</v>
      </c>
      <c r="CX79" s="494">
        <v>6382</v>
      </c>
      <c r="CY79" s="494">
        <v>16584</v>
      </c>
      <c r="CZ79" s="494">
        <v>17498</v>
      </c>
      <c r="DA79" s="494">
        <v>490</v>
      </c>
      <c r="DB79" s="494">
        <v>427</v>
      </c>
      <c r="DC79" s="494">
        <v>252</v>
      </c>
      <c r="DD79" s="494">
        <v>4934</v>
      </c>
      <c r="DE79" s="494">
        <v>28428</v>
      </c>
      <c r="DF79" s="494">
        <v>219803</v>
      </c>
      <c r="DG79" s="494">
        <v>63037</v>
      </c>
      <c r="DH79" s="494">
        <v>2441</v>
      </c>
      <c r="DI79" s="494">
        <v>5471</v>
      </c>
      <c r="DJ79" s="494">
        <v>49096</v>
      </c>
      <c r="DK79" s="494">
        <v>9039</v>
      </c>
      <c r="DL79" s="494">
        <v>9719</v>
      </c>
      <c r="DM79" s="494">
        <v>5171</v>
      </c>
      <c r="DN79" s="494">
        <v>350086</v>
      </c>
      <c r="DO79" s="494">
        <v>130935</v>
      </c>
      <c r="DP79" s="494">
        <v>359</v>
      </c>
      <c r="DQ79" s="494">
        <v>140130</v>
      </c>
      <c r="DR79" s="494">
        <v>23751</v>
      </c>
      <c r="DS79" s="494">
        <v>6745</v>
      </c>
      <c r="DT79" s="494">
        <v>69</v>
      </c>
      <c r="DU79" s="494">
        <v>10013</v>
      </c>
      <c r="DV79" s="494">
        <v>1673</v>
      </c>
      <c r="DW79" s="494">
        <v>13339</v>
      </c>
      <c r="DX79" s="494">
        <v>0</v>
      </c>
      <c r="DY79" s="494">
        <v>17581</v>
      </c>
      <c r="DZ79" s="494">
        <v>29116</v>
      </c>
      <c r="EA79" s="494">
        <v>93640</v>
      </c>
      <c r="EB79" s="494">
        <v>28168</v>
      </c>
      <c r="EC79" s="494">
        <v>34264</v>
      </c>
      <c r="ED79" s="494">
        <v>0</v>
      </c>
      <c r="EE79" s="494">
        <v>0</v>
      </c>
      <c r="EF79" s="494">
        <v>0</v>
      </c>
      <c r="EG79" s="494">
        <v>0</v>
      </c>
      <c r="EH79" s="494">
        <v>0</v>
      </c>
      <c r="EI79" s="494">
        <v>0</v>
      </c>
      <c r="EJ79" s="494">
        <v>0</v>
      </c>
      <c r="EK79" s="494">
        <v>0</v>
      </c>
      <c r="EL79" s="494">
        <v>0</v>
      </c>
      <c r="EM79" s="494">
        <v>0</v>
      </c>
      <c r="EN79" s="494">
        <v>0</v>
      </c>
      <c r="EO79" s="494">
        <v>0</v>
      </c>
      <c r="EP79" s="494">
        <v>0</v>
      </c>
      <c r="EQ79" s="494">
        <v>0</v>
      </c>
      <c r="ER79" s="494">
        <v>0</v>
      </c>
      <c r="ES79" s="494">
        <v>0</v>
      </c>
      <c r="ET79" s="494">
        <v>0</v>
      </c>
      <c r="EU79" s="494">
        <v>0</v>
      </c>
      <c r="EV79" s="494">
        <v>0</v>
      </c>
      <c r="EW79" s="494">
        <v>0</v>
      </c>
      <c r="EX79" s="494">
        <v>0</v>
      </c>
      <c r="EY79" s="494">
        <v>0</v>
      </c>
      <c r="EZ79" s="494">
        <v>0</v>
      </c>
      <c r="FA79" s="494">
        <v>0</v>
      </c>
      <c r="FB79" s="494">
        <v>13570</v>
      </c>
      <c r="FC79" s="494">
        <v>0</v>
      </c>
      <c r="FD79" s="494">
        <v>0</v>
      </c>
      <c r="FE79" s="494">
        <v>0</v>
      </c>
      <c r="FF79" s="494">
        <v>0</v>
      </c>
      <c r="FG79" s="494">
        <v>0</v>
      </c>
      <c r="FH79" s="494">
        <v>0</v>
      </c>
      <c r="FI79" s="494">
        <v>0</v>
      </c>
      <c r="FJ79" s="494">
        <v>8</v>
      </c>
      <c r="FK79" s="494">
        <v>0</v>
      </c>
      <c r="FL79" s="494">
        <v>0</v>
      </c>
      <c r="FM79" s="494">
        <v>0</v>
      </c>
      <c r="FN79" s="494">
        <v>0</v>
      </c>
      <c r="FO79" s="494">
        <v>0</v>
      </c>
      <c r="FP79" s="494">
        <v>0</v>
      </c>
      <c r="FQ79" s="494">
        <v>0</v>
      </c>
      <c r="FR79" s="494">
        <v>0</v>
      </c>
      <c r="FS79" s="494">
        <v>0</v>
      </c>
      <c r="FT79" s="494">
        <v>0</v>
      </c>
      <c r="FU79" s="494">
        <v>0</v>
      </c>
      <c r="FV79" s="494">
        <v>0</v>
      </c>
      <c r="FW79" s="494">
        <v>0</v>
      </c>
      <c r="FX79" s="494">
        <v>2809</v>
      </c>
      <c r="FY79" s="494">
        <v>0</v>
      </c>
      <c r="FZ79" s="494">
        <v>0</v>
      </c>
      <c r="GA79" s="494">
        <v>0</v>
      </c>
      <c r="GB79" s="494">
        <v>0</v>
      </c>
      <c r="GC79" s="494">
        <v>0</v>
      </c>
      <c r="GD79" s="494">
        <v>0</v>
      </c>
      <c r="GE79" s="494">
        <v>310</v>
      </c>
      <c r="GF79" s="494">
        <v>0</v>
      </c>
      <c r="GG79" s="495">
        <v>3558</v>
      </c>
      <c r="GH79" s="496">
        <v>4309822</v>
      </c>
      <c r="GI79" s="497">
        <v>0</v>
      </c>
      <c r="GJ79" s="497">
        <v>0</v>
      </c>
      <c r="GK79" s="497">
        <v>0</v>
      </c>
      <c r="GL79" s="497">
        <v>0</v>
      </c>
      <c r="GM79" s="497">
        <v>0</v>
      </c>
      <c r="GN79" s="497">
        <v>0</v>
      </c>
      <c r="GO79" s="497">
        <v>0</v>
      </c>
      <c r="GP79" s="495">
        <v>-71550</v>
      </c>
      <c r="GQ79" s="496">
        <v>-71550</v>
      </c>
      <c r="GR79" s="496">
        <v>4238272</v>
      </c>
      <c r="GS79" s="494">
        <v>796552</v>
      </c>
      <c r="GT79" s="495">
        <v>0</v>
      </c>
      <c r="GU79" s="496">
        <v>796552</v>
      </c>
      <c r="GV79" s="496">
        <v>725002</v>
      </c>
      <c r="GW79" s="496">
        <v>5034824</v>
      </c>
      <c r="GX79" s="497">
        <v>-166436</v>
      </c>
      <c r="GY79" s="497">
        <v>0</v>
      </c>
      <c r="GZ79" s="497">
        <v>0</v>
      </c>
      <c r="HA79" s="495">
        <v>-13316</v>
      </c>
      <c r="HB79" s="495">
        <v>-179752</v>
      </c>
      <c r="HC79" s="496">
        <v>545250</v>
      </c>
      <c r="HD79" s="496">
        <v>4855072</v>
      </c>
    </row>
    <row r="80" spans="1:212" ht="15.75" hidden="1" customHeight="1" x14ac:dyDescent="0.2">
      <c r="A80" s="498" t="s">
        <v>50</v>
      </c>
      <c r="B80" s="499" t="s">
        <v>2162</v>
      </c>
      <c r="C80" s="493">
        <v>0</v>
      </c>
      <c r="D80" s="494">
        <v>0</v>
      </c>
      <c r="E80" s="494">
        <v>0</v>
      </c>
      <c r="F80" s="494">
        <v>0</v>
      </c>
      <c r="G80" s="494">
        <v>0</v>
      </c>
      <c r="H80" s="494">
        <v>0</v>
      </c>
      <c r="I80" s="494">
        <v>0</v>
      </c>
      <c r="J80" s="494">
        <v>0</v>
      </c>
      <c r="K80" s="494">
        <v>0</v>
      </c>
      <c r="L80" s="494">
        <v>0</v>
      </c>
      <c r="M80" s="494">
        <v>0</v>
      </c>
      <c r="N80" s="494">
        <v>257</v>
      </c>
      <c r="O80" s="494">
        <v>0</v>
      </c>
      <c r="P80" s="494">
        <v>15</v>
      </c>
      <c r="Q80" s="494">
        <v>26</v>
      </c>
      <c r="R80" s="494">
        <v>270</v>
      </c>
      <c r="S80" s="494">
        <v>0</v>
      </c>
      <c r="T80" s="494">
        <v>0</v>
      </c>
      <c r="U80" s="494">
        <v>0</v>
      </c>
      <c r="V80" s="494">
        <v>0</v>
      </c>
      <c r="W80" s="494">
        <v>0</v>
      </c>
      <c r="X80" s="494">
        <v>0</v>
      </c>
      <c r="Y80" s="494">
        <v>0</v>
      </c>
      <c r="Z80" s="494">
        <v>0</v>
      </c>
      <c r="AA80" s="494">
        <v>0</v>
      </c>
      <c r="AB80" s="494">
        <v>0</v>
      </c>
      <c r="AC80" s="494">
        <v>0</v>
      </c>
      <c r="AD80" s="494">
        <v>0</v>
      </c>
      <c r="AE80" s="494">
        <v>0</v>
      </c>
      <c r="AF80" s="494">
        <v>0</v>
      </c>
      <c r="AG80" s="494">
        <v>0</v>
      </c>
      <c r="AH80" s="494">
        <v>0</v>
      </c>
      <c r="AI80" s="494">
        <v>0</v>
      </c>
      <c r="AJ80" s="494">
        <v>0</v>
      </c>
      <c r="AK80" s="494">
        <v>0</v>
      </c>
      <c r="AL80" s="494">
        <v>0</v>
      </c>
      <c r="AM80" s="494">
        <v>4</v>
      </c>
      <c r="AN80" s="494">
        <v>1153</v>
      </c>
      <c r="AO80" s="494">
        <v>0</v>
      </c>
      <c r="AP80" s="494">
        <v>0</v>
      </c>
      <c r="AQ80" s="494">
        <v>0</v>
      </c>
      <c r="AR80" s="494">
        <v>0</v>
      </c>
      <c r="AS80" s="494">
        <v>0</v>
      </c>
      <c r="AT80" s="494">
        <v>0</v>
      </c>
      <c r="AU80" s="494">
        <v>0</v>
      </c>
      <c r="AV80" s="494">
        <v>0</v>
      </c>
      <c r="AW80" s="494">
        <v>0</v>
      </c>
      <c r="AX80" s="494">
        <v>0</v>
      </c>
      <c r="AY80" s="494">
        <v>0</v>
      </c>
      <c r="AZ80" s="494">
        <v>0</v>
      </c>
      <c r="BA80" s="494">
        <v>0</v>
      </c>
      <c r="BB80" s="494">
        <v>0</v>
      </c>
      <c r="BC80" s="494">
        <v>0</v>
      </c>
      <c r="BD80" s="494">
        <v>0</v>
      </c>
      <c r="BE80" s="494">
        <v>0</v>
      </c>
      <c r="BF80" s="494">
        <v>0</v>
      </c>
      <c r="BG80" s="494">
        <v>0</v>
      </c>
      <c r="BH80" s="494">
        <v>0</v>
      </c>
      <c r="BI80" s="494">
        <v>0</v>
      </c>
      <c r="BJ80" s="494">
        <v>0</v>
      </c>
      <c r="BK80" s="494">
        <v>0</v>
      </c>
      <c r="BL80" s="494">
        <v>0</v>
      </c>
      <c r="BM80" s="494">
        <v>0</v>
      </c>
      <c r="BN80" s="494">
        <v>0</v>
      </c>
      <c r="BO80" s="494">
        <v>0</v>
      </c>
      <c r="BP80" s="494">
        <v>41</v>
      </c>
      <c r="BQ80" s="494">
        <v>0</v>
      </c>
      <c r="BR80" s="494">
        <v>288</v>
      </c>
      <c r="BS80" s="494">
        <v>1494</v>
      </c>
      <c r="BT80" s="494">
        <v>0</v>
      </c>
      <c r="BU80" s="494">
        <v>526</v>
      </c>
      <c r="BV80" s="494">
        <v>0</v>
      </c>
      <c r="BW80" s="494">
        <v>0</v>
      </c>
      <c r="BX80" s="494">
        <v>0</v>
      </c>
      <c r="BY80" s="494">
        <v>0</v>
      </c>
      <c r="BZ80" s="494">
        <v>0</v>
      </c>
      <c r="CA80" s="494">
        <v>10746</v>
      </c>
      <c r="CB80" s="494">
        <v>0</v>
      </c>
      <c r="CC80" s="494">
        <v>0</v>
      </c>
      <c r="CD80" s="494">
        <v>0</v>
      </c>
      <c r="CE80" s="494">
        <v>0</v>
      </c>
      <c r="CF80" s="494">
        <v>0</v>
      </c>
      <c r="CG80" s="494">
        <v>58003</v>
      </c>
      <c r="CH80" s="494">
        <v>495</v>
      </c>
      <c r="CI80" s="494">
        <v>15</v>
      </c>
      <c r="CJ80" s="494">
        <v>41270</v>
      </c>
      <c r="CK80" s="494">
        <v>125663</v>
      </c>
      <c r="CL80" s="494">
        <v>73482</v>
      </c>
      <c r="CM80" s="494">
        <v>17876</v>
      </c>
      <c r="CN80" s="494">
        <v>45420</v>
      </c>
      <c r="CO80" s="494">
        <v>63129</v>
      </c>
      <c r="CP80" s="494">
        <v>23347</v>
      </c>
      <c r="CQ80" s="494">
        <v>72137</v>
      </c>
      <c r="CR80" s="494">
        <v>9135</v>
      </c>
      <c r="CS80" s="494">
        <v>30248</v>
      </c>
      <c r="CT80" s="494">
        <v>30876</v>
      </c>
      <c r="CU80" s="494">
        <v>81759</v>
      </c>
      <c r="CV80" s="494">
        <v>18544</v>
      </c>
      <c r="CW80" s="494">
        <v>162955</v>
      </c>
      <c r="CX80" s="494">
        <v>5362</v>
      </c>
      <c r="CY80" s="494">
        <v>14628</v>
      </c>
      <c r="CZ80" s="494">
        <v>1242</v>
      </c>
      <c r="DA80" s="494">
        <v>3413</v>
      </c>
      <c r="DB80" s="494">
        <v>599</v>
      </c>
      <c r="DC80" s="494">
        <v>8928</v>
      </c>
      <c r="DD80" s="494">
        <v>0</v>
      </c>
      <c r="DE80" s="494">
        <v>2848</v>
      </c>
      <c r="DF80" s="494">
        <v>86495</v>
      </c>
      <c r="DG80" s="494">
        <v>2685</v>
      </c>
      <c r="DH80" s="494">
        <v>400</v>
      </c>
      <c r="DI80" s="494">
        <v>3823</v>
      </c>
      <c r="DJ80" s="494">
        <v>4471</v>
      </c>
      <c r="DK80" s="494">
        <v>740</v>
      </c>
      <c r="DL80" s="494">
        <v>1759</v>
      </c>
      <c r="DM80" s="494">
        <v>2758</v>
      </c>
      <c r="DN80" s="494">
        <v>6980</v>
      </c>
      <c r="DO80" s="494">
        <v>1922</v>
      </c>
      <c r="DP80" s="494">
        <v>0</v>
      </c>
      <c r="DQ80" s="494">
        <v>577430</v>
      </c>
      <c r="DR80" s="494">
        <v>67936</v>
      </c>
      <c r="DS80" s="494">
        <v>8836</v>
      </c>
      <c r="DT80" s="494">
        <v>6259</v>
      </c>
      <c r="DU80" s="494">
        <v>39312</v>
      </c>
      <c r="DV80" s="494">
        <v>3651</v>
      </c>
      <c r="DW80" s="494">
        <v>1855</v>
      </c>
      <c r="DX80" s="494">
        <v>0</v>
      </c>
      <c r="DY80" s="494">
        <v>6432</v>
      </c>
      <c r="DZ80" s="494">
        <v>1798</v>
      </c>
      <c r="EA80" s="494">
        <v>2916</v>
      </c>
      <c r="EB80" s="494">
        <v>14553</v>
      </c>
      <c r="EC80" s="494">
        <v>76432</v>
      </c>
      <c r="ED80" s="494">
        <v>0</v>
      </c>
      <c r="EE80" s="494">
        <v>0</v>
      </c>
      <c r="EF80" s="494">
        <v>0</v>
      </c>
      <c r="EG80" s="494">
        <v>106</v>
      </c>
      <c r="EH80" s="494">
        <v>0</v>
      </c>
      <c r="EI80" s="494">
        <v>0</v>
      </c>
      <c r="EJ80" s="494">
        <v>0</v>
      </c>
      <c r="EK80" s="494">
        <v>0</v>
      </c>
      <c r="EL80" s="494">
        <v>0</v>
      </c>
      <c r="EM80" s="494">
        <v>0</v>
      </c>
      <c r="EN80" s="494">
        <v>0</v>
      </c>
      <c r="EO80" s="494">
        <v>0</v>
      </c>
      <c r="EP80" s="494">
        <v>0</v>
      </c>
      <c r="EQ80" s="494">
        <v>0</v>
      </c>
      <c r="ER80" s="494">
        <v>0</v>
      </c>
      <c r="ES80" s="494">
        <v>0</v>
      </c>
      <c r="ET80" s="494">
        <v>0</v>
      </c>
      <c r="EU80" s="494">
        <v>0</v>
      </c>
      <c r="EV80" s="494">
        <v>4</v>
      </c>
      <c r="EW80" s="494">
        <v>10</v>
      </c>
      <c r="EX80" s="494">
        <v>0</v>
      </c>
      <c r="EY80" s="494">
        <v>0</v>
      </c>
      <c r="EZ80" s="494">
        <v>0</v>
      </c>
      <c r="FA80" s="494">
        <v>0</v>
      </c>
      <c r="FB80" s="494">
        <v>0</v>
      </c>
      <c r="FC80" s="494">
        <v>0</v>
      </c>
      <c r="FD80" s="494">
        <v>0</v>
      </c>
      <c r="FE80" s="494">
        <v>0</v>
      </c>
      <c r="FF80" s="494">
        <v>0</v>
      </c>
      <c r="FG80" s="494">
        <v>0</v>
      </c>
      <c r="FH80" s="494">
        <v>0</v>
      </c>
      <c r="FI80" s="494">
        <v>0</v>
      </c>
      <c r="FJ80" s="494">
        <v>96</v>
      </c>
      <c r="FK80" s="494">
        <v>21</v>
      </c>
      <c r="FL80" s="494">
        <v>0</v>
      </c>
      <c r="FM80" s="494">
        <v>0</v>
      </c>
      <c r="FN80" s="494">
        <v>0</v>
      </c>
      <c r="FO80" s="494">
        <v>0</v>
      </c>
      <c r="FP80" s="494">
        <v>25</v>
      </c>
      <c r="FQ80" s="494">
        <v>0</v>
      </c>
      <c r="FR80" s="494">
        <v>73</v>
      </c>
      <c r="FS80" s="494">
        <v>84</v>
      </c>
      <c r="FT80" s="494">
        <v>20</v>
      </c>
      <c r="FU80" s="494">
        <v>0</v>
      </c>
      <c r="FV80" s="494">
        <v>0</v>
      </c>
      <c r="FW80" s="494">
        <v>0</v>
      </c>
      <c r="FX80" s="494">
        <v>0</v>
      </c>
      <c r="FY80" s="494">
        <v>0</v>
      </c>
      <c r="FZ80" s="494">
        <v>0</v>
      </c>
      <c r="GA80" s="494">
        <v>108</v>
      </c>
      <c r="GB80" s="494">
        <v>675</v>
      </c>
      <c r="GC80" s="494">
        <v>0</v>
      </c>
      <c r="GD80" s="494">
        <v>30</v>
      </c>
      <c r="GE80" s="494">
        <v>145</v>
      </c>
      <c r="GF80" s="494">
        <v>34</v>
      </c>
      <c r="GG80" s="495">
        <v>3937</v>
      </c>
      <c r="GH80" s="496">
        <v>1831005</v>
      </c>
      <c r="GI80" s="497">
        <v>0</v>
      </c>
      <c r="GJ80" s="497">
        <v>37</v>
      </c>
      <c r="GK80" s="497">
        <v>0</v>
      </c>
      <c r="GL80" s="497">
        <v>0</v>
      </c>
      <c r="GM80" s="497">
        <v>0</v>
      </c>
      <c r="GN80" s="497">
        <v>0</v>
      </c>
      <c r="GO80" s="497">
        <v>0</v>
      </c>
      <c r="GP80" s="495">
        <v>-24790</v>
      </c>
      <c r="GQ80" s="496">
        <v>-24753</v>
      </c>
      <c r="GR80" s="496">
        <v>1806252</v>
      </c>
      <c r="GS80" s="494">
        <v>44609</v>
      </c>
      <c r="GT80" s="495">
        <v>12</v>
      </c>
      <c r="GU80" s="496">
        <v>44621</v>
      </c>
      <c r="GV80" s="496">
        <v>19868</v>
      </c>
      <c r="GW80" s="496">
        <v>1850873</v>
      </c>
      <c r="GX80" s="497">
        <v>-28295</v>
      </c>
      <c r="GY80" s="497">
        <v>-23</v>
      </c>
      <c r="GZ80" s="497">
        <v>-3</v>
      </c>
      <c r="HA80" s="495">
        <v>-2263</v>
      </c>
      <c r="HB80" s="495">
        <v>-30584</v>
      </c>
      <c r="HC80" s="496">
        <v>-10716</v>
      </c>
      <c r="HD80" s="496">
        <v>1820289</v>
      </c>
    </row>
    <row r="81" spans="1:212" ht="15.75" hidden="1" customHeight="1" x14ac:dyDescent="0.2">
      <c r="A81" s="498" t="s">
        <v>1117</v>
      </c>
      <c r="B81" s="499" t="s">
        <v>43</v>
      </c>
      <c r="C81" s="493">
        <v>0</v>
      </c>
      <c r="D81" s="494">
        <v>0</v>
      </c>
      <c r="E81" s="494">
        <v>0</v>
      </c>
      <c r="F81" s="494">
        <v>0</v>
      </c>
      <c r="G81" s="494">
        <v>0</v>
      </c>
      <c r="H81" s="494">
        <v>0</v>
      </c>
      <c r="I81" s="494">
        <v>0</v>
      </c>
      <c r="J81" s="494">
        <v>0</v>
      </c>
      <c r="K81" s="494">
        <v>0</v>
      </c>
      <c r="L81" s="494">
        <v>0</v>
      </c>
      <c r="M81" s="494">
        <v>0</v>
      </c>
      <c r="N81" s="494">
        <v>0</v>
      </c>
      <c r="O81" s="494">
        <v>0</v>
      </c>
      <c r="P81" s="494">
        <v>0</v>
      </c>
      <c r="Q81" s="494">
        <v>0</v>
      </c>
      <c r="R81" s="494">
        <v>0</v>
      </c>
      <c r="S81" s="494">
        <v>0</v>
      </c>
      <c r="T81" s="494">
        <v>0</v>
      </c>
      <c r="U81" s="494">
        <v>0</v>
      </c>
      <c r="V81" s="494">
        <v>0</v>
      </c>
      <c r="W81" s="494">
        <v>0</v>
      </c>
      <c r="X81" s="494">
        <v>0</v>
      </c>
      <c r="Y81" s="494">
        <v>0</v>
      </c>
      <c r="Z81" s="494">
        <v>0</v>
      </c>
      <c r="AA81" s="494">
        <v>0</v>
      </c>
      <c r="AB81" s="494">
        <v>0</v>
      </c>
      <c r="AC81" s="494">
        <v>0</v>
      </c>
      <c r="AD81" s="494">
        <v>0</v>
      </c>
      <c r="AE81" s="494">
        <v>0</v>
      </c>
      <c r="AF81" s="494">
        <v>0</v>
      </c>
      <c r="AG81" s="494">
        <v>0</v>
      </c>
      <c r="AH81" s="494">
        <v>0</v>
      </c>
      <c r="AI81" s="494">
        <v>0</v>
      </c>
      <c r="AJ81" s="494">
        <v>0</v>
      </c>
      <c r="AK81" s="494">
        <v>0</v>
      </c>
      <c r="AL81" s="494">
        <v>0</v>
      </c>
      <c r="AM81" s="494">
        <v>104</v>
      </c>
      <c r="AN81" s="494">
        <v>71611</v>
      </c>
      <c r="AO81" s="494">
        <v>0</v>
      </c>
      <c r="AP81" s="494">
        <v>0</v>
      </c>
      <c r="AQ81" s="494">
        <v>0</v>
      </c>
      <c r="AR81" s="494">
        <v>0</v>
      </c>
      <c r="AS81" s="494">
        <v>0</v>
      </c>
      <c r="AT81" s="494">
        <v>0</v>
      </c>
      <c r="AU81" s="494">
        <v>0</v>
      </c>
      <c r="AV81" s="494">
        <v>0</v>
      </c>
      <c r="AW81" s="494">
        <v>592</v>
      </c>
      <c r="AX81" s="494">
        <v>0</v>
      </c>
      <c r="AY81" s="494">
        <v>12</v>
      </c>
      <c r="AZ81" s="494">
        <v>0</v>
      </c>
      <c r="BA81" s="494">
        <v>0</v>
      </c>
      <c r="BB81" s="494">
        <v>0</v>
      </c>
      <c r="BC81" s="494">
        <v>0</v>
      </c>
      <c r="BD81" s="494">
        <v>0</v>
      </c>
      <c r="BE81" s="494">
        <v>0</v>
      </c>
      <c r="BF81" s="494">
        <v>0</v>
      </c>
      <c r="BG81" s="494">
        <v>29</v>
      </c>
      <c r="BH81" s="494">
        <v>0</v>
      </c>
      <c r="BI81" s="494">
        <v>154</v>
      </c>
      <c r="BJ81" s="494">
        <v>0</v>
      </c>
      <c r="BK81" s="494">
        <v>0</v>
      </c>
      <c r="BL81" s="494">
        <v>652</v>
      </c>
      <c r="BM81" s="494">
        <v>0</v>
      </c>
      <c r="BN81" s="494">
        <v>0</v>
      </c>
      <c r="BO81" s="494">
        <v>0</v>
      </c>
      <c r="BP81" s="494">
        <v>0</v>
      </c>
      <c r="BQ81" s="494">
        <v>51</v>
      </c>
      <c r="BR81" s="494">
        <v>7784</v>
      </c>
      <c r="BS81" s="494">
        <v>771</v>
      </c>
      <c r="BT81" s="494">
        <v>317</v>
      </c>
      <c r="BU81" s="494">
        <v>3313</v>
      </c>
      <c r="BV81" s="494">
        <v>849</v>
      </c>
      <c r="BW81" s="494">
        <v>0</v>
      </c>
      <c r="BX81" s="494">
        <v>0</v>
      </c>
      <c r="BY81" s="494">
        <v>0</v>
      </c>
      <c r="BZ81" s="494">
        <v>0</v>
      </c>
      <c r="CA81" s="494">
        <v>1228</v>
      </c>
      <c r="CB81" s="494">
        <v>0</v>
      </c>
      <c r="CC81" s="494">
        <v>0</v>
      </c>
      <c r="CD81" s="494">
        <v>0</v>
      </c>
      <c r="CE81" s="494">
        <v>86</v>
      </c>
      <c r="CF81" s="494">
        <v>2807</v>
      </c>
      <c r="CG81" s="494">
        <v>210098</v>
      </c>
      <c r="CH81" s="494">
        <v>216040</v>
      </c>
      <c r="CI81" s="494">
        <v>26455</v>
      </c>
      <c r="CJ81" s="494">
        <v>523769</v>
      </c>
      <c r="CK81" s="494">
        <v>54826</v>
      </c>
      <c r="CL81" s="494">
        <v>55059</v>
      </c>
      <c r="CM81" s="494">
        <v>60016</v>
      </c>
      <c r="CN81" s="494">
        <v>15582</v>
      </c>
      <c r="CO81" s="494">
        <v>41424</v>
      </c>
      <c r="CP81" s="494">
        <v>18567</v>
      </c>
      <c r="CQ81" s="494">
        <v>65777</v>
      </c>
      <c r="CR81" s="494">
        <v>8223</v>
      </c>
      <c r="CS81" s="494">
        <v>22612</v>
      </c>
      <c r="CT81" s="494">
        <v>18490</v>
      </c>
      <c r="CU81" s="494">
        <v>79814</v>
      </c>
      <c r="CV81" s="494">
        <v>18146</v>
      </c>
      <c r="CW81" s="494">
        <v>61988</v>
      </c>
      <c r="CX81" s="494">
        <v>1158</v>
      </c>
      <c r="CY81" s="494">
        <v>20452</v>
      </c>
      <c r="CZ81" s="494">
        <v>9206</v>
      </c>
      <c r="DA81" s="494">
        <v>7722</v>
      </c>
      <c r="DB81" s="494">
        <v>81</v>
      </c>
      <c r="DC81" s="494">
        <v>0</v>
      </c>
      <c r="DD81" s="494">
        <v>992</v>
      </c>
      <c r="DE81" s="494">
        <v>31878</v>
      </c>
      <c r="DF81" s="494">
        <v>88441</v>
      </c>
      <c r="DG81" s="494">
        <v>64528</v>
      </c>
      <c r="DH81" s="494">
        <v>90</v>
      </c>
      <c r="DI81" s="494">
        <v>0</v>
      </c>
      <c r="DJ81" s="494">
        <v>24762</v>
      </c>
      <c r="DK81" s="494">
        <v>14466</v>
      </c>
      <c r="DL81" s="494">
        <v>823</v>
      </c>
      <c r="DM81" s="494">
        <v>1476</v>
      </c>
      <c r="DN81" s="494">
        <v>79528</v>
      </c>
      <c r="DO81" s="494">
        <v>18987</v>
      </c>
      <c r="DP81" s="494">
        <v>2403</v>
      </c>
      <c r="DQ81" s="494">
        <v>232641</v>
      </c>
      <c r="DR81" s="494">
        <v>123121</v>
      </c>
      <c r="DS81" s="494">
        <v>28595</v>
      </c>
      <c r="DT81" s="494">
        <v>0</v>
      </c>
      <c r="DU81" s="494">
        <v>45762</v>
      </c>
      <c r="DV81" s="494">
        <v>82</v>
      </c>
      <c r="DW81" s="494">
        <v>6904</v>
      </c>
      <c r="DX81" s="494">
        <v>0</v>
      </c>
      <c r="DY81" s="494">
        <v>4609</v>
      </c>
      <c r="DZ81" s="494">
        <v>3067</v>
      </c>
      <c r="EA81" s="494">
        <v>7671</v>
      </c>
      <c r="EB81" s="494">
        <v>4885</v>
      </c>
      <c r="EC81" s="494">
        <v>775</v>
      </c>
      <c r="ED81" s="494">
        <v>0</v>
      </c>
      <c r="EE81" s="494">
        <v>0</v>
      </c>
      <c r="EF81" s="494">
        <v>0</v>
      </c>
      <c r="EG81" s="494">
        <v>0</v>
      </c>
      <c r="EH81" s="494">
        <v>0</v>
      </c>
      <c r="EI81" s="494">
        <v>0</v>
      </c>
      <c r="EJ81" s="494">
        <v>0</v>
      </c>
      <c r="EK81" s="494">
        <v>0</v>
      </c>
      <c r="EL81" s="494">
        <v>0</v>
      </c>
      <c r="EM81" s="494">
        <v>0</v>
      </c>
      <c r="EN81" s="494">
        <v>0</v>
      </c>
      <c r="EO81" s="494">
        <v>0</v>
      </c>
      <c r="EP81" s="494">
        <v>0</v>
      </c>
      <c r="EQ81" s="494">
        <v>0</v>
      </c>
      <c r="ER81" s="494">
        <v>0</v>
      </c>
      <c r="ES81" s="494">
        <v>0</v>
      </c>
      <c r="ET81" s="494">
        <v>0</v>
      </c>
      <c r="EU81" s="494">
        <v>0</v>
      </c>
      <c r="EV81" s="494">
        <v>0</v>
      </c>
      <c r="EW81" s="494">
        <v>0</v>
      </c>
      <c r="EX81" s="494">
        <v>0</v>
      </c>
      <c r="EY81" s="494">
        <v>0</v>
      </c>
      <c r="EZ81" s="494">
        <v>0</v>
      </c>
      <c r="FA81" s="494">
        <v>0</v>
      </c>
      <c r="FB81" s="494">
        <v>0</v>
      </c>
      <c r="FC81" s="494">
        <v>0</v>
      </c>
      <c r="FD81" s="494">
        <v>0</v>
      </c>
      <c r="FE81" s="494">
        <v>0</v>
      </c>
      <c r="FF81" s="494">
        <v>0</v>
      </c>
      <c r="FG81" s="494">
        <v>0</v>
      </c>
      <c r="FH81" s="494">
        <v>0</v>
      </c>
      <c r="FI81" s="494">
        <v>0</v>
      </c>
      <c r="FJ81" s="494">
        <v>1138</v>
      </c>
      <c r="FK81" s="494">
        <v>0</v>
      </c>
      <c r="FL81" s="494">
        <v>0</v>
      </c>
      <c r="FM81" s="494">
        <v>0</v>
      </c>
      <c r="FN81" s="494">
        <v>0</v>
      </c>
      <c r="FO81" s="494">
        <v>0</v>
      </c>
      <c r="FP81" s="494">
        <v>0</v>
      </c>
      <c r="FQ81" s="494">
        <v>0</v>
      </c>
      <c r="FR81" s="494">
        <v>0</v>
      </c>
      <c r="FS81" s="494">
        <v>0</v>
      </c>
      <c r="FT81" s="494">
        <v>0</v>
      </c>
      <c r="FU81" s="494">
        <v>0</v>
      </c>
      <c r="FV81" s="494">
        <v>0</v>
      </c>
      <c r="FW81" s="494">
        <v>0</v>
      </c>
      <c r="FX81" s="494">
        <v>0</v>
      </c>
      <c r="FY81" s="494">
        <v>5231</v>
      </c>
      <c r="FZ81" s="494">
        <v>0</v>
      </c>
      <c r="GA81" s="494">
        <v>0</v>
      </c>
      <c r="GB81" s="494">
        <v>0</v>
      </c>
      <c r="GC81" s="494">
        <v>0</v>
      </c>
      <c r="GD81" s="494">
        <v>0</v>
      </c>
      <c r="GE81" s="494">
        <v>0</v>
      </c>
      <c r="GF81" s="494">
        <v>0</v>
      </c>
      <c r="GG81" s="495">
        <v>3050</v>
      </c>
      <c r="GH81" s="496">
        <v>2421770</v>
      </c>
      <c r="GI81" s="497">
        <v>0</v>
      </c>
      <c r="GJ81" s="497">
        <v>0</v>
      </c>
      <c r="GK81" s="497">
        <v>0</v>
      </c>
      <c r="GL81" s="497">
        <v>0</v>
      </c>
      <c r="GM81" s="497">
        <v>0</v>
      </c>
      <c r="GN81" s="497">
        <v>0</v>
      </c>
      <c r="GO81" s="497">
        <v>0</v>
      </c>
      <c r="GP81" s="495">
        <v>-1990</v>
      </c>
      <c r="GQ81" s="496">
        <v>-1990</v>
      </c>
      <c r="GR81" s="496">
        <v>2419780</v>
      </c>
      <c r="GS81" s="494">
        <v>19923</v>
      </c>
      <c r="GT81" s="495">
        <v>0</v>
      </c>
      <c r="GU81" s="496">
        <v>19923</v>
      </c>
      <c r="GV81" s="496">
        <v>17933</v>
      </c>
      <c r="GW81" s="496">
        <v>2439703</v>
      </c>
      <c r="GX81" s="497">
        <v>-167263</v>
      </c>
      <c r="GY81" s="497">
        <v>0</v>
      </c>
      <c r="GZ81" s="497">
        <v>0</v>
      </c>
      <c r="HA81" s="495">
        <v>-13381</v>
      </c>
      <c r="HB81" s="495">
        <v>-180644</v>
      </c>
      <c r="HC81" s="496">
        <v>-162711</v>
      </c>
      <c r="HD81" s="496">
        <v>2259059</v>
      </c>
    </row>
    <row r="82" spans="1:212" ht="15.75" hidden="1" customHeight="1" x14ac:dyDescent="0.2">
      <c r="A82" s="498" t="s">
        <v>41</v>
      </c>
      <c r="B82" s="499" t="s">
        <v>40</v>
      </c>
      <c r="C82" s="493">
        <v>0</v>
      </c>
      <c r="D82" s="494">
        <v>0</v>
      </c>
      <c r="E82" s="494">
        <v>0</v>
      </c>
      <c r="F82" s="494">
        <v>0</v>
      </c>
      <c r="G82" s="494">
        <v>0</v>
      </c>
      <c r="H82" s="494">
        <v>0</v>
      </c>
      <c r="I82" s="494">
        <v>0</v>
      </c>
      <c r="J82" s="494">
        <v>0</v>
      </c>
      <c r="K82" s="494">
        <v>0</v>
      </c>
      <c r="L82" s="494">
        <v>0</v>
      </c>
      <c r="M82" s="494">
        <v>0</v>
      </c>
      <c r="N82" s="494">
        <v>0</v>
      </c>
      <c r="O82" s="494">
        <v>0</v>
      </c>
      <c r="P82" s="494">
        <v>0</v>
      </c>
      <c r="Q82" s="494">
        <v>0</v>
      </c>
      <c r="R82" s="494">
        <v>0</v>
      </c>
      <c r="S82" s="494">
        <v>0</v>
      </c>
      <c r="T82" s="494">
        <v>0</v>
      </c>
      <c r="U82" s="494">
        <v>0</v>
      </c>
      <c r="V82" s="494">
        <v>0</v>
      </c>
      <c r="W82" s="494">
        <v>0</v>
      </c>
      <c r="X82" s="494">
        <v>0</v>
      </c>
      <c r="Y82" s="494">
        <v>0</v>
      </c>
      <c r="Z82" s="494">
        <v>0</v>
      </c>
      <c r="AA82" s="494">
        <v>0</v>
      </c>
      <c r="AB82" s="494">
        <v>0</v>
      </c>
      <c r="AC82" s="494">
        <v>0</v>
      </c>
      <c r="AD82" s="494">
        <v>0</v>
      </c>
      <c r="AE82" s="494">
        <v>0</v>
      </c>
      <c r="AF82" s="494">
        <v>0</v>
      </c>
      <c r="AG82" s="494">
        <v>0</v>
      </c>
      <c r="AH82" s="494">
        <v>5</v>
      </c>
      <c r="AI82" s="494">
        <v>0</v>
      </c>
      <c r="AJ82" s="494">
        <v>0</v>
      </c>
      <c r="AK82" s="494">
        <v>0</v>
      </c>
      <c r="AL82" s="494">
        <v>0</v>
      </c>
      <c r="AM82" s="494">
        <v>64</v>
      </c>
      <c r="AN82" s="494">
        <v>1219</v>
      </c>
      <c r="AO82" s="494">
        <v>0</v>
      </c>
      <c r="AP82" s="494">
        <v>0</v>
      </c>
      <c r="AQ82" s="494">
        <v>443</v>
      </c>
      <c r="AR82" s="494">
        <v>0</v>
      </c>
      <c r="AS82" s="494">
        <v>0</v>
      </c>
      <c r="AT82" s="494">
        <v>132</v>
      </c>
      <c r="AU82" s="494">
        <v>0</v>
      </c>
      <c r="AV82" s="494">
        <v>706</v>
      </c>
      <c r="AW82" s="494">
        <v>69288</v>
      </c>
      <c r="AX82" s="494">
        <v>0</v>
      </c>
      <c r="AY82" s="494">
        <v>8080</v>
      </c>
      <c r="AZ82" s="494">
        <v>0</v>
      </c>
      <c r="BA82" s="494">
        <v>348</v>
      </c>
      <c r="BB82" s="494">
        <v>0</v>
      </c>
      <c r="BC82" s="494">
        <v>0</v>
      </c>
      <c r="BD82" s="494">
        <v>0</v>
      </c>
      <c r="BE82" s="494">
        <v>0</v>
      </c>
      <c r="BF82" s="494">
        <v>0</v>
      </c>
      <c r="BG82" s="494">
        <v>571</v>
      </c>
      <c r="BH82" s="494">
        <v>0</v>
      </c>
      <c r="BI82" s="494">
        <v>33904</v>
      </c>
      <c r="BJ82" s="494">
        <v>0</v>
      </c>
      <c r="BK82" s="494">
        <v>0</v>
      </c>
      <c r="BL82" s="494">
        <v>6324</v>
      </c>
      <c r="BM82" s="494">
        <v>0</v>
      </c>
      <c r="BN82" s="494">
        <v>0</v>
      </c>
      <c r="BO82" s="494">
        <v>0</v>
      </c>
      <c r="BP82" s="494">
        <v>0</v>
      </c>
      <c r="BQ82" s="494">
        <v>7637</v>
      </c>
      <c r="BR82" s="494">
        <v>0</v>
      </c>
      <c r="BS82" s="494">
        <v>21405</v>
      </c>
      <c r="BT82" s="494">
        <v>9214</v>
      </c>
      <c r="BU82" s="494">
        <v>14453</v>
      </c>
      <c r="BV82" s="494">
        <v>57746</v>
      </c>
      <c r="BW82" s="494">
        <v>0</v>
      </c>
      <c r="BX82" s="494">
        <v>0</v>
      </c>
      <c r="BY82" s="494">
        <v>2263</v>
      </c>
      <c r="BZ82" s="494">
        <v>155373</v>
      </c>
      <c r="CA82" s="494">
        <v>3905</v>
      </c>
      <c r="CB82" s="494">
        <v>0</v>
      </c>
      <c r="CC82" s="494">
        <v>283028</v>
      </c>
      <c r="CD82" s="494">
        <v>0</v>
      </c>
      <c r="CE82" s="494">
        <v>487795</v>
      </c>
      <c r="CF82" s="494">
        <v>1894289</v>
      </c>
      <c r="CG82" s="494">
        <v>5489</v>
      </c>
      <c r="CH82" s="494">
        <v>609</v>
      </c>
      <c r="CI82" s="494">
        <v>4337</v>
      </c>
      <c r="CJ82" s="494">
        <v>175289</v>
      </c>
      <c r="CK82" s="494">
        <v>0</v>
      </c>
      <c r="CL82" s="494">
        <v>0</v>
      </c>
      <c r="CM82" s="494">
        <v>36</v>
      </c>
      <c r="CN82" s="494">
        <v>112</v>
      </c>
      <c r="CO82" s="494">
        <v>12322</v>
      </c>
      <c r="CP82" s="494">
        <v>0</v>
      </c>
      <c r="CQ82" s="494">
        <v>0</v>
      </c>
      <c r="CR82" s="494">
        <v>1296</v>
      </c>
      <c r="CS82" s="494">
        <v>2671</v>
      </c>
      <c r="CT82" s="494">
        <v>2770</v>
      </c>
      <c r="CU82" s="494">
        <v>20</v>
      </c>
      <c r="CV82" s="494">
        <v>5625</v>
      </c>
      <c r="CW82" s="494">
        <v>9731</v>
      </c>
      <c r="CX82" s="494">
        <v>90</v>
      </c>
      <c r="CY82" s="494">
        <v>0</v>
      </c>
      <c r="CZ82" s="494">
        <v>10640</v>
      </c>
      <c r="DA82" s="494">
        <v>74687</v>
      </c>
      <c r="DB82" s="494">
        <v>6745</v>
      </c>
      <c r="DC82" s="494">
        <v>0</v>
      </c>
      <c r="DD82" s="494">
        <v>195488</v>
      </c>
      <c r="DE82" s="494">
        <v>135075</v>
      </c>
      <c r="DF82" s="494">
        <v>95585</v>
      </c>
      <c r="DG82" s="494">
        <v>3625</v>
      </c>
      <c r="DH82" s="494">
        <v>479</v>
      </c>
      <c r="DI82" s="494">
        <v>1821</v>
      </c>
      <c r="DJ82" s="494">
        <v>170558</v>
      </c>
      <c r="DK82" s="494">
        <v>3312</v>
      </c>
      <c r="DL82" s="494">
        <v>4465</v>
      </c>
      <c r="DM82" s="494">
        <v>109</v>
      </c>
      <c r="DN82" s="494">
        <v>124</v>
      </c>
      <c r="DO82" s="494">
        <v>34</v>
      </c>
      <c r="DP82" s="494">
        <v>0</v>
      </c>
      <c r="DQ82" s="494">
        <v>170880</v>
      </c>
      <c r="DR82" s="494">
        <v>539</v>
      </c>
      <c r="DS82" s="494">
        <v>1676</v>
      </c>
      <c r="DT82" s="494">
        <v>0</v>
      </c>
      <c r="DU82" s="494">
        <v>270</v>
      </c>
      <c r="DV82" s="494">
        <v>2211</v>
      </c>
      <c r="DW82" s="494">
        <v>57578</v>
      </c>
      <c r="DX82" s="494">
        <v>0</v>
      </c>
      <c r="DY82" s="494">
        <v>0</v>
      </c>
      <c r="DZ82" s="494">
        <v>2366</v>
      </c>
      <c r="EA82" s="494">
        <v>0</v>
      </c>
      <c r="EB82" s="494">
        <v>0</v>
      </c>
      <c r="EC82" s="494">
        <v>0</v>
      </c>
      <c r="ED82" s="494">
        <v>140</v>
      </c>
      <c r="EE82" s="494">
        <v>0</v>
      </c>
      <c r="EF82" s="494">
        <v>0</v>
      </c>
      <c r="EG82" s="494">
        <v>84</v>
      </c>
      <c r="EH82" s="494">
        <v>0</v>
      </c>
      <c r="EI82" s="494">
        <v>0</v>
      </c>
      <c r="EJ82" s="494">
        <v>0</v>
      </c>
      <c r="EK82" s="494">
        <v>0</v>
      </c>
      <c r="EL82" s="494">
        <v>0</v>
      </c>
      <c r="EM82" s="494">
        <v>0</v>
      </c>
      <c r="EN82" s="494">
        <v>0</v>
      </c>
      <c r="EO82" s="494">
        <v>0</v>
      </c>
      <c r="EP82" s="494">
        <v>0</v>
      </c>
      <c r="EQ82" s="494">
        <v>0</v>
      </c>
      <c r="ER82" s="494">
        <v>0</v>
      </c>
      <c r="ES82" s="494">
        <v>0</v>
      </c>
      <c r="ET82" s="494">
        <v>0</v>
      </c>
      <c r="EU82" s="494">
        <v>0</v>
      </c>
      <c r="EV82" s="494">
        <v>0</v>
      </c>
      <c r="EW82" s="494">
        <v>0</v>
      </c>
      <c r="EX82" s="494">
        <v>0</v>
      </c>
      <c r="EY82" s="494">
        <v>0</v>
      </c>
      <c r="EZ82" s="494">
        <v>0</v>
      </c>
      <c r="FA82" s="494">
        <v>0</v>
      </c>
      <c r="FB82" s="494">
        <v>0</v>
      </c>
      <c r="FC82" s="494">
        <v>0</v>
      </c>
      <c r="FD82" s="494">
        <v>0</v>
      </c>
      <c r="FE82" s="494">
        <v>0</v>
      </c>
      <c r="FF82" s="494">
        <v>0</v>
      </c>
      <c r="FG82" s="494">
        <v>0</v>
      </c>
      <c r="FH82" s="494">
        <v>0</v>
      </c>
      <c r="FI82" s="494">
        <v>1001</v>
      </c>
      <c r="FJ82" s="494">
        <v>154</v>
      </c>
      <c r="FK82" s="494">
        <v>0</v>
      </c>
      <c r="FL82" s="494">
        <v>0</v>
      </c>
      <c r="FM82" s="494">
        <v>0</v>
      </c>
      <c r="FN82" s="494">
        <v>0</v>
      </c>
      <c r="FO82" s="494">
        <v>1372</v>
      </c>
      <c r="FP82" s="494">
        <v>0</v>
      </c>
      <c r="FQ82" s="494">
        <v>0</v>
      </c>
      <c r="FR82" s="494">
        <v>0</v>
      </c>
      <c r="FS82" s="494">
        <v>0</v>
      </c>
      <c r="FT82" s="494">
        <v>0</v>
      </c>
      <c r="FU82" s="494">
        <v>0</v>
      </c>
      <c r="FV82" s="494">
        <v>0</v>
      </c>
      <c r="FW82" s="494">
        <v>0</v>
      </c>
      <c r="FX82" s="494">
        <v>0</v>
      </c>
      <c r="FY82" s="494">
        <v>0</v>
      </c>
      <c r="FZ82" s="494">
        <v>0</v>
      </c>
      <c r="GA82" s="494">
        <v>0</v>
      </c>
      <c r="GB82" s="494">
        <v>0</v>
      </c>
      <c r="GC82" s="494">
        <v>0</v>
      </c>
      <c r="GD82" s="494">
        <v>0</v>
      </c>
      <c r="GE82" s="494">
        <v>27</v>
      </c>
      <c r="GF82" s="494">
        <v>0</v>
      </c>
      <c r="GG82" s="495">
        <v>7811</v>
      </c>
      <c r="GH82" s="496">
        <v>4227445</v>
      </c>
      <c r="GI82" s="497">
        <v>0</v>
      </c>
      <c r="GJ82" s="497">
        <v>168356</v>
      </c>
      <c r="GK82" s="497">
        <v>0</v>
      </c>
      <c r="GL82" s="497">
        <v>0</v>
      </c>
      <c r="GM82" s="497">
        <v>0</v>
      </c>
      <c r="GN82" s="497">
        <v>0</v>
      </c>
      <c r="GO82" s="497">
        <v>0</v>
      </c>
      <c r="GP82" s="495">
        <v>-45473</v>
      </c>
      <c r="GQ82" s="496">
        <v>122883</v>
      </c>
      <c r="GR82" s="496">
        <v>4350328</v>
      </c>
      <c r="GS82" s="494">
        <v>1086820</v>
      </c>
      <c r="GT82" s="495">
        <v>0</v>
      </c>
      <c r="GU82" s="496">
        <v>1086820</v>
      </c>
      <c r="GV82" s="496">
        <v>1209703</v>
      </c>
      <c r="GW82" s="496">
        <v>5437148</v>
      </c>
      <c r="GX82" s="497">
        <v>-1809019</v>
      </c>
      <c r="GY82" s="497">
        <v>0</v>
      </c>
      <c r="GZ82" s="497">
        <v>-1412</v>
      </c>
      <c r="HA82" s="495">
        <v>-144835</v>
      </c>
      <c r="HB82" s="495">
        <v>-1955266</v>
      </c>
      <c r="HC82" s="496">
        <v>-745563</v>
      </c>
      <c r="HD82" s="496">
        <v>3481882</v>
      </c>
    </row>
    <row r="83" spans="1:212" ht="15.75" hidden="1" customHeight="1" x14ac:dyDescent="0.2">
      <c r="A83" s="498" t="s">
        <v>37</v>
      </c>
      <c r="B83" s="499" t="s">
        <v>36</v>
      </c>
      <c r="C83" s="493">
        <v>0</v>
      </c>
      <c r="D83" s="494">
        <v>0</v>
      </c>
      <c r="E83" s="494">
        <v>0</v>
      </c>
      <c r="F83" s="494">
        <v>0</v>
      </c>
      <c r="G83" s="494">
        <v>0</v>
      </c>
      <c r="H83" s="494">
        <v>0</v>
      </c>
      <c r="I83" s="494">
        <v>0</v>
      </c>
      <c r="J83" s="494">
        <v>0</v>
      </c>
      <c r="K83" s="494">
        <v>0</v>
      </c>
      <c r="L83" s="494">
        <v>0</v>
      </c>
      <c r="M83" s="494">
        <v>0</v>
      </c>
      <c r="N83" s="494">
        <v>0</v>
      </c>
      <c r="O83" s="494">
        <v>0</v>
      </c>
      <c r="P83" s="494">
        <v>0</v>
      </c>
      <c r="Q83" s="494">
        <v>0</v>
      </c>
      <c r="R83" s="494">
        <v>0</v>
      </c>
      <c r="S83" s="494">
        <v>0</v>
      </c>
      <c r="T83" s="494">
        <v>0</v>
      </c>
      <c r="U83" s="494">
        <v>0</v>
      </c>
      <c r="V83" s="494">
        <v>0</v>
      </c>
      <c r="W83" s="494">
        <v>0</v>
      </c>
      <c r="X83" s="494">
        <v>0</v>
      </c>
      <c r="Y83" s="494">
        <v>0</v>
      </c>
      <c r="Z83" s="494">
        <v>0</v>
      </c>
      <c r="AA83" s="494">
        <v>0</v>
      </c>
      <c r="AB83" s="494">
        <v>0</v>
      </c>
      <c r="AC83" s="494">
        <v>0</v>
      </c>
      <c r="AD83" s="494">
        <v>0</v>
      </c>
      <c r="AE83" s="494">
        <v>0</v>
      </c>
      <c r="AF83" s="494">
        <v>0</v>
      </c>
      <c r="AG83" s="494">
        <v>0</v>
      </c>
      <c r="AH83" s="494">
        <v>0</v>
      </c>
      <c r="AI83" s="494">
        <v>0</v>
      </c>
      <c r="AJ83" s="494">
        <v>0</v>
      </c>
      <c r="AK83" s="494">
        <v>0</v>
      </c>
      <c r="AL83" s="494">
        <v>0</v>
      </c>
      <c r="AM83" s="494">
        <v>0</v>
      </c>
      <c r="AN83" s="494">
        <v>-15</v>
      </c>
      <c r="AO83" s="494">
        <v>0</v>
      </c>
      <c r="AP83" s="494">
        <v>0</v>
      </c>
      <c r="AQ83" s="494">
        <v>0</v>
      </c>
      <c r="AR83" s="494">
        <v>0</v>
      </c>
      <c r="AS83" s="494">
        <v>0</v>
      </c>
      <c r="AT83" s="494">
        <v>-3090</v>
      </c>
      <c r="AU83" s="494">
        <v>0</v>
      </c>
      <c r="AV83" s="494">
        <v>0</v>
      </c>
      <c r="AW83" s="494">
        <v>423</v>
      </c>
      <c r="AX83" s="494">
        <v>0</v>
      </c>
      <c r="AY83" s="494">
        <v>0</v>
      </c>
      <c r="AZ83" s="494">
        <v>0</v>
      </c>
      <c r="BA83" s="494">
        <v>-6</v>
      </c>
      <c r="BB83" s="494">
        <v>0</v>
      </c>
      <c r="BC83" s="494">
        <v>0</v>
      </c>
      <c r="BD83" s="494">
        <v>0</v>
      </c>
      <c r="BE83" s="494">
        <v>0</v>
      </c>
      <c r="BF83" s="494">
        <v>0</v>
      </c>
      <c r="BG83" s="494">
        <v>0</v>
      </c>
      <c r="BH83" s="494">
        <v>0</v>
      </c>
      <c r="BI83" s="494">
        <v>0</v>
      </c>
      <c r="BJ83" s="494">
        <v>0</v>
      </c>
      <c r="BK83" s="494">
        <v>0</v>
      </c>
      <c r="BL83" s="494">
        <v>-111</v>
      </c>
      <c r="BM83" s="494">
        <v>0</v>
      </c>
      <c r="BN83" s="494">
        <v>-54</v>
      </c>
      <c r="BO83" s="494">
        <v>0</v>
      </c>
      <c r="BP83" s="494">
        <v>0</v>
      </c>
      <c r="BQ83" s="494">
        <v>0</v>
      </c>
      <c r="BR83" s="494">
        <v>0</v>
      </c>
      <c r="BS83" s="494">
        <v>0</v>
      </c>
      <c r="BT83" s="494">
        <v>-35</v>
      </c>
      <c r="BU83" s="494">
        <v>1</v>
      </c>
      <c r="BV83" s="494">
        <v>19</v>
      </c>
      <c r="BW83" s="494">
        <v>0</v>
      </c>
      <c r="BX83" s="494">
        <v>0</v>
      </c>
      <c r="BY83" s="494">
        <v>-3922</v>
      </c>
      <c r="BZ83" s="494">
        <v>-55</v>
      </c>
      <c r="CA83" s="494">
        <v>34</v>
      </c>
      <c r="CB83" s="494">
        <v>-506</v>
      </c>
      <c r="CC83" s="494">
        <v>323232</v>
      </c>
      <c r="CD83" s="494">
        <v>0</v>
      </c>
      <c r="CE83" s="494">
        <v>15825</v>
      </c>
      <c r="CF83" s="494">
        <v>338841</v>
      </c>
      <c r="CG83" s="494">
        <v>-29</v>
      </c>
      <c r="CH83" s="494">
        <v>-7611</v>
      </c>
      <c r="CI83" s="494">
        <v>-1870</v>
      </c>
      <c r="CJ83" s="494">
        <v>-26680</v>
      </c>
      <c r="CK83" s="494">
        <v>-174</v>
      </c>
      <c r="CL83" s="494">
        <v>-1738</v>
      </c>
      <c r="CM83" s="494">
        <v>-19</v>
      </c>
      <c r="CN83" s="494">
        <v>-57</v>
      </c>
      <c r="CO83" s="494">
        <v>-7163</v>
      </c>
      <c r="CP83" s="494">
        <v>-60</v>
      </c>
      <c r="CQ83" s="494">
        <v>-282</v>
      </c>
      <c r="CR83" s="494">
        <v>-13</v>
      </c>
      <c r="CS83" s="494">
        <v>-16</v>
      </c>
      <c r="CT83" s="494">
        <v>-120</v>
      </c>
      <c r="CU83" s="494">
        <v>-362</v>
      </c>
      <c r="CV83" s="494">
        <v>-151</v>
      </c>
      <c r="CW83" s="494">
        <v>-208</v>
      </c>
      <c r="CX83" s="494">
        <v>-1650</v>
      </c>
      <c r="CY83" s="494">
        <v>-76</v>
      </c>
      <c r="CZ83" s="494">
        <v>-113</v>
      </c>
      <c r="DA83" s="494">
        <v>-78</v>
      </c>
      <c r="DB83" s="494">
        <v>-331</v>
      </c>
      <c r="DC83" s="494">
        <v>-1207</v>
      </c>
      <c r="DD83" s="494">
        <v>-137547</v>
      </c>
      <c r="DE83" s="494">
        <v>-4921</v>
      </c>
      <c r="DF83" s="494">
        <v>-4896</v>
      </c>
      <c r="DG83" s="494">
        <v>-331</v>
      </c>
      <c r="DH83" s="494">
        <v>-82</v>
      </c>
      <c r="DI83" s="494">
        <v>-57</v>
      </c>
      <c r="DJ83" s="494">
        <v>-1452</v>
      </c>
      <c r="DK83" s="494">
        <v>-12</v>
      </c>
      <c r="DL83" s="494">
        <v>-480</v>
      </c>
      <c r="DM83" s="494">
        <v>-219</v>
      </c>
      <c r="DN83" s="494">
        <v>0</v>
      </c>
      <c r="DO83" s="494">
        <v>-1199</v>
      </c>
      <c r="DP83" s="494">
        <v>-3345</v>
      </c>
      <c r="DQ83" s="494">
        <v>-1258</v>
      </c>
      <c r="DR83" s="494">
        <v>-39</v>
      </c>
      <c r="DS83" s="494">
        <v>0</v>
      </c>
      <c r="DT83" s="494">
        <v>-264</v>
      </c>
      <c r="DU83" s="494">
        <v>-17</v>
      </c>
      <c r="DV83" s="494">
        <v>-22</v>
      </c>
      <c r="DW83" s="494">
        <v>-650</v>
      </c>
      <c r="DX83" s="494">
        <v>0</v>
      </c>
      <c r="DY83" s="494">
        <v>0</v>
      </c>
      <c r="DZ83" s="494">
        <v>0</v>
      </c>
      <c r="EA83" s="494">
        <v>0</v>
      </c>
      <c r="EB83" s="494">
        <v>-44</v>
      </c>
      <c r="EC83" s="494">
        <v>-74</v>
      </c>
      <c r="ED83" s="494">
        <v>0</v>
      </c>
      <c r="EE83" s="494">
        <v>0</v>
      </c>
      <c r="EF83" s="494">
        <v>0</v>
      </c>
      <c r="EG83" s="494">
        <v>0</v>
      </c>
      <c r="EH83" s="494">
        <v>0</v>
      </c>
      <c r="EI83" s="494">
        <v>0</v>
      </c>
      <c r="EJ83" s="494">
        <v>0</v>
      </c>
      <c r="EK83" s="494">
        <v>0</v>
      </c>
      <c r="EL83" s="494">
        <v>0</v>
      </c>
      <c r="EM83" s="494">
        <v>0</v>
      </c>
      <c r="EN83" s="494">
        <v>0</v>
      </c>
      <c r="EO83" s="494">
        <v>0</v>
      </c>
      <c r="EP83" s="494">
        <v>0</v>
      </c>
      <c r="EQ83" s="494">
        <v>0</v>
      </c>
      <c r="ER83" s="494">
        <v>0</v>
      </c>
      <c r="ES83" s="494">
        <v>0</v>
      </c>
      <c r="ET83" s="494">
        <v>0</v>
      </c>
      <c r="EU83" s="494">
        <v>0</v>
      </c>
      <c r="EV83" s="494">
        <v>0</v>
      </c>
      <c r="EW83" s="494">
        <v>0</v>
      </c>
      <c r="EX83" s="494">
        <v>0</v>
      </c>
      <c r="EY83" s="494">
        <v>0</v>
      </c>
      <c r="EZ83" s="494">
        <v>0</v>
      </c>
      <c r="FA83" s="494">
        <v>0</v>
      </c>
      <c r="FB83" s="494">
        <v>0</v>
      </c>
      <c r="FC83" s="494">
        <v>0</v>
      </c>
      <c r="FD83" s="494">
        <v>0</v>
      </c>
      <c r="FE83" s="494">
        <v>0</v>
      </c>
      <c r="FF83" s="494">
        <v>0</v>
      </c>
      <c r="FG83" s="494">
        <v>0</v>
      </c>
      <c r="FH83" s="494">
        <v>0</v>
      </c>
      <c r="FI83" s="494">
        <v>0</v>
      </c>
      <c r="FJ83" s="494">
        <v>0</v>
      </c>
      <c r="FK83" s="494">
        <v>0</v>
      </c>
      <c r="FL83" s="494">
        <v>0</v>
      </c>
      <c r="FM83" s="494">
        <v>0</v>
      </c>
      <c r="FN83" s="494">
        <v>0</v>
      </c>
      <c r="FO83" s="494">
        <v>0</v>
      </c>
      <c r="FP83" s="494">
        <v>0</v>
      </c>
      <c r="FQ83" s="494">
        <v>0</v>
      </c>
      <c r="FR83" s="494">
        <v>0</v>
      </c>
      <c r="FS83" s="494">
        <v>0</v>
      </c>
      <c r="FT83" s="494">
        <v>0</v>
      </c>
      <c r="FU83" s="494">
        <v>0</v>
      </c>
      <c r="FV83" s="494">
        <v>0</v>
      </c>
      <c r="FW83" s="494">
        <v>0</v>
      </c>
      <c r="FX83" s="494">
        <v>0</v>
      </c>
      <c r="FY83" s="494">
        <v>0</v>
      </c>
      <c r="FZ83" s="494">
        <v>0</v>
      </c>
      <c r="GA83" s="494">
        <v>0</v>
      </c>
      <c r="GB83" s="494">
        <v>0</v>
      </c>
      <c r="GC83" s="494">
        <v>0</v>
      </c>
      <c r="GD83" s="494">
        <v>0</v>
      </c>
      <c r="GE83" s="494">
        <v>0</v>
      </c>
      <c r="GF83" s="494">
        <v>0</v>
      </c>
      <c r="GG83" s="495">
        <v>0</v>
      </c>
      <c r="GH83" s="496">
        <v>463664</v>
      </c>
      <c r="GI83" s="497">
        <v>0</v>
      </c>
      <c r="GJ83" s="497">
        <v>-6657</v>
      </c>
      <c r="GK83" s="497">
        <v>0</v>
      </c>
      <c r="GL83" s="497">
        <v>0</v>
      </c>
      <c r="GM83" s="497">
        <v>0</v>
      </c>
      <c r="GN83" s="497">
        <v>0</v>
      </c>
      <c r="GO83" s="497">
        <v>-205416</v>
      </c>
      <c r="GP83" s="495">
        <v>0</v>
      </c>
      <c r="GQ83" s="496">
        <v>-212073</v>
      </c>
      <c r="GR83" s="496">
        <v>251591</v>
      </c>
      <c r="GS83" s="494">
        <v>224289</v>
      </c>
      <c r="GT83" s="495">
        <v>0</v>
      </c>
      <c r="GU83" s="496">
        <v>224289</v>
      </c>
      <c r="GV83" s="496">
        <v>12216</v>
      </c>
      <c r="GW83" s="496">
        <v>475880</v>
      </c>
      <c r="GX83" s="497">
        <v>-440601</v>
      </c>
      <c r="GY83" s="497">
        <v>0</v>
      </c>
      <c r="GZ83" s="497">
        <v>-29</v>
      </c>
      <c r="HA83" s="495">
        <v>-35250</v>
      </c>
      <c r="HB83" s="495">
        <v>-475880</v>
      </c>
      <c r="HC83" s="496">
        <v>-463664</v>
      </c>
      <c r="HD83" s="496">
        <v>0</v>
      </c>
    </row>
    <row r="84" spans="1:212" ht="15.75" hidden="1" customHeight="1" x14ac:dyDescent="0.2">
      <c r="A84" s="498" t="s">
        <v>35</v>
      </c>
      <c r="B84" s="499" t="s">
        <v>34</v>
      </c>
      <c r="C84" s="493">
        <v>0</v>
      </c>
      <c r="D84" s="494">
        <v>0</v>
      </c>
      <c r="E84" s="494">
        <v>0</v>
      </c>
      <c r="F84" s="494">
        <v>0</v>
      </c>
      <c r="G84" s="494">
        <v>0</v>
      </c>
      <c r="H84" s="494">
        <v>0</v>
      </c>
      <c r="I84" s="494">
        <v>0</v>
      </c>
      <c r="J84" s="494">
        <v>0</v>
      </c>
      <c r="K84" s="494">
        <v>0</v>
      </c>
      <c r="L84" s="494">
        <v>0</v>
      </c>
      <c r="M84" s="494">
        <v>0</v>
      </c>
      <c r="N84" s="494">
        <v>0</v>
      </c>
      <c r="O84" s="494">
        <v>0</v>
      </c>
      <c r="P84" s="494">
        <v>396</v>
      </c>
      <c r="Q84" s="494">
        <v>6</v>
      </c>
      <c r="R84" s="494">
        <v>181</v>
      </c>
      <c r="S84" s="494">
        <v>0</v>
      </c>
      <c r="T84" s="494">
        <v>0</v>
      </c>
      <c r="U84" s="494">
        <v>0</v>
      </c>
      <c r="V84" s="494">
        <v>0</v>
      </c>
      <c r="W84" s="494">
        <v>0</v>
      </c>
      <c r="X84" s="494">
        <v>0</v>
      </c>
      <c r="Y84" s="494">
        <v>0</v>
      </c>
      <c r="Z84" s="494">
        <v>0</v>
      </c>
      <c r="AA84" s="494">
        <v>0</v>
      </c>
      <c r="AB84" s="494">
        <v>0</v>
      </c>
      <c r="AC84" s="494">
        <v>0</v>
      </c>
      <c r="AD84" s="494">
        <v>0</v>
      </c>
      <c r="AE84" s="494">
        <v>0</v>
      </c>
      <c r="AF84" s="494">
        <v>0</v>
      </c>
      <c r="AG84" s="494">
        <v>0</v>
      </c>
      <c r="AH84" s="494">
        <v>0</v>
      </c>
      <c r="AI84" s="494">
        <v>0</v>
      </c>
      <c r="AJ84" s="494">
        <v>0</v>
      </c>
      <c r="AK84" s="494">
        <v>0</v>
      </c>
      <c r="AL84" s="494">
        <v>0</v>
      </c>
      <c r="AM84" s="494">
        <v>0</v>
      </c>
      <c r="AN84" s="494">
        <v>12</v>
      </c>
      <c r="AO84" s="494">
        <v>0</v>
      </c>
      <c r="AP84" s="494">
        <v>0</v>
      </c>
      <c r="AQ84" s="494">
        <v>0</v>
      </c>
      <c r="AR84" s="494">
        <v>0</v>
      </c>
      <c r="AS84" s="494">
        <v>0</v>
      </c>
      <c r="AT84" s="494">
        <v>0</v>
      </c>
      <c r="AU84" s="494">
        <v>0</v>
      </c>
      <c r="AV84" s="494">
        <v>0</v>
      </c>
      <c r="AW84" s="494">
        <v>0</v>
      </c>
      <c r="AX84" s="494">
        <v>0</v>
      </c>
      <c r="AY84" s="494">
        <v>0</v>
      </c>
      <c r="AZ84" s="494">
        <v>0</v>
      </c>
      <c r="BA84" s="494">
        <v>0</v>
      </c>
      <c r="BB84" s="494">
        <v>0</v>
      </c>
      <c r="BC84" s="494">
        <v>0</v>
      </c>
      <c r="BD84" s="494">
        <v>0</v>
      </c>
      <c r="BE84" s="494">
        <v>0</v>
      </c>
      <c r="BF84" s="494">
        <v>0</v>
      </c>
      <c r="BG84" s="494">
        <v>0</v>
      </c>
      <c r="BH84" s="494">
        <v>0</v>
      </c>
      <c r="BI84" s="494">
        <v>153</v>
      </c>
      <c r="BJ84" s="494">
        <v>0</v>
      </c>
      <c r="BK84" s="494">
        <v>0</v>
      </c>
      <c r="BL84" s="494">
        <v>0</v>
      </c>
      <c r="BM84" s="494">
        <v>0</v>
      </c>
      <c r="BN84" s="494">
        <v>0</v>
      </c>
      <c r="BO84" s="494">
        <v>0</v>
      </c>
      <c r="BP84" s="494">
        <v>0</v>
      </c>
      <c r="BQ84" s="494">
        <v>0</v>
      </c>
      <c r="BR84" s="494">
        <v>0</v>
      </c>
      <c r="BS84" s="494">
        <v>0</v>
      </c>
      <c r="BT84" s="494">
        <v>0</v>
      </c>
      <c r="BU84" s="494">
        <v>0</v>
      </c>
      <c r="BV84" s="494">
        <v>0</v>
      </c>
      <c r="BW84" s="494">
        <v>0</v>
      </c>
      <c r="BX84" s="494">
        <v>0</v>
      </c>
      <c r="BY84" s="494">
        <v>0</v>
      </c>
      <c r="BZ84" s="494">
        <v>0</v>
      </c>
      <c r="CA84" s="494">
        <v>13</v>
      </c>
      <c r="CB84" s="494">
        <v>0</v>
      </c>
      <c r="CC84" s="494">
        <v>0</v>
      </c>
      <c r="CD84" s="494">
        <v>0</v>
      </c>
      <c r="CE84" s="494">
        <v>66406</v>
      </c>
      <c r="CF84" s="494">
        <v>918</v>
      </c>
      <c r="CG84" s="494">
        <v>0</v>
      </c>
      <c r="CH84" s="494">
        <v>0</v>
      </c>
      <c r="CI84" s="494">
        <v>14101</v>
      </c>
      <c r="CJ84" s="494">
        <v>1504</v>
      </c>
      <c r="CK84" s="494">
        <v>13691</v>
      </c>
      <c r="CL84" s="494">
        <v>7709</v>
      </c>
      <c r="CM84" s="494">
        <v>24858</v>
      </c>
      <c r="CN84" s="494">
        <v>15290</v>
      </c>
      <c r="CO84" s="494">
        <v>8670</v>
      </c>
      <c r="CP84" s="494">
        <v>1091</v>
      </c>
      <c r="CQ84" s="494">
        <v>4664</v>
      </c>
      <c r="CR84" s="494">
        <v>444</v>
      </c>
      <c r="CS84" s="494">
        <v>5742</v>
      </c>
      <c r="CT84" s="494">
        <v>8295</v>
      </c>
      <c r="CU84" s="494">
        <v>9836</v>
      </c>
      <c r="CV84" s="494">
        <v>13143</v>
      </c>
      <c r="CW84" s="494">
        <v>33267</v>
      </c>
      <c r="CX84" s="494">
        <v>4434</v>
      </c>
      <c r="CY84" s="494">
        <v>15576</v>
      </c>
      <c r="CZ84" s="494">
        <v>1547</v>
      </c>
      <c r="DA84" s="494">
        <v>2959</v>
      </c>
      <c r="DB84" s="494">
        <v>40</v>
      </c>
      <c r="DC84" s="494">
        <v>4824</v>
      </c>
      <c r="DD84" s="494">
        <v>35662</v>
      </c>
      <c r="DE84" s="494">
        <v>147395</v>
      </c>
      <c r="DF84" s="494">
        <v>217006</v>
      </c>
      <c r="DG84" s="494">
        <v>26621</v>
      </c>
      <c r="DH84" s="494">
        <v>3869</v>
      </c>
      <c r="DI84" s="494">
        <v>5236</v>
      </c>
      <c r="DJ84" s="494">
        <v>37789</v>
      </c>
      <c r="DK84" s="494">
        <v>131252</v>
      </c>
      <c r="DL84" s="494">
        <v>11994</v>
      </c>
      <c r="DM84" s="494">
        <v>17646</v>
      </c>
      <c r="DN84" s="494">
        <v>72399</v>
      </c>
      <c r="DO84" s="494">
        <v>13732</v>
      </c>
      <c r="DP84" s="494">
        <v>3002</v>
      </c>
      <c r="DQ84" s="494">
        <v>310641</v>
      </c>
      <c r="DR84" s="494">
        <v>21704</v>
      </c>
      <c r="DS84" s="494">
        <v>5696</v>
      </c>
      <c r="DT84" s="494">
        <v>3863</v>
      </c>
      <c r="DU84" s="494">
        <v>745</v>
      </c>
      <c r="DV84" s="494">
        <v>1536</v>
      </c>
      <c r="DW84" s="494">
        <v>518</v>
      </c>
      <c r="DX84" s="494">
        <v>0</v>
      </c>
      <c r="DY84" s="494">
        <v>83732</v>
      </c>
      <c r="DZ84" s="494">
        <v>86490</v>
      </c>
      <c r="EA84" s="494">
        <v>89519</v>
      </c>
      <c r="EB84" s="494">
        <v>38992</v>
      </c>
      <c r="EC84" s="494">
        <v>182127</v>
      </c>
      <c r="ED84" s="494">
        <v>0</v>
      </c>
      <c r="EE84" s="494">
        <v>0</v>
      </c>
      <c r="EF84" s="494">
        <v>0</v>
      </c>
      <c r="EG84" s="494">
        <v>0</v>
      </c>
      <c r="EH84" s="494">
        <v>18</v>
      </c>
      <c r="EI84" s="494">
        <v>0</v>
      </c>
      <c r="EJ84" s="494">
        <v>0</v>
      </c>
      <c r="EK84" s="494">
        <v>0</v>
      </c>
      <c r="EL84" s="494">
        <v>0</v>
      </c>
      <c r="EM84" s="494">
        <v>0</v>
      </c>
      <c r="EN84" s="494">
        <v>0</v>
      </c>
      <c r="EO84" s="494">
        <v>0</v>
      </c>
      <c r="EP84" s="494">
        <v>0</v>
      </c>
      <c r="EQ84" s="494">
        <v>0</v>
      </c>
      <c r="ER84" s="494">
        <v>0</v>
      </c>
      <c r="ES84" s="494">
        <v>0</v>
      </c>
      <c r="ET84" s="494">
        <v>0</v>
      </c>
      <c r="EU84" s="494">
        <v>0</v>
      </c>
      <c r="EV84" s="494">
        <v>0</v>
      </c>
      <c r="EW84" s="494">
        <v>0</v>
      </c>
      <c r="EX84" s="494">
        <v>0</v>
      </c>
      <c r="EY84" s="494">
        <v>0</v>
      </c>
      <c r="EZ84" s="494">
        <v>0</v>
      </c>
      <c r="FA84" s="494">
        <v>0</v>
      </c>
      <c r="FB84" s="494">
        <v>0</v>
      </c>
      <c r="FC84" s="494">
        <v>0</v>
      </c>
      <c r="FD84" s="494">
        <v>0</v>
      </c>
      <c r="FE84" s="494">
        <v>0</v>
      </c>
      <c r="FF84" s="494">
        <v>0</v>
      </c>
      <c r="FG84" s="494">
        <v>0</v>
      </c>
      <c r="FH84" s="494">
        <v>0</v>
      </c>
      <c r="FI84" s="494">
        <v>441</v>
      </c>
      <c r="FJ84" s="494">
        <v>5297</v>
      </c>
      <c r="FK84" s="494">
        <v>0</v>
      </c>
      <c r="FL84" s="494">
        <v>0</v>
      </c>
      <c r="FM84" s="494">
        <v>0</v>
      </c>
      <c r="FN84" s="494">
        <v>0</v>
      </c>
      <c r="FO84" s="494">
        <v>2072</v>
      </c>
      <c r="FP84" s="494">
        <v>0</v>
      </c>
      <c r="FQ84" s="494">
        <v>0</v>
      </c>
      <c r="FR84" s="494">
        <v>0</v>
      </c>
      <c r="FS84" s="494">
        <v>0</v>
      </c>
      <c r="FT84" s="494">
        <v>0</v>
      </c>
      <c r="FU84" s="494">
        <v>0</v>
      </c>
      <c r="FV84" s="494">
        <v>0</v>
      </c>
      <c r="FW84" s="494">
        <v>0</v>
      </c>
      <c r="FX84" s="494">
        <v>3813</v>
      </c>
      <c r="FY84" s="494">
        <v>16924</v>
      </c>
      <c r="FZ84" s="494">
        <v>1868</v>
      </c>
      <c r="GA84" s="494">
        <v>0</v>
      </c>
      <c r="GB84" s="494">
        <v>0</v>
      </c>
      <c r="GC84" s="494">
        <v>0</v>
      </c>
      <c r="GD84" s="494">
        <v>0</v>
      </c>
      <c r="GE84" s="494">
        <v>0</v>
      </c>
      <c r="GF84" s="494">
        <v>0</v>
      </c>
      <c r="GG84" s="495">
        <v>7377</v>
      </c>
      <c r="GH84" s="496">
        <v>1846746</v>
      </c>
      <c r="GI84" s="497">
        <v>0</v>
      </c>
      <c r="GJ84" s="497">
        <v>0</v>
      </c>
      <c r="GK84" s="497">
        <v>0</v>
      </c>
      <c r="GL84" s="497">
        <v>0</v>
      </c>
      <c r="GM84" s="497">
        <v>0</v>
      </c>
      <c r="GN84" s="497">
        <v>0</v>
      </c>
      <c r="GO84" s="497">
        <v>0</v>
      </c>
      <c r="GP84" s="495">
        <v>-15641</v>
      </c>
      <c r="GQ84" s="496">
        <v>-15641</v>
      </c>
      <c r="GR84" s="496">
        <v>1831105</v>
      </c>
      <c r="GS84" s="494">
        <v>285131</v>
      </c>
      <c r="GT84" s="495">
        <v>0</v>
      </c>
      <c r="GU84" s="496">
        <v>285131</v>
      </c>
      <c r="GV84" s="496">
        <v>269490</v>
      </c>
      <c r="GW84" s="496">
        <v>2116236</v>
      </c>
      <c r="GX84" s="497">
        <v>-768464</v>
      </c>
      <c r="GY84" s="497">
        <v>0</v>
      </c>
      <c r="GZ84" s="497">
        <v>-641</v>
      </c>
      <c r="HA84" s="495">
        <v>-61528</v>
      </c>
      <c r="HB84" s="495">
        <v>-830633</v>
      </c>
      <c r="HC84" s="496">
        <v>-561143</v>
      </c>
      <c r="HD84" s="496">
        <v>1285603</v>
      </c>
    </row>
    <row r="85" spans="1:212" ht="15.75" hidden="1" customHeight="1" x14ac:dyDescent="0.2">
      <c r="A85" s="498" t="s">
        <v>1118</v>
      </c>
      <c r="B85" s="499" t="s">
        <v>27</v>
      </c>
      <c r="C85" s="493">
        <v>0</v>
      </c>
      <c r="D85" s="494">
        <v>0</v>
      </c>
      <c r="E85" s="494">
        <v>0</v>
      </c>
      <c r="F85" s="494">
        <v>0</v>
      </c>
      <c r="G85" s="494">
        <v>0</v>
      </c>
      <c r="H85" s="494">
        <v>0</v>
      </c>
      <c r="I85" s="494">
        <v>0</v>
      </c>
      <c r="J85" s="494">
        <v>0</v>
      </c>
      <c r="K85" s="494">
        <v>0</v>
      </c>
      <c r="L85" s="494">
        <v>0</v>
      </c>
      <c r="M85" s="494">
        <v>0</v>
      </c>
      <c r="N85" s="494">
        <v>0</v>
      </c>
      <c r="O85" s="494">
        <v>0</v>
      </c>
      <c r="P85" s="494">
        <v>0</v>
      </c>
      <c r="Q85" s="494">
        <v>0</v>
      </c>
      <c r="R85" s="494">
        <v>0</v>
      </c>
      <c r="S85" s="494">
        <v>2292</v>
      </c>
      <c r="T85" s="494">
        <v>1214</v>
      </c>
      <c r="U85" s="494">
        <v>0</v>
      </c>
      <c r="V85" s="494">
        <v>22854</v>
      </c>
      <c r="W85" s="494">
        <v>0</v>
      </c>
      <c r="X85" s="494">
        <v>1124</v>
      </c>
      <c r="Y85" s="494">
        <v>13192</v>
      </c>
      <c r="Z85" s="494">
        <v>9888</v>
      </c>
      <c r="AA85" s="494">
        <v>4520</v>
      </c>
      <c r="AB85" s="494">
        <v>0</v>
      </c>
      <c r="AC85" s="494">
        <v>354</v>
      </c>
      <c r="AD85" s="494">
        <v>0</v>
      </c>
      <c r="AE85" s="494">
        <v>0</v>
      </c>
      <c r="AF85" s="494">
        <v>0</v>
      </c>
      <c r="AG85" s="494">
        <v>9</v>
      </c>
      <c r="AH85" s="494">
        <v>15</v>
      </c>
      <c r="AI85" s="494">
        <v>0</v>
      </c>
      <c r="AJ85" s="494">
        <v>0</v>
      </c>
      <c r="AK85" s="494">
        <v>0</v>
      </c>
      <c r="AL85" s="494">
        <v>0</v>
      </c>
      <c r="AM85" s="494">
        <v>2515</v>
      </c>
      <c r="AN85" s="494">
        <v>23820</v>
      </c>
      <c r="AO85" s="494">
        <v>0</v>
      </c>
      <c r="AP85" s="494">
        <v>8</v>
      </c>
      <c r="AQ85" s="494">
        <v>0</v>
      </c>
      <c r="AR85" s="494">
        <v>569</v>
      </c>
      <c r="AS85" s="494">
        <v>1621</v>
      </c>
      <c r="AT85" s="494">
        <v>12554</v>
      </c>
      <c r="AU85" s="494">
        <v>0</v>
      </c>
      <c r="AV85" s="494">
        <v>3</v>
      </c>
      <c r="AW85" s="494">
        <v>1613</v>
      </c>
      <c r="AX85" s="494">
        <v>0</v>
      </c>
      <c r="AY85" s="494">
        <v>10</v>
      </c>
      <c r="AZ85" s="494">
        <v>0</v>
      </c>
      <c r="BA85" s="494">
        <v>0</v>
      </c>
      <c r="BB85" s="494">
        <v>0</v>
      </c>
      <c r="BC85" s="494">
        <v>0</v>
      </c>
      <c r="BD85" s="494">
        <v>7644</v>
      </c>
      <c r="BE85" s="494">
        <v>267</v>
      </c>
      <c r="BF85" s="494">
        <v>0</v>
      </c>
      <c r="BG85" s="494">
        <v>600</v>
      </c>
      <c r="BH85" s="494">
        <v>0</v>
      </c>
      <c r="BI85" s="494">
        <v>14031</v>
      </c>
      <c r="BJ85" s="494">
        <v>193</v>
      </c>
      <c r="BK85" s="494">
        <v>2</v>
      </c>
      <c r="BL85" s="494">
        <v>20477</v>
      </c>
      <c r="BM85" s="494">
        <v>4024</v>
      </c>
      <c r="BN85" s="494">
        <v>2387</v>
      </c>
      <c r="BO85" s="494">
        <v>7</v>
      </c>
      <c r="BP85" s="494">
        <v>374</v>
      </c>
      <c r="BQ85" s="494">
        <v>918</v>
      </c>
      <c r="BR85" s="494">
        <v>605</v>
      </c>
      <c r="BS85" s="494">
        <v>958</v>
      </c>
      <c r="BT85" s="494">
        <v>1320</v>
      </c>
      <c r="BU85" s="494">
        <v>4662</v>
      </c>
      <c r="BV85" s="494">
        <v>0</v>
      </c>
      <c r="BW85" s="494">
        <v>0</v>
      </c>
      <c r="BX85" s="494">
        <v>0</v>
      </c>
      <c r="BY85" s="494">
        <v>0</v>
      </c>
      <c r="BZ85" s="494">
        <v>16003</v>
      </c>
      <c r="CA85" s="494">
        <v>213</v>
      </c>
      <c r="CB85" s="494">
        <v>0</v>
      </c>
      <c r="CC85" s="494">
        <v>3317</v>
      </c>
      <c r="CD85" s="494">
        <v>0</v>
      </c>
      <c r="CE85" s="494">
        <v>23073</v>
      </c>
      <c r="CF85" s="494">
        <v>122142</v>
      </c>
      <c r="CG85" s="494">
        <v>19786</v>
      </c>
      <c r="CH85" s="494">
        <v>295711</v>
      </c>
      <c r="CI85" s="494">
        <v>54063</v>
      </c>
      <c r="CJ85" s="494">
        <v>232714</v>
      </c>
      <c r="CK85" s="494">
        <v>65969</v>
      </c>
      <c r="CL85" s="494">
        <v>69242</v>
      </c>
      <c r="CM85" s="494">
        <v>9551</v>
      </c>
      <c r="CN85" s="494">
        <v>55944</v>
      </c>
      <c r="CO85" s="494">
        <v>116618</v>
      </c>
      <c r="CP85" s="494">
        <v>10357</v>
      </c>
      <c r="CQ85" s="494">
        <v>21210</v>
      </c>
      <c r="CR85" s="494">
        <v>6937</v>
      </c>
      <c r="CS85" s="494">
        <v>9728</v>
      </c>
      <c r="CT85" s="494">
        <v>19440</v>
      </c>
      <c r="CU85" s="494">
        <v>59238</v>
      </c>
      <c r="CV85" s="494">
        <v>42651</v>
      </c>
      <c r="CW85" s="494">
        <v>56643</v>
      </c>
      <c r="CX85" s="494">
        <v>4780</v>
      </c>
      <c r="CY85" s="494">
        <v>14560</v>
      </c>
      <c r="CZ85" s="494">
        <v>43474</v>
      </c>
      <c r="DA85" s="494">
        <v>21031</v>
      </c>
      <c r="DB85" s="494">
        <v>9790</v>
      </c>
      <c r="DC85" s="494">
        <v>41691</v>
      </c>
      <c r="DD85" s="494">
        <v>40840</v>
      </c>
      <c r="DE85" s="494">
        <v>206983</v>
      </c>
      <c r="DF85" s="494">
        <v>268501</v>
      </c>
      <c r="DG85" s="494">
        <v>97554</v>
      </c>
      <c r="DH85" s="494">
        <v>14298</v>
      </c>
      <c r="DI85" s="494">
        <v>22676</v>
      </c>
      <c r="DJ85" s="494">
        <v>78956</v>
      </c>
      <c r="DK85" s="494">
        <v>19769</v>
      </c>
      <c r="DL85" s="494">
        <v>14432</v>
      </c>
      <c r="DM85" s="494">
        <v>19528</v>
      </c>
      <c r="DN85" s="494">
        <v>26037</v>
      </c>
      <c r="DO85" s="494">
        <v>27782</v>
      </c>
      <c r="DP85" s="494">
        <v>275</v>
      </c>
      <c r="DQ85" s="494">
        <v>581628</v>
      </c>
      <c r="DR85" s="494">
        <v>30459</v>
      </c>
      <c r="DS85" s="494">
        <v>15406</v>
      </c>
      <c r="DT85" s="494">
        <v>26519</v>
      </c>
      <c r="DU85" s="494">
        <v>12331</v>
      </c>
      <c r="DV85" s="494">
        <v>7333</v>
      </c>
      <c r="DW85" s="494">
        <v>45104</v>
      </c>
      <c r="DX85" s="494">
        <v>0</v>
      </c>
      <c r="DY85" s="494">
        <v>15656</v>
      </c>
      <c r="DZ85" s="494">
        <v>20004</v>
      </c>
      <c r="EA85" s="494">
        <v>13370</v>
      </c>
      <c r="EB85" s="494">
        <v>9194</v>
      </c>
      <c r="EC85" s="494">
        <v>5933</v>
      </c>
      <c r="ED85" s="494">
        <v>6474</v>
      </c>
      <c r="EE85" s="494">
        <v>0</v>
      </c>
      <c r="EF85" s="494">
        <v>0</v>
      </c>
      <c r="EG85" s="494">
        <v>1078</v>
      </c>
      <c r="EH85" s="494">
        <v>0</v>
      </c>
      <c r="EI85" s="494">
        <v>805</v>
      </c>
      <c r="EJ85" s="494">
        <v>458</v>
      </c>
      <c r="EK85" s="494">
        <v>0</v>
      </c>
      <c r="EL85" s="494">
        <v>0</v>
      </c>
      <c r="EM85" s="494">
        <v>0</v>
      </c>
      <c r="EN85" s="494">
        <v>0</v>
      </c>
      <c r="EO85" s="494">
        <v>0</v>
      </c>
      <c r="EP85" s="494">
        <v>0</v>
      </c>
      <c r="EQ85" s="494">
        <v>0</v>
      </c>
      <c r="ER85" s="494">
        <v>0</v>
      </c>
      <c r="ES85" s="494">
        <v>0</v>
      </c>
      <c r="ET85" s="494">
        <v>0</v>
      </c>
      <c r="EU85" s="494">
        <v>0</v>
      </c>
      <c r="EV85" s="494">
        <v>279</v>
      </c>
      <c r="EW85" s="494">
        <v>242</v>
      </c>
      <c r="EX85" s="494">
        <v>1</v>
      </c>
      <c r="EY85" s="494">
        <v>0</v>
      </c>
      <c r="EZ85" s="494">
        <v>0</v>
      </c>
      <c r="FA85" s="494">
        <v>0</v>
      </c>
      <c r="FB85" s="494">
        <v>204</v>
      </c>
      <c r="FC85" s="494">
        <v>0</v>
      </c>
      <c r="FD85" s="494">
        <v>0</v>
      </c>
      <c r="FE85" s="494">
        <v>0</v>
      </c>
      <c r="FF85" s="494">
        <v>0</v>
      </c>
      <c r="FG85" s="494">
        <v>0</v>
      </c>
      <c r="FH85" s="494">
        <v>0</v>
      </c>
      <c r="FI85" s="494">
        <v>2048</v>
      </c>
      <c r="FJ85" s="494">
        <v>1883</v>
      </c>
      <c r="FK85" s="494">
        <v>752</v>
      </c>
      <c r="FL85" s="494">
        <v>0</v>
      </c>
      <c r="FM85" s="494">
        <v>0</v>
      </c>
      <c r="FN85" s="494">
        <v>0</v>
      </c>
      <c r="FO85" s="494">
        <v>560</v>
      </c>
      <c r="FP85" s="494">
        <v>78601</v>
      </c>
      <c r="FQ85" s="494">
        <v>0</v>
      </c>
      <c r="FR85" s="494">
        <v>1359</v>
      </c>
      <c r="FS85" s="494">
        <v>3707</v>
      </c>
      <c r="FT85" s="494">
        <v>971</v>
      </c>
      <c r="FU85" s="494">
        <v>0</v>
      </c>
      <c r="FV85" s="494">
        <v>0</v>
      </c>
      <c r="FW85" s="494">
        <v>0</v>
      </c>
      <c r="FX85" s="494">
        <v>3212</v>
      </c>
      <c r="FY85" s="494">
        <v>0</v>
      </c>
      <c r="FZ85" s="494">
        <v>0</v>
      </c>
      <c r="GA85" s="494">
        <v>3282</v>
      </c>
      <c r="GB85" s="494">
        <v>9187</v>
      </c>
      <c r="GC85" s="494">
        <v>3450</v>
      </c>
      <c r="GD85" s="494">
        <v>0</v>
      </c>
      <c r="GE85" s="494">
        <v>2506</v>
      </c>
      <c r="GF85" s="494">
        <v>1379</v>
      </c>
      <c r="GG85" s="495">
        <v>2677</v>
      </c>
      <c r="GH85" s="496">
        <v>3348203</v>
      </c>
      <c r="GI85" s="497">
        <v>1312</v>
      </c>
      <c r="GJ85" s="497">
        <v>7258</v>
      </c>
      <c r="GK85" s="497">
        <v>0</v>
      </c>
      <c r="GL85" s="497">
        <v>0</v>
      </c>
      <c r="GM85" s="497">
        <v>0</v>
      </c>
      <c r="GN85" s="497">
        <v>0</v>
      </c>
      <c r="GO85" s="497">
        <v>336808</v>
      </c>
      <c r="GP85" s="495">
        <v>-60305</v>
      </c>
      <c r="GQ85" s="496">
        <v>285073</v>
      </c>
      <c r="GR85" s="496">
        <v>3633276</v>
      </c>
      <c r="GS85" s="494">
        <v>797821</v>
      </c>
      <c r="GT85" s="495">
        <v>0</v>
      </c>
      <c r="GU85" s="496">
        <v>797821</v>
      </c>
      <c r="GV85" s="496">
        <v>1082894</v>
      </c>
      <c r="GW85" s="496">
        <v>4431097</v>
      </c>
      <c r="GX85" s="497">
        <v>-356976</v>
      </c>
      <c r="GY85" s="497">
        <v>0</v>
      </c>
      <c r="GZ85" s="497">
        <v>-5939</v>
      </c>
      <c r="HA85" s="495">
        <v>-29032</v>
      </c>
      <c r="HB85" s="495">
        <v>-391947</v>
      </c>
      <c r="HC85" s="496">
        <v>690947</v>
      </c>
      <c r="HD85" s="496">
        <v>4039150</v>
      </c>
    </row>
    <row r="86" spans="1:212" ht="15.75" hidden="1" customHeight="1" x14ac:dyDescent="0.2">
      <c r="A86" s="498" t="s">
        <v>26</v>
      </c>
      <c r="B86" s="499" t="s">
        <v>25</v>
      </c>
      <c r="C86" s="493">
        <v>0</v>
      </c>
      <c r="D86" s="494">
        <v>0</v>
      </c>
      <c r="E86" s="494">
        <v>0</v>
      </c>
      <c r="F86" s="494">
        <v>0</v>
      </c>
      <c r="G86" s="494">
        <v>0</v>
      </c>
      <c r="H86" s="494">
        <v>0</v>
      </c>
      <c r="I86" s="494">
        <v>0</v>
      </c>
      <c r="J86" s="494">
        <v>0</v>
      </c>
      <c r="K86" s="494">
        <v>30</v>
      </c>
      <c r="L86" s="494">
        <v>0</v>
      </c>
      <c r="M86" s="494">
        <v>0</v>
      </c>
      <c r="N86" s="494">
        <v>311</v>
      </c>
      <c r="O86" s="494">
        <v>0</v>
      </c>
      <c r="P86" s="494">
        <v>0</v>
      </c>
      <c r="Q86" s="494">
        <v>0</v>
      </c>
      <c r="R86" s="494">
        <v>0</v>
      </c>
      <c r="S86" s="494">
        <v>0</v>
      </c>
      <c r="T86" s="494">
        <v>0</v>
      </c>
      <c r="U86" s="494">
        <v>0</v>
      </c>
      <c r="V86" s="494">
        <v>0</v>
      </c>
      <c r="W86" s="494">
        <v>0</v>
      </c>
      <c r="X86" s="494">
        <v>0</v>
      </c>
      <c r="Y86" s="494">
        <v>0</v>
      </c>
      <c r="Z86" s="494">
        <v>0</v>
      </c>
      <c r="AA86" s="494">
        <v>0</v>
      </c>
      <c r="AB86" s="494">
        <v>0</v>
      </c>
      <c r="AC86" s="494">
        <v>0</v>
      </c>
      <c r="AD86" s="494">
        <v>0</v>
      </c>
      <c r="AE86" s="494">
        <v>0</v>
      </c>
      <c r="AF86" s="494">
        <v>0</v>
      </c>
      <c r="AG86" s="494">
        <v>0</v>
      </c>
      <c r="AH86" s="494">
        <v>0</v>
      </c>
      <c r="AI86" s="494">
        <v>0</v>
      </c>
      <c r="AJ86" s="494">
        <v>0</v>
      </c>
      <c r="AK86" s="494">
        <v>0</v>
      </c>
      <c r="AL86" s="494">
        <v>0</v>
      </c>
      <c r="AM86" s="494">
        <v>0</v>
      </c>
      <c r="AN86" s="494">
        <v>0</v>
      </c>
      <c r="AO86" s="494">
        <v>0</v>
      </c>
      <c r="AP86" s="494">
        <v>0</v>
      </c>
      <c r="AQ86" s="494">
        <v>0</v>
      </c>
      <c r="AR86" s="494">
        <v>0</v>
      </c>
      <c r="AS86" s="494">
        <v>0</v>
      </c>
      <c r="AT86" s="494">
        <v>0</v>
      </c>
      <c r="AU86" s="494">
        <v>0</v>
      </c>
      <c r="AV86" s="494">
        <v>0</v>
      </c>
      <c r="AW86" s="494">
        <v>0</v>
      </c>
      <c r="AX86" s="494">
        <v>0</v>
      </c>
      <c r="AY86" s="494">
        <v>0</v>
      </c>
      <c r="AZ86" s="494">
        <v>0</v>
      </c>
      <c r="BA86" s="494">
        <v>0</v>
      </c>
      <c r="BB86" s="494">
        <v>0</v>
      </c>
      <c r="BC86" s="494">
        <v>0</v>
      </c>
      <c r="BD86" s="494">
        <v>0</v>
      </c>
      <c r="BE86" s="494">
        <v>0</v>
      </c>
      <c r="BF86" s="494">
        <v>0</v>
      </c>
      <c r="BG86" s="494">
        <v>0</v>
      </c>
      <c r="BH86" s="494">
        <v>0</v>
      </c>
      <c r="BI86" s="494">
        <v>0</v>
      </c>
      <c r="BJ86" s="494">
        <v>0</v>
      </c>
      <c r="BK86" s="494">
        <v>0</v>
      </c>
      <c r="BL86" s="494">
        <v>0</v>
      </c>
      <c r="BM86" s="494">
        <v>0</v>
      </c>
      <c r="BN86" s="494">
        <v>0</v>
      </c>
      <c r="BO86" s="494">
        <v>0</v>
      </c>
      <c r="BP86" s="494">
        <v>0</v>
      </c>
      <c r="BQ86" s="494">
        <v>0</v>
      </c>
      <c r="BR86" s="494">
        <v>0</v>
      </c>
      <c r="BS86" s="494">
        <v>0</v>
      </c>
      <c r="BT86" s="494">
        <v>0</v>
      </c>
      <c r="BU86" s="494">
        <v>0</v>
      </c>
      <c r="BV86" s="494">
        <v>0</v>
      </c>
      <c r="BW86" s="494">
        <v>0</v>
      </c>
      <c r="BX86" s="494">
        <v>0</v>
      </c>
      <c r="BY86" s="494">
        <v>0</v>
      </c>
      <c r="BZ86" s="494">
        <v>0</v>
      </c>
      <c r="CA86" s="494">
        <v>0</v>
      </c>
      <c r="CB86" s="494">
        <v>0</v>
      </c>
      <c r="CC86" s="494">
        <v>0</v>
      </c>
      <c r="CD86" s="494">
        <v>0</v>
      </c>
      <c r="CE86" s="494">
        <v>0</v>
      </c>
      <c r="CF86" s="494">
        <v>0</v>
      </c>
      <c r="CG86" s="494">
        <v>76648</v>
      </c>
      <c r="CH86" s="494">
        <v>0</v>
      </c>
      <c r="CI86" s="494">
        <v>0</v>
      </c>
      <c r="CJ86" s="494">
        <v>0</v>
      </c>
      <c r="CK86" s="494">
        <v>0</v>
      </c>
      <c r="CL86" s="494">
        <v>0</v>
      </c>
      <c r="CM86" s="494">
        <v>0</v>
      </c>
      <c r="CN86" s="494">
        <v>0</v>
      </c>
      <c r="CO86" s="494">
        <v>0</v>
      </c>
      <c r="CP86" s="494">
        <v>0</v>
      </c>
      <c r="CQ86" s="494">
        <v>0</v>
      </c>
      <c r="CR86" s="494">
        <v>0</v>
      </c>
      <c r="CS86" s="494">
        <v>0</v>
      </c>
      <c r="CT86" s="494">
        <v>0</v>
      </c>
      <c r="CU86" s="494">
        <v>0</v>
      </c>
      <c r="CV86" s="494">
        <v>0</v>
      </c>
      <c r="CW86" s="494">
        <v>0</v>
      </c>
      <c r="CX86" s="494">
        <v>0</v>
      </c>
      <c r="CY86" s="494">
        <v>0</v>
      </c>
      <c r="CZ86" s="494">
        <v>0</v>
      </c>
      <c r="DA86" s="494">
        <v>0</v>
      </c>
      <c r="DB86" s="494">
        <v>0</v>
      </c>
      <c r="DC86" s="494">
        <v>0</v>
      </c>
      <c r="DD86" s="494">
        <v>0</v>
      </c>
      <c r="DE86" s="494">
        <v>0</v>
      </c>
      <c r="DF86" s="494">
        <v>0</v>
      </c>
      <c r="DG86" s="494">
        <v>0</v>
      </c>
      <c r="DH86" s="494">
        <v>0</v>
      </c>
      <c r="DI86" s="494">
        <v>0</v>
      </c>
      <c r="DJ86" s="494">
        <v>0</v>
      </c>
      <c r="DK86" s="494">
        <v>0</v>
      </c>
      <c r="DL86" s="494">
        <v>0</v>
      </c>
      <c r="DM86" s="494">
        <v>0</v>
      </c>
      <c r="DN86" s="494">
        <v>0</v>
      </c>
      <c r="DO86" s="494">
        <v>0</v>
      </c>
      <c r="DP86" s="494">
        <v>0</v>
      </c>
      <c r="DQ86" s="494">
        <v>0</v>
      </c>
      <c r="DR86" s="494">
        <v>0</v>
      </c>
      <c r="DS86" s="494">
        <v>0</v>
      </c>
      <c r="DT86" s="494">
        <v>0</v>
      </c>
      <c r="DU86" s="494">
        <v>0</v>
      </c>
      <c r="DV86" s="494">
        <v>0</v>
      </c>
      <c r="DW86" s="494">
        <v>585</v>
      </c>
      <c r="DX86" s="494">
        <v>0</v>
      </c>
      <c r="DY86" s="494">
        <v>195075</v>
      </c>
      <c r="DZ86" s="494">
        <v>796522</v>
      </c>
      <c r="EA86" s="494">
        <v>451467</v>
      </c>
      <c r="EB86" s="494">
        <v>336016</v>
      </c>
      <c r="EC86" s="494">
        <v>460203</v>
      </c>
      <c r="ED86" s="494">
        <v>0</v>
      </c>
      <c r="EE86" s="494">
        <v>0</v>
      </c>
      <c r="EF86" s="494">
        <v>0</v>
      </c>
      <c r="EG86" s="494">
        <v>0</v>
      </c>
      <c r="EH86" s="494">
        <v>0</v>
      </c>
      <c r="EI86" s="494">
        <v>0</v>
      </c>
      <c r="EJ86" s="494">
        <v>0</v>
      </c>
      <c r="EK86" s="494">
        <v>0</v>
      </c>
      <c r="EL86" s="494">
        <v>0</v>
      </c>
      <c r="EM86" s="494">
        <v>0</v>
      </c>
      <c r="EN86" s="494">
        <v>0</v>
      </c>
      <c r="EO86" s="494">
        <v>0</v>
      </c>
      <c r="EP86" s="494">
        <v>0</v>
      </c>
      <c r="EQ86" s="494">
        <v>0</v>
      </c>
      <c r="ER86" s="494">
        <v>0</v>
      </c>
      <c r="ES86" s="494">
        <v>0</v>
      </c>
      <c r="ET86" s="494">
        <v>0</v>
      </c>
      <c r="EU86" s="494">
        <v>0</v>
      </c>
      <c r="EV86" s="494">
        <v>0</v>
      </c>
      <c r="EW86" s="494">
        <v>0</v>
      </c>
      <c r="EX86" s="494">
        <v>0</v>
      </c>
      <c r="EY86" s="494">
        <v>0</v>
      </c>
      <c r="EZ86" s="494">
        <v>0</v>
      </c>
      <c r="FA86" s="494">
        <v>0</v>
      </c>
      <c r="FB86" s="494">
        <v>0</v>
      </c>
      <c r="FC86" s="494">
        <v>0</v>
      </c>
      <c r="FD86" s="494">
        <v>0</v>
      </c>
      <c r="FE86" s="494">
        <v>0</v>
      </c>
      <c r="FF86" s="494">
        <v>0</v>
      </c>
      <c r="FG86" s="494">
        <v>0</v>
      </c>
      <c r="FH86" s="494">
        <v>0</v>
      </c>
      <c r="FI86" s="494">
        <v>0</v>
      </c>
      <c r="FJ86" s="494">
        <v>74</v>
      </c>
      <c r="FK86" s="494">
        <v>0</v>
      </c>
      <c r="FL86" s="494">
        <v>0</v>
      </c>
      <c r="FM86" s="494">
        <v>0</v>
      </c>
      <c r="FN86" s="494">
        <v>0</v>
      </c>
      <c r="FO86" s="494">
        <v>0</v>
      </c>
      <c r="FP86" s="494">
        <v>0</v>
      </c>
      <c r="FQ86" s="494">
        <v>0</v>
      </c>
      <c r="FR86" s="494">
        <v>0</v>
      </c>
      <c r="FS86" s="494">
        <v>0</v>
      </c>
      <c r="FT86" s="494">
        <v>0</v>
      </c>
      <c r="FU86" s="494">
        <v>0</v>
      </c>
      <c r="FV86" s="494">
        <v>0</v>
      </c>
      <c r="FW86" s="494">
        <v>0</v>
      </c>
      <c r="FX86" s="494">
        <v>0</v>
      </c>
      <c r="FY86" s="494">
        <v>0</v>
      </c>
      <c r="FZ86" s="494">
        <v>0</v>
      </c>
      <c r="GA86" s="494">
        <v>0</v>
      </c>
      <c r="GB86" s="494">
        <v>0</v>
      </c>
      <c r="GC86" s="494">
        <v>0</v>
      </c>
      <c r="GD86" s="494">
        <v>0</v>
      </c>
      <c r="GE86" s="494">
        <v>0</v>
      </c>
      <c r="GF86" s="494">
        <v>0</v>
      </c>
      <c r="GG86" s="495">
        <v>0</v>
      </c>
      <c r="GH86" s="496">
        <v>2316931</v>
      </c>
      <c r="GI86" s="497">
        <v>0</v>
      </c>
      <c r="GJ86" s="497">
        <v>0</v>
      </c>
      <c r="GK86" s="497">
        <v>0</v>
      </c>
      <c r="GL86" s="497">
        <v>0</v>
      </c>
      <c r="GM86" s="497">
        <v>0</v>
      </c>
      <c r="GN86" s="497">
        <v>332</v>
      </c>
      <c r="GO86" s="497">
        <v>33949</v>
      </c>
      <c r="GP86" s="495">
        <v>11675</v>
      </c>
      <c r="GQ86" s="496">
        <v>45956</v>
      </c>
      <c r="GR86" s="496">
        <v>2362887</v>
      </c>
      <c r="GS86" s="494">
        <v>38848</v>
      </c>
      <c r="GT86" s="495">
        <v>0</v>
      </c>
      <c r="GU86" s="496">
        <v>38848</v>
      </c>
      <c r="GV86" s="496">
        <v>84804</v>
      </c>
      <c r="GW86" s="496">
        <v>2401735</v>
      </c>
      <c r="GX86" s="497">
        <v>-212869</v>
      </c>
      <c r="GY86" s="497">
        <v>0</v>
      </c>
      <c r="GZ86" s="497">
        <v>0</v>
      </c>
      <c r="HA86" s="495">
        <v>-17030</v>
      </c>
      <c r="HB86" s="495">
        <v>-229899</v>
      </c>
      <c r="HC86" s="496">
        <v>-145095</v>
      </c>
      <c r="HD86" s="496">
        <v>2171836</v>
      </c>
    </row>
    <row r="87" spans="1:212" ht="15.75" hidden="1" customHeight="1" x14ac:dyDescent="0.2">
      <c r="A87" s="498" t="s">
        <v>23</v>
      </c>
      <c r="B87" s="499" t="s">
        <v>22</v>
      </c>
      <c r="C87" s="493">
        <v>0</v>
      </c>
      <c r="D87" s="494">
        <v>0</v>
      </c>
      <c r="E87" s="494">
        <v>0</v>
      </c>
      <c r="F87" s="494">
        <v>0</v>
      </c>
      <c r="G87" s="494">
        <v>0</v>
      </c>
      <c r="H87" s="494">
        <v>0</v>
      </c>
      <c r="I87" s="494">
        <v>0</v>
      </c>
      <c r="J87" s="494">
        <v>0</v>
      </c>
      <c r="K87" s="494">
        <v>0</v>
      </c>
      <c r="L87" s="494">
        <v>0</v>
      </c>
      <c r="M87" s="494">
        <v>0</v>
      </c>
      <c r="N87" s="494">
        <v>0</v>
      </c>
      <c r="O87" s="494">
        <v>0</v>
      </c>
      <c r="P87" s="494">
        <v>158</v>
      </c>
      <c r="Q87" s="494">
        <v>0</v>
      </c>
      <c r="R87" s="494">
        <v>0</v>
      </c>
      <c r="S87" s="494">
        <v>0</v>
      </c>
      <c r="T87" s="494">
        <v>0</v>
      </c>
      <c r="U87" s="494">
        <v>0</v>
      </c>
      <c r="V87" s="494">
        <v>0</v>
      </c>
      <c r="W87" s="494">
        <v>0</v>
      </c>
      <c r="X87" s="494">
        <v>0</v>
      </c>
      <c r="Y87" s="494">
        <v>0</v>
      </c>
      <c r="Z87" s="494">
        <v>0</v>
      </c>
      <c r="AA87" s="494">
        <v>0</v>
      </c>
      <c r="AB87" s="494">
        <v>0</v>
      </c>
      <c r="AC87" s="494">
        <v>0</v>
      </c>
      <c r="AD87" s="494">
        <v>0</v>
      </c>
      <c r="AE87" s="494">
        <v>0</v>
      </c>
      <c r="AF87" s="494">
        <v>0</v>
      </c>
      <c r="AG87" s="494">
        <v>0</v>
      </c>
      <c r="AH87" s="494">
        <v>0</v>
      </c>
      <c r="AI87" s="494">
        <v>0</v>
      </c>
      <c r="AJ87" s="494">
        <v>0</v>
      </c>
      <c r="AK87" s="494">
        <v>0</v>
      </c>
      <c r="AL87" s="494">
        <v>0</v>
      </c>
      <c r="AM87" s="494">
        <v>135</v>
      </c>
      <c r="AN87" s="494">
        <v>2409</v>
      </c>
      <c r="AO87" s="494">
        <v>0</v>
      </c>
      <c r="AP87" s="494">
        <v>0</v>
      </c>
      <c r="AQ87" s="494">
        <v>0</v>
      </c>
      <c r="AR87" s="494">
        <v>0</v>
      </c>
      <c r="AS87" s="494">
        <v>0</v>
      </c>
      <c r="AT87" s="494">
        <v>0</v>
      </c>
      <c r="AU87" s="494">
        <v>0</v>
      </c>
      <c r="AV87" s="494">
        <v>0</v>
      </c>
      <c r="AW87" s="494">
        <v>0</v>
      </c>
      <c r="AX87" s="494">
        <v>0</v>
      </c>
      <c r="AY87" s="494">
        <v>0</v>
      </c>
      <c r="AZ87" s="494">
        <v>0</v>
      </c>
      <c r="BA87" s="494">
        <v>0</v>
      </c>
      <c r="BB87" s="494">
        <v>0</v>
      </c>
      <c r="BC87" s="494">
        <v>0</v>
      </c>
      <c r="BD87" s="494">
        <v>0</v>
      </c>
      <c r="BE87" s="494">
        <v>0</v>
      </c>
      <c r="BF87" s="494">
        <v>0</v>
      </c>
      <c r="BG87" s="494">
        <v>0</v>
      </c>
      <c r="BH87" s="494">
        <v>0</v>
      </c>
      <c r="BI87" s="494">
        <v>0</v>
      </c>
      <c r="BJ87" s="494">
        <v>0</v>
      </c>
      <c r="BK87" s="494">
        <v>0</v>
      </c>
      <c r="BL87" s="494">
        <v>0</v>
      </c>
      <c r="BM87" s="494">
        <v>0</v>
      </c>
      <c r="BN87" s="494">
        <v>0</v>
      </c>
      <c r="BO87" s="494">
        <v>0</v>
      </c>
      <c r="BP87" s="494">
        <v>0</v>
      </c>
      <c r="BQ87" s="494">
        <v>0</v>
      </c>
      <c r="BR87" s="494">
        <v>419</v>
      </c>
      <c r="BS87" s="494">
        <v>0</v>
      </c>
      <c r="BT87" s="494">
        <v>0</v>
      </c>
      <c r="BU87" s="494">
        <v>0</v>
      </c>
      <c r="BV87" s="494">
        <v>0</v>
      </c>
      <c r="BW87" s="494">
        <v>0</v>
      </c>
      <c r="BX87" s="494">
        <v>0</v>
      </c>
      <c r="BY87" s="494">
        <v>0</v>
      </c>
      <c r="BZ87" s="494">
        <v>0</v>
      </c>
      <c r="CA87" s="494">
        <v>60</v>
      </c>
      <c r="CB87" s="494">
        <v>0</v>
      </c>
      <c r="CC87" s="494">
        <v>0</v>
      </c>
      <c r="CD87" s="494">
        <v>0</v>
      </c>
      <c r="CE87" s="494">
        <v>0</v>
      </c>
      <c r="CF87" s="494">
        <v>0</v>
      </c>
      <c r="CG87" s="494">
        <v>801</v>
      </c>
      <c r="CH87" s="494">
        <v>0</v>
      </c>
      <c r="CI87" s="494">
        <v>1405</v>
      </c>
      <c r="CJ87" s="494">
        <v>7866</v>
      </c>
      <c r="CK87" s="494">
        <v>0</v>
      </c>
      <c r="CL87" s="494">
        <v>0</v>
      </c>
      <c r="CM87" s="494">
        <v>0</v>
      </c>
      <c r="CN87" s="494">
        <v>500</v>
      </c>
      <c r="CO87" s="494">
        <v>3666</v>
      </c>
      <c r="CP87" s="494">
        <v>0</v>
      </c>
      <c r="CQ87" s="494">
        <v>0</v>
      </c>
      <c r="CR87" s="494">
        <v>38</v>
      </c>
      <c r="CS87" s="494">
        <v>317</v>
      </c>
      <c r="CT87" s="494">
        <v>0</v>
      </c>
      <c r="CU87" s="494">
        <v>341</v>
      </c>
      <c r="CV87" s="494">
        <v>0</v>
      </c>
      <c r="CW87" s="494">
        <v>1108</v>
      </c>
      <c r="CX87" s="494">
        <v>0</v>
      </c>
      <c r="CY87" s="494">
        <v>0</v>
      </c>
      <c r="CZ87" s="494">
        <v>0</v>
      </c>
      <c r="DA87" s="494">
        <v>0</v>
      </c>
      <c r="DB87" s="494">
        <v>0</v>
      </c>
      <c r="DC87" s="494">
        <v>0</v>
      </c>
      <c r="DD87" s="494">
        <v>0</v>
      </c>
      <c r="DE87" s="494">
        <v>293</v>
      </c>
      <c r="DF87" s="494">
        <v>0</v>
      </c>
      <c r="DG87" s="494">
        <v>0</v>
      </c>
      <c r="DH87" s="494">
        <v>0</v>
      </c>
      <c r="DI87" s="494">
        <v>0</v>
      </c>
      <c r="DJ87" s="494">
        <v>0</v>
      </c>
      <c r="DK87" s="494">
        <v>371</v>
      </c>
      <c r="DL87" s="494">
        <v>0</v>
      </c>
      <c r="DM87" s="494">
        <v>0</v>
      </c>
      <c r="DN87" s="494">
        <v>0</v>
      </c>
      <c r="DO87" s="494">
        <v>0</v>
      </c>
      <c r="DP87" s="494">
        <v>0</v>
      </c>
      <c r="DQ87" s="494">
        <v>0</v>
      </c>
      <c r="DR87" s="494">
        <v>20140</v>
      </c>
      <c r="DS87" s="494">
        <v>13557</v>
      </c>
      <c r="DT87" s="494">
        <v>0</v>
      </c>
      <c r="DU87" s="494">
        <v>0</v>
      </c>
      <c r="DV87" s="494">
        <v>0</v>
      </c>
      <c r="DW87" s="494">
        <v>25757</v>
      </c>
      <c r="DX87" s="494">
        <v>0</v>
      </c>
      <c r="DY87" s="494">
        <v>665404</v>
      </c>
      <c r="DZ87" s="494">
        <v>681494</v>
      </c>
      <c r="EA87" s="494">
        <v>649900</v>
      </c>
      <c r="EB87" s="494">
        <v>32239</v>
      </c>
      <c r="EC87" s="494">
        <v>29774</v>
      </c>
      <c r="ED87" s="494">
        <v>0</v>
      </c>
      <c r="EE87" s="494">
        <v>0</v>
      </c>
      <c r="EF87" s="494">
        <v>0</v>
      </c>
      <c r="EG87" s="494">
        <v>0</v>
      </c>
      <c r="EH87" s="494">
        <v>0</v>
      </c>
      <c r="EI87" s="494">
        <v>0</v>
      </c>
      <c r="EJ87" s="494">
        <v>0</v>
      </c>
      <c r="EK87" s="494">
        <v>0</v>
      </c>
      <c r="EL87" s="494">
        <v>0</v>
      </c>
      <c r="EM87" s="494">
        <v>0</v>
      </c>
      <c r="EN87" s="494">
        <v>1322</v>
      </c>
      <c r="EO87" s="494">
        <v>343</v>
      </c>
      <c r="EP87" s="494">
        <v>221</v>
      </c>
      <c r="EQ87" s="494">
        <v>3</v>
      </c>
      <c r="ER87" s="494">
        <v>0</v>
      </c>
      <c r="ES87" s="494">
        <v>0</v>
      </c>
      <c r="ET87" s="494">
        <v>0</v>
      </c>
      <c r="EU87" s="494">
        <v>0</v>
      </c>
      <c r="EV87" s="494">
        <v>0</v>
      </c>
      <c r="EW87" s="494">
        <v>1574</v>
      </c>
      <c r="EX87" s="494">
        <v>384</v>
      </c>
      <c r="EY87" s="494">
        <v>0</v>
      </c>
      <c r="EZ87" s="494">
        <v>0</v>
      </c>
      <c r="FA87" s="494">
        <v>0</v>
      </c>
      <c r="FB87" s="494">
        <v>0</v>
      </c>
      <c r="FC87" s="494">
        <v>51</v>
      </c>
      <c r="FD87" s="494">
        <v>0</v>
      </c>
      <c r="FE87" s="494">
        <v>0</v>
      </c>
      <c r="FF87" s="494">
        <v>0</v>
      </c>
      <c r="FG87" s="494">
        <v>0</v>
      </c>
      <c r="FH87" s="494">
        <v>0</v>
      </c>
      <c r="FI87" s="494">
        <v>0</v>
      </c>
      <c r="FJ87" s="494">
        <v>49</v>
      </c>
      <c r="FK87" s="494">
        <v>0</v>
      </c>
      <c r="FL87" s="494">
        <v>0</v>
      </c>
      <c r="FM87" s="494">
        <v>0</v>
      </c>
      <c r="FN87" s="494">
        <v>0</v>
      </c>
      <c r="FO87" s="494">
        <v>0</v>
      </c>
      <c r="FP87" s="494">
        <v>0</v>
      </c>
      <c r="FQ87" s="494">
        <v>0</v>
      </c>
      <c r="FR87" s="494">
        <v>0</v>
      </c>
      <c r="FS87" s="494">
        <v>0</v>
      </c>
      <c r="FT87" s="494">
        <v>0</v>
      </c>
      <c r="FU87" s="494">
        <v>1056</v>
      </c>
      <c r="FV87" s="494">
        <v>0</v>
      </c>
      <c r="FW87" s="494">
        <v>0</v>
      </c>
      <c r="FX87" s="494">
        <v>1876</v>
      </c>
      <c r="FY87" s="494">
        <v>0</v>
      </c>
      <c r="FZ87" s="494">
        <v>0</v>
      </c>
      <c r="GA87" s="494">
        <v>0</v>
      </c>
      <c r="GB87" s="494">
        <v>0</v>
      </c>
      <c r="GC87" s="494">
        <v>0</v>
      </c>
      <c r="GD87" s="494">
        <v>0</v>
      </c>
      <c r="GE87" s="494">
        <v>0</v>
      </c>
      <c r="GF87" s="494">
        <v>0</v>
      </c>
      <c r="GG87" s="495">
        <v>2229</v>
      </c>
      <c r="GH87" s="496">
        <v>2147260</v>
      </c>
      <c r="GI87" s="497">
        <v>0</v>
      </c>
      <c r="GJ87" s="497">
        <v>28739</v>
      </c>
      <c r="GK87" s="497">
        <v>0</v>
      </c>
      <c r="GL87" s="497">
        <v>638</v>
      </c>
      <c r="GM87" s="497">
        <v>0</v>
      </c>
      <c r="GN87" s="497">
        <v>0</v>
      </c>
      <c r="GO87" s="497">
        <v>0</v>
      </c>
      <c r="GP87" s="495">
        <v>14028</v>
      </c>
      <c r="GQ87" s="496">
        <v>43405</v>
      </c>
      <c r="GR87" s="496">
        <v>2190665</v>
      </c>
      <c r="GS87" s="494">
        <v>5684</v>
      </c>
      <c r="GT87" s="495">
        <v>0</v>
      </c>
      <c r="GU87" s="496">
        <v>5684</v>
      </c>
      <c r="GV87" s="496">
        <v>49089</v>
      </c>
      <c r="GW87" s="496">
        <v>2196349</v>
      </c>
      <c r="GX87" s="497">
        <v>-129478</v>
      </c>
      <c r="GY87" s="497">
        <v>0</v>
      </c>
      <c r="GZ87" s="497">
        <v>-1352</v>
      </c>
      <c r="HA87" s="495">
        <v>-10466</v>
      </c>
      <c r="HB87" s="495">
        <v>-141296</v>
      </c>
      <c r="HC87" s="496">
        <v>-92207</v>
      </c>
      <c r="HD87" s="496">
        <v>2055053</v>
      </c>
    </row>
    <row r="88" spans="1:212" ht="15.75" hidden="1" customHeight="1" x14ac:dyDescent="0.2">
      <c r="A88" s="498" t="s">
        <v>21</v>
      </c>
      <c r="B88" s="499" t="s">
        <v>2163</v>
      </c>
      <c r="C88" s="493">
        <v>0</v>
      </c>
      <c r="D88" s="494">
        <v>0</v>
      </c>
      <c r="E88" s="494">
        <v>0</v>
      </c>
      <c r="F88" s="494">
        <v>0</v>
      </c>
      <c r="G88" s="494">
        <v>0</v>
      </c>
      <c r="H88" s="494">
        <v>0</v>
      </c>
      <c r="I88" s="494">
        <v>0</v>
      </c>
      <c r="J88" s="494">
        <v>0</v>
      </c>
      <c r="K88" s="494">
        <v>0</v>
      </c>
      <c r="L88" s="494">
        <v>0</v>
      </c>
      <c r="M88" s="494">
        <v>0</v>
      </c>
      <c r="N88" s="494">
        <v>0</v>
      </c>
      <c r="O88" s="494">
        <v>0</v>
      </c>
      <c r="P88" s="494">
        <v>711</v>
      </c>
      <c r="Q88" s="494">
        <v>0</v>
      </c>
      <c r="R88" s="494">
        <v>0</v>
      </c>
      <c r="S88" s="494">
        <v>0</v>
      </c>
      <c r="T88" s="494">
        <v>0</v>
      </c>
      <c r="U88" s="494">
        <v>0</v>
      </c>
      <c r="V88" s="494">
        <v>0</v>
      </c>
      <c r="W88" s="494">
        <v>0</v>
      </c>
      <c r="X88" s="494">
        <v>0</v>
      </c>
      <c r="Y88" s="494">
        <v>0</v>
      </c>
      <c r="Z88" s="494">
        <v>0</v>
      </c>
      <c r="AA88" s="494">
        <v>0</v>
      </c>
      <c r="AB88" s="494">
        <v>0</v>
      </c>
      <c r="AC88" s="494">
        <v>0</v>
      </c>
      <c r="AD88" s="494">
        <v>0</v>
      </c>
      <c r="AE88" s="494">
        <v>0</v>
      </c>
      <c r="AF88" s="494">
        <v>0</v>
      </c>
      <c r="AG88" s="494">
        <v>0</v>
      </c>
      <c r="AH88" s="494">
        <v>0</v>
      </c>
      <c r="AI88" s="494">
        <v>0</v>
      </c>
      <c r="AJ88" s="494">
        <v>0</v>
      </c>
      <c r="AK88" s="494">
        <v>0</v>
      </c>
      <c r="AL88" s="494">
        <v>0</v>
      </c>
      <c r="AM88" s="494">
        <v>0</v>
      </c>
      <c r="AN88" s="494">
        <v>2001</v>
      </c>
      <c r="AO88" s="494">
        <v>0</v>
      </c>
      <c r="AP88" s="494">
        <v>0</v>
      </c>
      <c r="AQ88" s="494">
        <v>0</v>
      </c>
      <c r="AR88" s="494">
        <v>0</v>
      </c>
      <c r="AS88" s="494">
        <v>0</v>
      </c>
      <c r="AT88" s="494">
        <v>0</v>
      </c>
      <c r="AU88" s="494">
        <v>0</v>
      </c>
      <c r="AV88" s="494">
        <v>0</v>
      </c>
      <c r="AW88" s="494">
        <v>0</v>
      </c>
      <c r="AX88" s="494">
        <v>0</v>
      </c>
      <c r="AY88" s="494">
        <v>0</v>
      </c>
      <c r="AZ88" s="494">
        <v>0</v>
      </c>
      <c r="BA88" s="494">
        <v>0</v>
      </c>
      <c r="BB88" s="494">
        <v>0</v>
      </c>
      <c r="BC88" s="494">
        <v>0</v>
      </c>
      <c r="BD88" s="494">
        <v>0</v>
      </c>
      <c r="BE88" s="494">
        <v>0</v>
      </c>
      <c r="BF88" s="494">
        <v>0</v>
      </c>
      <c r="BG88" s="494">
        <v>0</v>
      </c>
      <c r="BH88" s="494">
        <v>0</v>
      </c>
      <c r="BI88" s="494">
        <v>0</v>
      </c>
      <c r="BJ88" s="494">
        <v>0</v>
      </c>
      <c r="BK88" s="494">
        <v>0</v>
      </c>
      <c r="BL88" s="494">
        <v>59</v>
      </c>
      <c r="BM88" s="494">
        <v>0</v>
      </c>
      <c r="BN88" s="494">
        <v>0</v>
      </c>
      <c r="BO88" s="494">
        <v>0</v>
      </c>
      <c r="BP88" s="494">
        <v>0</v>
      </c>
      <c r="BQ88" s="494">
        <v>0</v>
      </c>
      <c r="BR88" s="494">
        <v>0</v>
      </c>
      <c r="BS88" s="494">
        <v>0</v>
      </c>
      <c r="BT88" s="494">
        <v>0</v>
      </c>
      <c r="BU88" s="494">
        <v>0</v>
      </c>
      <c r="BV88" s="494">
        <v>0</v>
      </c>
      <c r="BW88" s="494">
        <v>0</v>
      </c>
      <c r="BX88" s="494">
        <v>0</v>
      </c>
      <c r="BY88" s="494">
        <v>0</v>
      </c>
      <c r="BZ88" s="494">
        <v>0</v>
      </c>
      <c r="CA88" s="494">
        <v>49</v>
      </c>
      <c r="CB88" s="494">
        <v>0</v>
      </c>
      <c r="CC88" s="494">
        <v>0</v>
      </c>
      <c r="CD88" s="494">
        <v>0</v>
      </c>
      <c r="CE88" s="494">
        <v>0</v>
      </c>
      <c r="CF88" s="494">
        <v>0</v>
      </c>
      <c r="CG88" s="494">
        <v>54</v>
      </c>
      <c r="CH88" s="494">
        <v>1314</v>
      </c>
      <c r="CI88" s="494">
        <v>135680</v>
      </c>
      <c r="CJ88" s="494">
        <v>820</v>
      </c>
      <c r="CK88" s="494">
        <v>982</v>
      </c>
      <c r="CL88" s="494">
        <v>22</v>
      </c>
      <c r="CM88" s="494">
        <v>0</v>
      </c>
      <c r="CN88" s="494">
        <v>92</v>
      </c>
      <c r="CO88" s="494">
        <v>730</v>
      </c>
      <c r="CP88" s="494">
        <v>105</v>
      </c>
      <c r="CQ88" s="494">
        <v>0</v>
      </c>
      <c r="CR88" s="494">
        <v>57</v>
      </c>
      <c r="CS88" s="494">
        <v>5</v>
      </c>
      <c r="CT88" s="494">
        <v>71</v>
      </c>
      <c r="CU88" s="494">
        <v>799</v>
      </c>
      <c r="CV88" s="494">
        <v>0</v>
      </c>
      <c r="CW88" s="494">
        <v>616</v>
      </c>
      <c r="CX88" s="494">
        <v>0</v>
      </c>
      <c r="CY88" s="494">
        <v>0</v>
      </c>
      <c r="CZ88" s="494">
        <v>251</v>
      </c>
      <c r="DA88" s="494">
        <v>0</v>
      </c>
      <c r="DB88" s="494">
        <v>0</v>
      </c>
      <c r="DC88" s="494">
        <v>0</v>
      </c>
      <c r="DD88" s="494">
        <v>0</v>
      </c>
      <c r="DE88" s="494">
        <v>97</v>
      </c>
      <c r="DF88" s="494">
        <v>211</v>
      </c>
      <c r="DG88" s="494">
        <v>0</v>
      </c>
      <c r="DH88" s="494">
        <v>0</v>
      </c>
      <c r="DI88" s="494">
        <v>0</v>
      </c>
      <c r="DJ88" s="494">
        <v>0</v>
      </c>
      <c r="DK88" s="494">
        <v>38</v>
      </c>
      <c r="DL88" s="494">
        <v>0</v>
      </c>
      <c r="DM88" s="494">
        <v>0</v>
      </c>
      <c r="DN88" s="494">
        <v>0</v>
      </c>
      <c r="DO88" s="494">
        <v>0</v>
      </c>
      <c r="DP88" s="494">
        <v>0</v>
      </c>
      <c r="DQ88" s="494">
        <v>0</v>
      </c>
      <c r="DR88" s="494">
        <v>3071</v>
      </c>
      <c r="DS88" s="494">
        <v>1389</v>
      </c>
      <c r="DT88" s="494">
        <v>0</v>
      </c>
      <c r="DU88" s="494">
        <v>0</v>
      </c>
      <c r="DV88" s="494">
        <v>0</v>
      </c>
      <c r="DW88" s="494">
        <v>0</v>
      </c>
      <c r="DX88" s="494">
        <v>0</v>
      </c>
      <c r="DY88" s="494">
        <v>84908</v>
      </c>
      <c r="DZ88" s="494">
        <v>116501</v>
      </c>
      <c r="EA88" s="494">
        <v>250864</v>
      </c>
      <c r="EB88" s="494">
        <v>4397</v>
      </c>
      <c r="EC88" s="494">
        <v>1522</v>
      </c>
      <c r="ED88" s="494">
        <v>0</v>
      </c>
      <c r="EE88" s="494">
        <v>0</v>
      </c>
      <c r="EF88" s="494">
        <v>0</v>
      </c>
      <c r="EG88" s="494">
        <v>115</v>
      </c>
      <c r="EH88" s="494">
        <v>0</v>
      </c>
      <c r="EI88" s="494">
        <v>0</v>
      </c>
      <c r="EJ88" s="494">
        <v>0</v>
      </c>
      <c r="EK88" s="494">
        <v>0</v>
      </c>
      <c r="EL88" s="494">
        <v>0</v>
      </c>
      <c r="EM88" s="494">
        <v>0</v>
      </c>
      <c r="EN88" s="494">
        <v>2427</v>
      </c>
      <c r="EO88" s="494">
        <v>1306</v>
      </c>
      <c r="EP88" s="494">
        <v>0</v>
      </c>
      <c r="EQ88" s="494">
        <v>0</v>
      </c>
      <c r="ER88" s="494">
        <v>0</v>
      </c>
      <c r="ES88" s="494">
        <v>0</v>
      </c>
      <c r="ET88" s="494">
        <v>0</v>
      </c>
      <c r="EU88" s="494">
        <v>0</v>
      </c>
      <c r="EV88" s="494">
        <v>0</v>
      </c>
      <c r="EW88" s="494">
        <v>0</v>
      </c>
      <c r="EX88" s="494">
        <v>0</v>
      </c>
      <c r="EY88" s="494">
        <v>0</v>
      </c>
      <c r="EZ88" s="494">
        <v>0</v>
      </c>
      <c r="FA88" s="494">
        <v>0</v>
      </c>
      <c r="FB88" s="494">
        <v>0</v>
      </c>
      <c r="FC88" s="494">
        <v>0</v>
      </c>
      <c r="FD88" s="494">
        <v>0</v>
      </c>
      <c r="FE88" s="494">
        <v>0</v>
      </c>
      <c r="FF88" s="494">
        <v>0</v>
      </c>
      <c r="FG88" s="494">
        <v>0</v>
      </c>
      <c r="FH88" s="494">
        <v>0</v>
      </c>
      <c r="FI88" s="494">
        <v>0</v>
      </c>
      <c r="FJ88" s="494">
        <v>354</v>
      </c>
      <c r="FK88" s="494">
        <v>0</v>
      </c>
      <c r="FL88" s="494">
        <v>0</v>
      </c>
      <c r="FM88" s="494">
        <v>0</v>
      </c>
      <c r="FN88" s="494">
        <v>0</v>
      </c>
      <c r="FO88" s="494">
        <v>0</v>
      </c>
      <c r="FP88" s="494">
        <v>0</v>
      </c>
      <c r="FQ88" s="494">
        <v>0</v>
      </c>
      <c r="FR88" s="494">
        <v>0</v>
      </c>
      <c r="FS88" s="494">
        <v>0</v>
      </c>
      <c r="FT88" s="494">
        <v>0</v>
      </c>
      <c r="FU88" s="494">
        <v>435</v>
      </c>
      <c r="FV88" s="494">
        <v>0</v>
      </c>
      <c r="FW88" s="494">
        <v>0</v>
      </c>
      <c r="FX88" s="494">
        <v>0</v>
      </c>
      <c r="FY88" s="494">
        <v>1344</v>
      </c>
      <c r="FZ88" s="494">
        <v>2318</v>
      </c>
      <c r="GA88" s="494">
        <v>0</v>
      </c>
      <c r="GB88" s="494">
        <v>0</v>
      </c>
      <c r="GC88" s="494">
        <v>0</v>
      </c>
      <c r="GD88" s="494">
        <v>0</v>
      </c>
      <c r="GE88" s="494">
        <v>2340</v>
      </c>
      <c r="GF88" s="494">
        <v>0</v>
      </c>
      <c r="GG88" s="495">
        <v>169</v>
      </c>
      <c r="GH88" s="496">
        <v>618224</v>
      </c>
      <c r="GI88" s="497">
        <v>1359</v>
      </c>
      <c r="GJ88" s="497">
        <v>51908</v>
      </c>
      <c r="GK88" s="497">
        <v>0</v>
      </c>
      <c r="GL88" s="497">
        <v>0</v>
      </c>
      <c r="GM88" s="497">
        <v>0</v>
      </c>
      <c r="GN88" s="497">
        <v>94</v>
      </c>
      <c r="GO88" s="497">
        <v>102446</v>
      </c>
      <c r="GP88" s="495">
        <v>-23252</v>
      </c>
      <c r="GQ88" s="496">
        <v>132555</v>
      </c>
      <c r="GR88" s="496">
        <v>750779</v>
      </c>
      <c r="GS88" s="494">
        <v>50340</v>
      </c>
      <c r="GT88" s="495">
        <v>12</v>
      </c>
      <c r="GU88" s="496">
        <v>50352</v>
      </c>
      <c r="GV88" s="496">
        <v>182907</v>
      </c>
      <c r="GW88" s="496">
        <v>801131</v>
      </c>
      <c r="GX88" s="497">
        <v>-17231</v>
      </c>
      <c r="GY88" s="497">
        <v>-361</v>
      </c>
      <c r="GZ88" s="497">
        <v>0</v>
      </c>
      <c r="HA88" s="495">
        <v>-1378</v>
      </c>
      <c r="HB88" s="495">
        <v>-18970</v>
      </c>
      <c r="HC88" s="496">
        <v>163937</v>
      </c>
      <c r="HD88" s="496">
        <v>782161</v>
      </c>
    </row>
    <row r="89" spans="1:212" ht="15.75" hidden="1" customHeight="1" x14ac:dyDescent="0.2">
      <c r="A89" s="498" t="s">
        <v>20</v>
      </c>
      <c r="B89" s="499" t="s">
        <v>19</v>
      </c>
      <c r="C89" s="493">
        <v>4776</v>
      </c>
      <c r="D89" s="494">
        <v>691</v>
      </c>
      <c r="E89" s="494">
        <v>3019</v>
      </c>
      <c r="F89" s="494">
        <v>497</v>
      </c>
      <c r="G89" s="494">
        <v>445</v>
      </c>
      <c r="H89" s="494">
        <v>522</v>
      </c>
      <c r="I89" s="494">
        <v>3790</v>
      </c>
      <c r="J89" s="494">
        <v>60</v>
      </c>
      <c r="K89" s="494">
        <v>266</v>
      </c>
      <c r="L89" s="494">
        <v>169</v>
      </c>
      <c r="M89" s="494">
        <v>55</v>
      </c>
      <c r="N89" s="494">
        <v>2104</v>
      </c>
      <c r="O89" s="494">
        <v>5</v>
      </c>
      <c r="P89" s="494">
        <v>3718</v>
      </c>
      <c r="Q89" s="494">
        <v>12315</v>
      </c>
      <c r="R89" s="494">
        <v>402</v>
      </c>
      <c r="S89" s="494">
        <v>18864</v>
      </c>
      <c r="T89" s="494">
        <v>26851</v>
      </c>
      <c r="U89" s="494">
        <v>285</v>
      </c>
      <c r="V89" s="494">
        <v>16105</v>
      </c>
      <c r="W89" s="494">
        <v>11126</v>
      </c>
      <c r="X89" s="494">
        <v>19640</v>
      </c>
      <c r="Y89" s="494">
        <v>14842</v>
      </c>
      <c r="Z89" s="494">
        <v>137777</v>
      </c>
      <c r="AA89" s="494">
        <v>216937</v>
      </c>
      <c r="AB89" s="494">
        <v>1958</v>
      </c>
      <c r="AC89" s="494">
        <v>155</v>
      </c>
      <c r="AD89" s="494">
        <v>32</v>
      </c>
      <c r="AE89" s="494">
        <v>2</v>
      </c>
      <c r="AF89" s="494">
        <v>81</v>
      </c>
      <c r="AG89" s="494">
        <v>2</v>
      </c>
      <c r="AH89" s="494">
        <v>122</v>
      </c>
      <c r="AI89" s="494">
        <v>6948</v>
      </c>
      <c r="AJ89" s="494">
        <v>784</v>
      </c>
      <c r="AK89" s="494">
        <v>647</v>
      </c>
      <c r="AL89" s="494">
        <v>797</v>
      </c>
      <c r="AM89" s="494">
        <v>21400</v>
      </c>
      <c r="AN89" s="494">
        <v>107282</v>
      </c>
      <c r="AO89" s="494">
        <v>623</v>
      </c>
      <c r="AP89" s="494">
        <v>5937</v>
      </c>
      <c r="AQ89" s="494">
        <v>578</v>
      </c>
      <c r="AR89" s="494">
        <v>1099</v>
      </c>
      <c r="AS89" s="494">
        <v>3666</v>
      </c>
      <c r="AT89" s="494">
        <v>2933</v>
      </c>
      <c r="AU89" s="494">
        <v>10</v>
      </c>
      <c r="AV89" s="494">
        <v>983</v>
      </c>
      <c r="AW89" s="494">
        <v>24453</v>
      </c>
      <c r="AX89" s="494">
        <v>487</v>
      </c>
      <c r="AY89" s="494">
        <v>3723</v>
      </c>
      <c r="AZ89" s="494">
        <v>1089</v>
      </c>
      <c r="BA89" s="494">
        <v>18580</v>
      </c>
      <c r="BB89" s="494">
        <v>4118</v>
      </c>
      <c r="BC89" s="494">
        <v>377</v>
      </c>
      <c r="BD89" s="494">
        <v>93035</v>
      </c>
      <c r="BE89" s="494">
        <v>10556</v>
      </c>
      <c r="BF89" s="494">
        <v>23279</v>
      </c>
      <c r="BG89" s="494">
        <v>36625</v>
      </c>
      <c r="BH89" s="494">
        <v>2746</v>
      </c>
      <c r="BI89" s="494">
        <v>24969</v>
      </c>
      <c r="BJ89" s="494">
        <v>6383</v>
      </c>
      <c r="BK89" s="494">
        <v>1667</v>
      </c>
      <c r="BL89" s="494">
        <v>20234</v>
      </c>
      <c r="BM89" s="494">
        <v>16869</v>
      </c>
      <c r="BN89" s="494">
        <v>58765</v>
      </c>
      <c r="BO89" s="494">
        <v>390</v>
      </c>
      <c r="BP89" s="494">
        <v>3660</v>
      </c>
      <c r="BQ89" s="494">
        <v>11731</v>
      </c>
      <c r="BR89" s="494">
        <v>23560</v>
      </c>
      <c r="BS89" s="494">
        <v>12724</v>
      </c>
      <c r="BT89" s="494">
        <v>1924</v>
      </c>
      <c r="BU89" s="494">
        <v>15134</v>
      </c>
      <c r="BV89" s="494">
        <v>1037</v>
      </c>
      <c r="BW89" s="494">
        <v>0</v>
      </c>
      <c r="BX89" s="494">
        <v>301</v>
      </c>
      <c r="BY89" s="494">
        <v>38</v>
      </c>
      <c r="BZ89" s="494">
        <v>1208</v>
      </c>
      <c r="CA89" s="494">
        <v>20243</v>
      </c>
      <c r="CB89" s="494">
        <v>337</v>
      </c>
      <c r="CC89" s="494">
        <v>2888</v>
      </c>
      <c r="CD89" s="494">
        <v>0</v>
      </c>
      <c r="CE89" s="494">
        <v>5575</v>
      </c>
      <c r="CF89" s="494">
        <v>6438</v>
      </c>
      <c r="CG89" s="494">
        <v>94898</v>
      </c>
      <c r="CH89" s="494">
        <v>121306</v>
      </c>
      <c r="CI89" s="494">
        <v>68232</v>
      </c>
      <c r="CJ89" s="494">
        <v>316057</v>
      </c>
      <c r="CK89" s="494">
        <v>66196</v>
      </c>
      <c r="CL89" s="494">
        <v>122545</v>
      </c>
      <c r="CM89" s="494">
        <v>22460</v>
      </c>
      <c r="CN89" s="494">
        <v>31783</v>
      </c>
      <c r="CO89" s="494">
        <v>122826</v>
      </c>
      <c r="CP89" s="494">
        <v>28048</v>
      </c>
      <c r="CQ89" s="494">
        <v>96327</v>
      </c>
      <c r="CR89" s="494">
        <v>12808</v>
      </c>
      <c r="CS89" s="494">
        <v>32317</v>
      </c>
      <c r="CT89" s="494">
        <v>43319</v>
      </c>
      <c r="CU89" s="494">
        <v>121991</v>
      </c>
      <c r="CV89" s="494">
        <v>77012</v>
      </c>
      <c r="CW89" s="494">
        <v>125367</v>
      </c>
      <c r="CX89" s="494">
        <v>18954</v>
      </c>
      <c r="CY89" s="494">
        <v>149604</v>
      </c>
      <c r="CZ89" s="494">
        <v>57031</v>
      </c>
      <c r="DA89" s="494">
        <v>21197</v>
      </c>
      <c r="DB89" s="494">
        <v>14927</v>
      </c>
      <c r="DC89" s="494">
        <v>6160</v>
      </c>
      <c r="DD89" s="494">
        <v>77298</v>
      </c>
      <c r="DE89" s="494">
        <v>199631</v>
      </c>
      <c r="DF89" s="494">
        <v>265770</v>
      </c>
      <c r="DG89" s="494">
        <v>74833</v>
      </c>
      <c r="DH89" s="494">
        <v>11889</v>
      </c>
      <c r="DI89" s="494">
        <v>30028</v>
      </c>
      <c r="DJ89" s="494">
        <v>54901</v>
      </c>
      <c r="DK89" s="494">
        <v>67796</v>
      </c>
      <c r="DL89" s="494">
        <v>27114</v>
      </c>
      <c r="DM89" s="494">
        <v>50916</v>
      </c>
      <c r="DN89" s="494">
        <v>60073</v>
      </c>
      <c r="DO89" s="494">
        <v>31374</v>
      </c>
      <c r="DP89" s="494">
        <v>1273</v>
      </c>
      <c r="DQ89" s="494">
        <v>295197</v>
      </c>
      <c r="DR89" s="494">
        <v>95914</v>
      </c>
      <c r="DS89" s="494">
        <v>13599</v>
      </c>
      <c r="DT89" s="494">
        <v>2356</v>
      </c>
      <c r="DU89" s="494">
        <v>11414</v>
      </c>
      <c r="DV89" s="494">
        <v>6609</v>
      </c>
      <c r="DW89" s="494">
        <v>71815</v>
      </c>
      <c r="DX89" s="494">
        <v>165</v>
      </c>
      <c r="DY89" s="494">
        <v>203432</v>
      </c>
      <c r="DZ89" s="494">
        <v>156846</v>
      </c>
      <c r="EA89" s="494">
        <v>578814</v>
      </c>
      <c r="EB89" s="494">
        <v>88056</v>
      </c>
      <c r="EC89" s="494">
        <v>48838</v>
      </c>
      <c r="ED89" s="494">
        <v>6376</v>
      </c>
      <c r="EE89" s="494">
        <v>5466</v>
      </c>
      <c r="EF89" s="494">
        <v>0</v>
      </c>
      <c r="EG89" s="494">
        <v>3511</v>
      </c>
      <c r="EH89" s="494">
        <v>745</v>
      </c>
      <c r="EI89" s="494">
        <v>193765</v>
      </c>
      <c r="EJ89" s="494">
        <v>83015</v>
      </c>
      <c r="EK89" s="494">
        <v>2245</v>
      </c>
      <c r="EL89" s="494">
        <v>1816</v>
      </c>
      <c r="EM89" s="494">
        <v>643</v>
      </c>
      <c r="EN89" s="494">
        <v>1464</v>
      </c>
      <c r="EO89" s="494">
        <v>17845</v>
      </c>
      <c r="EP89" s="494">
        <v>1856</v>
      </c>
      <c r="EQ89" s="494">
        <v>67</v>
      </c>
      <c r="ER89" s="494">
        <v>1250</v>
      </c>
      <c r="ES89" s="494">
        <v>19501</v>
      </c>
      <c r="ET89" s="494">
        <v>0</v>
      </c>
      <c r="EU89" s="494">
        <v>0</v>
      </c>
      <c r="EV89" s="494">
        <v>91</v>
      </c>
      <c r="EW89" s="494">
        <v>4248</v>
      </c>
      <c r="EX89" s="494">
        <v>3362</v>
      </c>
      <c r="EY89" s="494">
        <v>250</v>
      </c>
      <c r="EZ89" s="494">
        <v>934</v>
      </c>
      <c r="FA89" s="494">
        <v>5465</v>
      </c>
      <c r="FB89" s="494">
        <v>28221</v>
      </c>
      <c r="FC89" s="494">
        <v>2754</v>
      </c>
      <c r="FD89" s="494">
        <v>45</v>
      </c>
      <c r="FE89" s="494">
        <v>10235</v>
      </c>
      <c r="FF89" s="494">
        <v>282</v>
      </c>
      <c r="FG89" s="494">
        <v>4042</v>
      </c>
      <c r="FH89" s="494">
        <v>1283</v>
      </c>
      <c r="FI89" s="494">
        <v>2812</v>
      </c>
      <c r="FJ89" s="494">
        <v>134059</v>
      </c>
      <c r="FK89" s="494">
        <v>41178</v>
      </c>
      <c r="FL89" s="494">
        <v>3111</v>
      </c>
      <c r="FM89" s="494">
        <v>584</v>
      </c>
      <c r="FN89" s="494">
        <v>813</v>
      </c>
      <c r="FO89" s="494">
        <v>3310</v>
      </c>
      <c r="FP89" s="494">
        <v>11687</v>
      </c>
      <c r="FQ89" s="494">
        <v>151</v>
      </c>
      <c r="FR89" s="494">
        <v>5630</v>
      </c>
      <c r="FS89" s="494">
        <v>5292</v>
      </c>
      <c r="FT89" s="494">
        <v>10773</v>
      </c>
      <c r="FU89" s="494">
        <v>3360</v>
      </c>
      <c r="FV89" s="494">
        <v>3590</v>
      </c>
      <c r="FW89" s="494">
        <v>63</v>
      </c>
      <c r="FX89" s="494">
        <v>8444</v>
      </c>
      <c r="FY89" s="494">
        <v>45095</v>
      </c>
      <c r="FZ89" s="494">
        <v>8474</v>
      </c>
      <c r="GA89" s="494">
        <v>4766</v>
      </c>
      <c r="GB89" s="494">
        <v>72404</v>
      </c>
      <c r="GC89" s="494">
        <v>19482</v>
      </c>
      <c r="GD89" s="494">
        <v>1500</v>
      </c>
      <c r="GE89" s="494">
        <v>32586</v>
      </c>
      <c r="GF89" s="494">
        <v>542</v>
      </c>
      <c r="GG89" s="495">
        <v>24898</v>
      </c>
      <c r="GH89" s="496">
        <v>6249140</v>
      </c>
      <c r="GI89" s="497">
        <v>28819</v>
      </c>
      <c r="GJ89" s="497">
        <v>198768</v>
      </c>
      <c r="GK89" s="497">
        <v>0</v>
      </c>
      <c r="GL89" s="497">
        <v>0</v>
      </c>
      <c r="GM89" s="497">
        <v>0</v>
      </c>
      <c r="GN89" s="497">
        <v>18021</v>
      </c>
      <c r="GO89" s="497">
        <v>309609</v>
      </c>
      <c r="GP89" s="495">
        <v>9553</v>
      </c>
      <c r="GQ89" s="496">
        <v>564770</v>
      </c>
      <c r="GR89" s="496">
        <v>6813910</v>
      </c>
      <c r="GS89" s="494">
        <v>768663</v>
      </c>
      <c r="GT89" s="495">
        <v>17</v>
      </c>
      <c r="GU89" s="496">
        <v>768680</v>
      </c>
      <c r="GV89" s="496">
        <v>1333450</v>
      </c>
      <c r="GW89" s="496">
        <v>7582590</v>
      </c>
      <c r="GX89" s="497">
        <v>-783783</v>
      </c>
      <c r="GY89" s="497">
        <v>-1704</v>
      </c>
      <c r="GZ89" s="497">
        <v>-6025</v>
      </c>
      <c r="HA89" s="495">
        <v>-63179</v>
      </c>
      <c r="HB89" s="495">
        <v>-854691</v>
      </c>
      <c r="HC89" s="496">
        <v>478759</v>
      </c>
      <c r="HD89" s="496">
        <v>6727899</v>
      </c>
    </row>
    <row r="90" spans="1:212" ht="15.75" hidden="1" customHeight="1" x14ac:dyDescent="0.2">
      <c r="A90" s="498" t="s">
        <v>1119</v>
      </c>
      <c r="B90" s="499" t="s">
        <v>1213</v>
      </c>
      <c r="C90" s="493">
        <v>0</v>
      </c>
      <c r="D90" s="494">
        <v>0</v>
      </c>
      <c r="E90" s="494">
        <v>0</v>
      </c>
      <c r="F90" s="494">
        <v>0</v>
      </c>
      <c r="G90" s="494">
        <v>0</v>
      </c>
      <c r="H90" s="494">
        <v>0</v>
      </c>
      <c r="I90" s="494">
        <v>0</v>
      </c>
      <c r="J90" s="494">
        <v>0</v>
      </c>
      <c r="K90" s="494">
        <v>0</v>
      </c>
      <c r="L90" s="494">
        <v>0</v>
      </c>
      <c r="M90" s="494">
        <v>0</v>
      </c>
      <c r="N90" s="494">
        <v>0</v>
      </c>
      <c r="O90" s="494">
        <v>0</v>
      </c>
      <c r="P90" s="494">
        <v>0</v>
      </c>
      <c r="Q90" s="494">
        <v>0</v>
      </c>
      <c r="R90" s="494">
        <v>0</v>
      </c>
      <c r="S90" s="494">
        <v>0</v>
      </c>
      <c r="T90" s="494">
        <v>0</v>
      </c>
      <c r="U90" s="494">
        <v>0</v>
      </c>
      <c r="V90" s="494">
        <v>0</v>
      </c>
      <c r="W90" s="494">
        <v>0</v>
      </c>
      <c r="X90" s="494">
        <v>0</v>
      </c>
      <c r="Y90" s="494">
        <v>0</v>
      </c>
      <c r="Z90" s="494">
        <v>0</v>
      </c>
      <c r="AA90" s="494">
        <v>0</v>
      </c>
      <c r="AB90" s="494">
        <v>0</v>
      </c>
      <c r="AC90" s="494">
        <v>0</v>
      </c>
      <c r="AD90" s="494">
        <v>0</v>
      </c>
      <c r="AE90" s="494">
        <v>0</v>
      </c>
      <c r="AF90" s="494">
        <v>0</v>
      </c>
      <c r="AG90" s="494">
        <v>0</v>
      </c>
      <c r="AH90" s="494">
        <v>0</v>
      </c>
      <c r="AI90" s="494">
        <v>0</v>
      </c>
      <c r="AJ90" s="494">
        <v>0</v>
      </c>
      <c r="AK90" s="494">
        <v>0</v>
      </c>
      <c r="AL90" s="494">
        <v>0</v>
      </c>
      <c r="AM90" s="494">
        <v>0</v>
      </c>
      <c r="AN90" s="494">
        <v>0</v>
      </c>
      <c r="AO90" s="494">
        <v>0</v>
      </c>
      <c r="AP90" s="494">
        <v>0</v>
      </c>
      <c r="AQ90" s="494">
        <v>0</v>
      </c>
      <c r="AR90" s="494">
        <v>0</v>
      </c>
      <c r="AS90" s="494">
        <v>0</v>
      </c>
      <c r="AT90" s="494">
        <v>0</v>
      </c>
      <c r="AU90" s="494">
        <v>0</v>
      </c>
      <c r="AV90" s="494">
        <v>0</v>
      </c>
      <c r="AW90" s="494">
        <v>0</v>
      </c>
      <c r="AX90" s="494">
        <v>0</v>
      </c>
      <c r="AY90" s="494">
        <v>0</v>
      </c>
      <c r="AZ90" s="494">
        <v>0</v>
      </c>
      <c r="BA90" s="494">
        <v>0</v>
      </c>
      <c r="BB90" s="494">
        <v>0</v>
      </c>
      <c r="BC90" s="494">
        <v>0</v>
      </c>
      <c r="BD90" s="494">
        <v>0</v>
      </c>
      <c r="BE90" s="494">
        <v>0</v>
      </c>
      <c r="BF90" s="494">
        <v>0</v>
      </c>
      <c r="BG90" s="494">
        <v>0</v>
      </c>
      <c r="BH90" s="494">
        <v>0</v>
      </c>
      <c r="BI90" s="494">
        <v>0</v>
      </c>
      <c r="BJ90" s="494">
        <v>0</v>
      </c>
      <c r="BK90" s="494">
        <v>0</v>
      </c>
      <c r="BL90" s="494">
        <v>0</v>
      </c>
      <c r="BM90" s="494">
        <v>0</v>
      </c>
      <c r="BN90" s="494">
        <v>0</v>
      </c>
      <c r="BO90" s="494">
        <v>0</v>
      </c>
      <c r="BP90" s="494">
        <v>0</v>
      </c>
      <c r="BQ90" s="494">
        <v>0</v>
      </c>
      <c r="BR90" s="494">
        <v>0</v>
      </c>
      <c r="BS90" s="494">
        <v>0</v>
      </c>
      <c r="BT90" s="494">
        <v>0</v>
      </c>
      <c r="BU90" s="494">
        <v>0</v>
      </c>
      <c r="BV90" s="494">
        <v>0</v>
      </c>
      <c r="BW90" s="494">
        <v>0</v>
      </c>
      <c r="BX90" s="494">
        <v>0</v>
      </c>
      <c r="BY90" s="494">
        <v>0</v>
      </c>
      <c r="BZ90" s="494">
        <v>0</v>
      </c>
      <c r="CA90" s="494">
        <v>0</v>
      </c>
      <c r="CB90" s="494">
        <v>0</v>
      </c>
      <c r="CC90" s="494">
        <v>0</v>
      </c>
      <c r="CD90" s="494">
        <v>0</v>
      </c>
      <c r="CE90" s="494">
        <v>0</v>
      </c>
      <c r="CF90" s="494">
        <v>0</v>
      </c>
      <c r="CG90" s="494">
        <v>0</v>
      </c>
      <c r="CH90" s="494">
        <v>0</v>
      </c>
      <c r="CI90" s="494">
        <v>0</v>
      </c>
      <c r="CJ90" s="494">
        <v>0</v>
      </c>
      <c r="CK90" s="494">
        <v>245591</v>
      </c>
      <c r="CL90" s="494">
        <v>41167</v>
      </c>
      <c r="CM90" s="494">
        <v>1631</v>
      </c>
      <c r="CN90" s="494">
        <v>0</v>
      </c>
      <c r="CO90" s="494">
        <v>790</v>
      </c>
      <c r="CP90" s="494">
        <v>33363</v>
      </c>
      <c r="CQ90" s="494">
        <v>33754</v>
      </c>
      <c r="CR90" s="494">
        <v>0</v>
      </c>
      <c r="CS90" s="494">
        <v>2828</v>
      </c>
      <c r="CT90" s="494">
        <v>0</v>
      </c>
      <c r="CU90" s="494">
        <v>38</v>
      </c>
      <c r="CV90" s="494">
        <v>0</v>
      </c>
      <c r="CW90" s="494">
        <v>3467</v>
      </c>
      <c r="CX90" s="494">
        <v>0</v>
      </c>
      <c r="CY90" s="494">
        <v>0</v>
      </c>
      <c r="CZ90" s="494">
        <v>0</v>
      </c>
      <c r="DA90" s="494">
        <v>0</v>
      </c>
      <c r="DB90" s="494">
        <v>0</v>
      </c>
      <c r="DC90" s="494">
        <v>0</v>
      </c>
      <c r="DD90" s="494">
        <v>0</v>
      </c>
      <c r="DE90" s="494">
        <v>0</v>
      </c>
      <c r="DF90" s="494">
        <v>3575</v>
      </c>
      <c r="DG90" s="494">
        <v>0</v>
      </c>
      <c r="DH90" s="494">
        <v>0</v>
      </c>
      <c r="DI90" s="494">
        <v>0</v>
      </c>
      <c r="DJ90" s="494">
        <v>0</v>
      </c>
      <c r="DK90" s="494">
        <v>0</v>
      </c>
      <c r="DL90" s="494">
        <v>0</v>
      </c>
      <c r="DM90" s="494">
        <v>0</v>
      </c>
      <c r="DN90" s="494">
        <v>0</v>
      </c>
      <c r="DO90" s="494">
        <v>0</v>
      </c>
      <c r="DP90" s="494">
        <v>0</v>
      </c>
      <c r="DQ90" s="494">
        <v>0</v>
      </c>
      <c r="DR90" s="494">
        <v>0</v>
      </c>
      <c r="DS90" s="494">
        <v>2620</v>
      </c>
      <c r="DT90" s="494">
        <v>0</v>
      </c>
      <c r="DU90" s="494">
        <v>2677</v>
      </c>
      <c r="DV90" s="494">
        <v>0</v>
      </c>
      <c r="DW90" s="494">
        <v>0</v>
      </c>
      <c r="DX90" s="494">
        <v>0</v>
      </c>
      <c r="DY90" s="494">
        <v>669</v>
      </c>
      <c r="DZ90" s="494">
        <v>2967</v>
      </c>
      <c r="EA90" s="494">
        <v>0</v>
      </c>
      <c r="EB90" s="494">
        <v>4865</v>
      </c>
      <c r="EC90" s="494">
        <v>2013</v>
      </c>
      <c r="ED90" s="494">
        <v>0</v>
      </c>
      <c r="EE90" s="494">
        <v>0</v>
      </c>
      <c r="EF90" s="494">
        <v>0</v>
      </c>
      <c r="EG90" s="494">
        <v>0</v>
      </c>
      <c r="EH90" s="494">
        <v>0</v>
      </c>
      <c r="EI90" s="494">
        <v>0</v>
      </c>
      <c r="EJ90" s="494">
        <v>0</v>
      </c>
      <c r="EK90" s="494">
        <v>0</v>
      </c>
      <c r="EL90" s="494">
        <v>0</v>
      </c>
      <c r="EM90" s="494">
        <v>0</v>
      </c>
      <c r="EN90" s="494">
        <v>0</v>
      </c>
      <c r="EO90" s="494">
        <v>0</v>
      </c>
      <c r="EP90" s="494">
        <v>0</v>
      </c>
      <c r="EQ90" s="494">
        <v>0</v>
      </c>
      <c r="ER90" s="494">
        <v>0</v>
      </c>
      <c r="ES90" s="494">
        <v>0</v>
      </c>
      <c r="ET90" s="494">
        <v>0</v>
      </c>
      <c r="EU90" s="494">
        <v>0</v>
      </c>
      <c r="EV90" s="494">
        <v>0</v>
      </c>
      <c r="EW90" s="494">
        <v>0</v>
      </c>
      <c r="EX90" s="494">
        <v>0</v>
      </c>
      <c r="EY90" s="494">
        <v>0</v>
      </c>
      <c r="EZ90" s="494">
        <v>0</v>
      </c>
      <c r="FA90" s="494">
        <v>0</v>
      </c>
      <c r="FB90" s="494">
        <v>0</v>
      </c>
      <c r="FC90" s="494">
        <v>0</v>
      </c>
      <c r="FD90" s="494">
        <v>0</v>
      </c>
      <c r="FE90" s="494">
        <v>0</v>
      </c>
      <c r="FF90" s="494">
        <v>0</v>
      </c>
      <c r="FG90" s="494">
        <v>0</v>
      </c>
      <c r="FH90" s="494">
        <v>0</v>
      </c>
      <c r="FI90" s="494">
        <v>0</v>
      </c>
      <c r="FJ90" s="494">
        <v>6200</v>
      </c>
      <c r="FK90" s="494">
        <v>0</v>
      </c>
      <c r="FL90" s="494">
        <v>0</v>
      </c>
      <c r="FM90" s="494">
        <v>0</v>
      </c>
      <c r="FN90" s="494">
        <v>0</v>
      </c>
      <c r="FO90" s="494">
        <v>0</v>
      </c>
      <c r="FP90" s="494">
        <v>0</v>
      </c>
      <c r="FQ90" s="494">
        <v>0</v>
      </c>
      <c r="FR90" s="494">
        <v>0</v>
      </c>
      <c r="FS90" s="494">
        <v>0</v>
      </c>
      <c r="FT90" s="494">
        <v>0</v>
      </c>
      <c r="FU90" s="494">
        <v>0</v>
      </c>
      <c r="FV90" s="494">
        <v>0</v>
      </c>
      <c r="FW90" s="494">
        <v>0</v>
      </c>
      <c r="FX90" s="494">
        <v>0</v>
      </c>
      <c r="FY90" s="494">
        <v>93127</v>
      </c>
      <c r="FZ90" s="494">
        <v>0</v>
      </c>
      <c r="GA90" s="494">
        <v>0</v>
      </c>
      <c r="GB90" s="494">
        <v>0</v>
      </c>
      <c r="GC90" s="494">
        <v>0</v>
      </c>
      <c r="GD90" s="494">
        <v>0</v>
      </c>
      <c r="GE90" s="494">
        <v>0</v>
      </c>
      <c r="GF90" s="494">
        <v>0</v>
      </c>
      <c r="GG90" s="495">
        <v>0</v>
      </c>
      <c r="GH90" s="496">
        <v>481342</v>
      </c>
      <c r="GI90" s="497">
        <v>0</v>
      </c>
      <c r="GJ90" s="497">
        <v>0</v>
      </c>
      <c r="GK90" s="497">
        <v>0</v>
      </c>
      <c r="GL90" s="497">
        <v>0</v>
      </c>
      <c r="GM90" s="497">
        <v>0</v>
      </c>
      <c r="GN90" s="497">
        <v>15291</v>
      </c>
      <c r="GO90" s="497">
        <v>1116844</v>
      </c>
      <c r="GP90" s="495">
        <v>31683</v>
      </c>
      <c r="GQ90" s="496">
        <v>1163818</v>
      </c>
      <c r="GR90" s="496">
        <v>1645160</v>
      </c>
      <c r="GS90" s="494">
        <v>760386</v>
      </c>
      <c r="GT90" s="495">
        <v>0</v>
      </c>
      <c r="GU90" s="496">
        <v>760386</v>
      </c>
      <c r="GV90" s="496">
        <v>1924204</v>
      </c>
      <c r="GW90" s="496">
        <v>2405546</v>
      </c>
      <c r="GX90" s="497">
        <v>-285365</v>
      </c>
      <c r="GY90" s="497">
        <v>0</v>
      </c>
      <c r="GZ90" s="497">
        <v>0</v>
      </c>
      <c r="HA90" s="495">
        <v>-22829</v>
      </c>
      <c r="HB90" s="495">
        <v>-308194</v>
      </c>
      <c r="HC90" s="496">
        <v>1616010</v>
      </c>
      <c r="HD90" s="496">
        <v>2097352</v>
      </c>
    </row>
    <row r="91" spans="1:212" ht="15.75" hidden="1" customHeight="1" x14ac:dyDescent="0.2">
      <c r="A91" s="498" t="s">
        <v>1120</v>
      </c>
      <c r="B91" s="499" t="s">
        <v>1214</v>
      </c>
      <c r="C91" s="493">
        <v>0</v>
      </c>
      <c r="D91" s="494">
        <v>0</v>
      </c>
      <c r="E91" s="494">
        <v>0</v>
      </c>
      <c r="F91" s="494">
        <v>0</v>
      </c>
      <c r="G91" s="494">
        <v>0</v>
      </c>
      <c r="H91" s="494">
        <v>0</v>
      </c>
      <c r="I91" s="494">
        <v>0</v>
      </c>
      <c r="J91" s="494">
        <v>0</v>
      </c>
      <c r="K91" s="494">
        <v>0</v>
      </c>
      <c r="L91" s="494">
        <v>0</v>
      </c>
      <c r="M91" s="494">
        <v>0</v>
      </c>
      <c r="N91" s="494">
        <v>0</v>
      </c>
      <c r="O91" s="494">
        <v>0</v>
      </c>
      <c r="P91" s="494">
        <v>0</v>
      </c>
      <c r="Q91" s="494">
        <v>0</v>
      </c>
      <c r="R91" s="494">
        <v>0</v>
      </c>
      <c r="S91" s="494">
        <v>0</v>
      </c>
      <c r="T91" s="494">
        <v>0</v>
      </c>
      <c r="U91" s="494">
        <v>0</v>
      </c>
      <c r="V91" s="494">
        <v>0</v>
      </c>
      <c r="W91" s="494">
        <v>0</v>
      </c>
      <c r="X91" s="494">
        <v>0</v>
      </c>
      <c r="Y91" s="494">
        <v>0</v>
      </c>
      <c r="Z91" s="494">
        <v>0</v>
      </c>
      <c r="AA91" s="494">
        <v>0</v>
      </c>
      <c r="AB91" s="494">
        <v>0</v>
      </c>
      <c r="AC91" s="494">
        <v>0</v>
      </c>
      <c r="AD91" s="494">
        <v>0</v>
      </c>
      <c r="AE91" s="494">
        <v>0</v>
      </c>
      <c r="AF91" s="494">
        <v>0</v>
      </c>
      <c r="AG91" s="494">
        <v>0</v>
      </c>
      <c r="AH91" s="494">
        <v>0</v>
      </c>
      <c r="AI91" s="494">
        <v>0</v>
      </c>
      <c r="AJ91" s="494">
        <v>0</v>
      </c>
      <c r="AK91" s="494">
        <v>0</v>
      </c>
      <c r="AL91" s="494">
        <v>0</v>
      </c>
      <c r="AM91" s="494">
        <v>0</v>
      </c>
      <c r="AN91" s="494">
        <v>0</v>
      </c>
      <c r="AO91" s="494">
        <v>0</v>
      </c>
      <c r="AP91" s="494">
        <v>0</v>
      </c>
      <c r="AQ91" s="494">
        <v>0</v>
      </c>
      <c r="AR91" s="494">
        <v>0</v>
      </c>
      <c r="AS91" s="494">
        <v>0</v>
      </c>
      <c r="AT91" s="494">
        <v>0</v>
      </c>
      <c r="AU91" s="494">
        <v>0</v>
      </c>
      <c r="AV91" s="494">
        <v>0</v>
      </c>
      <c r="AW91" s="494">
        <v>0</v>
      </c>
      <c r="AX91" s="494">
        <v>0</v>
      </c>
      <c r="AY91" s="494">
        <v>0</v>
      </c>
      <c r="AZ91" s="494">
        <v>0</v>
      </c>
      <c r="BA91" s="494">
        <v>0</v>
      </c>
      <c r="BB91" s="494">
        <v>0</v>
      </c>
      <c r="BC91" s="494">
        <v>0</v>
      </c>
      <c r="BD91" s="494">
        <v>0</v>
      </c>
      <c r="BE91" s="494">
        <v>0</v>
      </c>
      <c r="BF91" s="494">
        <v>0</v>
      </c>
      <c r="BG91" s="494">
        <v>0</v>
      </c>
      <c r="BH91" s="494">
        <v>0</v>
      </c>
      <c r="BI91" s="494">
        <v>0</v>
      </c>
      <c r="BJ91" s="494">
        <v>0</v>
      </c>
      <c r="BK91" s="494">
        <v>0</v>
      </c>
      <c r="BL91" s="494">
        <v>368</v>
      </c>
      <c r="BM91" s="494">
        <v>0</v>
      </c>
      <c r="BN91" s="494">
        <v>0</v>
      </c>
      <c r="BO91" s="494">
        <v>0</v>
      </c>
      <c r="BP91" s="494">
        <v>0</v>
      </c>
      <c r="BQ91" s="494">
        <v>0</v>
      </c>
      <c r="BR91" s="494">
        <v>0</v>
      </c>
      <c r="BS91" s="494">
        <v>0</v>
      </c>
      <c r="BT91" s="494">
        <v>0</v>
      </c>
      <c r="BU91" s="494">
        <v>0</v>
      </c>
      <c r="BV91" s="494">
        <v>0</v>
      </c>
      <c r="BW91" s="494">
        <v>0</v>
      </c>
      <c r="BX91" s="494">
        <v>0</v>
      </c>
      <c r="BY91" s="494">
        <v>0</v>
      </c>
      <c r="BZ91" s="494">
        <v>0</v>
      </c>
      <c r="CA91" s="494">
        <v>0</v>
      </c>
      <c r="CB91" s="494">
        <v>0</v>
      </c>
      <c r="CC91" s="494">
        <v>0</v>
      </c>
      <c r="CD91" s="494">
        <v>0</v>
      </c>
      <c r="CE91" s="494">
        <v>0</v>
      </c>
      <c r="CF91" s="494">
        <v>0</v>
      </c>
      <c r="CG91" s="494">
        <v>0</v>
      </c>
      <c r="CH91" s="494">
        <v>0</v>
      </c>
      <c r="CI91" s="494">
        <v>292</v>
      </c>
      <c r="CJ91" s="494">
        <v>39</v>
      </c>
      <c r="CK91" s="494">
        <v>20899</v>
      </c>
      <c r="CL91" s="494">
        <v>208123</v>
      </c>
      <c r="CM91" s="494">
        <v>11574</v>
      </c>
      <c r="CN91" s="494">
        <v>31687</v>
      </c>
      <c r="CO91" s="494">
        <v>4145</v>
      </c>
      <c r="CP91" s="494">
        <v>6732</v>
      </c>
      <c r="CQ91" s="494">
        <v>19001</v>
      </c>
      <c r="CR91" s="494">
        <v>2</v>
      </c>
      <c r="CS91" s="494">
        <v>6415</v>
      </c>
      <c r="CT91" s="494">
        <v>23449</v>
      </c>
      <c r="CU91" s="494">
        <v>10278</v>
      </c>
      <c r="CV91" s="494">
        <v>18421</v>
      </c>
      <c r="CW91" s="494">
        <v>19255</v>
      </c>
      <c r="CX91" s="494">
        <v>0</v>
      </c>
      <c r="CY91" s="494">
        <v>5164</v>
      </c>
      <c r="CZ91" s="494">
        <v>9401</v>
      </c>
      <c r="DA91" s="494">
        <v>4782</v>
      </c>
      <c r="DB91" s="494">
        <v>0</v>
      </c>
      <c r="DC91" s="494">
        <v>0</v>
      </c>
      <c r="DD91" s="494">
        <v>0</v>
      </c>
      <c r="DE91" s="494">
        <v>0</v>
      </c>
      <c r="DF91" s="494">
        <v>3994</v>
      </c>
      <c r="DG91" s="494">
        <v>28066</v>
      </c>
      <c r="DH91" s="494">
        <v>1413</v>
      </c>
      <c r="DI91" s="494">
        <v>0</v>
      </c>
      <c r="DJ91" s="494">
        <v>0</v>
      </c>
      <c r="DK91" s="494">
        <v>0</v>
      </c>
      <c r="DL91" s="494">
        <v>40</v>
      </c>
      <c r="DM91" s="494">
        <v>0</v>
      </c>
      <c r="DN91" s="494">
        <v>0</v>
      </c>
      <c r="DO91" s="494">
        <v>283</v>
      </c>
      <c r="DP91" s="494">
        <v>0</v>
      </c>
      <c r="DQ91" s="494">
        <v>30921</v>
      </c>
      <c r="DR91" s="494">
        <v>28493</v>
      </c>
      <c r="DS91" s="494">
        <v>2472</v>
      </c>
      <c r="DT91" s="494">
        <v>0</v>
      </c>
      <c r="DU91" s="494">
        <v>3952</v>
      </c>
      <c r="DV91" s="494">
        <v>0</v>
      </c>
      <c r="DW91" s="494">
        <v>131</v>
      </c>
      <c r="DX91" s="494">
        <v>0</v>
      </c>
      <c r="DY91" s="494">
        <v>34734</v>
      </c>
      <c r="DZ91" s="494">
        <v>46040</v>
      </c>
      <c r="EA91" s="494">
        <v>0</v>
      </c>
      <c r="EB91" s="494">
        <v>33693</v>
      </c>
      <c r="EC91" s="494">
        <v>35650</v>
      </c>
      <c r="ED91" s="494">
        <v>0</v>
      </c>
      <c r="EE91" s="494">
        <v>0</v>
      </c>
      <c r="EF91" s="494">
        <v>0</v>
      </c>
      <c r="EG91" s="494">
        <v>0</v>
      </c>
      <c r="EH91" s="494">
        <v>0</v>
      </c>
      <c r="EI91" s="494">
        <v>0</v>
      </c>
      <c r="EJ91" s="494">
        <v>0</v>
      </c>
      <c r="EK91" s="494">
        <v>0</v>
      </c>
      <c r="EL91" s="494">
        <v>0</v>
      </c>
      <c r="EM91" s="494">
        <v>0</v>
      </c>
      <c r="EN91" s="494">
        <v>0</v>
      </c>
      <c r="EO91" s="494">
        <v>0</v>
      </c>
      <c r="EP91" s="494">
        <v>0</v>
      </c>
      <c r="EQ91" s="494">
        <v>0</v>
      </c>
      <c r="ER91" s="494">
        <v>0</v>
      </c>
      <c r="ES91" s="494">
        <v>0</v>
      </c>
      <c r="ET91" s="494">
        <v>0</v>
      </c>
      <c r="EU91" s="494">
        <v>0</v>
      </c>
      <c r="EV91" s="494">
        <v>0</v>
      </c>
      <c r="EW91" s="494">
        <v>0</v>
      </c>
      <c r="EX91" s="494">
        <v>0</v>
      </c>
      <c r="EY91" s="494">
        <v>0</v>
      </c>
      <c r="EZ91" s="494">
        <v>0</v>
      </c>
      <c r="FA91" s="494">
        <v>0</v>
      </c>
      <c r="FB91" s="494">
        <v>0</v>
      </c>
      <c r="FC91" s="494">
        <v>0</v>
      </c>
      <c r="FD91" s="494">
        <v>0</v>
      </c>
      <c r="FE91" s="494">
        <v>0</v>
      </c>
      <c r="FF91" s="494">
        <v>0</v>
      </c>
      <c r="FG91" s="494">
        <v>0</v>
      </c>
      <c r="FH91" s="494">
        <v>0</v>
      </c>
      <c r="FI91" s="494">
        <v>0</v>
      </c>
      <c r="FJ91" s="494">
        <v>44</v>
      </c>
      <c r="FK91" s="494">
        <v>0</v>
      </c>
      <c r="FL91" s="494">
        <v>0</v>
      </c>
      <c r="FM91" s="494">
        <v>0</v>
      </c>
      <c r="FN91" s="494">
        <v>0</v>
      </c>
      <c r="FO91" s="494">
        <v>0</v>
      </c>
      <c r="FP91" s="494">
        <v>0</v>
      </c>
      <c r="FQ91" s="494">
        <v>0</v>
      </c>
      <c r="FR91" s="494">
        <v>0</v>
      </c>
      <c r="FS91" s="494">
        <v>0</v>
      </c>
      <c r="FT91" s="494">
        <v>0</v>
      </c>
      <c r="FU91" s="494">
        <v>0</v>
      </c>
      <c r="FV91" s="494">
        <v>0</v>
      </c>
      <c r="FW91" s="494">
        <v>0</v>
      </c>
      <c r="FX91" s="494">
        <v>27</v>
      </c>
      <c r="FY91" s="494">
        <v>10919</v>
      </c>
      <c r="FZ91" s="494">
        <v>0</v>
      </c>
      <c r="GA91" s="494">
        <v>0</v>
      </c>
      <c r="GB91" s="494">
        <v>0</v>
      </c>
      <c r="GC91" s="494">
        <v>0</v>
      </c>
      <c r="GD91" s="494">
        <v>0</v>
      </c>
      <c r="GE91" s="494">
        <v>0</v>
      </c>
      <c r="GF91" s="494">
        <v>0</v>
      </c>
      <c r="GG91" s="495">
        <v>0</v>
      </c>
      <c r="GH91" s="496">
        <v>660899</v>
      </c>
      <c r="GI91" s="497">
        <v>0</v>
      </c>
      <c r="GJ91" s="497">
        <v>12619</v>
      </c>
      <c r="GK91" s="497">
        <v>0</v>
      </c>
      <c r="GL91" s="497">
        <v>0</v>
      </c>
      <c r="GM91" s="497">
        <v>0</v>
      </c>
      <c r="GN91" s="497">
        <v>43438</v>
      </c>
      <c r="GO91" s="497">
        <v>897214</v>
      </c>
      <c r="GP91" s="495">
        <v>16630</v>
      </c>
      <c r="GQ91" s="496">
        <v>969901</v>
      </c>
      <c r="GR91" s="496">
        <v>1630800</v>
      </c>
      <c r="GS91" s="494">
        <v>780070</v>
      </c>
      <c r="GT91" s="495">
        <v>0</v>
      </c>
      <c r="GU91" s="496">
        <v>780070</v>
      </c>
      <c r="GV91" s="496">
        <v>1749971</v>
      </c>
      <c r="GW91" s="496">
        <v>2410870</v>
      </c>
      <c r="GX91" s="497">
        <v>-352380</v>
      </c>
      <c r="GY91" s="497">
        <v>0</v>
      </c>
      <c r="GZ91" s="497">
        <v>0</v>
      </c>
      <c r="HA91" s="495">
        <v>-28190</v>
      </c>
      <c r="HB91" s="495">
        <v>-380570</v>
      </c>
      <c r="HC91" s="496">
        <v>1369401</v>
      </c>
      <c r="HD91" s="496">
        <v>2030300</v>
      </c>
    </row>
    <row r="92" spans="1:212" ht="15.75" hidden="1" customHeight="1" x14ac:dyDescent="0.2">
      <c r="A92" s="498" t="s">
        <v>1121</v>
      </c>
      <c r="B92" s="499" t="s">
        <v>10</v>
      </c>
      <c r="C92" s="493">
        <v>0</v>
      </c>
      <c r="D92" s="494">
        <v>0</v>
      </c>
      <c r="E92" s="494">
        <v>0</v>
      </c>
      <c r="F92" s="494">
        <v>0</v>
      </c>
      <c r="G92" s="494">
        <v>0</v>
      </c>
      <c r="H92" s="494">
        <v>0</v>
      </c>
      <c r="I92" s="494">
        <v>0</v>
      </c>
      <c r="J92" s="494">
        <v>0</v>
      </c>
      <c r="K92" s="494">
        <v>0</v>
      </c>
      <c r="L92" s="494">
        <v>0</v>
      </c>
      <c r="M92" s="494">
        <v>0</v>
      </c>
      <c r="N92" s="494">
        <v>0</v>
      </c>
      <c r="O92" s="494">
        <v>0</v>
      </c>
      <c r="P92" s="494">
        <v>0</v>
      </c>
      <c r="Q92" s="494">
        <v>0</v>
      </c>
      <c r="R92" s="494">
        <v>0</v>
      </c>
      <c r="S92" s="494">
        <v>0</v>
      </c>
      <c r="T92" s="494">
        <v>0</v>
      </c>
      <c r="U92" s="494">
        <v>0</v>
      </c>
      <c r="V92" s="494">
        <v>0</v>
      </c>
      <c r="W92" s="494">
        <v>0</v>
      </c>
      <c r="X92" s="494">
        <v>0</v>
      </c>
      <c r="Y92" s="494">
        <v>0</v>
      </c>
      <c r="Z92" s="494">
        <v>0</v>
      </c>
      <c r="AA92" s="494">
        <v>0</v>
      </c>
      <c r="AB92" s="494">
        <v>0</v>
      </c>
      <c r="AC92" s="494">
        <v>0</v>
      </c>
      <c r="AD92" s="494">
        <v>0</v>
      </c>
      <c r="AE92" s="494">
        <v>0</v>
      </c>
      <c r="AF92" s="494">
        <v>0</v>
      </c>
      <c r="AG92" s="494">
        <v>0</v>
      </c>
      <c r="AH92" s="494">
        <v>0</v>
      </c>
      <c r="AI92" s="494">
        <v>0</v>
      </c>
      <c r="AJ92" s="494">
        <v>0</v>
      </c>
      <c r="AK92" s="494">
        <v>0</v>
      </c>
      <c r="AL92" s="494">
        <v>0</v>
      </c>
      <c r="AM92" s="494">
        <v>0</v>
      </c>
      <c r="AN92" s="494">
        <v>0</v>
      </c>
      <c r="AO92" s="494">
        <v>0</v>
      </c>
      <c r="AP92" s="494">
        <v>0</v>
      </c>
      <c r="AQ92" s="494">
        <v>0</v>
      </c>
      <c r="AR92" s="494">
        <v>0</v>
      </c>
      <c r="AS92" s="494">
        <v>0</v>
      </c>
      <c r="AT92" s="494">
        <v>0</v>
      </c>
      <c r="AU92" s="494">
        <v>0</v>
      </c>
      <c r="AV92" s="494">
        <v>0</v>
      </c>
      <c r="AW92" s="494">
        <v>0</v>
      </c>
      <c r="AX92" s="494">
        <v>0</v>
      </c>
      <c r="AY92" s="494">
        <v>0</v>
      </c>
      <c r="AZ92" s="494">
        <v>0</v>
      </c>
      <c r="BA92" s="494">
        <v>0</v>
      </c>
      <c r="BB92" s="494">
        <v>0</v>
      </c>
      <c r="BC92" s="494">
        <v>0</v>
      </c>
      <c r="BD92" s="494">
        <v>0</v>
      </c>
      <c r="BE92" s="494">
        <v>0</v>
      </c>
      <c r="BF92" s="494">
        <v>0</v>
      </c>
      <c r="BG92" s="494">
        <v>0</v>
      </c>
      <c r="BH92" s="494">
        <v>0</v>
      </c>
      <c r="BI92" s="494">
        <v>0</v>
      </c>
      <c r="BJ92" s="494">
        <v>0</v>
      </c>
      <c r="BK92" s="494">
        <v>0</v>
      </c>
      <c r="BL92" s="494">
        <v>0</v>
      </c>
      <c r="BM92" s="494">
        <v>0</v>
      </c>
      <c r="BN92" s="494">
        <v>0</v>
      </c>
      <c r="BO92" s="494">
        <v>0</v>
      </c>
      <c r="BP92" s="494">
        <v>0</v>
      </c>
      <c r="BQ92" s="494">
        <v>0</v>
      </c>
      <c r="BR92" s="494">
        <v>0</v>
      </c>
      <c r="BS92" s="494">
        <v>0</v>
      </c>
      <c r="BT92" s="494">
        <v>0</v>
      </c>
      <c r="BU92" s="494">
        <v>0</v>
      </c>
      <c r="BV92" s="494">
        <v>0</v>
      </c>
      <c r="BW92" s="494">
        <v>0</v>
      </c>
      <c r="BX92" s="494">
        <v>0</v>
      </c>
      <c r="BY92" s="494">
        <v>0</v>
      </c>
      <c r="BZ92" s="494">
        <v>0</v>
      </c>
      <c r="CA92" s="494">
        <v>0</v>
      </c>
      <c r="CB92" s="494">
        <v>0</v>
      </c>
      <c r="CC92" s="494">
        <v>0</v>
      </c>
      <c r="CD92" s="494">
        <v>0</v>
      </c>
      <c r="CE92" s="494">
        <v>0</v>
      </c>
      <c r="CF92" s="494">
        <v>0</v>
      </c>
      <c r="CG92" s="494">
        <v>0</v>
      </c>
      <c r="CH92" s="494">
        <v>0</v>
      </c>
      <c r="CI92" s="494">
        <v>0</v>
      </c>
      <c r="CJ92" s="494">
        <v>0</v>
      </c>
      <c r="CK92" s="494">
        <v>0</v>
      </c>
      <c r="CL92" s="494">
        <v>0</v>
      </c>
      <c r="CM92" s="494">
        <v>175526</v>
      </c>
      <c r="CN92" s="494">
        <v>0</v>
      </c>
      <c r="CO92" s="494">
        <v>0</v>
      </c>
      <c r="CP92" s="494">
        <v>0</v>
      </c>
      <c r="CQ92" s="494">
        <v>0</v>
      </c>
      <c r="CR92" s="494">
        <v>0</v>
      </c>
      <c r="CS92" s="494">
        <v>0</v>
      </c>
      <c r="CT92" s="494">
        <v>0</v>
      </c>
      <c r="CU92" s="494">
        <v>0</v>
      </c>
      <c r="CV92" s="494">
        <v>0</v>
      </c>
      <c r="CW92" s="494">
        <v>0</v>
      </c>
      <c r="CX92" s="494">
        <v>0</v>
      </c>
      <c r="CY92" s="494">
        <v>0</v>
      </c>
      <c r="CZ92" s="494">
        <v>0</v>
      </c>
      <c r="DA92" s="494">
        <v>0</v>
      </c>
      <c r="DB92" s="494">
        <v>0</v>
      </c>
      <c r="DC92" s="494">
        <v>0</v>
      </c>
      <c r="DD92" s="494">
        <v>0</v>
      </c>
      <c r="DE92" s="494">
        <v>0</v>
      </c>
      <c r="DF92" s="494">
        <v>0</v>
      </c>
      <c r="DG92" s="494">
        <v>0</v>
      </c>
      <c r="DH92" s="494">
        <v>0</v>
      </c>
      <c r="DI92" s="494">
        <v>0</v>
      </c>
      <c r="DJ92" s="494">
        <v>0</v>
      </c>
      <c r="DK92" s="494">
        <v>0</v>
      </c>
      <c r="DL92" s="494">
        <v>0</v>
      </c>
      <c r="DM92" s="494">
        <v>0</v>
      </c>
      <c r="DN92" s="494">
        <v>0</v>
      </c>
      <c r="DO92" s="494">
        <v>23</v>
      </c>
      <c r="DP92" s="494">
        <v>0</v>
      </c>
      <c r="DQ92" s="494">
        <v>0</v>
      </c>
      <c r="DR92" s="494">
        <v>18754</v>
      </c>
      <c r="DS92" s="494">
        <v>0</v>
      </c>
      <c r="DT92" s="494">
        <v>0</v>
      </c>
      <c r="DU92" s="494">
        <v>0</v>
      </c>
      <c r="DV92" s="494">
        <v>0</v>
      </c>
      <c r="DW92" s="494">
        <v>0</v>
      </c>
      <c r="DX92" s="494">
        <v>0</v>
      </c>
      <c r="DY92" s="494">
        <v>16328</v>
      </c>
      <c r="DZ92" s="494">
        <v>53476</v>
      </c>
      <c r="EA92" s="494">
        <v>0</v>
      </c>
      <c r="EB92" s="494">
        <v>10575</v>
      </c>
      <c r="EC92" s="494">
        <v>16474</v>
      </c>
      <c r="ED92" s="494">
        <v>0</v>
      </c>
      <c r="EE92" s="494">
        <v>0</v>
      </c>
      <c r="EF92" s="494">
        <v>0</v>
      </c>
      <c r="EG92" s="494">
        <v>0</v>
      </c>
      <c r="EH92" s="494">
        <v>0</v>
      </c>
      <c r="EI92" s="494">
        <v>0</v>
      </c>
      <c r="EJ92" s="494">
        <v>0</v>
      </c>
      <c r="EK92" s="494">
        <v>0</v>
      </c>
      <c r="EL92" s="494">
        <v>0</v>
      </c>
      <c r="EM92" s="494">
        <v>0</v>
      </c>
      <c r="EN92" s="494">
        <v>0</v>
      </c>
      <c r="EO92" s="494">
        <v>0</v>
      </c>
      <c r="EP92" s="494">
        <v>0</v>
      </c>
      <c r="EQ92" s="494">
        <v>0</v>
      </c>
      <c r="ER92" s="494">
        <v>0</v>
      </c>
      <c r="ES92" s="494">
        <v>0</v>
      </c>
      <c r="ET92" s="494">
        <v>0</v>
      </c>
      <c r="EU92" s="494">
        <v>0</v>
      </c>
      <c r="EV92" s="494">
        <v>0</v>
      </c>
      <c r="EW92" s="494">
        <v>0</v>
      </c>
      <c r="EX92" s="494">
        <v>0</v>
      </c>
      <c r="EY92" s="494">
        <v>0</v>
      </c>
      <c r="EZ92" s="494">
        <v>0</v>
      </c>
      <c r="FA92" s="494">
        <v>0</v>
      </c>
      <c r="FB92" s="494">
        <v>0</v>
      </c>
      <c r="FC92" s="494">
        <v>0</v>
      </c>
      <c r="FD92" s="494">
        <v>0</v>
      </c>
      <c r="FE92" s="494">
        <v>0</v>
      </c>
      <c r="FF92" s="494">
        <v>0</v>
      </c>
      <c r="FG92" s="494">
        <v>0</v>
      </c>
      <c r="FH92" s="494">
        <v>0</v>
      </c>
      <c r="FI92" s="494">
        <v>0</v>
      </c>
      <c r="FJ92" s="494">
        <v>0</v>
      </c>
      <c r="FK92" s="494">
        <v>0</v>
      </c>
      <c r="FL92" s="494">
        <v>0</v>
      </c>
      <c r="FM92" s="494">
        <v>0</v>
      </c>
      <c r="FN92" s="494">
        <v>0</v>
      </c>
      <c r="FO92" s="494">
        <v>0</v>
      </c>
      <c r="FP92" s="494">
        <v>0</v>
      </c>
      <c r="FQ92" s="494">
        <v>0</v>
      </c>
      <c r="FR92" s="494">
        <v>0</v>
      </c>
      <c r="FS92" s="494">
        <v>0</v>
      </c>
      <c r="FT92" s="494">
        <v>0</v>
      </c>
      <c r="FU92" s="494">
        <v>0</v>
      </c>
      <c r="FV92" s="494">
        <v>0</v>
      </c>
      <c r="FW92" s="494">
        <v>0</v>
      </c>
      <c r="FX92" s="494">
        <v>0</v>
      </c>
      <c r="FY92" s="494">
        <v>90428</v>
      </c>
      <c r="FZ92" s="494">
        <v>0</v>
      </c>
      <c r="GA92" s="494">
        <v>0</v>
      </c>
      <c r="GB92" s="494">
        <v>0</v>
      </c>
      <c r="GC92" s="494">
        <v>0</v>
      </c>
      <c r="GD92" s="494">
        <v>0</v>
      </c>
      <c r="GE92" s="494">
        <v>0</v>
      </c>
      <c r="GF92" s="494">
        <v>0</v>
      </c>
      <c r="GG92" s="495">
        <v>0</v>
      </c>
      <c r="GH92" s="496">
        <v>381584</v>
      </c>
      <c r="GI92" s="497">
        <v>0</v>
      </c>
      <c r="GJ92" s="497">
        <v>0</v>
      </c>
      <c r="GK92" s="497">
        <v>0</v>
      </c>
      <c r="GL92" s="497">
        <v>0</v>
      </c>
      <c r="GM92" s="497">
        <v>0</v>
      </c>
      <c r="GN92" s="497">
        <v>54532</v>
      </c>
      <c r="GO92" s="497">
        <v>725932</v>
      </c>
      <c r="GP92" s="495">
        <v>4337</v>
      </c>
      <c r="GQ92" s="496">
        <v>784801</v>
      </c>
      <c r="GR92" s="496">
        <v>1166385</v>
      </c>
      <c r="GS92" s="494">
        <v>220629</v>
      </c>
      <c r="GT92" s="495">
        <v>0</v>
      </c>
      <c r="GU92" s="496">
        <v>220629</v>
      </c>
      <c r="GV92" s="496">
        <v>1005430</v>
      </c>
      <c r="GW92" s="496">
        <v>1387014</v>
      </c>
      <c r="GX92" s="497">
        <v>-91393</v>
      </c>
      <c r="GY92" s="497">
        <v>0</v>
      </c>
      <c r="GZ92" s="497">
        <v>0</v>
      </c>
      <c r="HA92" s="495">
        <v>-7311</v>
      </c>
      <c r="HB92" s="495">
        <v>-98704</v>
      </c>
      <c r="HC92" s="496">
        <v>906726</v>
      </c>
      <c r="HD92" s="496">
        <v>1288310</v>
      </c>
    </row>
    <row r="93" spans="1:212" ht="15.75" hidden="1" customHeight="1" x14ac:dyDescent="0.2">
      <c r="A93" s="498" t="s">
        <v>1122</v>
      </c>
      <c r="B93" s="499" t="s">
        <v>8</v>
      </c>
      <c r="C93" s="493">
        <v>0</v>
      </c>
      <c r="D93" s="494">
        <v>0</v>
      </c>
      <c r="E93" s="494">
        <v>0</v>
      </c>
      <c r="F93" s="494">
        <v>0</v>
      </c>
      <c r="G93" s="494">
        <v>0</v>
      </c>
      <c r="H93" s="494">
        <v>0</v>
      </c>
      <c r="I93" s="494">
        <v>0</v>
      </c>
      <c r="J93" s="494">
        <v>0</v>
      </c>
      <c r="K93" s="494">
        <v>0</v>
      </c>
      <c r="L93" s="494">
        <v>0</v>
      </c>
      <c r="M93" s="494">
        <v>0</v>
      </c>
      <c r="N93" s="494">
        <v>0</v>
      </c>
      <c r="O93" s="494">
        <v>0</v>
      </c>
      <c r="P93" s="494">
        <v>0</v>
      </c>
      <c r="Q93" s="494">
        <v>0</v>
      </c>
      <c r="R93" s="494">
        <v>0</v>
      </c>
      <c r="S93" s="494">
        <v>0</v>
      </c>
      <c r="T93" s="494">
        <v>0</v>
      </c>
      <c r="U93" s="494">
        <v>0</v>
      </c>
      <c r="V93" s="494">
        <v>0</v>
      </c>
      <c r="W93" s="494">
        <v>0</v>
      </c>
      <c r="X93" s="494">
        <v>0</v>
      </c>
      <c r="Y93" s="494">
        <v>0</v>
      </c>
      <c r="Z93" s="494">
        <v>0</v>
      </c>
      <c r="AA93" s="494">
        <v>0</v>
      </c>
      <c r="AB93" s="494">
        <v>0</v>
      </c>
      <c r="AC93" s="494">
        <v>0</v>
      </c>
      <c r="AD93" s="494">
        <v>0</v>
      </c>
      <c r="AE93" s="494">
        <v>0</v>
      </c>
      <c r="AF93" s="494">
        <v>0</v>
      </c>
      <c r="AG93" s="494">
        <v>0</v>
      </c>
      <c r="AH93" s="494">
        <v>0</v>
      </c>
      <c r="AI93" s="494">
        <v>0</v>
      </c>
      <c r="AJ93" s="494">
        <v>0</v>
      </c>
      <c r="AK93" s="494">
        <v>0</v>
      </c>
      <c r="AL93" s="494">
        <v>0</v>
      </c>
      <c r="AM93" s="494">
        <v>0</v>
      </c>
      <c r="AN93" s="494">
        <v>0</v>
      </c>
      <c r="AO93" s="494">
        <v>0</v>
      </c>
      <c r="AP93" s="494">
        <v>0</v>
      </c>
      <c r="AQ93" s="494">
        <v>0</v>
      </c>
      <c r="AR93" s="494">
        <v>0</v>
      </c>
      <c r="AS93" s="494">
        <v>0</v>
      </c>
      <c r="AT93" s="494">
        <v>0</v>
      </c>
      <c r="AU93" s="494">
        <v>0</v>
      </c>
      <c r="AV93" s="494">
        <v>0</v>
      </c>
      <c r="AW93" s="494">
        <v>0</v>
      </c>
      <c r="AX93" s="494">
        <v>0</v>
      </c>
      <c r="AY93" s="494">
        <v>0</v>
      </c>
      <c r="AZ93" s="494">
        <v>0</v>
      </c>
      <c r="BA93" s="494">
        <v>0</v>
      </c>
      <c r="BB93" s="494">
        <v>0</v>
      </c>
      <c r="BC93" s="494">
        <v>0</v>
      </c>
      <c r="BD93" s="494">
        <v>0</v>
      </c>
      <c r="BE93" s="494">
        <v>0</v>
      </c>
      <c r="BF93" s="494">
        <v>0</v>
      </c>
      <c r="BG93" s="494">
        <v>0</v>
      </c>
      <c r="BH93" s="494">
        <v>0</v>
      </c>
      <c r="BI93" s="494">
        <v>0</v>
      </c>
      <c r="BJ93" s="494">
        <v>0</v>
      </c>
      <c r="BK93" s="494">
        <v>0</v>
      </c>
      <c r="BL93" s="494">
        <v>0</v>
      </c>
      <c r="BM93" s="494">
        <v>0</v>
      </c>
      <c r="BN93" s="494">
        <v>0</v>
      </c>
      <c r="BO93" s="494">
        <v>0</v>
      </c>
      <c r="BP93" s="494">
        <v>0</v>
      </c>
      <c r="BQ93" s="494">
        <v>0</v>
      </c>
      <c r="BR93" s="494">
        <v>0</v>
      </c>
      <c r="BS93" s="494">
        <v>0</v>
      </c>
      <c r="BT93" s="494">
        <v>0</v>
      </c>
      <c r="BU93" s="494">
        <v>0</v>
      </c>
      <c r="BV93" s="494">
        <v>0</v>
      </c>
      <c r="BW93" s="494">
        <v>0</v>
      </c>
      <c r="BX93" s="494">
        <v>0</v>
      </c>
      <c r="BY93" s="494">
        <v>0</v>
      </c>
      <c r="BZ93" s="494">
        <v>0</v>
      </c>
      <c r="CA93" s="494">
        <v>0</v>
      </c>
      <c r="CB93" s="494">
        <v>0</v>
      </c>
      <c r="CC93" s="494">
        <v>0</v>
      </c>
      <c r="CD93" s="494">
        <v>0</v>
      </c>
      <c r="CE93" s="494">
        <v>0</v>
      </c>
      <c r="CF93" s="494">
        <v>0</v>
      </c>
      <c r="CG93" s="494">
        <v>0</v>
      </c>
      <c r="CH93" s="494">
        <v>0</v>
      </c>
      <c r="CI93" s="494">
        <v>0</v>
      </c>
      <c r="CJ93" s="494">
        <v>0</v>
      </c>
      <c r="CK93" s="494">
        <v>0</v>
      </c>
      <c r="CL93" s="494">
        <v>0</v>
      </c>
      <c r="CM93" s="494">
        <v>0</v>
      </c>
      <c r="CN93" s="494">
        <v>158878</v>
      </c>
      <c r="CO93" s="494">
        <v>1834</v>
      </c>
      <c r="CP93" s="494">
        <v>0</v>
      </c>
      <c r="CQ93" s="494">
        <v>0</v>
      </c>
      <c r="CR93" s="494">
        <v>0</v>
      </c>
      <c r="CS93" s="494">
        <v>841</v>
      </c>
      <c r="CT93" s="494">
        <v>775</v>
      </c>
      <c r="CU93" s="494">
        <v>0</v>
      </c>
      <c r="CV93" s="494">
        <v>15326</v>
      </c>
      <c r="CW93" s="494">
        <v>8843</v>
      </c>
      <c r="CX93" s="494">
        <v>0</v>
      </c>
      <c r="CY93" s="494">
        <v>48981</v>
      </c>
      <c r="CZ93" s="494">
        <v>0</v>
      </c>
      <c r="DA93" s="494">
        <v>867</v>
      </c>
      <c r="DB93" s="494">
        <v>0</v>
      </c>
      <c r="DC93" s="494">
        <v>0</v>
      </c>
      <c r="DD93" s="494">
        <v>0</v>
      </c>
      <c r="DE93" s="494">
        <v>0</v>
      </c>
      <c r="DF93" s="494">
        <v>43</v>
      </c>
      <c r="DG93" s="494">
        <v>37653</v>
      </c>
      <c r="DH93" s="494">
        <v>0</v>
      </c>
      <c r="DI93" s="494">
        <v>0</v>
      </c>
      <c r="DJ93" s="494">
        <v>0</v>
      </c>
      <c r="DK93" s="494">
        <v>0</v>
      </c>
      <c r="DL93" s="494">
        <v>0</v>
      </c>
      <c r="DM93" s="494">
        <v>325</v>
      </c>
      <c r="DN93" s="494">
        <v>0</v>
      </c>
      <c r="DO93" s="494">
        <v>3254</v>
      </c>
      <c r="DP93" s="494">
        <v>0</v>
      </c>
      <c r="DQ93" s="494">
        <v>0</v>
      </c>
      <c r="DR93" s="494">
        <v>5496</v>
      </c>
      <c r="DS93" s="494">
        <v>1652</v>
      </c>
      <c r="DT93" s="494">
        <v>0</v>
      </c>
      <c r="DU93" s="494">
        <v>0</v>
      </c>
      <c r="DV93" s="494">
        <v>0</v>
      </c>
      <c r="DW93" s="494">
        <v>0</v>
      </c>
      <c r="DX93" s="494">
        <v>0</v>
      </c>
      <c r="DY93" s="494">
        <v>11052</v>
      </c>
      <c r="DZ93" s="494">
        <v>92832</v>
      </c>
      <c r="EA93" s="494">
        <v>0</v>
      </c>
      <c r="EB93" s="494">
        <v>5371</v>
      </c>
      <c r="EC93" s="494">
        <v>1736</v>
      </c>
      <c r="ED93" s="494">
        <v>0</v>
      </c>
      <c r="EE93" s="494">
        <v>0</v>
      </c>
      <c r="EF93" s="494">
        <v>0</v>
      </c>
      <c r="EG93" s="494">
        <v>0</v>
      </c>
      <c r="EH93" s="494">
        <v>0</v>
      </c>
      <c r="EI93" s="494">
        <v>0</v>
      </c>
      <c r="EJ93" s="494">
        <v>0</v>
      </c>
      <c r="EK93" s="494">
        <v>0</v>
      </c>
      <c r="EL93" s="494">
        <v>0</v>
      </c>
      <c r="EM93" s="494">
        <v>0</v>
      </c>
      <c r="EN93" s="494">
        <v>0</v>
      </c>
      <c r="EO93" s="494">
        <v>0</v>
      </c>
      <c r="EP93" s="494">
        <v>0</v>
      </c>
      <c r="EQ93" s="494">
        <v>0</v>
      </c>
      <c r="ER93" s="494">
        <v>0</v>
      </c>
      <c r="ES93" s="494">
        <v>0</v>
      </c>
      <c r="ET93" s="494">
        <v>0</v>
      </c>
      <c r="EU93" s="494">
        <v>0</v>
      </c>
      <c r="EV93" s="494">
        <v>0</v>
      </c>
      <c r="EW93" s="494">
        <v>0</v>
      </c>
      <c r="EX93" s="494">
        <v>0</v>
      </c>
      <c r="EY93" s="494">
        <v>0</v>
      </c>
      <c r="EZ93" s="494">
        <v>0</v>
      </c>
      <c r="FA93" s="494">
        <v>0</v>
      </c>
      <c r="FB93" s="494">
        <v>0</v>
      </c>
      <c r="FC93" s="494">
        <v>0</v>
      </c>
      <c r="FD93" s="494">
        <v>0</v>
      </c>
      <c r="FE93" s="494">
        <v>0</v>
      </c>
      <c r="FF93" s="494">
        <v>0</v>
      </c>
      <c r="FG93" s="494">
        <v>0</v>
      </c>
      <c r="FH93" s="494">
        <v>0</v>
      </c>
      <c r="FI93" s="494">
        <v>0</v>
      </c>
      <c r="FJ93" s="494">
        <v>0</v>
      </c>
      <c r="FK93" s="494">
        <v>0</v>
      </c>
      <c r="FL93" s="494">
        <v>0</v>
      </c>
      <c r="FM93" s="494">
        <v>0</v>
      </c>
      <c r="FN93" s="494">
        <v>0</v>
      </c>
      <c r="FO93" s="494">
        <v>0</v>
      </c>
      <c r="FP93" s="494">
        <v>0</v>
      </c>
      <c r="FQ93" s="494">
        <v>0</v>
      </c>
      <c r="FR93" s="494">
        <v>0</v>
      </c>
      <c r="FS93" s="494">
        <v>0</v>
      </c>
      <c r="FT93" s="494">
        <v>0</v>
      </c>
      <c r="FU93" s="494">
        <v>0</v>
      </c>
      <c r="FV93" s="494">
        <v>0</v>
      </c>
      <c r="FW93" s="494">
        <v>0</v>
      </c>
      <c r="FX93" s="494">
        <v>0</v>
      </c>
      <c r="FY93" s="494">
        <v>76295</v>
      </c>
      <c r="FZ93" s="494">
        <v>0</v>
      </c>
      <c r="GA93" s="494">
        <v>0</v>
      </c>
      <c r="GB93" s="494">
        <v>0</v>
      </c>
      <c r="GC93" s="494">
        <v>0</v>
      </c>
      <c r="GD93" s="494">
        <v>0</v>
      </c>
      <c r="GE93" s="494">
        <v>0</v>
      </c>
      <c r="GF93" s="494">
        <v>0</v>
      </c>
      <c r="GG93" s="495">
        <v>0</v>
      </c>
      <c r="GH93" s="496">
        <v>472054</v>
      </c>
      <c r="GI93" s="497">
        <v>0</v>
      </c>
      <c r="GJ93" s="497">
        <v>0</v>
      </c>
      <c r="GK93" s="497">
        <v>0</v>
      </c>
      <c r="GL93" s="497">
        <v>0</v>
      </c>
      <c r="GM93" s="497">
        <v>0</v>
      </c>
      <c r="GN93" s="497">
        <v>39013</v>
      </c>
      <c r="GO93" s="497">
        <v>1038410</v>
      </c>
      <c r="GP93" s="495">
        <v>8566</v>
      </c>
      <c r="GQ93" s="496">
        <v>1085989</v>
      </c>
      <c r="GR93" s="496">
        <v>1558043</v>
      </c>
      <c r="GS93" s="494">
        <v>40922</v>
      </c>
      <c r="GT93" s="495">
        <v>0</v>
      </c>
      <c r="GU93" s="496">
        <v>40922</v>
      </c>
      <c r="GV93" s="496">
        <v>1126911</v>
      </c>
      <c r="GW93" s="496">
        <v>1598965</v>
      </c>
      <c r="GX93" s="497">
        <v>-126989</v>
      </c>
      <c r="GY93" s="497">
        <v>0</v>
      </c>
      <c r="GZ93" s="497">
        <v>0</v>
      </c>
      <c r="HA93" s="495">
        <v>-10159</v>
      </c>
      <c r="HB93" s="495">
        <v>-137148</v>
      </c>
      <c r="HC93" s="496">
        <v>989763</v>
      </c>
      <c r="HD93" s="496">
        <v>1461817</v>
      </c>
    </row>
    <row r="94" spans="1:212" ht="15.75" hidden="1" customHeight="1" x14ac:dyDescent="0.2">
      <c r="A94" s="498" t="s">
        <v>1123</v>
      </c>
      <c r="B94" s="499" t="s">
        <v>1215</v>
      </c>
      <c r="C94" s="493">
        <v>0</v>
      </c>
      <c r="D94" s="494">
        <v>0</v>
      </c>
      <c r="E94" s="494">
        <v>0</v>
      </c>
      <c r="F94" s="494">
        <v>0</v>
      </c>
      <c r="G94" s="494">
        <v>0</v>
      </c>
      <c r="H94" s="494">
        <v>0</v>
      </c>
      <c r="I94" s="494">
        <v>0</v>
      </c>
      <c r="J94" s="494">
        <v>0</v>
      </c>
      <c r="K94" s="494">
        <v>0</v>
      </c>
      <c r="L94" s="494">
        <v>24</v>
      </c>
      <c r="M94" s="494">
        <v>0</v>
      </c>
      <c r="N94" s="494">
        <v>0</v>
      </c>
      <c r="O94" s="494">
        <v>0</v>
      </c>
      <c r="P94" s="494">
        <v>251</v>
      </c>
      <c r="Q94" s="494">
        <v>1547</v>
      </c>
      <c r="R94" s="494">
        <v>72</v>
      </c>
      <c r="S94" s="494">
        <v>0</v>
      </c>
      <c r="T94" s="494">
        <v>0</v>
      </c>
      <c r="U94" s="494">
        <v>0</v>
      </c>
      <c r="V94" s="494">
        <v>0</v>
      </c>
      <c r="W94" s="494">
        <v>0</v>
      </c>
      <c r="X94" s="494">
        <v>0</v>
      </c>
      <c r="Y94" s="494">
        <v>0</v>
      </c>
      <c r="Z94" s="494">
        <v>0</v>
      </c>
      <c r="AA94" s="494">
        <v>0</v>
      </c>
      <c r="AB94" s="494">
        <v>0</v>
      </c>
      <c r="AC94" s="494">
        <v>0</v>
      </c>
      <c r="AD94" s="494">
        <v>0</v>
      </c>
      <c r="AE94" s="494">
        <v>0</v>
      </c>
      <c r="AF94" s="494">
        <v>0</v>
      </c>
      <c r="AG94" s="494">
        <v>0</v>
      </c>
      <c r="AH94" s="494">
        <v>0</v>
      </c>
      <c r="AI94" s="494">
        <v>0</v>
      </c>
      <c r="AJ94" s="494">
        <v>0</v>
      </c>
      <c r="AK94" s="494">
        <v>0</v>
      </c>
      <c r="AL94" s="494">
        <v>179</v>
      </c>
      <c r="AM94" s="494">
        <v>7</v>
      </c>
      <c r="AN94" s="494">
        <v>13144</v>
      </c>
      <c r="AO94" s="494">
        <v>0</v>
      </c>
      <c r="AP94" s="494">
        <v>0</v>
      </c>
      <c r="AQ94" s="494">
        <v>0</v>
      </c>
      <c r="AR94" s="494">
        <v>0</v>
      </c>
      <c r="AS94" s="494">
        <v>0</v>
      </c>
      <c r="AT94" s="494">
        <v>0</v>
      </c>
      <c r="AU94" s="494">
        <v>0</v>
      </c>
      <c r="AV94" s="494">
        <v>0</v>
      </c>
      <c r="AW94" s="494">
        <v>0</v>
      </c>
      <c r="AX94" s="494">
        <v>0</v>
      </c>
      <c r="AY94" s="494">
        <v>0</v>
      </c>
      <c r="AZ94" s="494">
        <v>0</v>
      </c>
      <c r="BA94" s="494">
        <v>0</v>
      </c>
      <c r="BB94" s="494">
        <v>0</v>
      </c>
      <c r="BC94" s="494">
        <v>0</v>
      </c>
      <c r="BD94" s="494">
        <v>0</v>
      </c>
      <c r="BE94" s="494">
        <v>0</v>
      </c>
      <c r="BF94" s="494">
        <v>0</v>
      </c>
      <c r="BG94" s="494">
        <v>0</v>
      </c>
      <c r="BH94" s="494">
        <v>0</v>
      </c>
      <c r="BI94" s="494">
        <v>590</v>
      </c>
      <c r="BJ94" s="494">
        <v>0</v>
      </c>
      <c r="BK94" s="494">
        <v>0</v>
      </c>
      <c r="BL94" s="494">
        <v>4938</v>
      </c>
      <c r="BM94" s="494">
        <v>0</v>
      </c>
      <c r="BN94" s="494">
        <v>0</v>
      </c>
      <c r="BO94" s="494">
        <v>0</v>
      </c>
      <c r="BP94" s="494">
        <v>0</v>
      </c>
      <c r="BQ94" s="494">
        <v>6451</v>
      </c>
      <c r="BR94" s="494">
        <v>790</v>
      </c>
      <c r="BS94" s="494">
        <v>3441</v>
      </c>
      <c r="BT94" s="494">
        <v>792</v>
      </c>
      <c r="BU94" s="494">
        <v>1772</v>
      </c>
      <c r="BV94" s="494">
        <v>0</v>
      </c>
      <c r="BW94" s="494">
        <v>0</v>
      </c>
      <c r="BX94" s="494">
        <v>0</v>
      </c>
      <c r="BY94" s="494">
        <v>0</v>
      </c>
      <c r="BZ94" s="494">
        <v>0</v>
      </c>
      <c r="CA94" s="494">
        <v>3266</v>
      </c>
      <c r="CB94" s="494">
        <v>0</v>
      </c>
      <c r="CC94" s="494">
        <v>0</v>
      </c>
      <c r="CD94" s="494">
        <v>0</v>
      </c>
      <c r="CE94" s="494">
        <v>0</v>
      </c>
      <c r="CF94" s="494">
        <v>134</v>
      </c>
      <c r="CG94" s="494">
        <v>4692</v>
      </c>
      <c r="CH94" s="494">
        <v>11</v>
      </c>
      <c r="CI94" s="494">
        <v>1625</v>
      </c>
      <c r="CJ94" s="494">
        <v>5501</v>
      </c>
      <c r="CK94" s="494">
        <v>115592</v>
      </c>
      <c r="CL94" s="494">
        <v>52136</v>
      </c>
      <c r="CM94" s="494">
        <v>88418</v>
      </c>
      <c r="CN94" s="494">
        <v>37961</v>
      </c>
      <c r="CO94" s="494">
        <v>439542</v>
      </c>
      <c r="CP94" s="494">
        <v>17806</v>
      </c>
      <c r="CQ94" s="494">
        <v>21706</v>
      </c>
      <c r="CR94" s="494">
        <v>4744</v>
      </c>
      <c r="CS94" s="494">
        <v>69386</v>
      </c>
      <c r="CT94" s="494">
        <v>27015</v>
      </c>
      <c r="CU94" s="494">
        <v>108754</v>
      </c>
      <c r="CV94" s="494">
        <v>55614</v>
      </c>
      <c r="CW94" s="494">
        <v>150263</v>
      </c>
      <c r="CX94" s="494">
        <v>4129</v>
      </c>
      <c r="CY94" s="494">
        <v>16187</v>
      </c>
      <c r="CZ94" s="494">
        <v>8321</v>
      </c>
      <c r="DA94" s="494">
        <v>209</v>
      </c>
      <c r="DB94" s="494">
        <v>2192</v>
      </c>
      <c r="DC94" s="494">
        <v>2741</v>
      </c>
      <c r="DD94" s="494">
        <v>12071</v>
      </c>
      <c r="DE94" s="494">
        <v>17757</v>
      </c>
      <c r="DF94" s="494">
        <v>108134</v>
      </c>
      <c r="DG94" s="494">
        <v>24153</v>
      </c>
      <c r="DH94" s="494">
        <v>510</v>
      </c>
      <c r="DI94" s="494">
        <v>3601</v>
      </c>
      <c r="DJ94" s="494">
        <v>1028</v>
      </c>
      <c r="DK94" s="494">
        <v>6338</v>
      </c>
      <c r="DL94" s="494">
        <v>3797</v>
      </c>
      <c r="DM94" s="494">
        <v>1396</v>
      </c>
      <c r="DN94" s="494">
        <v>5859</v>
      </c>
      <c r="DO94" s="494">
        <v>1182</v>
      </c>
      <c r="DP94" s="494">
        <v>0</v>
      </c>
      <c r="DQ94" s="494">
        <v>259199</v>
      </c>
      <c r="DR94" s="494">
        <v>37014</v>
      </c>
      <c r="DS94" s="494">
        <v>5875</v>
      </c>
      <c r="DT94" s="494">
        <v>2707</v>
      </c>
      <c r="DU94" s="494">
        <v>18037</v>
      </c>
      <c r="DV94" s="494">
        <v>0</v>
      </c>
      <c r="DW94" s="494">
        <v>4966</v>
      </c>
      <c r="DX94" s="494">
        <v>0</v>
      </c>
      <c r="DY94" s="494">
        <v>3282</v>
      </c>
      <c r="DZ94" s="494">
        <v>10164</v>
      </c>
      <c r="EA94" s="494">
        <v>8370</v>
      </c>
      <c r="EB94" s="494">
        <v>948</v>
      </c>
      <c r="EC94" s="494">
        <v>148</v>
      </c>
      <c r="ED94" s="494">
        <v>0</v>
      </c>
      <c r="EE94" s="494">
        <v>0</v>
      </c>
      <c r="EF94" s="494">
        <v>0</v>
      </c>
      <c r="EG94" s="494">
        <v>46838</v>
      </c>
      <c r="EH94" s="494">
        <v>0</v>
      </c>
      <c r="EI94" s="494">
        <v>192</v>
      </c>
      <c r="EJ94" s="494">
        <v>214</v>
      </c>
      <c r="EK94" s="494">
        <v>0</v>
      </c>
      <c r="EL94" s="494">
        <v>1</v>
      </c>
      <c r="EM94" s="494">
        <v>0</v>
      </c>
      <c r="EN94" s="494">
        <v>0</v>
      </c>
      <c r="EO94" s="494">
        <v>0</v>
      </c>
      <c r="EP94" s="494">
        <v>1868</v>
      </c>
      <c r="EQ94" s="494">
        <v>17</v>
      </c>
      <c r="ER94" s="494">
        <v>43</v>
      </c>
      <c r="ES94" s="494">
        <v>29</v>
      </c>
      <c r="ET94" s="494">
        <v>0</v>
      </c>
      <c r="EU94" s="494">
        <v>0</v>
      </c>
      <c r="EV94" s="494">
        <v>28</v>
      </c>
      <c r="EW94" s="494">
        <v>0</v>
      </c>
      <c r="EX94" s="494">
        <v>10</v>
      </c>
      <c r="EY94" s="494">
        <v>242</v>
      </c>
      <c r="EZ94" s="494">
        <v>17</v>
      </c>
      <c r="FA94" s="494">
        <v>269</v>
      </c>
      <c r="FB94" s="494">
        <v>20</v>
      </c>
      <c r="FC94" s="494">
        <v>2140</v>
      </c>
      <c r="FD94" s="494">
        <v>74</v>
      </c>
      <c r="FE94" s="494">
        <v>0</v>
      </c>
      <c r="FF94" s="494">
        <v>46</v>
      </c>
      <c r="FG94" s="494">
        <v>0</v>
      </c>
      <c r="FH94" s="494">
        <v>0</v>
      </c>
      <c r="FI94" s="494">
        <v>240</v>
      </c>
      <c r="FJ94" s="494">
        <v>5543</v>
      </c>
      <c r="FK94" s="494">
        <v>1449</v>
      </c>
      <c r="FL94" s="494">
        <v>0</v>
      </c>
      <c r="FM94" s="494">
        <v>0</v>
      </c>
      <c r="FN94" s="494">
        <v>0</v>
      </c>
      <c r="FO94" s="494">
        <v>0</v>
      </c>
      <c r="FP94" s="494">
        <v>0</v>
      </c>
      <c r="FQ94" s="494">
        <v>0</v>
      </c>
      <c r="FR94" s="494">
        <v>10</v>
      </c>
      <c r="FS94" s="494">
        <v>0</v>
      </c>
      <c r="FT94" s="494">
        <v>0</v>
      </c>
      <c r="FU94" s="494">
        <v>54</v>
      </c>
      <c r="FV94" s="494">
        <v>0</v>
      </c>
      <c r="FW94" s="494">
        <v>0</v>
      </c>
      <c r="FX94" s="494">
        <v>9171</v>
      </c>
      <c r="FY94" s="494">
        <v>209707</v>
      </c>
      <c r="FZ94" s="494">
        <v>5079</v>
      </c>
      <c r="GA94" s="494">
        <v>0</v>
      </c>
      <c r="GB94" s="494">
        <v>0</v>
      </c>
      <c r="GC94" s="494">
        <v>0</v>
      </c>
      <c r="GD94" s="494">
        <v>0</v>
      </c>
      <c r="GE94" s="494">
        <v>386</v>
      </c>
      <c r="GF94" s="494">
        <v>0</v>
      </c>
      <c r="GG94" s="495">
        <v>0</v>
      </c>
      <c r="GH94" s="496">
        <v>2092166</v>
      </c>
      <c r="GI94" s="497">
        <v>0</v>
      </c>
      <c r="GJ94" s="497">
        <v>672</v>
      </c>
      <c r="GK94" s="497">
        <v>0</v>
      </c>
      <c r="GL94" s="497">
        <v>0</v>
      </c>
      <c r="GM94" s="497">
        <v>0</v>
      </c>
      <c r="GN94" s="497">
        <v>4792</v>
      </c>
      <c r="GO94" s="497">
        <v>499671</v>
      </c>
      <c r="GP94" s="495">
        <v>27251</v>
      </c>
      <c r="GQ94" s="496">
        <v>532386</v>
      </c>
      <c r="GR94" s="496">
        <v>2624552</v>
      </c>
      <c r="GS94" s="494">
        <v>1570303</v>
      </c>
      <c r="GT94" s="495">
        <v>0</v>
      </c>
      <c r="GU94" s="496">
        <v>1570303</v>
      </c>
      <c r="GV94" s="496">
        <v>2102689</v>
      </c>
      <c r="GW94" s="496">
        <v>4194855</v>
      </c>
      <c r="GX94" s="497">
        <v>-568589</v>
      </c>
      <c r="GY94" s="497">
        <v>0</v>
      </c>
      <c r="GZ94" s="497">
        <v>0</v>
      </c>
      <c r="HA94" s="495">
        <v>-45487</v>
      </c>
      <c r="HB94" s="495">
        <v>-614076</v>
      </c>
      <c r="HC94" s="496">
        <v>1488613</v>
      </c>
      <c r="HD94" s="496">
        <v>3580779</v>
      </c>
    </row>
    <row r="95" spans="1:212" ht="15.75" hidden="1" customHeight="1" x14ac:dyDescent="0.2">
      <c r="A95" s="498" t="s">
        <v>15</v>
      </c>
      <c r="B95" s="499" t="s">
        <v>518</v>
      </c>
      <c r="C95" s="493">
        <v>0</v>
      </c>
      <c r="D95" s="494">
        <v>0</v>
      </c>
      <c r="E95" s="494">
        <v>0</v>
      </c>
      <c r="F95" s="494">
        <v>0</v>
      </c>
      <c r="G95" s="494">
        <v>0</v>
      </c>
      <c r="H95" s="494">
        <v>0</v>
      </c>
      <c r="I95" s="494">
        <v>0</v>
      </c>
      <c r="J95" s="494">
        <v>0</v>
      </c>
      <c r="K95" s="494">
        <v>0</v>
      </c>
      <c r="L95" s="494">
        <v>0</v>
      </c>
      <c r="M95" s="494">
        <v>0</v>
      </c>
      <c r="N95" s="494">
        <v>0</v>
      </c>
      <c r="O95" s="494">
        <v>0</v>
      </c>
      <c r="P95" s="494">
        <v>0</v>
      </c>
      <c r="Q95" s="494">
        <v>0</v>
      </c>
      <c r="R95" s="494">
        <v>0</v>
      </c>
      <c r="S95" s="494">
        <v>0</v>
      </c>
      <c r="T95" s="494">
        <v>0</v>
      </c>
      <c r="U95" s="494">
        <v>0</v>
      </c>
      <c r="V95" s="494">
        <v>0</v>
      </c>
      <c r="W95" s="494">
        <v>0</v>
      </c>
      <c r="X95" s="494">
        <v>0</v>
      </c>
      <c r="Y95" s="494">
        <v>0</v>
      </c>
      <c r="Z95" s="494">
        <v>0</v>
      </c>
      <c r="AA95" s="494">
        <v>0</v>
      </c>
      <c r="AB95" s="494">
        <v>0</v>
      </c>
      <c r="AC95" s="494">
        <v>0</v>
      </c>
      <c r="AD95" s="494">
        <v>0</v>
      </c>
      <c r="AE95" s="494">
        <v>0</v>
      </c>
      <c r="AF95" s="494">
        <v>0</v>
      </c>
      <c r="AG95" s="494">
        <v>0</v>
      </c>
      <c r="AH95" s="494">
        <v>0</v>
      </c>
      <c r="AI95" s="494">
        <v>0</v>
      </c>
      <c r="AJ95" s="494">
        <v>0</v>
      </c>
      <c r="AK95" s="494">
        <v>0</v>
      </c>
      <c r="AL95" s="494">
        <v>0</v>
      </c>
      <c r="AM95" s="494">
        <v>0</v>
      </c>
      <c r="AN95" s="494">
        <v>0</v>
      </c>
      <c r="AO95" s="494">
        <v>0</v>
      </c>
      <c r="AP95" s="494">
        <v>0</v>
      </c>
      <c r="AQ95" s="494">
        <v>0</v>
      </c>
      <c r="AR95" s="494">
        <v>0</v>
      </c>
      <c r="AS95" s="494">
        <v>0</v>
      </c>
      <c r="AT95" s="494">
        <v>0</v>
      </c>
      <c r="AU95" s="494">
        <v>0</v>
      </c>
      <c r="AV95" s="494">
        <v>0</v>
      </c>
      <c r="AW95" s="494">
        <v>0</v>
      </c>
      <c r="AX95" s="494">
        <v>0</v>
      </c>
      <c r="AY95" s="494">
        <v>0</v>
      </c>
      <c r="AZ95" s="494">
        <v>0</v>
      </c>
      <c r="BA95" s="494">
        <v>0</v>
      </c>
      <c r="BB95" s="494">
        <v>0</v>
      </c>
      <c r="BC95" s="494">
        <v>0</v>
      </c>
      <c r="BD95" s="494">
        <v>0</v>
      </c>
      <c r="BE95" s="494">
        <v>0</v>
      </c>
      <c r="BF95" s="494">
        <v>0</v>
      </c>
      <c r="BG95" s="494">
        <v>0</v>
      </c>
      <c r="BH95" s="494">
        <v>0</v>
      </c>
      <c r="BI95" s="494">
        <v>0</v>
      </c>
      <c r="BJ95" s="494">
        <v>0</v>
      </c>
      <c r="BK95" s="494">
        <v>0</v>
      </c>
      <c r="BL95" s="494">
        <v>0</v>
      </c>
      <c r="BM95" s="494">
        <v>0</v>
      </c>
      <c r="BN95" s="494">
        <v>0</v>
      </c>
      <c r="BO95" s="494">
        <v>0</v>
      </c>
      <c r="BP95" s="494">
        <v>0</v>
      </c>
      <c r="BQ95" s="494">
        <v>0</v>
      </c>
      <c r="BR95" s="494">
        <v>0</v>
      </c>
      <c r="BS95" s="494">
        <v>0</v>
      </c>
      <c r="BT95" s="494">
        <v>0</v>
      </c>
      <c r="BU95" s="494">
        <v>0</v>
      </c>
      <c r="BV95" s="494">
        <v>0</v>
      </c>
      <c r="BW95" s="494">
        <v>0</v>
      </c>
      <c r="BX95" s="494">
        <v>0</v>
      </c>
      <c r="BY95" s="494">
        <v>0</v>
      </c>
      <c r="BZ95" s="494">
        <v>0</v>
      </c>
      <c r="CA95" s="494">
        <v>0</v>
      </c>
      <c r="CB95" s="494">
        <v>0</v>
      </c>
      <c r="CC95" s="494">
        <v>0</v>
      </c>
      <c r="CD95" s="494">
        <v>0</v>
      </c>
      <c r="CE95" s="494">
        <v>0</v>
      </c>
      <c r="CF95" s="494">
        <v>0</v>
      </c>
      <c r="CG95" s="494">
        <v>0</v>
      </c>
      <c r="CH95" s="494">
        <v>0</v>
      </c>
      <c r="CI95" s="494">
        <v>0</v>
      </c>
      <c r="CJ95" s="494">
        <v>0</v>
      </c>
      <c r="CK95" s="494">
        <v>0</v>
      </c>
      <c r="CL95" s="494">
        <v>0</v>
      </c>
      <c r="CM95" s="494">
        <v>0</v>
      </c>
      <c r="CN95" s="494">
        <v>0</v>
      </c>
      <c r="CO95" s="494">
        <v>0</v>
      </c>
      <c r="CP95" s="494">
        <v>149188</v>
      </c>
      <c r="CQ95" s="494">
        <v>0</v>
      </c>
      <c r="CR95" s="494">
        <v>0</v>
      </c>
      <c r="CS95" s="494">
        <v>0</v>
      </c>
      <c r="CT95" s="494">
        <v>0</v>
      </c>
      <c r="CU95" s="494">
        <v>0</v>
      </c>
      <c r="CV95" s="494">
        <v>0</v>
      </c>
      <c r="CW95" s="494">
        <v>0</v>
      </c>
      <c r="CX95" s="494">
        <v>0</v>
      </c>
      <c r="CY95" s="494">
        <v>0</v>
      </c>
      <c r="CZ95" s="494">
        <v>0</v>
      </c>
      <c r="DA95" s="494">
        <v>0</v>
      </c>
      <c r="DB95" s="494">
        <v>0</v>
      </c>
      <c r="DC95" s="494">
        <v>0</v>
      </c>
      <c r="DD95" s="494">
        <v>0</v>
      </c>
      <c r="DE95" s="494">
        <v>0</v>
      </c>
      <c r="DF95" s="494">
        <v>0</v>
      </c>
      <c r="DG95" s="494">
        <v>0</v>
      </c>
      <c r="DH95" s="494">
        <v>0</v>
      </c>
      <c r="DI95" s="494">
        <v>0</v>
      </c>
      <c r="DJ95" s="494">
        <v>0</v>
      </c>
      <c r="DK95" s="494">
        <v>0</v>
      </c>
      <c r="DL95" s="494">
        <v>0</v>
      </c>
      <c r="DM95" s="494">
        <v>0</v>
      </c>
      <c r="DN95" s="494">
        <v>0</v>
      </c>
      <c r="DO95" s="494">
        <v>0</v>
      </c>
      <c r="DP95" s="494">
        <v>0</v>
      </c>
      <c r="DQ95" s="494">
        <v>0</v>
      </c>
      <c r="DR95" s="494">
        <v>0</v>
      </c>
      <c r="DS95" s="494">
        <v>0</v>
      </c>
      <c r="DT95" s="494">
        <v>0</v>
      </c>
      <c r="DU95" s="494">
        <v>0</v>
      </c>
      <c r="DV95" s="494">
        <v>0</v>
      </c>
      <c r="DW95" s="494">
        <v>0</v>
      </c>
      <c r="DX95" s="494">
        <v>0</v>
      </c>
      <c r="DY95" s="494">
        <v>0</v>
      </c>
      <c r="DZ95" s="494">
        <v>0</v>
      </c>
      <c r="EA95" s="494">
        <v>0</v>
      </c>
      <c r="EB95" s="494">
        <v>0</v>
      </c>
      <c r="EC95" s="494">
        <v>0</v>
      </c>
      <c r="ED95" s="494">
        <v>0</v>
      </c>
      <c r="EE95" s="494">
        <v>0</v>
      </c>
      <c r="EF95" s="494">
        <v>0</v>
      </c>
      <c r="EG95" s="494">
        <v>0</v>
      </c>
      <c r="EH95" s="494">
        <v>0</v>
      </c>
      <c r="EI95" s="494">
        <v>0</v>
      </c>
      <c r="EJ95" s="494">
        <v>0</v>
      </c>
      <c r="EK95" s="494">
        <v>0</v>
      </c>
      <c r="EL95" s="494">
        <v>0</v>
      </c>
      <c r="EM95" s="494">
        <v>0</v>
      </c>
      <c r="EN95" s="494">
        <v>0</v>
      </c>
      <c r="EO95" s="494">
        <v>0</v>
      </c>
      <c r="EP95" s="494">
        <v>0</v>
      </c>
      <c r="EQ95" s="494">
        <v>0</v>
      </c>
      <c r="ER95" s="494">
        <v>0</v>
      </c>
      <c r="ES95" s="494">
        <v>0</v>
      </c>
      <c r="ET95" s="494">
        <v>0</v>
      </c>
      <c r="EU95" s="494">
        <v>0</v>
      </c>
      <c r="EV95" s="494">
        <v>0</v>
      </c>
      <c r="EW95" s="494">
        <v>0</v>
      </c>
      <c r="EX95" s="494">
        <v>0</v>
      </c>
      <c r="EY95" s="494">
        <v>0</v>
      </c>
      <c r="EZ95" s="494">
        <v>0</v>
      </c>
      <c r="FA95" s="494">
        <v>0</v>
      </c>
      <c r="FB95" s="494">
        <v>0</v>
      </c>
      <c r="FC95" s="494">
        <v>0</v>
      </c>
      <c r="FD95" s="494">
        <v>0</v>
      </c>
      <c r="FE95" s="494">
        <v>0</v>
      </c>
      <c r="FF95" s="494">
        <v>0</v>
      </c>
      <c r="FG95" s="494">
        <v>0</v>
      </c>
      <c r="FH95" s="494">
        <v>0</v>
      </c>
      <c r="FI95" s="494">
        <v>0</v>
      </c>
      <c r="FJ95" s="494">
        <v>0</v>
      </c>
      <c r="FK95" s="494">
        <v>0</v>
      </c>
      <c r="FL95" s="494">
        <v>0</v>
      </c>
      <c r="FM95" s="494">
        <v>0</v>
      </c>
      <c r="FN95" s="494">
        <v>0</v>
      </c>
      <c r="FO95" s="494">
        <v>0</v>
      </c>
      <c r="FP95" s="494">
        <v>0</v>
      </c>
      <c r="FQ95" s="494">
        <v>0</v>
      </c>
      <c r="FR95" s="494">
        <v>0</v>
      </c>
      <c r="FS95" s="494">
        <v>0</v>
      </c>
      <c r="FT95" s="494">
        <v>0</v>
      </c>
      <c r="FU95" s="494">
        <v>0</v>
      </c>
      <c r="FV95" s="494">
        <v>0</v>
      </c>
      <c r="FW95" s="494">
        <v>0</v>
      </c>
      <c r="FX95" s="494">
        <v>0</v>
      </c>
      <c r="FY95" s="494">
        <v>97973</v>
      </c>
      <c r="FZ95" s="494">
        <v>0</v>
      </c>
      <c r="GA95" s="494">
        <v>0</v>
      </c>
      <c r="GB95" s="494">
        <v>0</v>
      </c>
      <c r="GC95" s="494">
        <v>0</v>
      </c>
      <c r="GD95" s="494">
        <v>0</v>
      </c>
      <c r="GE95" s="494">
        <v>0</v>
      </c>
      <c r="GF95" s="494">
        <v>0</v>
      </c>
      <c r="GG95" s="495">
        <v>0</v>
      </c>
      <c r="GH95" s="496">
        <v>247161</v>
      </c>
      <c r="GI95" s="497">
        <v>0</v>
      </c>
      <c r="GJ95" s="497">
        <v>0</v>
      </c>
      <c r="GK95" s="497">
        <v>0</v>
      </c>
      <c r="GL95" s="497">
        <v>0</v>
      </c>
      <c r="GM95" s="497">
        <v>0</v>
      </c>
      <c r="GN95" s="497">
        <v>455</v>
      </c>
      <c r="GO95" s="497">
        <v>479990</v>
      </c>
      <c r="GP95" s="495">
        <v>7842</v>
      </c>
      <c r="GQ95" s="496">
        <v>488287</v>
      </c>
      <c r="GR95" s="496">
        <v>735448</v>
      </c>
      <c r="GS95" s="494">
        <v>223248</v>
      </c>
      <c r="GT95" s="495">
        <v>0</v>
      </c>
      <c r="GU95" s="496">
        <v>223248</v>
      </c>
      <c r="GV95" s="496">
        <v>711535</v>
      </c>
      <c r="GW95" s="496">
        <v>958696</v>
      </c>
      <c r="GX95" s="497">
        <v>-62435</v>
      </c>
      <c r="GY95" s="497">
        <v>0</v>
      </c>
      <c r="GZ95" s="497">
        <v>0</v>
      </c>
      <c r="HA95" s="495">
        <v>-4995</v>
      </c>
      <c r="HB95" s="495">
        <v>-67430</v>
      </c>
      <c r="HC95" s="496">
        <v>644105</v>
      </c>
      <c r="HD95" s="496">
        <v>891266</v>
      </c>
    </row>
    <row r="96" spans="1:212" ht="15.75" hidden="1" customHeight="1" x14ac:dyDescent="0.2">
      <c r="A96" s="498" t="s">
        <v>11</v>
      </c>
      <c r="B96" s="499" t="s">
        <v>517</v>
      </c>
      <c r="C96" s="493">
        <v>0</v>
      </c>
      <c r="D96" s="494">
        <v>0</v>
      </c>
      <c r="E96" s="494">
        <v>0</v>
      </c>
      <c r="F96" s="494">
        <v>0</v>
      </c>
      <c r="G96" s="494">
        <v>0</v>
      </c>
      <c r="H96" s="494">
        <v>0</v>
      </c>
      <c r="I96" s="494">
        <v>0</v>
      </c>
      <c r="J96" s="494">
        <v>0</v>
      </c>
      <c r="K96" s="494">
        <v>0</v>
      </c>
      <c r="L96" s="494">
        <v>0</v>
      </c>
      <c r="M96" s="494">
        <v>0</v>
      </c>
      <c r="N96" s="494">
        <v>0</v>
      </c>
      <c r="O96" s="494">
        <v>0</v>
      </c>
      <c r="P96" s="494">
        <v>0</v>
      </c>
      <c r="Q96" s="494">
        <v>0</v>
      </c>
      <c r="R96" s="494">
        <v>0</v>
      </c>
      <c r="S96" s="494">
        <v>0</v>
      </c>
      <c r="T96" s="494">
        <v>0</v>
      </c>
      <c r="U96" s="494">
        <v>0</v>
      </c>
      <c r="V96" s="494">
        <v>0</v>
      </c>
      <c r="W96" s="494">
        <v>0</v>
      </c>
      <c r="X96" s="494">
        <v>0</v>
      </c>
      <c r="Y96" s="494">
        <v>0</v>
      </c>
      <c r="Z96" s="494">
        <v>0</v>
      </c>
      <c r="AA96" s="494">
        <v>0</v>
      </c>
      <c r="AB96" s="494">
        <v>0</v>
      </c>
      <c r="AC96" s="494">
        <v>0</v>
      </c>
      <c r="AD96" s="494">
        <v>0</v>
      </c>
      <c r="AE96" s="494">
        <v>0</v>
      </c>
      <c r="AF96" s="494">
        <v>0</v>
      </c>
      <c r="AG96" s="494">
        <v>0</v>
      </c>
      <c r="AH96" s="494">
        <v>0</v>
      </c>
      <c r="AI96" s="494">
        <v>0</v>
      </c>
      <c r="AJ96" s="494">
        <v>0</v>
      </c>
      <c r="AK96" s="494">
        <v>0</v>
      </c>
      <c r="AL96" s="494">
        <v>0</v>
      </c>
      <c r="AM96" s="494">
        <v>0</v>
      </c>
      <c r="AN96" s="494">
        <v>0</v>
      </c>
      <c r="AO96" s="494">
        <v>0</v>
      </c>
      <c r="AP96" s="494">
        <v>0</v>
      </c>
      <c r="AQ96" s="494">
        <v>0</v>
      </c>
      <c r="AR96" s="494">
        <v>0</v>
      </c>
      <c r="AS96" s="494">
        <v>0</v>
      </c>
      <c r="AT96" s="494">
        <v>0</v>
      </c>
      <c r="AU96" s="494">
        <v>0</v>
      </c>
      <c r="AV96" s="494">
        <v>0</v>
      </c>
      <c r="AW96" s="494">
        <v>0</v>
      </c>
      <c r="AX96" s="494">
        <v>0</v>
      </c>
      <c r="AY96" s="494">
        <v>0</v>
      </c>
      <c r="AZ96" s="494">
        <v>0</v>
      </c>
      <c r="BA96" s="494">
        <v>0</v>
      </c>
      <c r="BB96" s="494">
        <v>0</v>
      </c>
      <c r="BC96" s="494">
        <v>0</v>
      </c>
      <c r="BD96" s="494">
        <v>0</v>
      </c>
      <c r="BE96" s="494">
        <v>0</v>
      </c>
      <c r="BF96" s="494">
        <v>0</v>
      </c>
      <c r="BG96" s="494">
        <v>0</v>
      </c>
      <c r="BH96" s="494">
        <v>0</v>
      </c>
      <c r="BI96" s="494">
        <v>0</v>
      </c>
      <c r="BJ96" s="494">
        <v>0</v>
      </c>
      <c r="BK96" s="494">
        <v>0</v>
      </c>
      <c r="BL96" s="494">
        <v>0</v>
      </c>
      <c r="BM96" s="494">
        <v>0</v>
      </c>
      <c r="BN96" s="494">
        <v>0</v>
      </c>
      <c r="BO96" s="494">
        <v>0</v>
      </c>
      <c r="BP96" s="494">
        <v>0</v>
      </c>
      <c r="BQ96" s="494">
        <v>0</v>
      </c>
      <c r="BR96" s="494">
        <v>0</v>
      </c>
      <c r="BS96" s="494">
        <v>0</v>
      </c>
      <c r="BT96" s="494">
        <v>0</v>
      </c>
      <c r="BU96" s="494">
        <v>0</v>
      </c>
      <c r="BV96" s="494">
        <v>0</v>
      </c>
      <c r="BW96" s="494">
        <v>0</v>
      </c>
      <c r="BX96" s="494">
        <v>0</v>
      </c>
      <c r="BY96" s="494">
        <v>0</v>
      </c>
      <c r="BZ96" s="494">
        <v>0</v>
      </c>
      <c r="CA96" s="494">
        <v>0</v>
      </c>
      <c r="CB96" s="494">
        <v>0</v>
      </c>
      <c r="CC96" s="494">
        <v>0</v>
      </c>
      <c r="CD96" s="494">
        <v>0</v>
      </c>
      <c r="CE96" s="494">
        <v>0</v>
      </c>
      <c r="CF96" s="494">
        <v>0</v>
      </c>
      <c r="CG96" s="494">
        <v>0</v>
      </c>
      <c r="CH96" s="494">
        <v>0</v>
      </c>
      <c r="CI96" s="494">
        <v>0</v>
      </c>
      <c r="CJ96" s="494">
        <v>0</v>
      </c>
      <c r="CK96" s="494">
        <v>0</v>
      </c>
      <c r="CL96" s="494">
        <v>0</v>
      </c>
      <c r="CM96" s="494">
        <v>0</v>
      </c>
      <c r="CN96" s="494">
        <v>0</v>
      </c>
      <c r="CO96" s="494">
        <v>0</v>
      </c>
      <c r="CP96" s="494">
        <v>0</v>
      </c>
      <c r="CQ96" s="494">
        <v>593721</v>
      </c>
      <c r="CR96" s="494">
        <v>0</v>
      </c>
      <c r="CS96" s="494">
        <v>0</v>
      </c>
      <c r="CT96" s="494">
        <v>0</v>
      </c>
      <c r="CU96" s="494">
        <v>0</v>
      </c>
      <c r="CV96" s="494">
        <v>0</v>
      </c>
      <c r="CW96" s="494">
        <v>0</v>
      </c>
      <c r="CX96" s="494">
        <v>0</v>
      </c>
      <c r="CY96" s="494">
        <v>0</v>
      </c>
      <c r="CZ96" s="494">
        <v>0</v>
      </c>
      <c r="DA96" s="494">
        <v>0</v>
      </c>
      <c r="DB96" s="494">
        <v>0</v>
      </c>
      <c r="DC96" s="494">
        <v>0</v>
      </c>
      <c r="DD96" s="494">
        <v>0</v>
      </c>
      <c r="DE96" s="494">
        <v>0</v>
      </c>
      <c r="DF96" s="494">
        <v>0</v>
      </c>
      <c r="DG96" s="494">
        <v>0</v>
      </c>
      <c r="DH96" s="494">
        <v>0</v>
      </c>
      <c r="DI96" s="494">
        <v>0</v>
      </c>
      <c r="DJ96" s="494">
        <v>0</v>
      </c>
      <c r="DK96" s="494">
        <v>0</v>
      </c>
      <c r="DL96" s="494">
        <v>0</v>
      </c>
      <c r="DM96" s="494">
        <v>0</v>
      </c>
      <c r="DN96" s="494">
        <v>0</v>
      </c>
      <c r="DO96" s="494">
        <v>0</v>
      </c>
      <c r="DP96" s="494">
        <v>0</v>
      </c>
      <c r="DQ96" s="494">
        <v>0</v>
      </c>
      <c r="DR96" s="494">
        <v>0</v>
      </c>
      <c r="DS96" s="494">
        <v>0</v>
      </c>
      <c r="DT96" s="494">
        <v>0</v>
      </c>
      <c r="DU96" s="494">
        <v>0</v>
      </c>
      <c r="DV96" s="494">
        <v>0</v>
      </c>
      <c r="DW96" s="494">
        <v>0</v>
      </c>
      <c r="DX96" s="494">
        <v>0</v>
      </c>
      <c r="DY96" s="494">
        <v>0</v>
      </c>
      <c r="DZ96" s="494">
        <v>0</v>
      </c>
      <c r="EA96" s="494">
        <v>0</v>
      </c>
      <c r="EB96" s="494">
        <v>0</v>
      </c>
      <c r="EC96" s="494">
        <v>0</v>
      </c>
      <c r="ED96" s="494">
        <v>0</v>
      </c>
      <c r="EE96" s="494">
        <v>0</v>
      </c>
      <c r="EF96" s="494">
        <v>0</v>
      </c>
      <c r="EG96" s="494">
        <v>0</v>
      </c>
      <c r="EH96" s="494">
        <v>0</v>
      </c>
      <c r="EI96" s="494">
        <v>0</v>
      </c>
      <c r="EJ96" s="494">
        <v>0</v>
      </c>
      <c r="EK96" s="494">
        <v>0</v>
      </c>
      <c r="EL96" s="494">
        <v>0</v>
      </c>
      <c r="EM96" s="494">
        <v>0</v>
      </c>
      <c r="EN96" s="494">
        <v>0</v>
      </c>
      <c r="EO96" s="494">
        <v>0</v>
      </c>
      <c r="EP96" s="494">
        <v>0</v>
      </c>
      <c r="EQ96" s="494">
        <v>0</v>
      </c>
      <c r="ER96" s="494">
        <v>0</v>
      </c>
      <c r="ES96" s="494">
        <v>0</v>
      </c>
      <c r="ET96" s="494">
        <v>0</v>
      </c>
      <c r="EU96" s="494">
        <v>0</v>
      </c>
      <c r="EV96" s="494">
        <v>0</v>
      </c>
      <c r="EW96" s="494">
        <v>0</v>
      </c>
      <c r="EX96" s="494">
        <v>0</v>
      </c>
      <c r="EY96" s="494">
        <v>0</v>
      </c>
      <c r="EZ96" s="494">
        <v>0</v>
      </c>
      <c r="FA96" s="494">
        <v>0</v>
      </c>
      <c r="FB96" s="494">
        <v>0</v>
      </c>
      <c r="FC96" s="494">
        <v>0</v>
      </c>
      <c r="FD96" s="494">
        <v>0</v>
      </c>
      <c r="FE96" s="494">
        <v>0</v>
      </c>
      <c r="FF96" s="494">
        <v>0</v>
      </c>
      <c r="FG96" s="494">
        <v>0</v>
      </c>
      <c r="FH96" s="494">
        <v>0</v>
      </c>
      <c r="FI96" s="494">
        <v>0</v>
      </c>
      <c r="FJ96" s="494">
        <v>0</v>
      </c>
      <c r="FK96" s="494">
        <v>0</v>
      </c>
      <c r="FL96" s="494">
        <v>0</v>
      </c>
      <c r="FM96" s="494">
        <v>0</v>
      </c>
      <c r="FN96" s="494">
        <v>0</v>
      </c>
      <c r="FO96" s="494">
        <v>0</v>
      </c>
      <c r="FP96" s="494">
        <v>0</v>
      </c>
      <c r="FQ96" s="494">
        <v>0</v>
      </c>
      <c r="FR96" s="494">
        <v>0</v>
      </c>
      <c r="FS96" s="494">
        <v>0</v>
      </c>
      <c r="FT96" s="494">
        <v>0</v>
      </c>
      <c r="FU96" s="494">
        <v>0</v>
      </c>
      <c r="FV96" s="494">
        <v>0</v>
      </c>
      <c r="FW96" s="494">
        <v>0</v>
      </c>
      <c r="FX96" s="494">
        <v>0</v>
      </c>
      <c r="FY96" s="494">
        <v>114007</v>
      </c>
      <c r="FZ96" s="494">
        <v>0</v>
      </c>
      <c r="GA96" s="494">
        <v>0</v>
      </c>
      <c r="GB96" s="494">
        <v>0</v>
      </c>
      <c r="GC96" s="494">
        <v>0</v>
      </c>
      <c r="GD96" s="494">
        <v>0</v>
      </c>
      <c r="GE96" s="494">
        <v>0</v>
      </c>
      <c r="GF96" s="494">
        <v>0</v>
      </c>
      <c r="GG96" s="495">
        <v>0</v>
      </c>
      <c r="GH96" s="496">
        <v>707728</v>
      </c>
      <c r="GI96" s="497">
        <v>0</v>
      </c>
      <c r="GJ96" s="497">
        <v>0</v>
      </c>
      <c r="GK96" s="497">
        <v>0</v>
      </c>
      <c r="GL96" s="497">
        <v>0</v>
      </c>
      <c r="GM96" s="497">
        <v>0</v>
      </c>
      <c r="GN96" s="497">
        <v>4860</v>
      </c>
      <c r="GO96" s="497">
        <v>1167740</v>
      </c>
      <c r="GP96" s="495">
        <v>41087</v>
      </c>
      <c r="GQ96" s="496">
        <v>1213687</v>
      </c>
      <c r="GR96" s="496">
        <v>1921415</v>
      </c>
      <c r="GS96" s="494">
        <v>910566</v>
      </c>
      <c r="GT96" s="495">
        <v>0</v>
      </c>
      <c r="GU96" s="496">
        <v>910566</v>
      </c>
      <c r="GV96" s="496">
        <v>2124253</v>
      </c>
      <c r="GW96" s="496">
        <v>2831981</v>
      </c>
      <c r="GX96" s="497">
        <v>-214631</v>
      </c>
      <c r="GY96" s="497">
        <v>0</v>
      </c>
      <c r="GZ96" s="497">
        <v>0</v>
      </c>
      <c r="HA96" s="495">
        <v>-17170</v>
      </c>
      <c r="HB96" s="495">
        <v>-231801</v>
      </c>
      <c r="HC96" s="496">
        <v>1892452</v>
      </c>
      <c r="HD96" s="496">
        <v>2600180</v>
      </c>
    </row>
    <row r="97" spans="1:212" ht="15.75" hidden="1" customHeight="1" x14ac:dyDescent="0.2">
      <c r="A97" s="498" t="s">
        <v>9</v>
      </c>
      <c r="B97" s="499" t="s">
        <v>2</v>
      </c>
      <c r="C97" s="493">
        <v>0</v>
      </c>
      <c r="D97" s="494">
        <v>0</v>
      </c>
      <c r="E97" s="494">
        <v>0</v>
      </c>
      <c r="F97" s="494">
        <v>0</v>
      </c>
      <c r="G97" s="494">
        <v>0</v>
      </c>
      <c r="H97" s="494">
        <v>0</v>
      </c>
      <c r="I97" s="494">
        <v>0</v>
      </c>
      <c r="J97" s="494">
        <v>0</v>
      </c>
      <c r="K97" s="494">
        <v>0</v>
      </c>
      <c r="L97" s="494">
        <v>0</v>
      </c>
      <c r="M97" s="494">
        <v>0</v>
      </c>
      <c r="N97" s="494">
        <v>0</v>
      </c>
      <c r="O97" s="494">
        <v>0</v>
      </c>
      <c r="P97" s="494">
        <v>0</v>
      </c>
      <c r="Q97" s="494">
        <v>0</v>
      </c>
      <c r="R97" s="494">
        <v>0</v>
      </c>
      <c r="S97" s="494">
        <v>0</v>
      </c>
      <c r="T97" s="494">
        <v>0</v>
      </c>
      <c r="U97" s="494">
        <v>0</v>
      </c>
      <c r="V97" s="494">
        <v>0</v>
      </c>
      <c r="W97" s="494">
        <v>0</v>
      </c>
      <c r="X97" s="494">
        <v>0</v>
      </c>
      <c r="Y97" s="494">
        <v>0</v>
      </c>
      <c r="Z97" s="494">
        <v>0</v>
      </c>
      <c r="AA97" s="494">
        <v>0</v>
      </c>
      <c r="AB97" s="494">
        <v>0</v>
      </c>
      <c r="AC97" s="494">
        <v>0</v>
      </c>
      <c r="AD97" s="494">
        <v>0</v>
      </c>
      <c r="AE97" s="494">
        <v>0</v>
      </c>
      <c r="AF97" s="494">
        <v>0</v>
      </c>
      <c r="AG97" s="494">
        <v>0</v>
      </c>
      <c r="AH97" s="494">
        <v>0</v>
      </c>
      <c r="AI97" s="494">
        <v>0</v>
      </c>
      <c r="AJ97" s="494">
        <v>0</v>
      </c>
      <c r="AK97" s="494">
        <v>0</v>
      </c>
      <c r="AL97" s="494">
        <v>0</v>
      </c>
      <c r="AM97" s="494">
        <v>0</v>
      </c>
      <c r="AN97" s="494">
        <v>0</v>
      </c>
      <c r="AO97" s="494">
        <v>0</v>
      </c>
      <c r="AP97" s="494">
        <v>0</v>
      </c>
      <c r="AQ97" s="494">
        <v>0</v>
      </c>
      <c r="AR97" s="494">
        <v>0</v>
      </c>
      <c r="AS97" s="494">
        <v>0</v>
      </c>
      <c r="AT97" s="494">
        <v>0</v>
      </c>
      <c r="AU97" s="494">
        <v>0</v>
      </c>
      <c r="AV97" s="494">
        <v>0</v>
      </c>
      <c r="AW97" s="494">
        <v>0</v>
      </c>
      <c r="AX97" s="494">
        <v>0</v>
      </c>
      <c r="AY97" s="494">
        <v>0</v>
      </c>
      <c r="AZ97" s="494">
        <v>0</v>
      </c>
      <c r="BA97" s="494">
        <v>0</v>
      </c>
      <c r="BB97" s="494">
        <v>0</v>
      </c>
      <c r="BC97" s="494">
        <v>0</v>
      </c>
      <c r="BD97" s="494">
        <v>0</v>
      </c>
      <c r="BE97" s="494">
        <v>0</v>
      </c>
      <c r="BF97" s="494">
        <v>0</v>
      </c>
      <c r="BG97" s="494">
        <v>0</v>
      </c>
      <c r="BH97" s="494">
        <v>0</v>
      </c>
      <c r="BI97" s="494">
        <v>0</v>
      </c>
      <c r="BJ97" s="494">
        <v>0</v>
      </c>
      <c r="BK97" s="494">
        <v>0</v>
      </c>
      <c r="BL97" s="494">
        <v>0</v>
      </c>
      <c r="BM97" s="494">
        <v>0</v>
      </c>
      <c r="BN97" s="494">
        <v>0</v>
      </c>
      <c r="BO97" s="494">
        <v>0</v>
      </c>
      <c r="BP97" s="494">
        <v>0</v>
      </c>
      <c r="BQ97" s="494">
        <v>0</v>
      </c>
      <c r="BR97" s="494">
        <v>0</v>
      </c>
      <c r="BS97" s="494">
        <v>0</v>
      </c>
      <c r="BT97" s="494">
        <v>0</v>
      </c>
      <c r="BU97" s="494">
        <v>0</v>
      </c>
      <c r="BV97" s="494">
        <v>0</v>
      </c>
      <c r="BW97" s="494">
        <v>0</v>
      </c>
      <c r="BX97" s="494">
        <v>0</v>
      </c>
      <c r="BY97" s="494">
        <v>0</v>
      </c>
      <c r="BZ97" s="494">
        <v>0</v>
      </c>
      <c r="CA97" s="494">
        <v>0</v>
      </c>
      <c r="CB97" s="494">
        <v>0</v>
      </c>
      <c r="CC97" s="494">
        <v>0</v>
      </c>
      <c r="CD97" s="494">
        <v>0</v>
      </c>
      <c r="CE97" s="494">
        <v>0</v>
      </c>
      <c r="CF97" s="494">
        <v>0</v>
      </c>
      <c r="CG97" s="494">
        <v>0</v>
      </c>
      <c r="CH97" s="494">
        <v>0</v>
      </c>
      <c r="CI97" s="494">
        <v>0</v>
      </c>
      <c r="CJ97" s="494">
        <v>0</v>
      </c>
      <c r="CK97" s="494">
        <v>0</v>
      </c>
      <c r="CL97" s="494">
        <v>0</v>
      </c>
      <c r="CM97" s="494">
        <v>0</v>
      </c>
      <c r="CN97" s="494">
        <v>0</v>
      </c>
      <c r="CO97" s="494">
        <v>0</v>
      </c>
      <c r="CP97" s="494">
        <v>0</v>
      </c>
      <c r="CQ97" s="494">
        <v>0</v>
      </c>
      <c r="CR97" s="494">
        <v>59566</v>
      </c>
      <c r="CS97" s="494">
        <v>0</v>
      </c>
      <c r="CT97" s="494">
        <v>0</v>
      </c>
      <c r="CU97" s="494">
        <v>0</v>
      </c>
      <c r="CV97" s="494">
        <v>0</v>
      </c>
      <c r="CW97" s="494">
        <v>0</v>
      </c>
      <c r="CX97" s="494">
        <v>0</v>
      </c>
      <c r="CY97" s="494">
        <v>0</v>
      </c>
      <c r="CZ97" s="494">
        <v>0</v>
      </c>
      <c r="DA97" s="494">
        <v>0</v>
      </c>
      <c r="DB97" s="494">
        <v>0</v>
      </c>
      <c r="DC97" s="494">
        <v>0</v>
      </c>
      <c r="DD97" s="494">
        <v>0</v>
      </c>
      <c r="DE97" s="494">
        <v>0</v>
      </c>
      <c r="DF97" s="494">
        <v>0</v>
      </c>
      <c r="DG97" s="494">
        <v>0</v>
      </c>
      <c r="DH97" s="494">
        <v>0</v>
      </c>
      <c r="DI97" s="494">
        <v>0</v>
      </c>
      <c r="DJ97" s="494">
        <v>0</v>
      </c>
      <c r="DK97" s="494">
        <v>0</v>
      </c>
      <c r="DL97" s="494">
        <v>0</v>
      </c>
      <c r="DM97" s="494">
        <v>0</v>
      </c>
      <c r="DN97" s="494">
        <v>0</v>
      </c>
      <c r="DO97" s="494">
        <v>0</v>
      </c>
      <c r="DP97" s="494">
        <v>0</v>
      </c>
      <c r="DQ97" s="494">
        <v>0</v>
      </c>
      <c r="DR97" s="494">
        <v>0</v>
      </c>
      <c r="DS97" s="494">
        <v>0</v>
      </c>
      <c r="DT97" s="494">
        <v>0</v>
      </c>
      <c r="DU97" s="494">
        <v>0</v>
      </c>
      <c r="DV97" s="494">
        <v>0</v>
      </c>
      <c r="DW97" s="494">
        <v>0</v>
      </c>
      <c r="DX97" s="494">
        <v>0</v>
      </c>
      <c r="DY97" s="494">
        <v>0</v>
      </c>
      <c r="DZ97" s="494">
        <v>0</v>
      </c>
      <c r="EA97" s="494">
        <v>0</v>
      </c>
      <c r="EB97" s="494">
        <v>0</v>
      </c>
      <c r="EC97" s="494">
        <v>0</v>
      </c>
      <c r="ED97" s="494">
        <v>0</v>
      </c>
      <c r="EE97" s="494">
        <v>0</v>
      </c>
      <c r="EF97" s="494">
        <v>0</v>
      </c>
      <c r="EG97" s="494">
        <v>0</v>
      </c>
      <c r="EH97" s="494">
        <v>0</v>
      </c>
      <c r="EI97" s="494">
        <v>0</v>
      </c>
      <c r="EJ97" s="494">
        <v>0</v>
      </c>
      <c r="EK97" s="494">
        <v>0</v>
      </c>
      <c r="EL97" s="494">
        <v>0</v>
      </c>
      <c r="EM97" s="494">
        <v>0</v>
      </c>
      <c r="EN97" s="494">
        <v>0</v>
      </c>
      <c r="EO97" s="494">
        <v>0</v>
      </c>
      <c r="EP97" s="494">
        <v>0</v>
      </c>
      <c r="EQ97" s="494">
        <v>0</v>
      </c>
      <c r="ER97" s="494">
        <v>0</v>
      </c>
      <c r="ES97" s="494">
        <v>0</v>
      </c>
      <c r="ET97" s="494">
        <v>0</v>
      </c>
      <c r="EU97" s="494">
        <v>0</v>
      </c>
      <c r="EV97" s="494">
        <v>0</v>
      </c>
      <c r="EW97" s="494">
        <v>0</v>
      </c>
      <c r="EX97" s="494">
        <v>0</v>
      </c>
      <c r="EY97" s="494">
        <v>0</v>
      </c>
      <c r="EZ97" s="494">
        <v>0</v>
      </c>
      <c r="FA97" s="494">
        <v>0</v>
      </c>
      <c r="FB97" s="494">
        <v>0</v>
      </c>
      <c r="FC97" s="494">
        <v>0</v>
      </c>
      <c r="FD97" s="494">
        <v>0</v>
      </c>
      <c r="FE97" s="494">
        <v>0</v>
      </c>
      <c r="FF97" s="494">
        <v>0</v>
      </c>
      <c r="FG97" s="494">
        <v>0</v>
      </c>
      <c r="FH97" s="494">
        <v>0</v>
      </c>
      <c r="FI97" s="494">
        <v>0</v>
      </c>
      <c r="FJ97" s="494">
        <v>0</v>
      </c>
      <c r="FK97" s="494">
        <v>0</v>
      </c>
      <c r="FL97" s="494">
        <v>0</v>
      </c>
      <c r="FM97" s="494">
        <v>0</v>
      </c>
      <c r="FN97" s="494">
        <v>0</v>
      </c>
      <c r="FO97" s="494">
        <v>0</v>
      </c>
      <c r="FP97" s="494">
        <v>0</v>
      </c>
      <c r="FQ97" s="494">
        <v>0</v>
      </c>
      <c r="FR97" s="494">
        <v>0</v>
      </c>
      <c r="FS97" s="494">
        <v>0</v>
      </c>
      <c r="FT97" s="494">
        <v>0</v>
      </c>
      <c r="FU97" s="494">
        <v>0</v>
      </c>
      <c r="FV97" s="494">
        <v>0</v>
      </c>
      <c r="FW97" s="494">
        <v>0</v>
      </c>
      <c r="FX97" s="494">
        <v>0</v>
      </c>
      <c r="FY97" s="494">
        <v>38942</v>
      </c>
      <c r="FZ97" s="494">
        <v>0</v>
      </c>
      <c r="GA97" s="494">
        <v>0</v>
      </c>
      <c r="GB97" s="494">
        <v>0</v>
      </c>
      <c r="GC97" s="494">
        <v>0</v>
      </c>
      <c r="GD97" s="494">
        <v>0</v>
      </c>
      <c r="GE97" s="494">
        <v>0</v>
      </c>
      <c r="GF97" s="494">
        <v>0</v>
      </c>
      <c r="GG97" s="495">
        <v>0</v>
      </c>
      <c r="GH97" s="496">
        <v>98508</v>
      </c>
      <c r="GI97" s="497">
        <v>0</v>
      </c>
      <c r="GJ97" s="497">
        <v>7048</v>
      </c>
      <c r="GK97" s="497">
        <v>0</v>
      </c>
      <c r="GL97" s="497">
        <v>0</v>
      </c>
      <c r="GM97" s="497">
        <v>0</v>
      </c>
      <c r="GN97" s="497">
        <v>176</v>
      </c>
      <c r="GO97" s="497">
        <v>122594</v>
      </c>
      <c r="GP97" s="495">
        <v>1897</v>
      </c>
      <c r="GQ97" s="496">
        <v>131715</v>
      </c>
      <c r="GR97" s="496">
        <v>230223</v>
      </c>
      <c r="GS97" s="494">
        <v>227050</v>
      </c>
      <c r="GT97" s="495">
        <v>0</v>
      </c>
      <c r="GU97" s="496">
        <v>227050</v>
      </c>
      <c r="GV97" s="496">
        <v>358765</v>
      </c>
      <c r="GW97" s="496">
        <v>457273</v>
      </c>
      <c r="GX97" s="497">
        <v>-60577</v>
      </c>
      <c r="GY97" s="497">
        <v>0</v>
      </c>
      <c r="GZ97" s="497">
        <v>0</v>
      </c>
      <c r="HA97" s="495">
        <v>-4846</v>
      </c>
      <c r="HB97" s="495">
        <v>-65423</v>
      </c>
      <c r="HC97" s="496">
        <v>293342</v>
      </c>
      <c r="HD97" s="496">
        <v>391850</v>
      </c>
    </row>
    <row r="98" spans="1:212" ht="15.75" hidden="1" customHeight="1" x14ac:dyDescent="0.2">
      <c r="A98" s="498" t="s">
        <v>1124</v>
      </c>
      <c r="B98" s="499" t="s">
        <v>1216</v>
      </c>
      <c r="C98" s="493">
        <v>0</v>
      </c>
      <c r="D98" s="494">
        <v>0</v>
      </c>
      <c r="E98" s="494">
        <v>0</v>
      </c>
      <c r="F98" s="494">
        <v>0</v>
      </c>
      <c r="G98" s="494">
        <v>0</v>
      </c>
      <c r="H98" s="494">
        <v>0</v>
      </c>
      <c r="I98" s="494">
        <v>0</v>
      </c>
      <c r="J98" s="494">
        <v>0</v>
      </c>
      <c r="K98" s="494">
        <v>0</v>
      </c>
      <c r="L98" s="494">
        <v>0</v>
      </c>
      <c r="M98" s="494">
        <v>0</v>
      </c>
      <c r="N98" s="494">
        <v>0</v>
      </c>
      <c r="O98" s="494">
        <v>0</v>
      </c>
      <c r="P98" s="494">
        <v>0</v>
      </c>
      <c r="Q98" s="494">
        <v>0</v>
      </c>
      <c r="R98" s="494">
        <v>0</v>
      </c>
      <c r="S98" s="494">
        <v>0</v>
      </c>
      <c r="T98" s="494">
        <v>0</v>
      </c>
      <c r="U98" s="494">
        <v>0</v>
      </c>
      <c r="V98" s="494">
        <v>0</v>
      </c>
      <c r="W98" s="494">
        <v>0</v>
      </c>
      <c r="X98" s="494">
        <v>0</v>
      </c>
      <c r="Y98" s="494">
        <v>0</v>
      </c>
      <c r="Z98" s="494">
        <v>0</v>
      </c>
      <c r="AA98" s="494">
        <v>0</v>
      </c>
      <c r="AB98" s="494">
        <v>0</v>
      </c>
      <c r="AC98" s="494">
        <v>0</v>
      </c>
      <c r="AD98" s="494">
        <v>0</v>
      </c>
      <c r="AE98" s="494">
        <v>0</v>
      </c>
      <c r="AF98" s="494">
        <v>0</v>
      </c>
      <c r="AG98" s="494">
        <v>0</v>
      </c>
      <c r="AH98" s="494">
        <v>0</v>
      </c>
      <c r="AI98" s="494">
        <v>0</v>
      </c>
      <c r="AJ98" s="494">
        <v>0</v>
      </c>
      <c r="AK98" s="494">
        <v>0</v>
      </c>
      <c r="AL98" s="494">
        <v>0</v>
      </c>
      <c r="AM98" s="494">
        <v>0</v>
      </c>
      <c r="AN98" s="494">
        <v>0</v>
      </c>
      <c r="AO98" s="494">
        <v>0</v>
      </c>
      <c r="AP98" s="494">
        <v>0</v>
      </c>
      <c r="AQ98" s="494">
        <v>0</v>
      </c>
      <c r="AR98" s="494">
        <v>0</v>
      </c>
      <c r="AS98" s="494">
        <v>0</v>
      </c>
      <c r="AT98" s="494">
        <v>0</v>
      </c>
      <c r="AU98" s="494">
        <v>0</v>
      </c>
      <c r="AV98" s="494">
        <v>0</v>
      </c>
      <c r="AW98" s="494">
        <v>0</v>
      </c>
      <c r="AX98" s="494">
        <v>0</v>
      </c>
      <c r="AY98" s="494">
        <v>0</v>
      </c>
      <c r="AZ98" s="494">
        <v>0</v>
      </c>
      <c r="BA98" s="494">
        <v>0</v>
      </c>
      <c r="BB98" s="494">
        <v>0</v>
      </c>
      <c r="BC98" s="494">
        <v>0</v>
      </c>
      <c r="BD98" s="494">
        <v>0</v>
      </c>
      <c r="BE98" s="494">
        <v>0</v>
      </c>
      <c r="BF98" s="494">
        <v>0</v>
      </c>
      <c r="BG98" s="494">
        <v>0</v>
      </c>
      <c r="BH98" s="494">
        <v>0</v>
      </c>
      <c r="BI98" s="494">
        <v>0</v>
      </c>
      <c r="BJ98" s="494">
        <v>0</v>
      </c>
      <c r="BK98" s="494">
        <v>0</v>
      </c>
      <c r="BL98" s="494">
        <v>0</v>
      </c>
      <c r="BM98" s="494">
        <v>0</v>
      </c>
      <c r="BN98" s="494">
        <v>0</v>
      </c>
      <c r="BO98" s="494">
        <v>0</v>
      </c>
      <c r="BP98" s="494">
        <v>0</v>
      </c>
      <c r="BQ98" s="494">
        <v>0</v>
      </c>
      <c r="BR98" s="494">
        <v>0</v>
      </c>
      <c r="BS98" s="494">
        <v>0</v>
      </c>
      <c r="BT98" s="494">
        <v>0</v>
      </c>
      <c r="BU98" s="494">
        <v>0</v>
      </c>
      <c r="BV98" s="494">
        <v>0</v>
      </c>
      <c r="BW98" s="494">
        <v>0</v>
      </c>
      <c r="BX98" s="494">
        <v>0</v>
      </c>
      <c r="BY98" s="494">
        <v>0</v>
      </c>
      <c r="BZ98" s="494">
        <v>0</v>
      </c>
      <c r="CA98" s="494">
        <v>0</v>
      </c>
      <c r="CB98" s="494">
        <v>0</v>
      </c>
      <c r="CC98" s="494">
        <v>0</v>
      </c>
      <c r="CD98" s="494">
        <v>0</v>
      </c>
      <c r="CE98" s="494">
        <v>0</v>
      </c>
      <c r="CF98" s="494">
        <v>0</v>
      </c>
      <c r="CG98" s="494">
        <v>0</v>
      </c>
      <c r="CH98" s="494">
        <v>0</v>
      </c>
      <c r="CI98" s="494">
        <v>0</v>
      </c>
      <c r="CJ98" s="494">
        <v>26</v>
      </c>
      <c r="CK98" s="494">
        <v>0</v>
      </c>
      <c r="CL98" s="494">
        <v>0</v>
      </c>
      <c r="CM98" s="494">
        <v>0</v>
      </c>
      <c r="CN98" s="494">
        <v>0</v>
      </c>
      <c r="CO98" s="494">
        <v>0</v>
      </c>
      <c r="CP98" s="494">
        <v>0</v>
      </c>
      <c r="CQ98" s="494">
        <v>0</v>
      </c>
      <c r="CR98" s="494">
        <v>0</v>
      </c>
      <c r="CS98" s="494">
        <v>95092</v>
      </c>
      <c r="CT98" s="494">
        <v>0</v>
      </c>
      <c r="CU98" s="494">
        <v>0</v>
      </c>
      <c r="CV98" s="494">
        <v>0</v>
      </c>
      <c r="CW98" s="494">
        <v>0</v>
      </c>
      <c r="CX98" s="494">
        <v>0</v>
      </c>
      <c r="CY98" s="494">
        <v>0</v>
      </c>
      <c r="CZ98" s="494">
        <v>0</v>
      </c>
      <c r="DA98" s="494">
        <v>9</v>
      </c>
      <c r="DB98" s="494">
        <v>0</v>
      </c>
      <c r="DC98" s="494">
        <v>0</v>
      </c>
      <c r="DD98" s="494">
        <v>0</v>
      </c>
      <c r="DE98" s="494">
        <v>89</v>
      </c>
      <c r="DF98" s="494">
        <v>0</v>
      </c>
      <c r="DG98" s="494">
        <v>0</v>
      </c>
      <c r="DH98" s="494">
        <v>0</v>
      </c>
      <c r="DI98" s="494">
        <v>0</v>
      </c>
      <c r="DJ98" s="494">
        <v>0</v>
      </c>
      <c r="DK98" s="494">
        <v>0</v>
      </c>
      <c r="DL98" s="494">
        <v>0</v>
      </c>
      <c r="DM98" s="494">
        <v>0</v>
      </c>
      <c r="DN98" s="494">
        <v>0</v>
      </c>
      <c r="DO98" s="494">
        <v>0</v>
      </c>
      <c r="DP98" s="494">
        <v>0</v>
      </c>
      <c r="DQ98" s="494">
        <v>0</v>
      </c>
      <c r="DR98" s="494">
        <v>0</v>
      </c>
      <c r="DS98" s="494">
        <v>0</v>
      </c>
      <c r="DT98" s="494">
        <v>0</v>
      </c>
      <c r="DU98" s="494">
        <v>0</v>
      </c>
      <c r="DV98" s="494">
        <v>0</v>
      </c>
      <c r="DW98" s="494">
        <v>0</v>
      </c>
      <c r="DX98" s="494">
        <v>0</v>
      </c>
      <c r="DY98" s="494">
        <v>0</v>
      </c>
      <c r="DZ98" s="494">
        <v>0</v>
      </c>
      <c r="EA98" s="494">
        <v>0</v>
      </c>
      <c r="EB98" s="494">
        <v>0</v>
      </c>
      <c r="EC98" s="494">
        <v>0</v>
      </c>
      <c r="ED98" s="494">
        <v>0</v>
      </c>
      <c r="EE98" s="494">
        <v>0</v>
      </c>
      <c r="EF98" s="494">
        <v>0</v>
      </c>
      <c r="EG98" s="494">
        <v>0</v>
      </c>
      <c r="EH98" s="494">
        <v>0</v>
      </c>
      <c r="EI98" s="494">
        <v>0</v>
      </c>
      <c r="EJ98" s="494">
        <v>0</v>
      </c>
      <c r="EK98" s="494">
        <v>0</v>
      </c>
      <c r="EL98" s="494">
        <v>0</v>
      </c>
      <c r="EM98" s="494">
        <v>0</v>
      </c>
      <c r="EN98" s="494">
        <v>0</v>
      </c>
      <c r="EO98" s="494">
        <v>0</v>
      </c>
      <c r="EP98" s="494">
        <v>0</v>
      </c>
      <c r="EQ98" s="494">
        <v>0</v>
      </c>
      <c r="ER98" s="494">
        <v>0</v>
      </c>
      <c r="ES98" s="494">
        <v>0</v>
      </c>
      <c r="ET98" s="494">
        <v>0</v>
      </c>
      <c r="EU98" s="494">
        <v>0</v>
      </c>
      <c r="EV98" s="494">
        <v>0</v>
      </c>
      <c r="EW98" s="494">
        <v>0</v>
      </c>
      <c r="EX98" s="494">
        <v>0</v>
      </c>
      <c r="EY98" s="494">
        <v>0</v>
      </c>
      <c r="EZ98" s="494">
        <v>0</v>
      </c>
      <c r="FA98" s="494">
        <v>0</v>
      </c>
      <c r="FB98" s="494">
        <v>0</v>
      </c>
      <c r="FC98" s="494">
        <v>0</v>
      </c>
      <c r="FD98" s="494">
        <v>0</v>
      </c>
      <c r="FE98" s="494">
        <v>0</v>
      </c>
      <c r="FF98" s="494">
        <v>0</v>
      </c>
      <c r="FG98" s="494">
        <v>0</v>
      </c>
      <c r="FH98" s="494">
        <v>0</v>
      </c>
      <c r="FI98" s="494">
        <v>0</v>
      </c>
      <c r="FJ98" s="494">
        <v>0</v>
      </c>
      <c r="FK98" s="494">
        <v>0</v>
      </c>
      <c r="FL98" s="494">
        <v>0</v>
      </c>
      <c r="FM98" s="494">
        <v>0</v>
      </c>
      <c r="FN98" s="494">
        <v>0</v>
      </c>
      <c r="FO98" s="494">
        <v>0</v>
      </c>
      <c r="FP98" s="494">
        <v>0</v>
      </c>
      <c r="FQ98" s="494">
        <v>0</v>
      </c>
      <c r="FR98" s="494">
        <v>0</v>
      </c>
      <c r="FS98" s="494">
        <v>0</v>
      </c>
      <c r="FT98" s="494">
        <v>0</v>
      </c>
      <c r="FU98" s="494">
        <v>0</v>
      </c>
      <c r="FV98" s="494">
        <v>0</v>
      </c>
      <c r="FW98" s="494">
        <v>0</v>
      </c>
      <c r="FX98" s="494">
        <v>0</v>
      </c>
      <c r="FY98" s="494">
        <v>121011</v>
      </c>
      <c r="FZ98" s="494">
        <v>0</v>
      </c>
      <c r="GA98" s="494">
        <v>0</v>
      </c>
      <c r="GB98" s="494">
        <v>0</v>
      </c>
      <c r="GC98" s="494">
        <v>0</v>
      </c>
      <c r="GD98" s="494">
        <v>0</v>
      </c>
      <c r="GE98" s="494">
        <v>0</v>
      </c>
      <c r="GF98" s="494">
        <v>0</v>
      </c>
      <c r="GG98" s="495">
        <v>0</v>
      </c>
      <c r="GH98" s="496">
        <v>216227</v>
      </c>
      <c r="GI98" s="497">
        <v>0</v>
      </c>
      <c r="GJ98" s="497">
        <v>0</v>
      </c>
      <c r="GK98" s="497">
        <v>0</v>
      </c>
      <c r="GL98" s="497">
        <v>0</v>
      </c>
      <c r="GM98" s="497">
        <v>0</v>
      </c>
      <c r="GN98" s="497">
        <v>1818</v>
      </c>
      <c r="GO98" s="497">
        <v>797237</v>
      </c>
      <c r="GP98" s="495">
        <v>-9114</v>
      </c>
      <c r="GQ98" s="496">
        <v>789941</v>
      </c>
      <c r="GR98" s="496">
        <v>1006168</v>
      </c>
      <c r="GS98" s="494">
        <v>362454</v>
      </c>
      <c r="GT98" s="495">
        <v>0</v>
      </c>
      <c r="GU98" s="496">
        <v>362454</v>
      </c>
      <c r="GV98" s="496">
        <v>1152395</v>
      </c>
      <c r="GW98" s="496">
        <v>1368622</v>
      </c>
      <c r="GX98" s="497">
        <v>-185616</v>
      </c>
      <c r="GY98" s="497">
        <v>0</v>
      </c>
      <c r="GZ98" s="497">
        <v>0</v>
      </c>
      <c r="HA98" s="495">
        <v>-14848</v>
      </c>
      <c r="HB98" s="495">
        <v>-200464</v>
      </c>
      <c r="HC98" s="496">
        <v>951931</v>
      </c>
      <c r="HD98" s="496">
        <v>1168158</v>
      </c>
    </row>
    <row r="99" spans="1:212" ht="15.75" hidden="1" customHeight="1" x14ac:dyDescent="0.2">
      <c r="A99" s="498" t="s">
        <v>1125</v>
      </c>
      <c r="B99" s="499" t="s">
        <v>1217</v>
      </c>
      <c r="C99" s="493">
        <v>0</v>
      </c>
      <c r="D99" s="494">
        <v>0</v>
      </c>
      <c r="E99" s="494">
        <v>0</v>
      </c>
      <c r="F99" s="494">
        <v>0</v>
      </c>
      <c r="G99" s="494">
        <v>0</v>
      </c>
      <c r="H99" s="494">
        <v>0</v>
      </c>
      <c r="I99" s="494">
        <v>0</v>
      </c>
      <c r="J99" s="494">
        <v>0</v>
      </c>
      <c r="K99" s="494">
        <v>0</v>
      </c>
      <c r="L99" s="494">
        <v>0</v>
      </c>
      <c r="M99" s="494">
        <v>0</v>
      </c>
      <c r="N99" s="494">
        <v>0</v>
      </c>
      <c r="O99" s="494">
        <v>0</v>
      </c>
      <c r="P99" s="494">
        <v>0</v>
      </c>
      <c r="Q99" s="494">
        <v>0</v>
      </c>
      <c r="R99" s="494">
        <v>0</v>
      </c>
      <c r="S99" s="494">
        <v>0</v>
      </c>
      <c r="T99" s="494">
        <v>0</v>
      </c>
      <c r="U99" s="494">
        <v>0</v>
      </c>
      <c r="V99" s="494">
        <v>0</v>
      </c>
      <c r="W99" s="494">
        <v>0</v>
      </c>
      <c r="X99" s="494">
        <v>0</v>
      </c>
      <c r="Y99" s="494">
        <v>0</v>
      </c>
      <c r="Z99" s="494">
        <v>0</v>
      </c>
      <c r="AA99" s="494">
        <v>0</v>
      </c>
      <c r="AB99" s="494">
        <v>0</v>
      </c>
      <c r="AC99" s="494">
        <v>0</v>
      </c>
      <c r="AD99" s="494">
        <v>0</v>
      </c>
      <c r="AE99" s="494">
        <v>0</v>
      </c>
      <c r="AF99" s="494">
        <v>0</v>
      </c>
      <c r="AG99" s="494">
        <v>0</v>
      </c>
      <c r="AH99" s="494">
        <v>0</v>
      </c>
      <c r="AI99" s="494">
        <v>0</v>
      </c>
      <c r="AJ99" s="494">
        <v>0</v>
      </c>
      <c r="AK99" s="494">
        <v>0</v>
      </c>
      <c r="AL99" s="494">
        <v>0</v>
      </c>
      <c r="AM99" s="494">
        <v>0</v>
      </c>
      <c r="AN99" s="494">
        <v>0</v>
      </c>
      <c r="AO99" s="494">
        <v>0</v>
      </c>
      <c r="AP99" s="494">
        <v>0</v>
      </c>
      <c r="AQ99" s="494">
        <v>0</v>
      </c>
      <c r="AR99" s="494">
        <v>0</v>
      </c>
      <c r="AS99" s="494">
        <v>0</v>
      </c>
      <c r="AT99" s="494">
        <v>0</v>
      </c>
      <c r="AU99" s="494">
        <v>0</v>
      </c>
      <c r="AV99" s="494">
        <v>0</v>
      </c>
      <c r="AW99" s="494">
        <v>0</v>
      </c>
      <c r="AX99" s="494">
        <v>0</v>
      </c>
      <c r="AY99" s="494">
        <v>0</v>
      </c>
      <c r="AZ99" s="494">
        <v>0</v>
      </c>
      <c r="BA99" s="494">
        <v>0</v>
      </c>
      <c r="BB99" s="494">
        <v>0</v>
      </c>
      <c r="BC99" s="494">
        <v>0</v>
      </c>
      <c r="BD99" s="494">
        <v>0</v>
      </c>
      <c r="BE99" s="494">
        <v>0</v>
      </c>
      <c r="BF99" s="494">
        <v>0</v>
      </c>
      <c r="BG99" s="494">
        <v>0</v>
      </c>
      <c r="BH99" s="494">
        <v>0</v>
      </c>
      <c r="BI99" s="494">
        <v>0</v>
      </c>
      <c r="BJ99" s="494">
        <v>0</v>
      </c>
      <c r="BK99" s="494">
        <v>0</v>
      </c>
      <c r="BL99" s="494">
        <v>0</v>
      </c>
      <c r="BM99" s="494">
        <v>0</v>
      </c>
      <c r="BN99" s="494">
        <v>0</v>
      </c>
      <c r="BO99" s="494">
        <v>0</v>
      </c>
      <c r="BP99" s="494">
        <v>0</v>
      </c>
      <c r="BQ99" s="494">
        <v>0</v>
      </c>
      <c r="BR99" s="494">
        <v>0</v>
      </c>
      <c r="BS99" s="494">
        <v>0</v>
      </c>
      <c r="BT99" s="494">
        <v>0</v>
      </c>
      <c r="BU99" s="494">
        <v>0</v>
      </c>
      <c r="BV99" s="494">
        <v>0</v>
      </c>
      <c r="BW99" s="494">
        <v>0</v>
      </c>
      <c r="BX99" s="494">
        <v>0</v>
      </c>
      <c r="BY99" s="494">
        <v>0</v>
      </c>
      <c r="BZ99" s="494">
        <v>0</v>
      </c>
      <c r="CA99" s="494">
        <v>0</v>
      </c>
      <c r="CB99" s="494">
        <v>0</v>
      </c>
      <c r="CC99" s="494">
        <v>0</v>
      </c>
      <c r="CD99" s="494">
        <v>0</v>
      </c>
      <c r="CE99" s="494">
        <v>0</v>
      </c>
      <c r="CF99" s="494">
        <v>0</v>
      </c>
      <c r="CG99" s="494">
        <v>0</v>
      </c>
      <c r="CH99" s="494">
        <v>0</v>
      </c>
      <c r="CI99" s="494">
        <v>0</v>
      </c>
      <c r="CJ99" s="494">
        <v>0</v>
      </c>
      <c r="CK99" s="494">
        <v>0</v>
      </c>
      <c r="CL99" s="494">
        <v>0</v>
      </c>
      <c r="CM99" s="494">
        <v>0</v>
      </c>
      <c r="CN99" s="494">
        <v>0</v>
      </c>
      <c r="CO99" s="494">
        <v>0</v>
      </c>
      <c r="CP99" s="494">
        <v>0</v>
      </c>
      <c r="CQ99" s="494">
        <v>0</v>
      </c>
      <c r="CR99" s="494">
        <v>0</v>
      </c>
      <c r="CS99" s="494">
        <v>0</v>
      </c>
      <c r="CT99" s="494">
        <v>159752</v>
      </c>
      <c r="CU99" s="494">
        <v>0</v>
      </c>
      <c r="CV99" s="494">
        <v>0</v>
      </c>
      <c r="CW99" s="494">
        <v>0</v>
      </c>
      <c r="CX99" s="494">
        <v>0</v>
      </c>
      <c r="CY99" s="494">
        <v>0</v>
      </c>
      <c r="CZ99" s="494">
        <v>0</v>
      </c>
      <c r="DA99" s="494">
        <v>0</v>
      </c>
      <c r="DB99" s="494">
        <v>0</v>
      </c>
      <c r="DC99" s="494">
        <v>0</v>
      </c>
      <c r="DD99" s="494">
        <v>0</v>
      </c>
      <c r="DE99" s="494">
        <v>0</v>
      </c>
      <c r="DF99" s="494">
        <v>0</v>
      </c>
      <c r="DG99" s="494">
        <v>0</v>
      </c>
      <c r="DH99" s="494">
        <v>0</v>
      </c>
      <c r="DI99" s="494">
        <v>0</v>
      </c>
      <c r="DJ99" s="494">
        <v>0</v>
      </c>
      <c r="DK99" s="494">
        <v>0</v>
      </c>
      <c r="DL99" s="494">
        <v>0</v>
      </c>
      <c r="DM99" s="494">
        <v>0</v>
      </c>
      <c r="DN99" s="494">
        <v>0</v>
      </c>
      <c r="DO99" s="494">
        <v>0</v>
      </c>
      <c r="DP99" s="494">
        <v>0</v>
      </c>
      <c r="DQ99" s="494">
        <v>0</v>
      </c>
      <c r="DR99" s="494">
        <v>7822</v>
      </c>
      <c r="DS99" s="494">
        <v>0</v>
      </c>
      <c r="DT99" s="494">
        <v>0</v>
      </c>
      <c r="DU99" s="494">
        <v>0</v>
      </c>
      <c r="DV99" s="494">
        <v>0</v>
      </c>
      <c r="DW99" s="494">
        <v>0</v>
      </c>
      <c r="DX99" s="494">
        <v>0</v>
      </c>
      <c r="DY99" s="494">
        <v>0</v>
      </c>
      <c r="DZ99" s="494">
        <v>0</v>
      </c>
      <c r="EA99" s="494">
        <v>0</v>
      </c>
      <c r="EB99" s="494">
        <v>0</v>
      </c>
      <c r="EC99" s="494">
        <v>0</v>
      </c>
      <c r="ED99" s="494">
        <v>0</v>
      </c>
      <c r="EE99" s="494">
        <v>0</v>
      </c>
      <c r="EF99" s="494">
        <v>0</v>
      </c>
      <c r="EG99" s="494">
        <v>0</v>
      </c>
      <c r="EH99" s="494">
        <v>0</v>
      </c>
      <c r="EI99" s="494">
        <v>0</v>
      </c>
      <c r="EJ99" s="494">
        <v>0</v>
      </c>
      <c r="EK99" s="494">
        <v>0</v>
      </c>
      <c r="EL99" s="494">
        <v>0</v>
      </c>
      <c r="EM99" s="494">
        <v>0</v>
      </c>
      <c r="EN99" s="494">
        <v>0</v>
      </c>
      <c r="EO99" s="494">
        <v>0</v>
      </c>
      <c r="EP99" s="494">
        <v>0</v>
      </c>
      <c r="EQ99" s="494">
        <v>0</v>
      </c>
      <c r="ER99" s="494">
        <v>0</v>
      </c>
      <c r="ES99" s="494">
        <v>0</v>
      </c>
      <c r="ET99" s="494">
        <v>0</v>
      </c>
      <c r="EU99" s="494">
        <v>0</v>
      </c>
      <c r="EV99" s="494">
        <v>0</v>
      </c>
      <c r="EW99" s="494">
        <v>0</v>
      </c>
      <c r="EX99" s="494">
        <v>0</v>
      </c>
      <c r="EY99" s="494">
        <v>0</v>
      </c>
      <c r="EZ99" s="494">
        <v>0</v>
      </c>
      <c r="FA99" s="494">
        <v>0</v>
      </c>
      <c r="FB99" s="494">
        <v>0</v>
      </c>
      <c r="FC99" s="494">
        <v>0</v>
      </c>
      <c r="FD99" s="494">
        <v>0</v>
      </c>
      <c r="FE99" s="494">
        <v>0</v>
      </c>
      <c r="FF99" s="494">
        <v>0</v>
      </c>
      <c r="FG99" s="494">
        <v>0</v>
      </c>
      <c r="FH99" s="494">
        <v>0</v>
      </c>
      <c r="FI99" s="494">
        <v>0</v>
      </c>
      <c r="FJ99" s="494">
        <v>0</v>
      </c>
      <c r="FK99" s="494">
        <v>0</v>
      </c>
      <c r="FL99" s="494">
        <v>0</v>
      </c>
      <c r="FM99" s="494">
        <v>0</v>
      </c>
      <c r="FN99" s="494">
        <v>0</v>
      </c>
      <c r="FO99" s="494">
        <v>0</v>
      </c>
      <c r="FP99" s="494">
        <v>0</v>
      </c>
      <c r="FQ99" s="494">
        <v>0</v>
      </c>
      <c r="FR99" s="494">
        <v>0</v>
      </c>
      <c r="FS99" s="494">
        <v>0</v>
      </c>
      <c r="FT99" s="494">
        <v>0</v>
      </c>
      <c r="FU99" s="494">
        <v>0</v>
      </c>
      <c r="FV99" s="494">
        <v>0</v>
      </c>
      <c r="FW99" s="494">
        <v>0</v>
      </c>
      <c r="FX99" s="494">
        <v>0</v>
      </c>
      <c r="FY99" s="494">
        <v>45035</v>
      </c>
      <c r="FZ99" s="494">
        <v>0</v>
      </c>
      <c r="GA99" s="494">
        <v>0</v>
      </c>
      <c r="GB99" s="494">
        <v>0</v>
      </c>
      <c r="GC99" s="494">
        <v>0</v>
      </c>
      <c r="GD99" s="494">
        <v>0</v>
      </c>
      <c r="GE99" s="494">
        <v>0</v>
      </c>
      <c r="GF99" s="494">
        <v>0</v>
      </c>
      <c r="GG99" s="495">
        <v>0</v>
      </c>
      <c r="GH99" s="496">
        <v>212609</v>
      </c>
      <c r="GI99" s="497">
        <v>0</v>
      </c>
      <c r="GJ99" s="497">
        <v>0</v>
      </c>
      <c r="GK99" s="497">
        <v>0</v>
      </c>
      <c r="GL99" s="497">
        <v>0</v>
      </c>
      <c r="GM99" s="497">
        <v>0</v>
      </c>
      <c r="GN99" s="497">
        <v>75601</v>
      </c>
      <c r="GO99" s="497">
        <v>730745</v>
      </c>
      <c r="GP99" s="495">
        <v>18075</v>
      </c>
      <c r="GQ99" s="496">
        <v>824421</v>
      </c>
      <c r="GR99" s="496">
        <v>1037030</v>
      </c>
      <c r="GS99" s="494">
        <v>573464</v>
      </c>
      <c r="GT99" s="495">
        <v>0</v>
      </c>
      <c r="GU99" s="496">
        <v>573464</v>
      </c>
      <c r="GV99" s="496">
        <v>1397885</v>
      </c>
      <c r="GW99" s="496">
        <v>1610494</v>
      </c>
      <c r="GX99" s="497">
        <v>-247483</v>
      </c>
      <c r="GY99" s="497">
        <v>0</v>
      </c>
      <c r="GZ99" s="497">
        <v>0</v>
      </c>
      <c r="HA99" s="495">
        <v>-19798</v>
      </c>
      <c r="HB99" s="495">
        <v>-267281</v>
      </c>
      <c r="HC99" s="496">
        <v>1130604</v>
      </c>
      <c r="HD99" s="496">
        <v>1343213</v>
      </c>
    </row>
    <row r="100" spans="1:212" ht="15.75" hidden="1" customHeight="1" x14ac:dyDescent="0.2">
      <c r="A100" s="498" t="s">
        <v>1126</v>
      </c>
      <c r="B100" s="499" t="s">
        <v>3</v>
      </c>
      <c r="C100" s="493">
        <v>0</v>
      </c>
      <c r="D100" s="494">
        <v>0</v>
      </c>
      <c r="E100" s="494">
        <v>0</v>
      </c>
      <c r="F100" s="494">
        <v>0</v>
      </c>
      <c r="G100" s="494">
        <v>0</v>
      </c>
      <c r="H100" s="494">
        <v>0</v>
      </c>
      <c r="I100" s="494">
        <v>0</v>
      </c>
      <c r="J100" s="494">
        <v>0</v>
      </c>
      <c r="K100" s="494">
        <v>16</v>
      </c>
      <c r="L100" s="494">
        <v>106</v>
      </c>
      <c r="M100" s="494">
        <v>0</v>
      </c>
      <c r="N100" s="494">
        <v>0</v>
      </c>
      <c r="O100" s="494">
        <v>0</v>
      </c>
      <c r="P100" s="494">
        <v>366</v>
      </c>
      <c r="Q100" s="494">
        <v>1292</v>
      </c>
      <c r="R100" s="494">
        <v>105</v>
      </c>
      <c r="S100" s="494">
        <v>0</v>
      </c>
      <c r="T100" s="494">
        <v>0</v>
      </c>
      <c r="U100" s="494">
        <v>0</v>
      </c>
      <c r="V100" s="494">
        <v>0</v>
      </c>
      <c r="W100" s="494">
        <v>0</v>
      </c>
      <c r="X100" s="494">
        <v>0</v>
      </c>
      <c r="Y100" s="494">
        <v>0</v>
      </c>
      <c r="Z100" s="494">
        <v>0</v>
      </c>
      <c r="AA100" s="494">
        <v>0</v>
      </c>
      <c r="AB100" s="494">
        <v>0</v>
      </c>
      <c r="AC100" s="494">
        <v>0</v>
      </c>
      <c r="AD100" s="494">
        <v>0</v>
      </c>
      <c r="AE100" s="494">
        <v>0</v>
      </c>
      <c r="AF100" s="494">
        <v>0</v>
      </c>
      <c r="AG100" s="494">
        <v>0</v>
      </c>
      <c r="AH100" s="494">
        <v>0</v>
      </c>
      <c r="AI100" s="494">
        <v>0</v>
      </c>
      <c r="AJ100" s="494">
        <v>0</v>
      </c>
      <c r="AK100" s="494">
        <v>0</v>
      </c>
      <c r="AL100" s="494">
        <v>0</v>
      </c>
      <c r="AM100" s="494">
        <v>94</v>
      </c>
      <c r="AN100" s="494">
        <v>1069</v>
      </c>
      <c r="AO100" s="494">
        <v>0</v>
      </c>
      <c r="AP100" s="494">
        <v>0</v>
      </c>
      <c r="AQ100" s="494">
        <v>0</v>
      </c>
      <c r="AR100" s="494">
        <v>0</v>
      </c>
      <c r="AS100" s="494">
        <v>0</v>
      </c>
      <c r="AT100" s="494">
        <v>0</v>
      </c>
      <c r="AU100" s="494">
        <v>0</v>
      </c>
      <c r="AV100" s="494">
        <v>0</v>
      </c>
      <c r="AW100" s="494">
        <v>0</v>
      </c>
      <c r="AX100" s="494">
        <v>0</v>
      </c>
      <c r="AY100" s="494">
        <v>0</v>
      </c>
      <c r="AZ100" s="494">
        <v>0</v>
      </c>
      <c r="BA100" s="494">
        <v>0</v>
      </c>
      <c r="BB100" s="494">
        <v>0</v>
      </c>
      <c r="BC100" s="494">
        <v>0</v>
      </c>
      <c r="BD100" s="494">
        <v>0</v>
      </c>
      <c r="BE100" s="494">
        <v>0</v>
      </c>
      <c r="BF100" s="494">
        <v>0</v>
      </c>
      <c r="BG100" s="494">
        <v>0</v>
      </c>
      <c r="BH100" s="494">
        <v>0</v>
      </c>
      <c r="BI100" s="494">
        <v>0</v>
      </c>
      <c r="BJ100" s="494">
        <v>192</v>
      </c>
      <c r="BK100" s="494">
        <v>45</v>
      </c>
      <c r="BL100" s="494">
        <v>35359</v>
      </c>
      <c r="BM100" s="494">
        <v>0</v>
      </c>
      <c r="BN100" s="494">
        <v>0</v>
      </c>
      <c r="BO100" s="494">
        <v>0</v>
      </c>
      <c r="BP100" s="494">
        <v>0</v>
      </c>
      <c r="BQ100" s="494">
        <v>495</v>
      </c>
      <c r="BR100" s="494">
        <v>1599</v>
      </c>
      <c r="BS100" s="494">
        <v>3005</v>
      </c>
      <c r="BT100" s="494">
        <v>840</v>
      </c>
      <c r="BU100" s="494">
        <v>2524</v>
      </c>
      <c r="BV100" s="494">
        <v>3</v>
      </c>
      <c r="BW100" s="494">
        <v>0</v>
      </c>
      <c r="BX100" s="494">
        <v>10</v>
      </c>
      <c r="BY100" s="494">
        <v>2</v>
      </c>
      <c r="BZ100" s="494">
        <v>2</v>
      </c>
      <c r="CA100" s="494">
        <v>2909</v>
      </c>
      <c r="CB100" s="494">
        <v>886</v>
      </c>
      <c r="CC100" s="494">
        <v>170</v>
      </c>
      <c r="CD100" s="494">
        <v>0</v>
      </c>
      <c r="CE100" s="494">
        <v>48</v>
      </c>
      <c r="CF100" s="494">
        <v>906</v>
      </c>
      <c r="CG100" s="494">
        <v>103</v>
      </c>
      <c r="CH100" s="494">
        <v>113</v>
      </c>
      <c r="CI100" s="494">
        <v>1</v>
      </c>
      <c r="CJ100" s="494">
        <v>5468</v>
      </c>
      <c r="CK100" s="494">
        <v>833</v>
      </c>
      <c r="CL100" s="494">
        <v>4820</v>
      </c>
      <c r="CM100" s="494">
        <v>6623</v>
      </c>
      <c r="CN100" s="494">
        <v>3082</v>
      </c>
      <c r="CO100" s="494">
        <v>13223</v>
      </c>
      <c r="CP100" s="494">
        <v>1104</v>
      </c>
      <c r="CQ100" s="494">
        <v>1153</v>
      </c>
      <c r="CR100" s="494">
        <v>490</v>
      </c>
      <c r="CS100" s="494">
        <v>3164</v>
      </c>
      <c r="CT100" s="494">
        <v>4453</v>
      </c>
      <c r="CU100" s="494">
        <v>678121</v>
      </c>
      <c r="CV100" s="494">
        <v>8023</v>
      </c>
      <c r="CW100" s="494">
        <v>14379</v>
      </c>
      <c r="CX100" s="494">
        <v>728</v>
      </c>
      <c r="CY100" s="494">
        <v>4749</v>
      </c>
      <c r="CZ100" s="494">
        <v>2468</v>
      </c>
      <c r="DA100" s="494">
        <v>19</v>
      </c>
      <c r="DB100" s="494">
        <v>327</v>
      </c>
      <c r="DC100" s="494">
        <v>2078</v>
      </c>
      <c r="DD100" s="494">
        <v>24655</v>
      </c>
      <c r="DE100" s="494">
        <v>15902</v>
      </c>
      <c r="DF100" s="494">
        <v>26989</v>
      </c>
      <c r="DG100" s="494">
        <v>3103</v>
      </c>
      <c r="DH100" s="494">
        <v>1112</v>
      </c>
      <c r="DI100" s="494">
        <v>4036</v>
      </c>
      <c r="DJ100" s="494">
        <v>946</v>
      </c>
      <c r="DK100" s="494">
        <v>2342</v>
      </c>
      <c r="DL100" s="494">
        <v>838</v>
      </c>
      <c r="DM100" s="494">
        <v>1744</v>
      </c>
      <c r="DN100" s="494">
        <v>4512</v>
      </c>
      <c r="DO100" s="494">
        <v>1563</v>
      </c>
      <c r="DP100" s="494">
        <v>222</v>
      </c>
      <c r="DQ100" s="494">
        <v>25275</v>
      </c>
      <c r="DR100" s="494">
        <v>1180</v>
      </c>
      <c r="DS100" s="494">
        <v>567</v>
      </c>
      <c r="DT100" s="494">
        <v>480</v>
      </c>
      <c r="DU100" s="494">
        <v>3459</v>
      </c>
      <c r="DV100" s="494">
        <v>156</v>
      </c>
      <c r="DW100" s="494">
        <v>1047</v>
      </c>
      <c r="DX100" s="494">
        <v>0</v>
      </c>
      <c r="DY100" s="494">
        <v>304</v>
      </c>
      <c r="DZ100" s="494">
        <v>458</v>
      </c>
      <c r="EA100" s="494">
        <v>1343</v>
      </c>
      <c r="EB100" s="494">
        <v>2070</v>
      </c>
      <c r="EC100" s="494">
        <v>104</v>
      </c>
      <c r="ED100" s="494">
        <v>0</v>
      </c>
      <c r="EE100" s="494">
        <v>133</v>
      </c>
      <c r="EF100" s="494">
        <v>0</v>
      </c>
      <c r="EG100" s="494">
        <v>1126</v>
      </c>
      <c r="EH100" s="494">
        <v>0</v>
      </c>
      <c r="EI100" s="494">
        <v>200</v>
      </c>
      <c r="EJ100" s="494">
        <v>118</v>
      </c>
      <c r="EK100" s="494">
        <v>0</v>
      </c>
      <c r="EL100" s="494">
        <v>0</v>
      </c>
      <c r="EM100" s="494">
        <v>0</v>
      </c>
      <c r="EN100" s="494">
        <v>0</v>
      </c>
      <c r="EO100" s="494">
        <v>0</v>
      </c>
      <c r="EP100" s="494">
        <v>137</v>
      </c>
      <c r="EQ100" s="494">
        <v>1</v>
      </c>
      <c r="ER100" s="494">
        <v>37</v>
      </c>
      <c r="ES100" s="494">
        <v>235</v>
      </c>
      <c r="ET100" s="494">
        <v>0</v>
      </c>
      <c r="EU100" s="494">
        <v>0</v>
      </c>
      <c r="EV100" s="494">
        <v>0</v>
      </c>
      <c r="EW100" s="494">
        <v>352</v>
      </c>
      <c r="EX100" s="494">
        <v>196</v>
      </c>
      <c r="EY100" s="494">
        <v>130</v>
      </c>
      <c r="EZ100" s="494">
        <v>115</v>
      </c>
      <c r="FA100" s="494">
        <v>173</v>
      </c>
      <c r="FB100" s="494">
        <v>176</v>
      </c>
      <c r="FC100" s="494">
        <v>832</v>
      </c>
      <c r="FD100" s="494">
        <v>58</v>
      </c>
      <c r="FE100" s="494">
        <v>61</v>
      </c>
      <c r="FF100" s="494">
        <v>0</v>
      </c>
      <c r="FG100" s="494">
        <v>0</v>
      </c>
      <c r="FH100" s="494">
        <v>84</v>
      </c>
      <c r="FI100" s="494">
        <v>0</v>
      </c>
      <c r="FJ100" s="494">
        <v>485</v>
      </c>
      <c r="FK100" s="494">
        <v>147</v>
      </c>
      <c r="FL100" s="494">
        <v>0</v>
      </c>
      <c r="FM100" s="494">
        <v>0</v>
      </c>
      <c r="FN100" s="494">
        <v>0</v>
      </c>
      <c r="FO100" s="494">
        <v>0</v>
      </c>
      <c r="FP100" s="494">
        <v>0</v>
      </c>
      <c r="FQ100" s="494">
        <v>0</v>
      </c>
      <c r="FR100" s="494">
        <v>0</v>
      </c>
      <c r="FS100" s="494">
        <v>0</v>
      </c>
      <c r="FT100" s="494">
        <v>0</v>
      </c>
      <c r="FU100" s="494">
        <v>3</v>
      </c>
      <c r="FV100" s="494">
        <v>709</v>
      </c>
      <c r="FW100" s="494">
        <v>0</v>
      </c>
      <c r="FX100" s="494">
        <v>5650</v>
      </c>
      <c r="FY100" s="494">
        <v>213156</v>
      </c>
      <c r="FZ100" s="494">
        <v>2</v>
      </c>
      <c r="GA100" s="494">
        <v>0</v>
      </c>
      <c r="GB100" s="494">
        <v>0</v>
      </c>
      <c r="GC100" s="494">
        <v>0</v>
      </c>
      <c r="GD100" s="494">
        <v>52</v>
      </c>
      <c r="GE100" s="494">
        <v>407</v>
      </c>
      <c r="GF100" s="494">
        <v>0</v>
      </c>
      <c r="GG100" s="495">
        <v>0</v>
      </c>
      <c r="GH100" s="496">
        <v>1156747</v>
      </c>
      <c r="GI100" s="497">
        <v>0</v>
      </c>
      <c r="GJ100" s="497">
        <v>757</v>
      </c>
      <c r="GK100" s="497">
        <v>0</v>
      </c>
      <c r="GL100" s="497">
        <v>0</v>
      </c>
      <c r="GM100" s="497">
        <v>0</v>
      </c>
      <c r="GN100" s="497">
        <v>4199</v>
      </c>
      <c r="GO100" s="497">
        <v>1721192</v>
      </c>
      <c r="GP100" s="495">
        <v>32511</v>
      </c>
      <c r="GQ100" s="496">
        <v>1758659</v>
      </c>
      <c r="GR100" s="496">
        <v>2915406</v>
      </c>
      <c r="GS100" s="494">
        <v>1576718</v>
      </c>
      <c r="GT100" s="495">
        <v>0</v>
      </c>
      <c r="GU100" s="496">
        <v>1576718</v>
      </c>
      <c r="GV100" s="496">
        <v>3335377</v>
      </c>
      <c r="GW100" s="496">
        <v>4492124</v>
      </c>
      <c r="GX100" s="497">
        <v>-335328</v>
      </c>
      <c r="GY100" s="497">
        <v>0</v>
      </c>
      <c r="GZ100" s="497">
        <v>0</v>
      </c>
      <c r="HA100" s="495">
        <v>-26826</v>
      </c>
      <c r="HB100" s="495">
        <v>-362154</v>
      </c>
      <c r="HC100" s="496">
        <v>2973223</v>
      </c>
      <c r="HD100" s="496">
        <v>4129970</v>
      </c>
    </row>
    <row r="101" spans="1:212" ht="15.75" hidden="1" customHeight="1" x14ac:dyDescent="0.2">
      <c r="A101" s="498" t="s">
        <v>1127</v>
      </c>
      <c r="B101" s="499" t="s">
        <v>1</v>
      </c>
      <c r="C101" s="493">
        <v>0</v>
      </c>
      <c r="D101" s="494">
        <v>0</v>
      </c>
      <c r="E101" s="494">
        <v>0</v>
      </c>
      <c r="F101" s="494">
        <v>0</v>
      </c>
      <c r="G101" s="494">
        <v>0</v>
      </c>
      <c r="H101" s="494">
        <v>0</v>
      </c>
      <c r="I101" s="494">
        <v>0</v>
      </c>
      <c r="J101" s="494">
        <v>0</v>
      </c>
      <c r="K101" s="494">
        <v>0</v>
      </c>
      <c r="L101" s="494">
        <v>0</v>
      </c>
      <c r="M101" s="494">
        <v>0</v>
      </c>
      <c r="N101" s="494">
        <v>0</v>
      </c>
      <c r="O101" s="494">
        <v>0</v>
      </c>
      <c r="P101" s="494">
        <v>0</v>
      </c>
      <c r="Q101" s="494">
        <v>0</v>
      </c>
      <c r="R101" s="494">
        <v>0</v>
      </c>
      <c r="S101" s="494">
        <v>0</v>
      </c>
      <c r="T101" s="494">
        <v>0</v>
      </c>
      <c r="U101" s="494">
        <v>0</v>
      </c>
      <c r="V101" s="494">
        <v>0</v>
      </c>
      <c r="W101" s="494">
        <v>0</v>
      </c>
      <c r="X101" s="494">
        <v>0</v>
      </c>
      <c r="Y101" s="494">
        <v>0</v>
      </c>
      <c r="Z101" s="494">
        <v>0</v>
      </c>
      <c r="AA101" s="494">
        <v>0</v>
      </c>
      <c r="AB101" s="494">
        <v>0</v>
      </c>
      <c r="AC101" s="494">
        <v>0</v>
      </c>
      <c r="AD101" s="494">
        <v>0</v>
      </c>
      <c r="AE101" s="494">
        <v>0</v>
      </c>
      <c r="AF101" s="494">
        <v>0</v>
      </c>
      <c r="AG101" s="494">
        <v>0</v>
      </c>
      <c r="AH101" s="494">
        <v>0</v>
      </c>
      <c r="AI101" s="494">
        <v>0</v>
      </c>
      <c r="AJ101" s="494">
        <v>0</v>
      </c>
      <c r="AK101" s="494">
        <v>0</v>
      </c>
      <c r="AL101" s="494">
        <v>0</v>
      </c>
      <c r="AM101" s="494">
        <v>0</v>
      </c>
      <c r="AN101" s="494">
        <v>0</v>
      </c>
      <c r="AO101" s="494">
        <v>0</v>
      </c>
      <c r="AP101" s="494">
        <v>0</v>
      </c>
      <c r="AQ101" s="494">
        <v>0</v>
      </c>
      <c r="AR101" s="494">
        <v>0</v>
      </c>
      <c r="AS101" s="494">
        <v>0</v>
      </c>
      <c r="AT101" s="494">
        <v>0</v>
      </c>
      <c r="AU101" s="494">
        <v>0</v>
      </c>
      <c r="AV101" s="494">
        <v>0</v>
      </c>
      <c r="AW101" s="494">
        <v>0</v>
      </c>
      <c r="AX101" s="494">
        <v>0</v>
      </c>
      <c r="AY101" s="494">
        <v>0</v>
      </c>
      <c r="AZ101" s="494">
        <v>0</v>
      </c>
      <c r="BA101" s="494">
        <v>0</v>
      </c>
      <c r="BB101" s="494">
        <v>0</v>
      </c>
      <c r="BC101" s="494">
        <v>0</v>
      </c>
      <c r="BD101" s="494">
        <v>0</v>
      </c>
      <c r="BE101" s="494">
        <v>0</v>
      </c>
      <c r="BF101" s="494">
        <v>0</v>
      </c>
      <c r="BG101" s="494">
        <v>0</v>
      </c>
      <c r="BH101" s="494">
        <v>0</v>
      </c>
      <c r="BI101" s="494">
        <v>0</v>
      </c>
      <c r="BJ101" s="494">
        <v>0</v>
      </c>
      <c r="BK101" s="494">
        <v>0</v>
      </c>
      <c r="BL101" s="494">
        <v>0</v>
      </c>
      <c r="BM101" s="494">
        <v>0</v>
      </c>
      <c r="BN101" s="494">
        <v>0</v>
      </c>
      <c r="BO101" s="494">
        <v>0</v>
      </c>
      <c r="BP101" s="494">
        <v>0</v>
      </c>
      <c r="BQ101" s="494">
        <v>0</v>
      </c>
      <c r="BR101" s="494">
        <v>0</v>
      </c>
      <c r="BS101" s="494">
        <v>0</v>
      </c>
      <c r="BT101" s="494">
        <v>0</v>
      </c>
      <c r="BU101" s="494">
        <v>0</v>
      </c>
      <c r="BV101" s="494">
        <v>0</v>
      </c>
      <c r="BW101" s="494">
        <v>0</v>
      </c>
      <c r="BX101" s="494">
        <v>0</v>
      </c>
      <c r="BY101" s="494">
        <v>0</v>
      </c>
      <c r="BZ101" s="494">
        <v>0</v>
      </c>
      <c r="CA101" s="494">
        <v>0</v>
      </c>
      <c r="CB101" s="494">
        <v>0</v>
      </c>
      <c r="CC101" s="494">
        <v>0</v>
      </c>
      <c r="CD101" s="494">
        <v>0</v>
      </c>
      <c r="CE101" s="494">
        <v>0</v>
      </c>
      <c r="CF101" s="494">
        <v>0</v>
      </c>
      <c r="CG101" s="494">
        <v>0</v>
      </c>
      <c r="CH101" s="494">
        <v>0</v>
      </c>
      <c r="CI101" s="494">
        <v>0</v>
      </c>
      <c r="CJ101" s="494">
        <v>0</v>
      </c>
      <c r="CK101" s="494">
        <v>0</v>
      </c>
      <c r="CL101" s="494">
        <v>0</v>
      </c>
      <c r="CM101" s="494">
        <v>0</v>
      </c>
      <c r="CN101" s="494">
        <v>0</v>
      </c>
      <c r="CO101" s="494">
        <v>0</v>
      </c>
      <c r="CP101" s="494">
        <v>0</v>
      </c>
      <c r="CQ101" s="494">
        <v>0</v>
      </c>
      <c r="CR101" s="494">
        <v>0</v>
      </c>
      <c r="CS101" s="494">
        <v>0</v>
      </c>
      <c r="CT101" s="494">
        <v>0</v>
      </c>
      <c r="CU101" s="494">
        <v>0</v>
      </c>
      <c r="CV101" s="494">
        <v>308614</v>
      </c>
      <c r="CW101" s="494">
        <v>0</v>
      </c>
      <c r="CX101" s="494">
        <v>0</v>
      </c>
      <c r="CY101" s="494">
        <v>0</v>
      </c>
      <c r="CZ101" s="494">
        <v>0</v>
      </c>
      <c r="DA101" s="494">
        <v>0</v>
      </c>
      <c r="DB101" s="494">
        <v>0</v>
      </c>
      <c r="DC101" s="494">
        <v>0</v>
      </c>
      <c r="DD101" s="494">
        <v>0</v>
      </c>
      <c r="DE101" s="494">
        <v>0</v>
      </c>
      <c r="DF101" s="494">
        <v>0</v>
      </c>
      <c r="DG101" s="494">
        <v>0</v>
      </c>
      <c r="DH101" s="494">
        <v>0</v>
      </c>
      <c r="DI101" s="494">
        <v>0</v>
      </c>
      <c r="DJ101" s="494">
        <v>0</v>
      </c>
      <c r="DK101" s="494">
        <v>0</v>
      </c>
      <c r="DL101" s="494">
        <v>0</v>
      </c>
      <c r="DM101" s="494">
        <v>0</v>
      </c>
      <c r="DN101" s="494">
        <v>0</v>
      </c>
      <c r="DO101" s="494">
        <v>0</v>
      </c>
      <c r="DP101" s="494">
        <v>0</v>
      </c>
      <c r="DQ101" s="494">
        <v>0</v>
      </c>
      <c r="DR101" s="494">
        <v>0</v>
      </c>
      <c r="DS101" s="494">
        <v>0</v>
      </c>
      <c r="DT101" s="494">
        <v>0</v>
      </c>
      <c r="DU101" s="494">
        <v>0</v>
      </c>
      <c r="DV101" s="494">
        <v>0</v>
      </c>
      <c r="DW101" s="494">
        <v>0</v>
      </c>
      <c r="DX101" s="494">
        <v>0</v>
      </c>
      <c r="DY101" s="494">
        <v>0</v>
      </c>
      <c r="DZ101" s="494">
        <v>0</v>
      </c>
      <c r="EA101" s="494">
        <v>0</v>
      </c>
      <c r="EB101" s="494">
        <v>0</v>
      </c>
      <c r="EC101" s="494">
        <v>0</v>
      </c>
      <c r="ED101" s="494">
        <v>0</v>
      </c>
      <c r="EE101" s="494">
        <v>0</v>
      </c>
      <c r="EF101" s="494">
        <v>0</v>
      </c>
      <c r="EG101" s="494">
        <v>0</v>
      </c>
      <c r="EH101" s="494">
        <v>0</v>
      </c>
      <c r="EI101" s="494">
        <v>0</v>
      </c>
      <c r="EJ101" s="494">
        <v>0</v>
      </c>
      <c r="EK101" s="494">
        <v>0</v>
      </c>
      <c r="EL101" s="494">
        <v>0</v>
      </c>
      <c r="EM101" s="494">
        <v>0</v>
      </c>
      <c r="EN101" s="494">
        <v>0</v>
      </c>
      <c r="EO101" s="494">
        <v>0</v>
      </c>
      <c r="EP101" s="494">
        <v>0</v>
      </c>
      <c r="EQ101" s="494">
        <v>0</v>
      </c>
      <c r="ER101" s="494">
        <v>0</v>
      </c>
      <c r="ES101" s="494">
        <v>0</v>
      </c>
      <c r="ET101" s="494">
        <v>0</v>
      </c>
      <c r="EU101" s="494">
        <v>0</v>
      </c>
      <c r="EV101" s="494">
        <v>0</v>
      </c>
      <c r="EW101" s="494">
        <v>0</v>
      </c>
      <c r="EX101" s="494">
        <v>0</v>
      </c>
      <c r="EY101" s="494">
        <v>0</v>
      </c>
      <c r="EZ101" s="494">
        <v>0</v>
      </c>
      <c r="FA101" s="494">
        <v>0</v>
      </c>
      <c r="FB101" s="494">
        <v>0</v>
      </c>
      <c r="FC101" s="494">
        <v>0</v>
      </c>
      <c r="FD101" s="494">
        <v>0</v>
      </c>
      <c r="FE101" s="494">
        <v>0</v>
      </c>
      <c r="FF101" s="494">
        <v>0</v>
      </c>
      <c r="FG101" s="494">
        <v>0</v>
      </c>
      <c r="FH101" s="494">
        <v>0</v>
      </c>
      <c r="FI101" s="494">
        <v>0</v>
      </c>
      <c r="FJ101" s="494">
        <v>0</v>
      </c>
      <c r="FK101" s="494">
        <v>0</v>
      </c>
      <c r="FL101" s="494">
        <v>0</v>
      </c>
      <c r="FM101" s="494">
        <v>0</v>
      </c>
      <c r="FN101" s="494">
        <v>0</v>
      </c>
      <c r="FO101" s="494">
        <v>0</v>
      </c>
      <c r="FP101" s="494">
        <v>0</v>
      </c>
      <c r="FQ101" s="494">
        <v>0</v>
      </c>
      <c r="FR101" s="494">
        <v>0</v>
      </c>
      <c r="FS101" s="494">
        <v>0</v>
      </c>
      <c r="FT101" s="494">
        <v>0</v>
      </c>
      <c r="FU101" s="494">
        <v>0</v>
      </c>
      <c r="FV101" s="494">
        <v>0</v>
      </c>
      <c r="FW101" s="494">
        <v>0</v>
      </c>
      <c r="FX101" s="494">
        <v>0</v>
      </c>
      <c r="FY101" s="494">
        <v>455</v>
      </c>
      <c r="FZ101" s="494">
        <v>0</v>
      </c>
      <c r="GA101" s="494">
        <v>0</v>
      </c>
      <c r="GB101" s="494">
        <v>0</v>
      </c>
      <c r="GC101" s="494">
        <v>0</v>
      </c>
      <c r="GD101" s="494">
        <v>0</v>
      </c>
      <c r="GE101" s="494">
        <v>0</v>
      </c>
      <c r="GF101" s="494">
        <v>0</v>
      </c>
      <c r="GG101" s="495">
        <v>0</v>
      </c>
      <c r="GH101" s="496">
        <v>309069</v>
      </c>
      <c r="GI101" s="497">
        <v>0</v>
      </c>
      <c r="GJ101" s="497">
        <v>0</v>
      </c>
      <c r="GK101" s="497">
        <v>0</v>
      </c>
      <c r="GL101" s="497">
        <v>0</v>
      </c>
      <c r="GM101" s="497">
        <v>0</v>
      </c>
      <c r="GN101" s="497">
        <v>1366</v>
      </c>
      <c r="GO101" s="497">
        <v>1209415</v>
      </c>
      <c r="GP101" s="495">
        <v>41288</v>
      </c>
      <c r="GQ101" s="496">
        <v>1252069</v>
      </c>
      <c r="GR101" s="496">
        <v>1561138</v>
      </c>
      <c r="GS101" s="494">
        <v>1462317</v>
      </c>
      <c r="GT101" s="495">
        <v>0</v>
      </c>
      <c r="GU101" s="496">
        <v>1462317</v>
      </c>
      <c r="GV101" s="496">
        <v>2714386</v>
      </c>
      <c r="GW101" s="496">
        <v>3023455</v>
      </c>
      <c r="GX101" s="497">
        <v>-450057</v>
      </c>
      <c r="GY101" s="497">
        <v>0</v>
      </c>
      <c r="GZ101" s="497">
        <v>0</v>
      </c>
      <c r="HA101" s="495">
        <v>-36005</v>
      </c>
      <c r="HB101" s="495">
        <v>-486062</v>
      </c>
      <c r="HC101" s="496">
        <v>2228324</v>
      </c>
      <c r="HD101" s="496">
        <v>2537393</v>
      </c>
    </row>
    <row r="102" spans="1:212" ht="15.75" hidden="1" customHeight="1" x14ac:dyDescent="0.2">
      <c r="A102" s="498" t="s">
        <v>7</v>
      </c>
      <c r="B102" s="499" t="s">
        <v>1218</v>
      </c>
      <c r="C102" s="493">
        <v>0</v>
      </c>
      <c r="D102" s="494">
        <v>0</v>
      </c>
      <c r="E102" s="494">
        <v>0</v>
      </c>
      <c r="F102" s="494">
        <v>0</v>
      </c>
      <c r="G102" s="494">
        <v>0</v>
      </c>
      <c r="H102" s="494">
        <v>0</v>
      </c>
      <c r="I102" s="494">
        <v>0</v>
      </c>
      <c r="J102" s="494">
        <v>0</v>
      </c>
      <c r="K102" s="494">
        <v>0</v>
      </c>
      <c r="L102" s="494">
        <v>0</v>
      </c>
      <c r="M102" s="494">
        <v>0</v>
      </c>
      <c r="N102" s="494">
        <v>0</v>
      </c>
      <c r="O102" s="494">
        <v>0</v>
      </c>
      <c r="P102" s="494">
        <v>0</v>
      </c>
      <c r="Q102" s="494">
        <v>0</v>
      </c>
      <c r="R102" s="494">
        <v>0</v>
      </c>
      <c r="S102" s="494">
        <v>0</v>
      </c>
      <c r="T102" s="494">
        <v>0</v>
      </c>
      <c r="U102" s="494">
        <v>0</v>
      </c>
      <c r="V102" s="494">
        <v>0</v>
      </c>
      <c r="W102" s="494">
        <v>0</v>
      </c>
      <c r="X102" s="494">
        <v>0</v>
      </c>
      <c r="Y102" s="494">
        <v>0</v>
      </c>
      <c r="Z102" s="494">
        <v>0</v>
      </c>
      <c r="AA102" s="494">
        <v>0</v>
      </c>
      <c r="AB102" s="494">
        <v>0</v>
      </c>
      <c r="AC102" s="494">
        <v>0</v>
      </c>
      <c r="AD102" s="494">
        <v>0</v>
      </c>
      <c r="AE102" s="494">
        <v>0</v>
      </c>
      <c r="AF102" s="494">
        <v>0</v>
      </c>
      <c r="AG102" s="494">
        <v>0</v>
      </c>
      <c r="AH102" s="494">
        <v>0</v>
      </c>
      <c r="AI102" s="494">
        <v>0</v>
      </c>
      <c r="AJ102" s="494">
        <v>0</v>
      </c>
      <c r="AK102" s="494">
        <v>0</v>
      </c>
      <c r="AL102" s="494">
        <v>0</v>
      </c>
      <c r="AM102" s="494">
        <v>0</v>
      </c>
      <c r="AN102" s="494">
        <v>0</v>
      </c>
      <c r="AO102" s="494">
        <v>0</v>
      </c>
      <c r="AP102" s="494">
        <v>0</v>
      </c>
      <c r="AQ102" s="494">
        <v>0</v>
      </c>
      <c r="AR102" s="494">
        <v>0</v>
      </c>
      <c r="AS102" s="494">
        <v>0</v>
      </c>
      <c r="AT102" s="494">
        <v>0</v>
      </c>
      <c r="AU102" s="494">
        <v>0</v>
      </c>
      <c r="AV102" s="494">
        <v>0</v>
      </c>
      <c r="AW102" s="494">
        <v>0</v>
      </c>
      <c r="AX102" s="494">
        <v>0</v>
      </c>
      <c r="AY102" s="494">
        <v>0</v>
      </c>
      <c r="AZ102" s="494">
        <v>0</v>
      </c>
      <c r="BA102" s="494">
        <v>0</v>
      </c>
      <c r="BB102" s="494">
        <v>0</v>
      </c>
      <c r="BC102" s="494">
        <v>0</v>
      </c>
      <c r="BD102" s="494">
        <v>0</v>
      </c>
      <c r="BE102" s="494">
        <v>0</v>
      </c>
      <c r="BF102" s="494">
        <v>0</v>
      </c>
      <c r="BG102" s="494">
        <v>0</v>
      </c>
      <c r="BH102" s="494">
        <v>0</v>
      </c>
      <c r="BI102" s="494">
        <v>0</v>
      </c>
      <c r="BJ102" s="494">
        <v>0</v>
      </c>
      <c r="BK102" s="494">
        <v>0</v>
      </c>
      <c r="BL102" s="494">
        <v>0</v>
      </c>
      <c r="BM102" s="494">
        <v>0</v>
      </c>
      <c r="BN102" s="494">
        <v>0</v>
      </c>
      <c r="BO102" s="494">
        <v>0</v>
      </c>
      <c r="BP102" s="494">
        <v>0</v>
      </c>
      <c r="BQ102" s="494">
        <v>0</v>
      </c>
      <c r="BR102" s="494">
        <v>0</v>
      </c>
      <c r="BS102" s="494">
        <v>0</v>
      </c>
      <c r="BT102" s="494">
        <v>0</v>
      </c>
      <c r="BU102" s="494">
        <v>0</v>
      </c>
      <c r="BV102" s="494">
        <v>0</v>
      </c>
      <c r="BW102" s="494">
        <v>0</v>
      </c>
      <c r="BX102" s="494">
        <v>0</v>
      </c>
      <c r="BY102" s="494">
        <v>0</v>
      </c>
      <c r="BZ102" s="494">
        <v>0</v>
      </c>
      <c r="CA102" s="494">
        <v>0</v>
      </c>
      <c r="CB102" s="494">
        <v>0</v>
      </c>
      <c r="CC102" s="494">
        <v>0</v>
      </c>
      <c r="CD102" s="494">
        <v>0</v>
      </c>
      <c r="CE102" s="494">
        <v>0</v>
      </c>
      <c r="CF102" s="494">
        <v>0</v>
      </c>
      <c r="CG102" s="494">
        <v>0</v>
      </c>
      <c r="CH102" s="494">
        <v>0</v>
      </c>
      <c r="CI102" s="494">
        <v>56</v>
      </c>
      <c r="CJ102" s="494">
        <v>0</v>
      </c>
      <c r="CK102" s="494">
        <v>3607</v>
      </c>
      <c r="CL102" s="494">
        <v>302</v>
      </c>
      <c r="CM102" s="494">
        <v>3900</v>
      </c>
      <c r="CN102" s="494">
        <v>1854</v>
      </c>
      <c r="CO102" s="494">
        <v>12349</v>
      </c>
      <c r="CP102" s="494">
        <v>787</v>
      </c>
      <c r="CQ102" s="494">
        <v>1915</v>
      </c>
      <c r="CR102" s="494">
        <v>251</v>
      </c>
      <c r="CS102" s="494">
        <v>6530</v>
      </c>
      <c r="CT102" s="494">
        <v>6344</v>
      </c>
      <c r="CU102" s="494">
        <v>2674</v>
      </c>
      <c r="CV102" s="494">
        <v>5289</v>
      </c>
      <c r="CW102" s="494">
        <v>346563</v>
      </c>
      <c r="CX102" s="494">
        <v>12</v>
      </c>
      <c r="CY102" s="494">
        <v>1070</v>
      </c>
      <c r="CZ102" s="494">
        <v>1307</v>
      </c>
      <c r="DA102" s="494">
        <v>253</v>
      </c>
      <c r="DB102" s="494">
        <v>0</v>
      </c>
      <c r="DC102" s="494">
        <v>20</v>
      </c>
      <c r="DD102" s="494">
        <v>0</v>
      </c>
      <c r="DE102" s="494">
        <v>15</v>
      </c>
      <c r="DF102" s="494">
        <v>430</v>
      </c>
      <c r="DG102" s="494">
        <v>902</v>
      </c>
      <c r="DH102" s="494">
        <v>129</v>
      </c>
      <c r="DI102" s="494">
        <v>0</v>
      </c>
      <c r="DJ102" s="494">
        <v>0</v>
      </c>
      <c r="DK102" s="494">
        <v>7</v>
      </c>
      <c r="DL102" s="494">
        <v>6</v>
      </c>
      <c r="DM102" s="494">
        <v>0</v>
      </c>
      <c r="DN102" s="494">
        <v>317</v>
      </c>
      <c r="DO102" s="494">
        <v>37</v>
      </c>
      <c r="DP102" s="494">
        <v>0</v>
      </c>
      <c r="DQ102" s="494">
        <v>2003</v>
      </c>
      <c r="DR102" s="494">
        <v>1200</v>
      </c>
      <c r="DS102" s="494">
        <v>122</v>
      </c>
      <c r="DT102" s="494">
        <v>0</v>
      </c>
      <c r="DU102" s="494">
        <v>837</v>
      </c>
      <c r="DV102" s="494">
        <v>0</v>
      </c>
      <c r="DW102" s="494">
        <v>10</v>
      </c>
      <c r="DX102" s="494">
        <v>0</v>
      </c>
      <c r="DY102" s="494">
        <v>0</v>
      </c>
      <c r="DZ102" s="494">
        <v>0</v>
      </c>
      <c r="EA102" s="494">
        <v>0</v>
      </c>
      <c r="EB102" s="494">
        <v>0</v>
      </c>
      <c r="EC102" s="494">
        <v>0</v>
      </c>
      <c r="ED102" s="494">
        <v>0</v>
      </c>
      <c r="EE102" s="494">
        <v>0</v>
      </c>
      <c r="EF102" s="494">
        <v>0</v>
      </c>
      <c r="EG102" s="494">
        <v>0</v>
      </c>
      <c r="EH102" s="494">
        <v>0</v>
      </c>
      <c r="EI102" s="494">
        <v>0</v>
      </c>
      <c r="EJ102" s="494">
        <v>0</v>
      </c>
      <c r="EK102" s="494">
        <v>0</v>
      </c>
      <c r="EL102" s="494">
        <v>0</v>
      </c>
      <c r="EM102" s="494">
        <v>0</v>
      </c>
      <c r="EN102" s="494">
        <v>0</v>
      </c>
      <c r="EO102" s="494">
        <v>0</v>
      </c>
      <c r="EP102" s="494">
        <v>0</v>
      </c>
      <c r="EQ102" s="494">
        <v>0</v>
      </c>
      <c r="ER102" s="494">
        <v>0</v>
      </c>
      <c r="ES102" s="494">
        <v>0</v>
      </c>
      <c r="ET102" s="494">
        <v>0</v>
      </c>
      <c r="EU102" s="494">
        <v>0</v>
      </c>
      <c r="EV102" s="494">
        <v>0</v>
      </c>
      <c r="EW102" s="494">
        <v>0</v>
      </c>
      <c r="EX102" s="494">
        <v>0</v>
      </c>
      <c r="EY102" s="494">
        <v>0</v>
      </c>
      <c r="EZ102" s="494">
        <v>0</v>
      </c>
      <c r="FA102" s="494">
        <v>0</v>
      </c>
      <c r="FB102" s="494">
        <v>0</v>
      </c>
      <c r="FC102" s="494">
        <v>0</v>
      </c>
      <c r="FD102" s="494">
        <v>0</v>
      </c>
      <c r="FE102" s="494">
        <v>0</v>
      </c>
      <c r="FF102" s="494">
        <v>0</v>
      </c>
      <c r="FG102" s="494">
        <v>0</v>
      </c>
      <c r="FH102" s="494">
        <v>0</v>
      </c>
      <c r="FI102" s="494">
        <v>0</v>
      </c>
      <c r="FJ102" s="494">
        <v>13</v>
      </c>
      <c r="FK102" s="494">
        <v>0</v>
      </c>
      <c r="FL102" s="494">
        <v>0</v>
      </c>
      <c r="FM102" s="494">
        <v>0</v>
      </c>
      <c r="FN102" s="494">
        <v>0</v>
      </c>
      <c r="FO102" s="494">
        <v>0</v>
      </c>
      <c r="FP102" s="494">
        <v>0</v>
      </c>
      <c r="FQ102" s="494">
        <v>0</v>
      </c>
      <c r="FR102" s="494">
        <v>0</v>
      </c>
      <c r="FS102" s="494">
        <v>0</v>
      </c>
      <c r="FT102" s="494">
        <v>0</v>
      </c>
      <c r="FU102" s="494">
        <v>0</v>
      </c>
      <c r="FV102" s="494">
        <v>0</v>
      </c>
      <c r="FW102" s="494">
        <v>0</v>
      </c>
      <c r="FX102" s="494">
        <v>1</v>
      </c>
      <c r="FY102" s="494">
        <v>89666</v>
      </c>
      <c r="FZ102" s="494">
        <v>362</v>
      </c>
      <c r="GA102" s="494">
        <v>0</v>
      </c>
      <c r="GB102" s="494">
        <v>0</v>
      </c>
      <c r="GC102" s="494">
        <v>0</v>
      </c>
      <c r="GD102" s="494">
        <v>0</v>
      </c>
      <c r="GE102" s="494">
        <v>0</v>
      </c>
      <c r="GF102" s="494">
        <v>0</v>
      </c>
      <c r="GG102" s="495">
        <v>0</v>
      </c>
      <c r="GH102" s="496">
        <v>491140</v>
      </c>
      <c r="GI102" s="497">
        <v>0</v>
      </c>
      <c r="GJ102" s="497">
        <v>0</v>
      </c>
      <c r="GK102" s="497">
        <v>0</v>
      </c>
      <c r="GL102" s="497">
        <v>0</v>
      </c>
      <c r="GM102" s="497">
        <v>0</v>
      </c>
      <c r="GN102" s="497">
        <v>11110</v>
      </c>
      <c r="GO102" s="497">
        <v>2345537</v>
      </c>
      <c r="GP102" s="495">
        <v>30573</v>
      </c>
      <c r="GQ102" s="496">
        <v>2387220</v>
      </c>
      <c r="GR102" s="496">
        <v>2878360</v>
      </c>
      <c r="GS102" s="494">
        <v>1110087</v>
      </c>
      <c r="GT102" s="495">
        <v>0</v>
      </c>
      <c r="GU102" s="496">
        <v>1110087</v>
      </c>
      <c r="GV102" s="496">
        <v>3497307</v>
      </c>
      <c r="GW102" s="496">
        <v>3988447</v>
      </c>
      <c r="GX102" s="497">
        <v>-319957</v>
      </c>
      <c r="GY102" s="497">
        <v>0</v>
      </c>
      <c r="GZ102" s="497">
        <v>0</v>
      </c>
      <c r="HA102" s="495">
        <v>-25597</v>
      </c>
      <c r="HB102" s="495">
        <v>-345554</v>
      </c>
      <c r="HC102" s="496">
        <v>3151753</v>
      </c>
      <c r="HD102" s="496">
        <v>3642893</v>
      </c>
    </row>
    <row r="103" spans="1:212" ht="15.75" hidden="1" customHeight="1" x14ac:dyDescent="0.2">
      <c r="A103" s="498" t="s">
        <v>886</v>
      </c>
      <c r="B103" s="499" t="s">
        <v>885</v>
      </c>
      <c r="C103" s="493">
        <v>0</v>
      </c>
      <c r="D103" s="494">
        <v>0</v>
      </c>
      <c r="E103" s="494">
        <v>0</v>
      </c>
      <c r="F103" s="494">
        <v>0</v>
      </c>
      <c r="G103" s="494">
        <v>0</v>
      </c>
      <c r="H103" s="494">
        <v>0</v>
      </c>
      <c r="I103" s="494">
        <v>0</v>
      </c>
      <c r="J103" s="494">
        <v>0</v>
      </c>
      <c r="K103" s="494">
        <v>0</v>
      </c>
      <c r="L103" s="494">
        <v>0</v>
      </c>
      <c r="M103" s="494">
        <v>0</v>
      </c>
      <c r="N103" s="494">
        <v>0</v>
      </c>
      <c r="O103" s="494">
        <v>0</v>
      </c>
      <c r="P103" s="494">
        <v>0</v>
      </c>
      <c r="Q103" s="494">
        <v>0</v>
      </c>
      <c r="R103" s="494">
        <v>0</v>
      </c>
      <c r="S103" s="494">
        <v>0</v>
      </c>
      <c r="T103" s="494">
        <v>0</v>
      </c>
      <c r="U103" s="494">
        <v>0</v>
      </c>
      <c r="V103" s="494">
        <v>0</v>
      </c>
      <c r="W103" s="494">
        <v>0</v>
      </c>
      <c r="X103" s="494">
        <v>0</v>
      </c>
      <c r="Y103" s="494">
        <v>0</v>
      </c>
      <c r="Z103" s="494">
        <v>0</v>
      </c>
      <c r="AA103" s="494">
        <v>0</v>
      </c>
      <c r="AB103" s="494">
        <v>0</v>
      </c>
      <c r="AC103" s="494">
        <v>0</v>
      </c>
      <c r="AD103" s="494">
        <v>0</v>
      </c>
      <c r="AE103" s="494">
        <v>0</v>
      </c>
      <c r="AF103" s="494">
        <v>0</v>
      </c>
      <c r="AG103" s="494">
        <v>0</v>
      </c>
      <c r="AH103" s="494">
        <v>0</v>
      </c>
      <c r="AI103" s="494">
        <v>0</v>
      </c>
      <c r="AJ103" s="494">
        <v>0</v>
      </c>
      <c r="AK103" s="494">
        <v>0</v>
      </c>
      <c r="AL103" s="494">
        <v>0</v>
      </c>
      <c r="AM103" s="494">
        <v>0</v>
      </c>
      <c r="AN103" s="494">
        <v>0</v>
      </c>
      <c r="AO103" s="494">
        <v>0</v>
      </c>
      <c r="AP103" s="494">
        <v>0</v>
      </c>
      <c r="AQ103" s="494">
        <v>0</v>
      </c>
      <c r="AR103" s="494">
        <v>0</v>
      </c>
      <c r="AS103" s="494">
        <v>0</v>
      </c>
      <c r="AT103" s="494">
        <v>0</v>
      </c>
      <c r="AU103" s="494">
        <v>0</v>
      </c>
      <c r="AV103" s="494">
        <v>0</v>
      </c>
      <c r="AW103" s="494">
        <v>0</v>
      </c>
      <c r="AX103" s="494">
        <v>0</v>
      </c>
      <c r="AY103" s="494">
        <v>0</v>
      </c>
      <c r="AZ103" s="494">
        <v>0</v>
      </c>
      <c r="BA103" s="494">
        <v>0</v>
      </c>
      <c r="BB103" s="494">
        <v>0</v>
      </c>
      <c r="BC103" s="494">
        <v>0</v>
      </c>
      <c r="BD103" s="494">
        <v>0</v>
      </c>
      <c r="BE103" s="494">
        <v>0</v>
      </c>
      <c r="BF103" s="494">
        <v>0</v>
      </c>
      <c r="BG103" s="494">
        <v>0</v>
      </c>
      <c r="BH103" s="494">
        <v>0</v>
      </c>
      <c r="BI103" s="494">
        <v>0</v>
      </c>
      <c r="BJ103" s="494">
        <v>0</v>
      </c>
      <c r="BK103" s="494">
        <v>0</v>
      </c>
      <c r="BL103" s="494">
        <v>0</v>
      </c>
      <c r="BM103" s="494">
        <v>0</v>
      </c>
      <c r="BN103" s="494">
        <v>0</v>
      </c>
      <c r="BO103" s="494">
        <v>0</v>
      </c>
      <c r="BP103" s="494">
        <v>0</v>
      </c>
      <c r="BQ103" s="494">
        <v>0</v>
      </c>
      <c r="BR103" s="494">
        <v>0</v>
      </c>
      <c r="BS103" s="494">
        <v>0</v>
      </c>
      <c r="BT103" s="494">
        <v>0</v>
      </c>
      <c r="BU103" s="494">
        <v>0</v>
      </c>
      <c r="BV103" s="494">
        <v>0</v>
      </c>
      <c r="BW103" s="494">
        <v>0</v>
      </c>
      <c r="BX103" s="494">
        <v>0</v>
      </c>
      <c r="BY103" s="494">
        <v>0</v>
      </c>
      <c r="BZ103" s="494">
        <v>0</v>
      </c>
      <c r="CA103" s="494">
        <v>0</v>
      </c>
      <c r="CB103" s="494">
        <v>0</v>
      </c>
      <c r="CC103" s="494">
        <v>0</v>
      </c>
      <c r="CD103" s="494">
        <v>0</v>
      </c>
      <c r="CE103" s="494">
        <v>0</v>
      </c>
      <c r="CF103" s="494">
        <v>0</v>
      </c>
      <c r="CG103" s="494">
        <v>0</v>
      </c>
      <c r="CH103" s="494">
        <v>0</v>
      </c>
      <c r="CI103" s="494">
        <v>0</v>
      </c>
      <c r="CJ103" s="494">
        <v>0</v>
      </c>
      <c r="CK103" s="494">
        <v>0</v>
      </c>
      <c r="CL103" s="494">
        <v>0</v>
      </c>
      <c r="CM103" s="494">
        <v>0</v>
      </c>
      <c r="CN103" s="494">
        <v>0</v>
      </c>
      <c r="CO103" s="494">
        <v>0</v>
      </c>
      <c r="CP103" s="494">
        <v>0</v>
      </c>
      <c r="CQ103" s="494">
        <v>0</v>
      </c>
      <c r="CR103" s="494">
        <v>0</v>
      </c>
      <c r="CS103" s="494">
        <v>0</v>
      </c>
      <c r="CT103" s="494">
        <v>0</v>
      </c>
      <c r="CU103" s="494">
        <v>0</v>
      </c>
      <c r="CV103" s="494">
        <v>0</v>
      </c>
      <c r="CW103" s="494">
        <v>0</v>
      </c>
      <c r="CX103" s="494">
        <v>140170</v>
      </c>
      <c r="CY103" s="494">
        <v>0</v>
      </c>
      <c r="CZ103" s="494">
        <v>0</v>
      </c>
      <c r="DA103" s="494">
        <v>0</v>
      </c>
      <c r="DB103" s="494">
        <v>0</v>
      </c>
      <c r="DC103" s="494">
        <v>0</v>
      </c>
      <c r="DD103" s="494">
        <v>0</v>
      </c>
      <c r="DE103" s="494">
        <v>0</v>
      </c>
      <c r="DF103" s="494">
        <v>0</v>
      </c>
      <c r="DG103" s="494">
        <v>0</v>
      </c>
      <c r="DH103" s="494">
        <v>0</v>
      </c>
      <c r="DI103" s="494">
        <v>0</v>
      </c>
      <c r="DJ103" s="494">
        <v>0</v>
      </c>
      <c r="DK103" s="494">
        <v>0</v>
      </c>
      <c r="DL103" s="494">
        <v>0</v>
      </c>
      <c r="DM103" s="494">
        <v>0</v>
      </c>
      <c r="DN103" s="494">
        <v>0</v>
      </c>
      <c r="DO103" s="494">
        <v>0</v>
      </c>
      <c r="DP103" s="494">
        <v>0</v>
      </c>
      <c r="DQ103" s="494">
        <v>0</v>
      </c>
      <c r="DR103" s="494">
        <v>0</v>
      </c>
      <c r="DS103" s="494">
        <v>0</v>
      </c>
      <c r="DT103" s="494">
        <v>0</v>
      </c>
      <c r="DU103" s="494">
        <v>0</v>
      </c>
      <c r="DV103" s="494">
        <v>0</v>
      </c>
      <c r="DW103" s="494">
        <v>0</v>
      </c>
      <c r="DX103" s="494">
        <v>0</v>
      </c>
      <c r="DY103" s="494">
        <v>0</v>
      </c>
      <c r="DZ103" s="494">
        <v>0</v>
      </c>
      <c r="EA103" s="494">
        <v>0</v>
      </c>
      <c r="EB103" s="494">
        <v>0</v>
      </c>
      <c r="EC103" s="494">
        <v>0</v>
      </c>
      <c r="ED103" s="494">
        <v>0</v>
      </c>
      <c r="EE103" s="494">
        <v>0</v>
      </c>
      <c r="EF103" s="494">
        <v>0</v>
      </c>
      <c r="EG103" s="494">
        <v>0</v>
      </c>
      <c r="EH103" s="494">
        <v>0</v>
      </c>
      <c r="EI103" s="494">
        <v>0</v>
      </c>
      <c r="EJ103" s="494">
        <v>0</v>
      </c>
      <c r="EK103" s="494">
        <v>0</v>
      </c>
      <c r="EL103" s="494">
        <v>0</v>
      </c>
      <c r="EM103" s="494">
        <v>0</v>
      </c>
      <c r="EN103" s="494">
        <v>0</v>
      </c>
      <c r="EO103" s="494">
        <v>0</v>
      </c>
      <c r="EP103" s="494">
        <v>0</v>
      </c>
      <c r="EQ103" s="494">
        <v>0</v>
      </c>
      <c r="ER103" s="494">
        <v>0</v>
      </c>
      <c r="ES103" s="494">
        <v>0</v>
      </c>
      <c r="ET103" s="494">
        <v>0</v>
      </c>
      <c r="EU103" s="494">
        <v>0</v>
      </c>
      <c r="EV103" s="494">
        <v>0</v>
      </c>
      <c r="EW103" s="494">
        <v>0</v>
      </c>
      <c r="EX103" s="494">
        <v>0</v>
      </c>
      <c r="EY103" s="494">
        <v>0</v>
      </c>
      <c r="EZ103" s="494">
        <v>0</v>
      </c>
      <c r="FA103" s="494">
        <v>0</v>
      </c>
      <c r="FB103" s="494">
        <v>0</v>
      </c>
      <c r="FC103" s="494">
        <v>0</v>
      </c>
      <c r="FD103" s="494">
        <v>0</v>
      </c>
      <c r="FE103" s="494">
        <v>0</v>
      </c>
      <c r="FF103" s="494">
        <v>111</v>
      </c>
      <c r="FG103" s="494">
        <v>0</v>
      </c>
      <c r="FH103" s="494">
        <v>268</v>
      </c>
      <c r="FI103" s="494">
        <v>0</v>
      </c>
      <c r="FJ103" s="494">
        <v>0</v>
      </c>
      <c r="FK103" s="494">
        <v>0</v>
      </c>
      <c r="FL103" s="494">
        <v>0</v>
      </c>
      <c r="FM103" s="494">
        <v>0</v>
      </c>
      <c r="FN103" s="494">
        <v>0</v>
      </c>
      <c r="FO103" s="494">
        <v>0</v>
      </c>
      <c r="FP103" s="494">
        <v>0</v>
      </c>
      <c r="FQ103" s="494">
        <v>0</v>
      </c>
      <c r="FR103" s="494">
        <v>0</v>
      </c>
      <c r="FS103" s="494">
        <v>0</v>
      </c>
      <c r="FT103" s="494">
        <v>0</v>
      </c>
      <c r="FU103" s="494">
        <v>18560</v>
      </c>
      <c r="FV103" s="494">
        <v>0</v>
      </c>
      <c r="FW103" s="494">
        <v>0</v>
      </c>
      <c r="FX103" s="494">
        <v>0</v>
      </c>
      <c r="FY103" s="494">
        <v>123642</v>
      </c>
      <c r="FZ103" s="494">
        <v>1</v>
      </c>
      <c r="GA103" s="494">
        <v>0</v>
      </c>
      <c r="GB103" s="494">
        <v>0</v>
      </c>
      <c r="GC103" s="494">
        <v>0</v>
      </c>
      <c r="GD103" s="494">
        <v>0</v>
      </c>
      <c r="GE103" s="494">
        <v>989</v>
      </c>
      <c r="GF103" s="494">
        <v>36162</v>
      </c>
      <c r="GG103" s="495">
        <v>0</v>
      </c>
      <c r="GH103" s="496">
        <v>319903</v>
      </c>
      <c r="GI103" s="497">
        <v>2140</v>
      </c>
      <c r="GJ103" s="497">
        <v>16864</v>
      </c>
      <c r="GK103" s="497">
        <v>0</v>
      </c>
      <c r="GL103" s="497">
        <v>0</v>
      </c>
      <c r="GM103" s="497">
        <v>0</v>
      </c>
      <c r="GN103" s="497">
        <v>13506</v>
      </c>
      <c r="GO103" s="497">
        <v>408729</v>
      </c>
      <c r="GP103" s="495">
        <v>1304</v>
      </c>
      <c r="GQ103" s="496">
        <v>442543</v>
      </c>
      <c r="GR103" s="496">
        <v>762446</v>
      </c>
      <c r="GS103" s="494">
        <v>394221</v>
      </c>
      <c r="GT103" s="495">
        <v>4</v>
      </c>
      <c r="GU103" s="496">
        <v>394225</v>
      </c>
      <c r="GV103" s="496">
        <v>836768</v>
      </c>
      <c r="GW103" s="496">
        <v>1156671</v>
      </c>
      <c r="GX103" s="497">
        <v>-103689</v>
      </c>
      <c r="GY103" s="497">
        <v>-37</v>
      </c>
      <c r="GZ103" s="497">
        <v>0</v>
      </c>
      <c r="HA103" s="495">
        <v>-8295</v>
      </c>
      <c r="HB103" s="495">
        <v>-112021</v>
      </c>
      <c r="HC103" s="496">
        <v>724747</v>
      </c>
      <c r="HD103" s="496">
        <v>1044650</v>
      </c>
    </row>
    <row r="104" spans="1:212" ht="15.75" hidden="1" customHeight="1" x14ac:dyDescent="0.2">
      <c r="A104" s="498" t="s">
        <v>883</v>
      </c>
      <c r="B104" s="499" t="s">
        <v>2164</v>
      </c>
      <c r="C104" s="493">
        <v>0</v>
      </c>
      <c r="D104" s="494">
        <v>0</v>
      </c>
      <c r="E104" s="494">
        <v>0</v>
      </c>
      <c r="F104" s="494">
        <v>0</v>
      </c>
      <c r="G104" s="494">
        <v>0</v>
      </c>
      <c r="H104" s="494">
        <v>0</v>
      </c>
      <c r="I104" s="494">
        <v>0</v>
      </c>
      <c r="J104" s="494">
        <v>0</v>
      </c>
      <c r="K104" s="494">
        <v>0</v>
      </c>
      <c r="L104" s="494">
        <v>0</v>
      </c>
      <c r="M104" s="494">
        <v>0</v>
      </c>
      <c r="N104" s="494">
        <v>0</v>
      </c>
      <c r="O104" s="494">
        <v>0</v>
      </c>
      <c r="P104" s="494">
        <v>0</v>
      </c>
      <c r="Q104" s="494">
        <v>0</v>
      </c>
      <c r="R104" s="494">
        <v>0</v>
      </c>
      <c r="S104" s="494">
        <v>0</v>
      </c>
      <c r="T104" s="494">
        <v>0</v>
      </c>
      <c r="U104" s="494">
        <v>0</v>
      </c>
      <c r="V104" s="494">
        <v>0</v>
      </c>
      <c r="W104" s="494">
        <v>0</v>
      </c>
      <c r="X104" s="494">
        <v>0</v>
      </c>
      <c r="Y104" s="494">
        <v>0</v>
      </c>
      <c r="Z104" s="494">
        <v>0</v>
      </c>
      <c r="AA104" s="494">
        <v>0</v>
      </c>
      <c r="AB104" s="494">
        <v>0</v>
      </c>
      <c r="AC104" s="494">
        <v>0</v>
      </c>
      <c r="AD104" s="494">
        <v>0</v>
      </c>
      <c r="AE104" s="494">
        <v>0</v>
      </c>
      <c r="AF104" s="494">
        <v>0</v>
      </c>
      <c r="AG104" s="494">
        <v>0</v>
      </c>
      <c r="AH104" s="494">
        <v>0</v>
      </c>
      <c r="AI104" s="494">
        <v>0</v>
      </c>
      <c r="AJ104" s="494">
        <v>0</v>
      </c>
      <c r="AK104" s="494">
        <v>0</v>
      </c>
      <c r="AL104" s="494">
        <v>0</v>
      </c>
      <c r="AM104" s="494">
        <v>0</v>
      </c>
      <c r="AN104" s="494">
        <v>0</v>
      </c>
      <c r="AO104" s="494">
        <v>0</v>
      </c>
      <c r="AP104" s="494">
        <v>0</v>
      </c>
      <c r="AQ104" s="494">
        <v>0</v>
      </c>
      <c r="AR104" s="494">
        <v>0</v>
      </c>
      <c r="AS104" s="494">
        <v>0</v>
      </c>
      <c r="AT104" s="494">
        <v>0</v>
      </c>
      <c r="AU104" s="494">
        <v>0</v>
      </c>
      <c r="AV104" s="494">
        <v>0</v>
      </c>
      <c r="AW104" s="494">
        <v>0</v>
      </c>
      <c r="AX104" s="494">
        <v>0</v>
      </c>
      <c r="AY104" s="494">
        <v>0</v>
      </c>
      <c r="AZ104" s="494">
        <v>0</v>
      </c>
      <c r="BA104" s="494">
        <v>0</v>
      </c>
      <c r="BB104" s="494">
        <v>0</v>
      </c>
      <c r="BC104" s="494">
        <v>0</v>
      </c>
      <c r="BD104" s="494">
        <v>0</v>
      </c>
      <c r="BE104" s="494">
        <v>0</v>
      </c>
      <c r="BF104" s="494">
        <v>0</v>
      </c>
      <c r="BG104" s="494">
        <v>0</v>
      </c>
      <c r="BH104" s="494">
        <v>0</v>
      </c>
      <c r="BI104" s="494">
        <v>0</v>
      </c>
      <c r="BJ104" s="494">
        <v>0</v>
      </c>
      <c r="BK104" s="494">
        <v>0</v>
      </c>
      <c r="BL104" s="494">
        <v>0</v>
      </c>
      <c r="BM104" s="494">
        <v>0</v>
      </c>
      <c r="BN104" s="494">
        <v>0</v>
      </c>
      <c r="BO104" s="494">
        <v>0</v>
      </c>
      <c r="BP104" s="494">
        <v>0</v>
      </c>
      <c r="BQ104" s="494">
        <v>0</v>
      </c>
      <c r="BR104" s="494">
        <v>0</v>
      </c>
      <c r="BS104" s="494">
        <v>0</v>
      </c>
      <c r="BT104" s="494">
        <v>0</v>
      </c>
      <c r="BU104" s="494">
        <v>0</v>
      </c>
      <c r="BV104" s="494">
        <v>0</v>
      </c>
      <c r="BW104" s="494">
        <v>0</v>
      </c>
      <c r="BX104" s="494">
        <v>0</v>
      </c>
      <c r="BY104" s="494">
        <v>0</v>
      </c>
      <c r="BZ104" s="494">
        <v>0</v>
      </c>
      <c r="CA104" s="494">
        <v>0</v>
      </c>
      <c r="CB104" s="494">
        <v>0</v>
      </c>
      <c r="CC104" s="494">
        <v>0</v>
      </c>
      <c r="CD104" s="494">
        <v>0</v>
      </c>
      <c r="CE104" s="494">
        <v>0</v>
      </c>
      <c r="CF104" s="494">
        <v>0</v>
      </c>
      <c r="CG104" s="494">
        <v>0</v>
      </c>
      <c r="CH104" s="494">
        <v>0</v>
      </c>
      <c r="CI104" s="494">
        <v>0</v>
      </c>
      <c r="CJ104" s="494">
        <v>0</v>
      </c>
      <c r="CK104" s="494">
        <v>0</v>
      </c>
      <c r="CL104" s="494">
        <v>0</v>
      </c>
      <c r="CM104" s="494">
        <v>0</v>
      </c>
      <c r="CN104" s="494">
        <v>0</v>
      </c>
      <c r="CO104" s="494">
        <v>0</v>
      </c>
      <c r="CP104" s="494">
        <v>0</v>
      </c>
      <c r="CQ104" s="494">
        <v>0</v>
      </c>
      <c r="CR104" s="494">
        <v>0</v>
      </c>
      <c r="CS104" s="494">
        <v>0</v>
      </c>
      <c r="CT104" s="494">
        <v>0</v>
      </c>
      <c r="CU104" s="494">
        <v>0</v>
      </c>
      <c r="CV104" s="494">
        <v>0</v>
      </c>
      <c r="CW104" s="494">
        <v>0</v>
      </c>
      <c r="CX104" s="494">
        <v>0</v>
      </c>
      <c r="CY104" s="494">
        <v>254124</v>
      </c>
      <c r="CZ104" s="494">
        <v>0</v>
      </c>
      <c r="DA104" s="494">
        <v>0</v>
      </c>
      <c r="DB104" s="494">
        <v>0</v>
      </c>
      <c r="DC104" s="494">
        <v>0</v>
      </c>
      <c r="DD104" s="494">
        <v>0</v>
      </c>
      <c r="DE104" s="494">
        <v>0</v>
      </c>
      <c r="DF104" s="494">
        <v>0</v>
      </c>
      <c r="DG104" s="494">
        <v>0</v>
      </c>
      <c r="DH104" s="494">
        <v>0</v>
      </c>
      <c r="DI104" s="494">
        <v>0</v>
      </c>
      <c r="DJ104" s="494">
        <v>0</v>
      </c>
      <c r="DK104" s="494">
        <v>0</v>
      </c>
      <c r="DL104" s="494">
        <v>0</v>
      </c>
      <c r="DM104" s="494">
        <v>0</v>
      </c>
      <c r="DN104" s="494">
        <v>0</v>
      </c>
      <c r="DO104" s="494">
        <v>0</v>
      </c>
      <c r="DP104" s="494">
        <v>0</v>
      </c>
      <c r="DQ104" s="494">
        <v>0</v>
      </c>
      <c r="DR104" s="494">
        <v>0</v>
      </c>
      <c r="DS104" s="494">
        <v>0</v>
      </c>
      <c r="DT104" s="494">
        <v>0</v>
      </c>
      <c r="DU104" s="494">
        <v>0</v>
      </c>
      <c r="DV104" s="494">
        <v>0</v>
      </c>
      <c r="DW104" s="494">
        <v>0</v>
      </c>
      <c r="DX104" s="494">
        <v>0</v>
      </c>
      <c r="DY104" s="494">
        <v>0</v>
      </c>
      <c r="DZ104" s="494">
        <v>0</v>
      </c>
      <c r="EA104" s="494">
        <v>0</v>
      </c>
      <c r="EB104" s="494">
        <v>0</v>
      </c>
      <c r="EC104" s="494">
        <v>0</v>
      </c>
      <c r="ED104" s="494">
        <v>0</v>
      </c>
      <c r="EE104" s="494">
        <v>0</v>
      </c>
      <c r="EF104" s="494">
        <v>0</v>
      </c>
      <c r="EG104" s="494">
        <v>0</v>
      </c>
      <c r="EH104" s="494">
        <v>0</v>
      </c>
      <c r="EI104" s="494">
        <v>0</v>
      </c>
      <c r="EJ104" s="494">
        <v>0</v>
      </c>
      <c r="EK104" s="494">
        <v>0</v>
      </c>
      <c r="EL104" s="494">
        <v>0</v>
      </c>
      <c r="EM104" s="494">
        <v>0</v>
      </c>
      <c r="EN104" s="494">
        <v>0</v>
      </c>
      <c r="EO104" s="494">
        <v>0</v>
      </c>
      <c r="EP104" s="494">
        <v>0</v>
      </c>
      <c r="EQ104" s="494">
        <v>0</v>
      </c>
      <c r="ER104" s="494">
        <v>0</v>
      </c>
      <c r="ES104" s="494">
        <v>0</v>
      </c>
      <c r="ET104" s="494">
        <v>0</v>
      </c>
      <c r="EU104" s="494">
        <v>0</v>
      </c>
      <c r="EV104" s="494">
        <v>0</v>
      </c>
      <c r="EW104" s="494">
        <v>0</v>
      </c>
      <c r="EX104" s="494">
        <v>0</v>
      </c>
      <c r="EY104" s="494">
        <v>0</v>
      </c>
      <c r="EZ104" s="494">
        <v>0</v>
      </c>
      <c r="FA104" s="494">
        <v>0</v>
      </c>
      <c r="FB104" s="494">
        <v>0</v>
      </c>
      <c r="FC104" s="494">
        <v>0</v>
      </c>
      <c r="FD104" s="494">
        <v>0</v>
      </c>
      <c r="FE104" s="494">
        <v>0</v>
      </c>
      <c r="FF104" s="494">
        <v>0</v>
      </c>
      <c r="FG104" s="494">
        <v>0</v>
      </c>
      <c r="FH104" s="494">
        <v>0</v>
      </c>
      <c r="FI104" s="494">
        <v>0</v>
      </c>
      <c r="FJ104" s="494">
        <v>0</v>
      </c>
      <c r="FK104" s="494">
        <v>0</v>
      </c>
      <c r="FL104" s="494">
        <v>0</v>
      </c>
      <c r="FM104" s="494">
        <v>0</v>
      </c>
      <c r="FN104" s="494">
        <v>0</v>
      </c>
      <c r="FO104" s="494">
        <v>0</v>
      </c>
      <c r="FP104" s="494">
        <v>0</v>
      </c>
      <c r="FQ104" s="494">
        <v>0</v>
      </c>
      <c r="FR104" s="494">
        <v>0</v>
      </c>
      <c r="FS104" s="494">
        <v>0</v>
      </c>
      <c r="FT104" s="494">
        <v>0</v>
      </c>
      <c r="FU104" s="494">
        <v>0</v>
      </c>
      <c r="FV104" s="494">
        <v>0</v>
      </c>
      <c r="FW104" s="494">
        <v>0</v>
      </c>
      <c r="FX104" s="494">
        <v>0</v>
      </c>
      <c r="FY104" s="494">
        <v>27632</v>
      </c>
      <c r="FZ104" s="494">
        <v>0</v>
      </c>
      <c r="GA104" s="494">
        <v>0</v>
      </c>
      <c r="GB104" s="494">
        <v>0</v>
      </c>
      <c r="GC104" s="494">
        <v>0</v>
      </c>
      <c r="GD104" s="494">
        <v>32784</v>
      </c>
      <c r="GE104" s="494">
        <v>0</v>
      </c>
      <c r="GF104" s="494">
        <v>0</v>
      </c>
      <c r="GG104" s="495">
        <v>0</v>
      </c>
      <c r="GH104" s="496">
        <v>314540</v>
      </c>
      <c r="GI104" s="497">
        <v>0</v>
      </c>
      <c r="GJ104" s="497">
        <v>5</v>
      </c>
      <c r="GK104" s="497">
        <v>0</v>
      </c>
      <c r="GL104" s="497">
        <v>65</v>
      </c>
      <c r="GM104" s="497">
        <v>0</v>
      </c>
      <c r="GN104" s="497">
        <v>8649</v>
      </c>
      <c r="GO104" s="497">
        <v>1723252</v>
      </c>
      <c r="GP104" s="495">
        <v>-7235</v>
      </c>
      <c r="GQ104" s="496">
        <v>1724736</v>
      </c>
      <c r="GR104" s="496">
        <v>2039276</v>
      </c>
      <c r="GS104" s="494">
        <v>67932</v>
      </c>
      <c r="GT104" s="495">
        <v>0</v>
      </c>
      <c r="GU104" s="496">
        <v>67932</v>
      </c>
      <c r="GV104" s="496">
        <v>1792668</v>
      </c>
      <c r="GW104" s="496">
        <v>2107208</v>
      </c>
      <c r="GX104" s="497">
        <v>-215058</v>
      </c>
      <c r="GY104" s="497">
        <v>0</v>
      </c>
      <c r="GZ104" s="497">
        <v>0</v>
      </c>
      <c r="HA104" s="495">
        <v>-17204</v>
      </c>
      <c r="HB104" s="495">
        <v>-232262</v>
      </c>
      <c r="HC104" s="496">
        <v>1560406</v>
      </c>
      <c r="HD104" s="496">
        <v>1874946</v>
      </c>
    </row>
    <row r="105" spans="1:212" ht="15.75" hidden="1" customHeight="1" x14ac:dyDescent="0.2">
      <c r="A105" s="498" t="s">
        <v>1128</v>
      </c>
      <c r="B105" s="499" t="s">
        <v>1219</v>
      </c>
      <c r="C105" s="493">
        <v>31</v>
      </c>
      <c r="D105" s="494">
        <v>0</v>
      </c>
      <c r="E105" s="494">
        <v>0</v>
      </c>
      <c r="F105" s="494">
        <v>0</v>
      </c>
      <c r="G105" s="494">
        <v>0</v>
      </c>
      <c r="H105" s="494">
        <v>0</v>
      </c>
      <c r="I105" s="494">
        <v>0</v>
      </c>
      <c r="J105" s="494">
        <v>13</v>
      </c>
      <c r="K105" s="494">
        <v>24</v>
      </c>
      <c r="L105" s="494">
        <v>8</v>
      </c>
      <c r="M105" s="494">
        <v>0</v>
      </c>
      <c r="N105" s="494">
        <v>15</v>
      </c>
      <c r="O105" s="494">
        <v>0</v>
      </c>
      <c r="P105" s="494">
        <v>0</v>
      </c>
      <c r="Q105" s="494">
        <v>0</v>
      </c>
      <c r="R105" s="494">
        <v>0</v>
      </c>
      <c r="S105" s="494">
        <v>0</v>
      </c>
      <c r="T105" s="494">
        <v>0</v>
      </c>
      <c r="U105" s="494">
        <v>0</v>
      </c>
      <c r="V105" s="494">
        <v>0</v>
      </c>
      <c r="W105" s="494">
        <v>0</v>
      </c>
      <c r="X105" s="494">
        <v>0</v>
      </c>
      <c r="Y105" s="494">
        <v>0</v>
      </c>
      <c r="Z105" s="494">
        <v>0</v>
      </c>
      <c r="AA105" s="494">
        <v>0</v>
      </c>
      <c r="AB105" s="494">
        <v>0</v>
      </c>
      <c r="AC105" s="494">
        <v>9</v>
      </c>
      <c r="AD105" s="494">
        <v>0</v>
      </c>
      <c r="AE105" s="494">
        <v>0</v>
      </c>
      <c r="AF105" s="494">
        <v>0</v>
      </c>
      <c r="AG105" s="494">
        <v>0</v>
      </c>
      <c r="AH105" s="494">
        <v>0</v>
      </c>
      <c r="AI105" s="494">
        <v>0</v>
      </c>
      <c r="AJ105" s="494">
        <v>0</v>
      </c>
      <c r="AK105" s="494">
        <v>0</v>
      </c>
      <c r="AL105" s="494">
        <v>0</v>
      </c>
      <c r="AM105" s="494">
        <v>0</v>
      </c>
      <c r="AN105" s="494">
        <v>0</v>
      </c>
      <c r="AO105" s="494">
        <v>0</v>
      </c>
      <c r="AP105" s="494">
        <v>0</v>
      </c>
      <c r="AQ105" s="494">
        <v>0</v>
      </c>
      <c r="AR105" s="494">
        <v>0</v>
      </c>
      <c r="AS105" s="494">
        <v>0</v>
      </c>
      <c r="AT105" s="494">
        <v>0</v>
      </c>
      <c r="AU105" s="494">
        <v>0</v>
      </c>
      <c r="AV105" s="494">
        <v>0</v>
      </c>
      <c r="AW105" s="494">
        <v>21</v>
      </c>
      <c r="AX105" s="494">
        <v>0</v>
      </c>
      <c r="AY105" s="494">
        <v>0</v>
      </c>
      <c r="AZ105" s="494">
        <v>0</v>
      </c>
      <c r="BA105" s="494">
        <v>0</v>
      </c>
      <c r="BB105" s="494">
        <v>0</v>
      </c>
      <c r="BC105" s="494">
        <v>0</v>
      </c>
      <c r="BD105" s="494">
        <v>0</v>
      </c>
      <c r="BE105" s="494">
        <v>0</v>
      </c>
      <c r="BF105" s="494">
        <v>0</v>
      </c>
      <c r="BG105" s="494">
        <v>0</v>
      </c>
      <c r="BH105" s="494">
        <v>0</v>
      </c>
      <c r="BI105" s="494">
        <v>0</v>
      </c>
      <c r="BJ105" s="494">
        <v>0</v>
      </c>
      <c r="BK105" s="494">
        <v>0</v>
      </c>
      <c r="BL105" s="494">
        <v>0</v>
      </c>
      <c r="BM105" s="494">
        <v>0</v>
      </c>
      <c r="BN105" s="494">
        <v>0</v>
      </c>
      <c r="BO105" s="494">
        <v>0</v>
      </c>
      <c r="BP105" s="494">
        <v>0</v>
      </c>
      <c r="BQ105" s="494">
        <v>0</v>
      </c>
      <c r="BR105" s="494">
        <v>0</v>
      </c>
      <c r="BS105" s="494">
        <v>0</v>
      </c>
      <c r="BT105" s="494">
        <v>0</v>
      </c>
      <c r="BU105" s="494">
        <v>0</v>
      </c>
      <c r="BV105" s="494">
        <v>0</v>
      </c>
      <c r="BW105" s="494">
        <v>0</v>
      </c>
      <c r="BX105" s="494">
        <v>0</v>
      </c>
      <c r="BY105" s="494">
        <v>0</v>
      </c>
      <c r="BZ105" s="494">
        <v>0</v>
      </c>
      <c r="CA105" s="494">
        <v>0</v>
      </c>
      <c r="CB105" s="494">
        <v>0</v>
      </c>
      <c r="CC105" s="494">
        <v>0</v>
      </c>
      <c r="CD105" s="494">
        <v>0</v>
      </c>
      <c r="CE105" s="494">
        <v>0</v>
      </c>
      <c r="CF105" s="494">
        <v>0</v>
      </c>
      <c r="CG105" s="494">
        <v>154</v>
      </c>
      <c r="CH105" s="494">
        <v>0</v>
      </c>
      <c r="CI105" s="494">
        <v>50</v>
      </c>
      <c r="CJ105" s="494">
        <v>12</v>
      </c>
      <c r="CK105" s="494">
        <v>4162</v>
      </c>
      <c r="CL105" s="494">
        <v>4711</v>
      </c>
      <c r="CM105" s="494">
        <v>6599</v>
      </c>
      <c r="CN105" s="494">
        <v>7806</v>
      </c>
      <c r="CO105" s="494">
        <v>4258</v>
      </c>
      <c r="CP105" s="494">
        <v>4032</v>
      </c>
      <c r="CQ105" s="494">
        <v>11948</v>
      </c>
      <c r="CR105" s="494">
        <v>808</v>
      </c>
      <c r="CS105" s="494">
        <v>4933</v>
      </c>
      <c r="CT105" s="494">
        <v>25701</v>
      </c>
      <c r="CU105" s="494">
        <v>21574</v>
      </c>
      <c r="CV105" s="494">
        <v>5507</v>
      </c>
      <c r="CW105" s="494">
        <v>13015</v>
      </c>
      <c r="CX105" s="494">
        <v>3481</v>
      </c>
      <c r="CY105" s="494">
        <v>1993</v>
      </c>
      <c r="CZ105" s="494">
        <v>12932</v>
      </c>
      <c r="DA105" s="494">
        <v>370</v>
      </c>
      <c r="DB105" s="494">
        <v>211</v>
      </c>
      <c r="DC105" s="494">
        <v>460</v>
      </c>
      <c r="DD105" s="494">
        <v>0</v>
      </c>
      <c r="DE105" s="494">
        <v>0</v>
      </c>
      <c r="DF105" s="494">
        <v>13174</v>
      </c>
      <c r="DG105" s="494">
        <v>0</v>
      </c>
      <c r="DH105" s="494">
        <v>307</v>
      </c>
      <c r="DI105" s="494">
        <v>700</v>
      </c>
      <c r="DJ105" s="494">
        <v>0</v>
      </c>
      <c r="DK105" s="494">
        <v>168</v>
      </c>
      <c r="DL105" s="494">
        <v>960</v>
      </c>
      <c r="DM105" s="494">
        <v>0</v>
      </c>
      <c r="DN105" s="494">
        <v>2632</v>
      </c>
      <c r="DO105" s="494">
        <v>974</v>
      </c>
      <c r="DP105" s="494">
        <v>0</v>
      </c>
      <c r="DQ105" s="494">
        <v>10258</v>
      </c>
      <c r="DR105" s="494">
        <v>5659</v>
      </c>
      <c r="DS105" s="494">
        <v>0</v>
      </c>
      <c r="DT105" s="494">
        <v>1625</v>
      </c>
      <c r="DU105" s="494">
        <v>40</v>
      </c>
      <c r="DV105" s="494">
        <v>0</v>
      </c>
      <c r="DW105" s="494">
        <v>78</v>
      </c>
      <c r="DX105" s="494">
        <v>25</v>
      </c>
      <c r="DY105" s="494">
        <v>2267</v>
      </c>
      <c r="DZ105" s="494">
        <v>9085</v>
      </c>
      <c r="EA105" s="494">
        <v>0</v>
      </c>
      <c r="EB105" s="494">
        <v>604</v>
      </c>
      <c r="EC105" s="494">
        <v>0</v>
      </c>
      <c r="ED105" s="494">
        <v>0</v>
      </c>
      <c r="EE105" s="494">
        <v>0</v>
      </c>
      <c r="EF105" s="494">
        <v>0</v>
      </c>
      <c r="EG105" s="494">
        <v>444</v>
      </c>
      <c r="EH105" s="494">
        <v>136</v>
      </c>
      <c r="EI105" s="494">
        <v>90654</v>
      </c>
      <c r="EJ105" s="494">
        <v>13376</v>
      </c>
      <c r="EK105" s="494">
        <v>413</v>
      </c>
      <c r="EL105" s="494">
        <v>0</v>
      </c>
      <c r="EM105" s="494">
        <v>0</v>
      </c>
      <c r="EN105" s="494">
        <v>0</v>
      </c>
      <c r="EO105" s="494">
        <v>0</v>
      </c>
      <c r="EP105" s="494">
        <v>0</v>
      </c>
      <c r="EQ105" s="494">
        <v>0</v>
      </c>
      <c r="ER105" s="494">
        <v>0</v>
      </c>
      <c r="ES105" s="494">
        <v>27</v>
      </c>
      <c r="ET105" s="494">
        <v>0</v>
      </c>
      <c r="EU105" s="494">
        <v>0</v>
      </c>
      <c r="EV105" s="494">
        <v>12</v>
      </c>
      <c r="EW105" s="494">
        <v>32</v>
      </c>
      <c r="EX105" s="494">
        <v>30</v>
      </c>
      <c r="EY105" s="494">
        <v>46</v>
      </c>
      <c r="EZ105" s="494">
        <v>85</v>
      </c>
      <c r="FA105" s="494">
        <v>201</v>
      </c>
      <c r="FB105" s="494">
        <v>172</v>
      </c>
      <c r="FC105" s="494">
        <v>37</v>
      </c>
      <c r="FD105" s="494">
        <v>82</v>
      </c>
      <c r="FE105" s="494">
        <v>256</v>
      </c>
      <c r="FF105" s="494">
        <v>0</v>
      </c>
      <c r="FG105" s="494">
        <v>0</v>
      </c>
      <c r="FH105" s="494">
        <v>303</v>
      </c>
      <c r="FI105" s="494">
        <v>0</v>
      </c>
      <c r="FJ105" s="494">
        <v>8359</v>
      </c>
      <c r="FK105" s="494">
        <v>197</v>
      </c>
      <c r="FL105" s="494">
        <v>0</v>
      </c>
      <c r="FM105" s="494">
        <v>0</v>
      </c>
      <c r="FN105" s="494">
        <v>0</v>
      </c>
      <c r="FO105" s="494">
        <v>0</v>
      </c>
      <c r="FP105" s="494">
        <v>17069</v>
      </c>
      <c r="FQ105" s="494">
        <v>0</v>
      </c>
      <c r="FR105" s="494">
        <v>0</v>
      </c>
      <c r="FS105" s="494">
        <v>0</v>
      </c>
      <c r="FT105" s="494">
        <v>0</v>
      </c>
      <c r="FU105" s="494">
        <v>59</v>
      </c>
      <c r="FV105" s="494">
        <v>0</v>
      </c>
      <c r="FW105" s="494">
        <v>0</v>
      </c>
      <c r="FX105" s="494">
        <v>0</v>
      </c>
      <c r="FY105" s="494">
        <v>8928</v>
      </c>
      <c r="FZ105" s="494">
        <v>10129</v>
      </c>
      <c r="GA105" s="494">
        <v>189</v>
      </c>
      <c r="GB105" s="494">
        <v>0</v>
      </c>
      <c r="GC105" s="494">
        <v>48</v>
      </c>
      <c r="GD105" s="494">
        <v>16</v>
      </c>
      <c r="GE105" s="494">
        <v>1291</v>
      </c>
      <c r="GF105" s="494">
        <v>0</v>
      </c>
      <c r="GG105" s="495">
        <v>0</v>
      </c>
      <c r="GH105" s="496">
        <v>335985</v>
      </c>
      <c r="GI105" s="497">
        <v>199</v>
      </c>
      <c r="GJ105" s="497">
        <v>49807</v>
      </c>
      <c r="GK105" s="497">
        <v>0</v>
      </c>
      <c r="GL105" s="497">
        <v>0</v>
      </c>
      <c r="GM105" s="497">
        <v>0</v>
      </c>
      <c r="GN105" s="497">
        <v>35921</v>
      </c>
      <c r="GO105" s="497">
        <v>1037290</v>
      </c>
      <c r="GP105" s="495">
        <v>8854</v>
      </c>
      <c r="GQ105" s="496">
        <v>1132071</v>
      </c>
      <c r="GR105" s="496">
        <v>1468056</v>
      </c>
      <c r="GS105" s="494">
        <v>770410</v>
      </c>
      <c r="GT105" s="495">
        <v>7</v>
      </c>
      <c r="GU105" s="496">
        <v>770417</v>
      </c>
      <c r="GV105" s="496">
        <v>1902488</v>
      </c>
      <c r="GW105" s="496">
        <v>2238473</v>
      </c>
      <c r="GX105" s="497">
        <v>-472900</v>
      </c>
      <c r="GY105" s="497">
        <v>-114</v>
      </c>
      <c r="GZ105" s="497">
        <v>0</v>
      </c>
      <c r="HA105" s="495">
        <v>-37832</v>
      </c>
      <c r="HB105" s="495">
        <v>-510846</v>
      </c>
      <c r="HC105" s="496">
        <v>1391642</v>
      </c>
      <c r="HD105" s="496">
        <v>1727627</v>
      </c>
    </row>
    <row r="106" spans="1:212" ht="15.75" hidden="1" customHeight="1" x14ac:dyDescent="0.2">
      <c r="A106" s="498" t="s">
        <v>1129</v>
      </c>
      <c r="B106" s="499" t="s">
        <v>840</v>
      </c>
      <c r="C106" s="493">
        <v>0</v>
      </c>
      <c r="D106" s="494">
        <v>0</v>
      </c>
      <c r="E106" s="494">
        <v>0</v>
      </c>
      <c r="F106" s="494">
        <v>0</v>
      </c>
      <c r="G106" s="494">
        <v>0</v>
      </c>
      <c r="H106" s="494">
        <v>0</v>
      </c>
      <c r="I106" s="494">
        <v>0</v>
      </c>
      <c r="J106" s="494">
        <v>4028</v>
      </c>
      <c r="K106" s="494">
        <v>0</v>
      </c>
      <c r="L106" s="494">
        <v>0</v>
      </c>
      <c r="M106" s="494">
        <v>0</v>
      </c>
      <c r="N106" s="494">
        <v>0</v>
      </c>
      <c r="O106" s="494">
        <v>0</v>
      </c>
      <c r="P106" s="494">
        <v>0</v>
      </c>
      <c r="Q106" s="494">
        <v>0</v>
      </c>
      <c r="R106" s="494">
        <v>0</v>
      </c>
      <c r="S106" s="494">
        <v>0</v>
      </c>
      <c r="T106" s="494">
        <v>0</v>
      </c>
      <c r="U106" s="494">
        <v>0</v>
      </c>
      <c r="V106" s="494">
        <v>0</v>
      </c>
      <c r="W106" s="494">
        <v>0</v>
      </c>
      <c r="X106" s="494">
        <v>0</v>
      </c>
      <c r="Y106" s="494">
        <v>0</v>
      </c>
      <c r="Z106" s="494">
        <v>0</v>
      </c>
      <c r="AA106" s="494">
        <v>0</v>
      </c>
      <c r="AB106" s="494">
        <v>0</v>
      </c>
      <c r="AC106" s="494">
        <v>0</v>
      </c>
      <c r="AD106" s="494">
        <v>0</v>
      </c>
      <c r="AE106" s="494">
        <v>0</v>
      </c>
      <c r="AF106" s="494">
        <v>0</v>
      </c>
      <c r="AG106" s="494">
        <v>0</v>
      </c>
      <c r="AH106" s="494">
        <v>0</v>
      </c>
      <c r="AI106" s="494">
        <v>0</v>
      </c>
      <c r="AJ106" s="494">
        <v>0</v>
      </c>
      <c r="AK106" s="494">
        <v>0</v>
      </c>
      <c r="AL106" s="494">
        <v>0</v>
      </c>
      <c r="AM106" s="494">
        <v>0</v>
      </c>
      <c r="AN106" s="494">
        <v>0</v>
      </c>
      <c r="AO106" s="494">
        <v>0</v>
      </c>
      <c r="AP106" s="494">
        <v>0</v>
      </c>
      <c r="AQ106" s="494">
        <v>0</v>
      </c>
      <c r="AR106" s="494">
        <v>0</v>
      </c>
      <c r="AS106" s="494">
        <v>0</v>
      </c>
      <c r="AT106" s="494">
        <v>0</v>
      </c>
      <c r="AU106" s="494">
        <v>0</v>
      </c>
      <c r="AV106" s="494">
        <v>0</v>
      </c>
      <c r="AW106" s="494">
        <v>0</v>
      </c>
      <c r="AX106" s="494">
        <v>0</v>
      </c>
      <c r="AY106" s="494">
        <v>0</v>
      </c>
      <c r="AZ106" s="494">
        <v>0</v>
      </c>
      <c r="BA106" s="494">
        <v>0</v>
      </c>
      <c r="BB106" s="494">
        <v>0</v>
      </c>
      <c r="BC106" s="494">
        <v>0</v>
      </c>
      <c r="BD106" s="494">
        <v>0</v>
      </c>
      <c r="BE106" s="494">
        <v>0</v>
      </c>
      <c r="BF106" s="494">
        <v>0</v>
      </c>
      <c r="BG106" s="494">
        <v>0</v>
      </c>
      <c r="BH106" s="494">
        <v>0</v>
      </c>
      <c r="BI106" s="494">
        <v>0</v>
      </c>
      <c r="BJ106" s="494">
        <v>0</v>
      </c>
      <c r="BK106" s="494">
        <v>0</v>
      </c>
      <c r="BL106" s="494">
        <v>0</v>
      </c>
      <c r="BM106" s="494">
        <v>0</v>
      </c>
      <c r="BN106" s="494">
        <v>0</v>
      </c>
      <c r="BO106" s="494">
        <v>0</v>
      </c>
      <c r="BP106" s="494">
        <v>0</v>
      </c>
      <c r="BQ106" s="494">
        <v>0</v>
      </c>
      <c r="BR106" s="494">
        <v>0</v>
      </c>
      <c r="BS106" s="494">
        <v>0</v>
      </c>
      <c r="BT106" s="494">
        <v>0</v>
      </c>
      <c r="BU106" s="494">
        <v>0</v>
      </c>
      <c r="BV106" s="494">
        <v>0</v>
      </c>
      <c r="BW106" s="494">
        <v>0</v>
      </c>
      <c r="BX106" s="494">
        <v>0</v>
      </c>
      <c r="BY106" s="494">
        <v>0</v>
      </c>
      <c r="BZ106" s="494">
        <v>0</v>
      </c>
      <c r="CA106" s="494">
        <v>0</v>
      </c>
      <c r="CB106" s="494">
        <v>0</v>
      </c>
      <c r="CC106" s="494">
        <v>0</v>
      </c>
      <c r="CD106" s="494">
        <v>0</v>
      </c>
      <c r="CE106" s="494">
        <v>0</v>
      </c>
      <c r="CF106" s="494">
        <v>0</v>
      </c>
      <c r="CG106" s="494">
        <v>0</v>
      </c>
      <c r="CH106" s="494">
        <v>0</v>
      </c>
      <c r="CI106" s="494">
        <v>0</v>
      </c>
      <c r="CJ106" s="494">
        <v>0</v>
      </c>
      <c r="CK106" s="494">
        <v>0</v>
      </c>
      <c r="CL106" s="494">
        <v>0</v>
      </c>
      <c r="CM106" s="494">
        <v>0</v>
      </c>
      <c r="CN106" s="494">
        <v>0</v>
      </c>
      <c r="CO106" s="494">
        <v>0</v>
      </c>
      <c r="CP106" s="494">
        <v>0</v>
      </c>
      <c r="CQ106" s="494">
        <v>0</v>
      </c>
      <c r="CR106" s="494">
        <v>0</v>
      </c>
      <c r="CS106" s="494">
        <v>0</v>
      </c>
      <c r="CT106" s="494">
        <v>0</v>
      </c>
      <c r="CU106" s="494">
        <v>0</v>
      </c>
      <c r="CV106" s="494">
        <v>0</v>
      </c>
      <c r="CW106" s="494">
        <v>0</v>
      </c>
      <c r="CX106" s="494">
        <v>0</v>
      </c>
      <c r="CY106" s="494">
        <v>0</v>
      </c>
      <c r="CZ106" s="494">
        <v>0</v>
      </c>
      <c r="DA106" s="494">
        <v>83818</v>
      </c>
      <c r="DB106" s="494">
        <v>0</v>
      </c>
      <c r="DC106" s="494">
        <v>0</v>
      </c>
      <c r="DD106" s="494">
        <v>0</v>
      </c>
      <c r="DE106" s="494">
        <v>0</v>
      </c>
      <c r="DF106" s="494">
        <v>0</v>
      </c>
      <c r="DG106" s="494">
        <v>0</v>
      </c>
      <c r="DH106" s="494">
        <v>0</v>
      </c>
      <c r="DI106" s="494">
        <v>0</v>
      </c>
      <c r="DJ106" s="494">
        <v>0</v>
      </c>
      <c r="DK106" s="494">
        <v>0</v>
      </c>
      <c r="DL106" s="494">
        <v>0</v>
      </c>
      <c r="DM106" s="494">
        <v>0</v>
      </c>
      <c r="DN106" s="494">
        <v>0</v>
      </c>
      <c r="DO106" s="494">
        <v>0</v>
      </c>
      <c r="DP106" s="494">
        <v>0</v>
      </c>
      <c r="DQ106" s="494">
        <v>0</v>
      </c>
      <c r="DR106" s="494">
        <v>0</v>
      </c>
      <c r="DS106" s="494">
        <v>0</v>
      </c>
      <c r="DT106" s="494">
        <v>0</v>
      </c>
      <c r="DU106" s="494">
        <v>0</v>
      </c>
      <c r="DV106" s="494">
        <v>0</v>
      </c>
      <c r="DW106" s="494">
        <v>0</v>
      </c>
      <c r="DX106" s="494">
        <v>0</v>
      </c>
      <c r="DY106" s="494">
        <v>0</v>
      </c>
      <c r="DZ106" s="494">
        <v>0</v>
      </c>
      <c r="EA106" s="494">
        <v>0</v>
      </c>
      <c r="EB106" s="494">
        <v>0</v>
      </c>
      <c r="EC106" s="494">
        <v>0</v>
      </c>
      <c r="ED106" s="494">
        <v>0</v>
      </c>
      <c r="EE106" s="494">
        <v>0</v>
      </c>
      <c r="EF106" s="494">
        <v>0</v>
      </c>
      <c r="EG106" s="494">
        <v>0</v>
      </c>
      <c r="EH106" s="494">
        <v>0</v>
      </c>
      <c r="EI106" s="494">
        <v>0</v>
      </c>
      <c r="EJ106" s="494">
        <v>0</v>
      </c>
      <c r="EK106" s="494">
        <v>0</v>
      </c>
      <c r="EL106" s="494">
        <v>0</v>
      </c>
      <c r="EM106" s="494">
        <v>0</v>
      </c>
      <c r="EN106" s="494">
        <v>0</v>
      </c>
      <c r="EO106" s="494">
        <v>0</v>
      </c>
      <c r="EP106" s="494">
        <v>0</v>
      </c>
      <c r="EQ106" s="494">
        <v>0</v>
      </c>
      <c r="ER106" s="494">
        <v>0</v>
      </c>
      <c r="ES106" s="494">
        <v>0</v>
      </c>
      <c r="ET106" s="494">
        <v>0</v>
      </c>
      <c r="EU106" s="494">
        <v>0</v>
      </c>
      <c r="EV106" s="494">
        <v>0</v>
      </c>
      <c r="EW106" s="494">
        <v>0</v>
      </c>
      <c r="EX106" s="494">
        <v>0</v>
      </c>
      <c r="EY106" s="494">
        <v>0</v>
      </c>
      <c r="EZ106" s="494">
        <v>0</v>
      </c>
      <c r="FA106" s="494">
        <v>0</v>
      </c>
      <c r="FB106" s="494">
        <v>0</v>
      </c>
      <c r="FC106" s="494">
        <v>757</v>
      </c>
      <c r="FD106" s="494">
        <v>0</v>
      </c>
      <c r="FE106" s="494">
        <v>0</v>
      </c>
      <c r="FF106" s="494">
        <v>0</v>
      </c>
      <c r="FG106" s="494">
        <v>0</v>
      </c>
      <c r="FH106" s="494">
        <v>0</v>
      </c>
      <c r="FI106" s="494">
        <v>0</v>
      </c>
      <c r="FJ106" s="494">
        <v>5368</v>
      </c>
      <c r="FK106" s="494">
        <v>1540</v>
      </c>
      <c r="FL106" s="494">
        <v>0</v>
      </c>
      <c r="FM106" s="494">
        <v>0</v>
      </c>
      <c r="FN106" s="494">
        <v>0</v>
      </c>
      <c r="FO106" s="494">
        <v>0</v>
      </c>
      <c r="FP106" s="494">
        <v>625150</v>
      </c>
      <c r="FQ106" s="494">
        <v>11111</v>
      </c>
      <c r="FR106" s="494">
        <v>28337</v>
      </c>
      <c r="FS106" s="494">
        <v>22158</v>
      </c>
      <c r="FT106" s="494">
        <v>0</v>
      </c>
      <c r="FU106" s="494">
        <v>0</v>
      </c>
      <c r="FV106" s="494">
        <v>0</v>
      </c>
      <c r="FW106" s="494">
        <v>0</v>
      </c>
      <c r="FX106" s="494">
        <v>0</v>
      </c>
      <c r="FY106" s="494">
        <v>33813</v>
      </c>
      <c r="FZ106" s="494">
        <v>107</v>
      </c>
      <c r="GA106" s="494">
        <v>0</v>
      </c>
      <c r="GB106" s="494">
        <v>0</v>
      </c>
      <c r="GC106" s="494">
        <v>0</v>
      </c>
      <c r="GD106" s="494">
        <v>96</v>
      </c>
      <c r="GE106" s="494">
        <v>0</v>
      </c>
      <c r="GF106" s="494">
        <v>0</v>
      </c>
      <c r="GG106" s="495">
        <v>0</v>
      </c>
      <c r="GH106" s="496">
        <v>816283</v>
      </c>
      <c r="GI106" s="497">
        <v>0</v>
      </c>
      <c r="GJ106" s="497">
        <v>20</v>
      </c>
      <c r="GK106" s="497">
        <v>0</v>
      </c>
      <c r="GL106" s="497">
        <v>137</v>
      </c>
      <c r="GM106" s="497">
        <v>0</v>
      </c>
      <c r="GN106" s="497">
        <v>98498</v>
      </c>
      <c r="GO106" s="497">
        <v>984351</v>
      </c>
      <c r="GP106" s="495">
        <v>2702</v>
      </c>
      <c r="GQ106" s="496">
        <v>1085708</v>
      </c>
      <c r="GR106" s="496">
        <v>1901991</v>
      </c>
      <c r="GS106" s="494">
        <v>309617</v>
      </c>
      <c r="GT106" s="495">
        <v>0</v>
      </c>
      <c r="GU106" s="496">
        <v>309617</v>
      </c>
      <c r="GV106" s="496">
        <v>1395325</v>
      </c>
      <c r="GW106" s="496">
        <v>2211608</v>
      </c>
      <c r="GX106" s="497">
        <v>-931459</v>
      </c>
      <c r="GY106" s="497">
        <v>0</v>
      </c>
      <c r="GZ106" s="497">
        <v>-105</v>
      </c>
      <c r="HA106" s="495">
        <v>-74525</v>
      </c>
      <c r="HB106" s="495">
        <v>-1006089</v>
      </c>
      <c r="HC106" s="496">
        <v>389236</v>
      </c>
      <c r="HD106" s="496">
        <v>1205519</v>
      </c>
    </row>
    <row r="107" spans="1:212" ht="15.75" hidden="1" customHeight="1" x14ac:dyDescent="0.2">
      <c r="A107" s="498" t="s">
        <v>1130</v>
      </c>
      <c r="B107" s="499" t="s">
        <v>1220</v>
      </c>
      <c r="C107" s="493">
        <v>0</v>
      </c>
      <c r="D107" s="494">
        <v>0</v>
      </c>
      <c r="E107" s="494">
        <v>0</v>
      </c>
      <c r="F107" s="494">
        <v>0</v>
      </c>
      <c r="G107" s="494">
        <v>0</v>
      </c>
      <c r="H107" s="494">
        <v>0</v>
      </c>
      <c r="I107" s="494">
        <v>0</v>
      </c>
      <c r="J107" s="494">
        <v>0</v>
      </c>
      <c r="K107" s="494">
        <v>0</v>
      </c>
      <c r="L107" s="494">
        <v>0</v>
      </c>
      <c r="M107" s="494">
        <v>0</v>
      </c>
      <c r="N107" s="494">
        <v>0</v>
      </c>
      <c r="O107" s="494">
        <v>0</v>
      </c>
      <c r="P107" s="494">
        <v>0</v>
      </c>
      <c r="Q107" s="494">
        <v>0</v>
      </c>
      <c r="R107" s="494">
        <v>0</v>
      </c>
      <c r="S107" s="494">
        <v>0</v>
      </c>
      <c r="T107" s="494">
        <v>0</v>
      </c>
      <c r="U107" s="494">
        <v>0</v>
      </c>
      <c r="V107" s="494">
        <v>0</v>
      </c>
      <c r="W107" s="494">
        <v>0</v>
      </c>
      <c r="X107" s="494">
        <v>0</v>
      </c>
      <c r="Y107" s="494">
        <v>0</v>
      </c>
      <c r="Z107" s="494">
        <v>0</v>
      </c>
      <c r="AA107" s="494">
        <v>0</v>
      </c>
      <c r="AB107" s="494">
        <v>0</v>
      </c>
      <c r="AC107" s="494">
        <v>0</v>
      </c>
      <c r="AD107" s="494">
        <v>0</v>
      </c>
      <c r="AE107" s="494">
        <v>0</v>
      </c>
      <c r="AF107" s="494">
        <v>0</v>
      </c>
      <c r="AG107" s="494">
        <v>0</v>
      </c>
      <c r="AH107" s="494">
        <v>0</v>
      </c>
      <c r="AI107" s="494">
        <v>0</v>
      </c>
      <c r="AJ107" s="494">
        <v>0</v>
      </c>
      <c r="AK107" s="494">
        <v>0</v>
      </c>
      <c r="AL107" s="494">
        <v>0</v>
      </c>
      <c r="AM107" s="494">
        <v>0</v>
      </c>
      <c r="AN107" s="494">
        <v>0</v>
      </c>
      <c r="AO107" s="494">
        <v>0</v>
      </c>
      <c r="AP107" s="494">
        <v>0</v>
      </c>
      <c r="AQ107" s="494">
        <v>0</v>
      </c>
      <c r="AR107" s="494">
        <v>0</v>
      </c>
      <c r="AS107" s="494">
        <v>0</v>
      </c>
      <c r="AT107" s="494">
        <v>0</v>
      </c>
      <c r="AU107" s="494">
        <v>0</v>
      </c>
      <c r="AV107" s="494">
        <v>0</v>
      </c>
      <c r="AW107" s="494">
        <v>0</v>
      </c>
      <c r="AX107" s="494">
        <v>0</v>
      </c>
      <c r="AY107" s="494">
        <v>0</v>
      </c>
      <c r="AZ107" s="494">
        <v>0</v>
      </c>
      <c r="BA107" s="494">
        <v>0</v>
      </c>
      <c r="BB107" s="494">
        <v>0</v>
      </c>
      <c r="BC107" s="494">
        <v>0</v>
      </c>
      <c r="BD107" s="494">
        <v>0</v>
      </c>
      <c r="BE107" s="494">
        <v>0</v>
      </c>
      <c r="BF107" s="494">
        <v>0</v>
      </c>
      <c r="BG107" s="494">
        <v>0</v>
      </c>
      <c r="BH107" s="494">
        <v>0</v>
      </c>
      <c r="BI107" s="494">
        <v>0</v>
      </c>
      <c r="BJ107" s="494">
        <v>0</v>
      </c>
      <c r="BK107" s="494">
        <v>0</v>
      </c>
      <c r="BL107" s="494">
        <v>0</v>
      </c>
      <c r="BM107" s="494">
        <v>0</v>
      </c>
      <c r="BN107" s="494">
        <v>0</v>
      </c>
      <c r="BO107" s="494">
        <v>0</v>
      </c>
      <c r="BP107" s="494">
        <v>0</v>
      </c>
      <c r="BQ107" s="494">
        <v>0</v>
      </c>
      <c r="BR107" s="494">
        <v>0</v>
      </c>
      <c r="BS107" s="494">
        <v>0</v>
      </c>
      <c r="BT107" s="494">
        <v>0</v>
      </c>
      <c r="BU107" s="494">
        <v>0</v>
      </c>
      <c r="BV107" s="494">
        <v>0</v>
      </c>
      <c r="BW107" s="494">
        <v>0</v>
      </c>
      <c r="BX107" s="494">
        <v>0</v>
      </c>
      <c r="BY107" s="494">
        <v>0</v>
      </c>
      <c r="BZ107" s="494">
        <v>0</v>
      </c>
      <c r="CA107" s="494">
        <v>0</v>
      </c>
      <c r="CB107" s="494">
        <v>0</v>
      </c>
      <c r="CC107" s="494">
        <v>0</v>
      </c>
      <c r="CD107" s="494">
        <v>0</v>
      </c>
      <c r="CE107" s="494">
        <v>0</v>
      </c>
      <c r="CF107" s="494">
        <v>0</v>
      </c>
      <c r="CG107" s="494">
        <v>0</v>
      </c>
      <c r="CH107" s="494">
        <v>0</v>
      </c>
      <c r="CI107" s="494">
        <v>0</v>
      </c>
      <c r="CJ107" s="494">
        <v>0</v>
      </c>
      <c r="CK107" s="494">
        <v>0</v>
      </c>
      <c r="CL107" s="494">
        <v>0</v>
      </c>
      <c r="CM107" s="494">
        <v>0</v>
      </c>
      <c r="CN107" s="494">
        <v>0</v>
      </c>
      <c r="CO107" s="494">
        <v>0</v>
      </c>
      <c r="CP107" s="494">
        <v>0</v>
      </c>
      <c r="CQ107" s="494">
        <v>0</v>
      </c>
      <c r="CR107" s="494">
        <v>0</v>
      </c>
      <c r="CS107" s="494">
        <v>298</v>
      </c>
      <c r="CT107" s="494">
        <v>526</v>
      </c>
      <c r="CU107" s="494">
        <v>0</v>
      </c>
      <c r="CV107" s="494">
        <v>1705</v>
      </c>
      <c r="CW107" s="494">
        <v>3126</v>
      </c>
      <c r="CX107" s="494">
        <v>3438</v>
      </c>
      <c r="CY107" s="494">
        <v>0</v>
      </c>
      <c r="CZ107" s="494">
        <v>1627</v>
      </c>
      <c r="DA107" s="494">
        <v>2133</v>
      </c>
      <c r="DB107" s="494">
        <v>40220</v>
      </c>
      <c r="DC107" s="494">
        <v>1970</v>
      </c>
      <c r="DD107" s="494">
        <v>1610</v>
      </c>
      <c r="DE107" s="494">
        <v>0</v>
      </c>
      <c r="DF107" s="494">
        <v>0</v>
      </c>
      <c r="DG107" s="494">
        <v>0</v>
      </c>
      <c r="DH107" s="494">
        <v>733</v>
      </c>
      <c r="DI107" s="494">
        <v>0</v>
      </c>
      <c r="DJ107" s="494">
        <v>0</v>
      </c>
      <c r="DK107" s="494">
        <v>180</v>
      </c>
      <c r="DL107" s="494">
        <v>2681</v>
      </c>
      <c r="DM107" s="494">
        <v>2860</v>
      </c>
      <c r="DN107" s="494">
        <v>0</v>
      </c>
      <c r="DO107" s="494">
        <v>0</v>
      </c>
      <c r="DP107" s="494">
        <v>0</v>
      </c>
      <c r="DQ107" s="494">
        <v>0</v>
      </c>
      <c r="DR107" s="494">
        <v>0</v>
      </c>
      <c r="DS107" s="494">
        <v>33</v>
      </c>
      <c r="DT107" s="494">
        <v>0</v>
      </c>
      <c r="DU107" s="494">
        <v>0</v>
      </c>
      <c r="DV107" s="494">
        <v>0</v>
      </c>
      <c r="DW107" s="494">
        <v>1621</v>
      </c>
      <c r="DX107" s="494">
        <v>0</v>
      </c>
      <c r="DY107" s="494">
        <v>0</v>
      </c>
      <c r="DZ107" s="494">
        <v>0</v>
      </c>
      <c r="EA107" s="494">
        <v>0</v>
      </c>
      <c r="EB107" s="494">
        <v>0</v>
      </c>
      <c r="EC107" s="494">
        <v>0</v>
      </c>
      <c r="ED107" s="494">
        <v>0</v>
      </c>
      <c r="EE107" s="494">
        <v>0</v>
      </c>
      <c r="EF107" s="494">
        <v>0</v>
      </c>
      <c r="EG107" s="494">
        <v>0</v>
      </c>
      <c r="EH107" s="494">
        <v>0</v>
      </c>
      <c r="EI107" s="494">
        <v>0</v>
      </c>
      <c r="EJ107" s="494">
        <v>0</v>
      </c>
      <c r="EK107" s="494">
        <v>0</v>
      </c>
      <c r="EL107" s="494">
        <v>0</v>
      </c>
      <c r="EM107" s="494">
        <v>0</v>
      </c>
      <c r="EN107" s="494">
        <v>0</v>
      </c>
      <c r="EO107" s="494">
        <v>0</v>
      </c>
      <c r="EP107" s="494">
        <v>0</v>
      </c>
      <c r="EQ107" s="494">
        <v>0</v>
      </c>
      <c r="ER107" s="494">
        <v>0</v>
      </c>
      <c r="ES107" s="494">
        <v>0</v>
      </c>
      <c r="ET107" s="494">
        <v>0</v>
      </c>
      <c r="EU107" s="494">
        <v>0</v>
      </c>
      <c r="EV107" s="494">
        <v>0</v>
      </c>
      <c r="EW107" s="494">
        <v>0</v>
      </c>
      <c r="EX107" s="494">
        <v>0</v>
      </c>
      <c r="EY107" s="494">
        <v>3</v>
      </c>
      <c r="EZ107" s="494">
        <v>0</v>
      </c>
      <c r="FA107" s="494">
        <v>0</v>
      </c>
      <c r="FB107" s="494">
        <v>0</v>
      </c>
      <c r="FC107" s="494">
        <v>0</v>
      </c>
      <c r="FD107" s="494">
        <v>0</v>
      </c>
      <c r="FE107" s="494">
        <v>0</v>
      </c>
      <c r="FF107" s="494">
        <v>0</v>
      </c>
      <c r="FG107" s="494">
        <v>0</v>
      </c>
      <c r="FH107" s="494">
        <v>0</v>
      </c>
      <c r="FI107" s="494">
        <v>8882</v>
      </c>
      <c r="FJ107" s="494">
        <v>4458</v>
      </c>
      <c r="FK107" s="494">
        <v>5899</v>
      </c>
      <c r="FL107" s="494">
        <v>0</v>
      </c>
      <c r="FM107" s="494">
        <v>0</v>
      </c>
      <c r="FN107" s="494">
        <v>0</v>
      </c>
      <c r="FO107" s="494">
        <v>0</v>
      </c>
      <c r="FP107" s="494">
        <v>0</v>
      </c>
      <c r="FQ107" s="494">
        <v>0</v>
      </c>
      <c r="FR107" s="494">
        <v>0</v>
      </c>
      <c r="FS107" s="494">
        <v>0</v>
      </c>
      <c r="FT107" s="494">
        <v>0</v>
      </c>
      <c r="FU107" s="494">
        <v>118</v>
      </c>
      <c r="FV107" s="494">
        <v>0</v>
      </c>
      <c r="FW107" s="494">
        <v>0</v>
      </c>
      <c r="FX107" s="494">
        <v>0</v>
      </c>
      <c r="FY107" s="494">
        <v>40660</v>
      </c>
      <c r="FZ107" s="494">
        <v>408</v>
      </c>
      <c r="GA107" s="494">
        <v>0</v>
      </c>
      <c r="GB107" s="494">
        <v>0</v>
      </c>
      <c r="GC107" s="494">
        <v>0</v>
      </c>
      <c r="GD107" s="494">
        <v>36</v>
      </c>
      <c r="GE107" s="494">
        <v>1596</v>
      </c>
      <c r="GF107" s="494">
        <v>0</v>
      </c>
      <c r="GG107" s="495">
        <v>0</v>
      </c>
      <c r="GH107" s="496">
        <v>126821</v>
      </c>
      <c r="GI107" s="497">
        <v>0</v>
      </c>
      <c r="GJ107" s="497">
        <v>34420</v>
      </c>
      <c r="GK107" s="497">
        <v>0</v>
      </c>
      <c r="GL107" s="497">
        <v>0</v>
      </c>
      <c r="GM107" s="497">
        <v>0</v>
      </c>
      <c r="GN107" s="497">
        <v>15388</v>
      </c>
      <c r="GO107" s="497">
        <v>149751</v>
      </c>
      <c r="GP107" s="495">
        <v>17636</v>
      </c>
      <c r="GQ107" s="496">
        <v>217195</v>
      </c>
      <c r="GR107" s="496">
        <v>344016</v>
      </c>
      <c r="GS107" s="494">
        <v>466727</v>
      </c>
      <c r="GT107" s="495">
        <v>16053</v>
      </c>
      <c r="GU107" s="496">
        <v>482780</v>
      </c>
      <c r="GV107" s="496">
        <v>699975</v>
      </c>
      <c r="GW107" s="496">
        <v>826796</v>
      </c>
      <c r="GX107" s="497">
        <v>-217688</v>
      </c>
      <c r="GY107" s="497">
        <v>-270</v>
      </c>
      <c r="GZ107" s="497">
        <v>0</v>
      </c>
      <c r="HA107" s="495">
        <v>-17408</v>
      </c>
      <c r="HB107" s="495">
        <v>-235366</v>
      </c>
      <c r="HC107" s="496">
        <v>464609</v>
      </c>
      <c r="HD107" s="496">
        <v>591430</v>
      </c>
    </row>
    <row r="108" spans="1:212" ht="15.75" hidden="1" customHeight="1" x14ac:dyDescent="0.2">
      <c r="A108" s="498" t="s">
        <v>1131</v>
      </c>
      <c r="B108" s="499" t="s">
        <v>832</v>
      </c>
      <c r="C108" s="493">
        <v>0</v>
      </c>
      <c r="D108" s="494">
        <v>0</v>
      </c>
      <c r="E108" s="494">
        <v>0</v>
      </c>
      <c r="F108" s="494">
        <v>0</v>
      </c>
      <c r="G108" s="494">
        <v>0</v>
      </c>
      <c r="H108" s="494">
        <v>0</v>
      </c>
      <c r="I108" s="494">
        <v>0</v>
      </c>
      <c r="J108" s="494">
        <v>0</v>
      </c>
      <c r="K108" s="494">
        <v>0</v>
      </c>
      <c r="L108" s="494">
        <v>0</v>
      </c>
      <c r="M108" s="494">
        <v>0</v>
      </c>
      <c r="N108" s="494">
        <v>0</v>
      </c>
      <c r="O108" s="494">
        <v>0</v>
      </c>
      <c r="P108" s="494">
        <v>0</v>
      </c>
      <c r="Q108" s="494">
        <v>0</v>
      </c>
      <c r="R108" s="494">
        <v>0</v>
      </c>
      <c r="S108" s="494">
        <v>0</v>
      </c>
      <c r="T108" s="494">
        <v>0</v>
      </c>
      <c r="U108" s="494">
        <v>0</v>
      </c>
      <c r="V108" s="494">
        <v>0</v>
      </c>
      <c r="W108" s="494">
        <v>0</v>
      </c>
      <c r="X108" s="494">
        <v>0</v>
      </c>
      <c r="Y108" s="494">
        <v>0</v>
      </c>
      <c r="Z108" s="494">
        <v>0</v>
      </c>
      <c r="AA108" s="494">
        <v>0</v>
      </c>
      <c r="AB108" s="494">
        <v>0</v>
      </c>
      <c r="AC108" s="494">
        <v>0</v>
      </c>
      <c r="AD108" s="494">
        <v>0</v>
      </c>
      <c r="AE108" s="494">
        <v>0</v>
      </c>
      <c r="AF108" s="494">
        <v>0</v>
      </c>
      <c r="AG108" s="494">
        <v>0</v>
      </c>
      <c r="AH108" s="494">
        <v>0</v>
      </c>
      <c r="AI108" s="494">
        <v>0</v>
      </c>
      <c r="AJ108" s="494">
        <v>0</v>
      </c>
      <c r="AK108" s="494">
        <v>0</v>
      </c>
      <c r="AL108" s="494">
        <v>0</v>
      </c>
      <c r="AM108" s="494">
        <v>0</v>
      </c>
      <c r="AN108" s="494">
        <v>0</v>
      </c>
      <c r="AO108" s="494">
        <v>0</v>
      </c>
      <c r="AP108" s="494">
        <v>0</v>
      </c>
      <c r="AQ108" s="494">
        <v>0</v>
      </c>
      <c r="AR108" s="494">
        <v>0</v>
      </c>
      <c r="AS108" s="494">
        <v>0</v>
      </c>
      <c r="AT108" s="494">
        <v>0</v>
      </c>
      <c r="AU108" s="494">
        <v>0</v>
      </c>
      <c r="AV108" s="494">
        <v>0</v>
      </c>
      <c r="AW108" s="494">
        <v>0</v>
      </c>
      <c r="AX108" s="494">
        <v>0</v>
      </c>
      <c r="AY108" s="494">
        <v>0</v>
      </c>
      <c r="AZ108" s="494">
        <v>0</v>
      </c>
      <c r="BA108" s="494">
        <v>0</v>
      </c>
      <c r="BB108" s="494">
        <v>0</v>
      </c>
      <c r="BC108" s="494">
        <v>0</v>
      </c>
      <c r="BD108" s="494">
        <v>0</v>
      </c>
      <c r="BE108" s="494">
        <v>0</v>
      </c>
      <c r="BF108" s="494">
        <v>0</v>
      </c>
      <c r="BG108" s="494">
        <v>0</v>
      </c>
      <c r="BH108" s="494">
        <v>0</v>
      </c>
      <c r="BI108" s="494">
        <v>0</v>
      </c>
      <c r="BJ108" s="494">
        <v>0</v>
      </c>
      <c r="BK108" s="494">
        <v>0</v>
      </c>
      <c r="BL108" s="494">
        <v>0</v>
      </c>
      <c r="BM108" s="494">
        <v>0</v>
      </c>
      <c r="BN108" s="494">
        <v>0</v>
      </c>
      <c r="BO108" s="494">
        <v>0</v>
      </c>
      <c r="BP108" s="494">
        <v>0</v>
      </c>
      <c r="BQ108" s="494">
        <v>0</v>
      </c>
      <c r="BR108" s="494">
        <v>0</v>
      </c>
      <c r="BS108" s="494">
        <v>0</v>
      </c>
      <c r="BT108" s="494">
        <v>0</v>
      </c>
      <c r="BU108" s="494">
        <v>0</v>
      </c>
      <c r="BV108" s="494">
        <v>0</v>
      </c>
      <c r="BW108" s="494">
        <v>0</v>
      </c>
      <c r="BX108" s="494">
        <v>0</v>
      </c>
      <c r="BY108" s="494">
        <v>0</v>
      </c>
      <c r="BZ108" s="494">
        <v>0</v>
      </c>
      <c r="CA108" s="494">
        <v>0</v>
      </c>
      <c r="CB108" s="494">
        <v>0</v>
      </c>
      <c r="CC108" s="494">
        <v>0</v>
      </c>
      <c r="CD108" s="494">
        <v>0</v>
      </c>
      <c r="CE108" s="494">
        <v>0</v>
      </c>
      <c r="CF108" s="494">
        <v>0</v>
      </c>
      <c r="CG108" s="494">
        <v>0</v>
      </c>
      <c r="CH108" s="494">
        <v>0</v>
      </c>
      <c r="CI108" s="494">
        <v>0</v>
      </c>
      <c r="CJ108" s="494">
        <v>0</v>
      </c>
      <c r="CK108" s="494">
        <v>0</v>
      </c>
      <c r="CL108" s="494">
        <v>0</v>
      </c>
      <c r="CM108" s="494">
        <v>0</v>
      </c>
      <c r="CN108" s="494">
        <v>0</v>
      </c>
      <c r="CO108" s="494">
        <v>0</v>
      </c>
      <c r="CP108" s="494">
        <v>0</v>
      </c>
      <c r="CQ108" s="494">
        <v>0</v>
      </c>
      <c r="CR108" s="494">
        <v>0</v>
      </c>
      <c r="CS108" s="494">
        <v>0</v>
      </c>
      <c r="CT108" s="494">
        <v>0</v>
      </c>
      <c r="CU108" s="494">
        <v>0</v>
      </c>
      <c r="CV108" s="494">
        <v>0</v>
      </c>
      <c r="CW108" s="494">
        <v>0</v>
      </c>
      <c r="CX108" s="494">
        <v>0</v>
      </c>
      <c r="CY108" s="494">
        <v>0</v>
      </c>
      <c r="CZ108" s="494">
        <v>0</v>
      </c>
      <c r="DA108" s="494">
        <v>0</v>
      </c>
      <c r="DB108" s="494">
        <v>0</v>
      </c>
      <c r="DC108" s="494">
        <v>41108</v>
      </c>
      <c r="DD108" s="494">
        <v>0</v>
      </c>
      <c r="DE108" s="494">
        <v>0</v>
      </c>
      <c r="DF108" s="494">
        <v>0</v>
      </c>
      <c r="DG108" s="494">
        <v>0</v>
      </c>
      <c r="DH108" s="494">
        <v>0</v>
      </c>
      <c r="DI108" s="494">
        <v>0</v>
      </c>
      <c r="DJ108" s="494">
        <v>0</v>
      </c>
      <c r="DK108" s="494">
        <v>0</v>
      </c>
      <c r="DL108" s="494">
        <v>0</v>
      </c>
      <c r="DM108" s="494">
        <v>0</v>
      </c>
      <c r="DN108" s="494">
        <v>0</v>
      </c>
      <c r="DO108" s="494">
        <v>0</v>
      </c>
      <c r="DP108" s="494">
        <v>0</v>
      </c>
      <c r="DQ108" s="494">
        <v>0</v>
      </c>
      <c r="DR108" s="494">
        <v>0</v>
      </c>
      <c r="DS108" s="494">
        <v>0</v>
      </c>
      <c r="DT108" s="494">
        <v>0</v>
      </c>
      <c r="DU108" s="494">
        <v>0</v>
      </c>
      <c r="DV108" s="494">
        <v>0</v>
      </c>
      <c r="DW108" s="494">
        <v>0</v>
      </c>
      <c r="DX108" s="494">
        <v>0</v>
      </c>
      <c r="DY108" s="494">
        <v>0</v>
      </c>
      <c r="DZ108" s="494">
        <v>0</v>
      </c>
      <c r="EA108" s="494">
        <v>0</v>
      </c>
      <c r="EB108" s="494">
        <v>0</v>
      </c>
      <c r="EC108" s="494">
        <v>0</v>
      </c>
      <c r="ED108" s="494">
        <v>0</v>
      </c>
      <c r="EE108" s="494">
        <v>0</v>
      </c>
      <c r="EF108" s="494">
        <v>0</v>
      </c>
      <c r="EG108" s="494">
        <v>0</v>
      </c>
      <c r="EH108" s="494">
        <v>0</v>
      </c>
      <c r="EI108" s="494">
        <v>0</v>
      </c>
      <c r="EJ108" s="494">
        <v>0</v>
      </c>
      <c r="EK108" s="494">
        <v>0</v>
      </c>
      <c r="EL108" s="494">
        <v>0</v>
      </c>
      <c r="EM108" s="494">
        <v>0</v>
      </c>
      <c r="EN108" s="494">
        <v>0</v>
      </c>
      <c r="EO108" s="494">
        <v>0</v>
      </c>
      <c r="EP108" s="494">
        <v>0</v>
      </c>
      <c r="EQ108" s="494">
        <v>0</v>
      </c>
      <c r="ER108" s="494">
        <v>0</v>
      </c>
      <c r="ES108" s="494">
        <v>0</v>
      </c>
      <c r="ET108" s="494">
        <v>0</v>
      </c>
      <c r="EU108" s="494">
        <v>0</v>
      </c>
      <c r="EV108" s="494">
        <v>0</v>
      </c>
      <c r="EW108" s="494">
        <v>0</v>
      </c>
      <c r="EX108" s="494">
        <v>0</v>
      </c>
      <c r="EY108" s="494">
        <v>0</v>
      </c>
      <c r="EZ108" s="494">
        <v>0</v>
      </c>
      <c r="FA108" s="494">
        <v>0</v>
      </c>
      <c r="FB108" s="494">
        <v>0</v>
      </c>
      <c r="FC108" s="494">
        <v>0</v>
      </c>
      <c r="FD108" s="494">
        <v>0</v>
      </c>
      <c r="FE108" s="494">
        <v>0</v>
      </c>
      <c r="FF108" s="494">
        <v>0</v>
      </c>
      <c r="FG108" s="494">
        <v>0</v>
      </c>
      <c r="FH108" s="494">
        <v>0</v>
      </c>
      <c r="FI108" s="494">
        <v>0</v>
      </c>
      <c r="FJ108" s="494">
        <v>100021</v>
      </c>
      <c r="FK108" s="494">
        <v>1611</v>
      </c>
      <c r="FL108" s="494">
        <v>0</v>
      </c>
      <c r="FM108" s="494">
        <v>0</v>
      </c>
      <c r="FN108" s="494">
        <v>0</v>
      </c>
      <c r="FO108" s="494">
        <v>0</v>
      </c>
      <c r="FP108" s="494">
        <v>0</v>
      </c>
      <c r="FQ108" s="494">
        <v>0</v>
      </c>
      <c r="FR108" s="494">
        <v>0</v>
      </c>
      <c r="FS108" s="494">
        <v>0</v>
      </c>
      <c r="FT108" s="494">
        <v>0</v>
      </c>
      <c r="FU108" s="494">
        <v>0</v>
      </c>
      <c r="FV108" s="494">
        <v>0</v>
      </c>
      <c r="FW108" s="494">
        <v>0</v>
      </c>
      <c r="FX108" s="494">
        <v>0</v>
      </c>
      <c r="FY108" s="494">
        <v>3365</v>
      </c>
      <c r="FZ108" s="494">
        <v>0</v>
      </c>
      <c r="GA108" s="494">
        <v>0</v>
      </c>
      <c r="GB108" s="494">
        <v>0</v>
      </c>
      <c r="GC108" s="494">
        <v>0</v>
      </c>
      <c r="GD108" s="494">
        <v>0</v>
      </c>
      <c r="GE108" s="494">
        <v>0</v>
      </c>
      <c r="GF108" s="494">
        <v>0</v>
      </c>
      <c r="GG108" s="495">
        <v>0</v>
      </c>
      <c r="GH108" s="496">
        <v>146105</v>
      </c>
      <c r="GI108" s="497">
        <v>0</v>
      </c>
      <c r="GJ108" s="497">
        <v>0</v>
      </c>
      <c r="GK108" s="497">
        <v>0</v>
      </c>
      <c r="GL108" s="497">
        <v>0</v>
      </c>
      <c r="GM108" s="497">
        <v>0</v>
      </c>
      <c r="GN108" s="497">
        <v>272900</v>
      </c>
      <c r="GO108" s="497">
        <v>0</v>
      </c>
      <c r="GP108" s="495">
        <v>50244</v>
      </c>
      <c r="GQ108" s="496">
        <v>323144</v>
      </c>
      <c r="GR108" s="496">
        <v>469249</v>
      </c>
      <c r="GS108" s="494">
        <v>2389</v>
      </c>
      <c r="GT108" s="495">
        <v>0</v>
      </c>
      <c r="GU108" s="496">
        <v>2389</v>
      </c>
      <c r="GV108" s="496">
        <v>325533</v>
      </c>
      <c r="GW108" s="496">
        <v>471638</v>
      </c>
      <c r="GX108" s="497">
        <v>-10941</v>
      </c>
      <c r="GY108" s="497">
        <v>0</v>
      </c>
      <c r="GZ108" s="497">
        <v>-642</v>
      </c>
      <c r="HA108" s="495">
        <v>-927</v>
      </c>
      <c r="HB108" s="495">
        <v>-12510</v>
      </c>
      <c r="HC108" s="496">
        <v>313023</v>
      </c>
      <c r="HD108" s="496">
        <v>459128</v>
      </c>
    </row>
    <row r="109" spans="1:212" ht="15.75" hidden="1" customHeight="1" x14ac:dyDescent="0.2">
      <c r="A109" s="498" t="s">
        <v>880</v>
      </c>
      <c r="B109" s="499" t="s">
        <v>1221</v>
      </c>
      <c r="C109" s="493">
        <v>0</v>
      </c>
      <c r="D109" s="494">
        <v>0</v>
      </c>
      <c r="E109" s="494">
        <v>0</v>
      </c>
      <c r="F109" s="494">
        <v>0</v>
      </c>
      <c r="G109" s="494">
        <v>0</v>
      </c>
      <c r="H109" s="494">
        <v>0</v>
      </c>
      <c r="I109" s="494">
        <v>0</v>
      </c>
      <c r="J109" s="494">
        <v>0</v>
      </c>
      <c r="K109" s="494">
        <v>0</v>
      </c>
      <c r="L109" s="494">
        <v>0</v>
      </c>
      <c r="M109" s="494">
        <v>0</v>
      </c>
      <c r="N109" s="494">
        <v>0</v>
      </c>
      <c r="O109" s="494">
        <v>0</v>
      </c>
      <c r="P109" s="494">
        <v>0</v>
      </c>
      <c r="Q109" s="494">
        <v>0</v>
      </c>
      <c r="R109" s="494">
        <v>0</v>
      </c>
      <c r="S109" s="494">
        <v>0</v>
      </c>
      <c r="T109" s="494">
        <v>0</v>
      </c>
      <c r="U109" s="494">
        <v>0</v>
      </c>
      <c r="V109" s="494">
        <v>0</v>
      </c>
      <c r="W109" s="494">
        <v>0</v>
      </c>
      <c r="X109" s="494">
        <v>0</v>
      </c>
      <c r="Y109" s="494">
        <v>0</v>
      </c>
      <c r="Z109" s="494">
        <v>0</v>
      </c>
      <c r="AA109" s="494">
        <v>0</v>
      </c>
      <c r="AB109" s="494">
        <v>0</v>
      </c>
      <c r="AC109" s="494">
        <v>0</v>
      </c>
      <c r="AD109" s="494">
        <v>0</v>
      </c>
      <c r="AE109" s="494">
        <v>0</v>
      </c>
      <c r="AF109" s="494">
        <v>0</v>
      </c>
      <c r="AG109" s="494">
        <v>0</v>
      </c>
      <c r="AH109" s="494">
        <v>0</v>
      </c>
      <c r="AI109" s="494">
        <v>0</v>
      </c>
      <c r="AJ109" s="494">
        <v>0</v>
      </c>
      <c r="AK109" s="494">
        <v>0</v>
      </c>
      <c r="AL109" s="494">
        <v>0</v>
      </c>
      <c r="AM109" s="494">
        <v>0</v>
      </c>
      <c r="AN109" s="494">
        <v>0</v>
      </c>
      <c r="AO109" s="494">
        <v>0</v>
      </c>
      <c r="AP109" s="494">
        <v>0</v>
      </c>
      <c r="AQ109" s="494">
        <v>0</v>
      </c>
      <c r="AR109" s="494">
        <v>0</v>
      </c>
      <c r="AS109" s="494">
        <v>0</v>
      </c>
      <c r="AT109" s="494">
        <v>0</v>
      </c>
      <c r="AU109" s="494">
        <v>0</v>
      </c>
      <c r="AV109" s="494">
        <v>0</v>
      </c>
      <c r="AW109" s="494">
        <v>0</v>
      </c>
      <c r="AX109" s="494">
        <v>0</v>
      </c>
      <c r="AY109" s="494">
        <v>0</v>
      </c>
      <c r="AZ109" s="494">
        <v>0</v>
      </c>
      <c r="BA109" s="494">
        <v>0</v>
      </c>
      <c r="BB109" s="494">
        <v>0</v>
      </c>
      <c r="BC109" s="494">
        <v>0</v>
      </c>
      <c r="BD109" s="494">
        <v>0</v>
      </c>
      <c r="BE109" s="494">
        <v>0</v>
      </c>
      <c r="BF109" s="494">
        <v>0</v>
      </c>
      <c r="BG109" s="494">
        <v>0</v>
      </c>
      <c r="BH109" s="494">
        <v>0</v>
      </c>
      <c r="BI109" s="494">
        <v>0</v>
      </c>
      <c r="BJ109" s="494">
        <v>0</v>
      </c>
      <c r="BK109" s="494">
        <v>0</v>
      </c>
      <c r="BL109" s="494">
        <v>0</v>
      </c>
      <c r="BM109" s="494">
        <v>0</v>
      </c>
      <c r="BN109" s="494">
        <v>0</v>
      </c>
      <c r="BO109" s="494">
        <v>0</v>
      </c>
      <c r="BP109" s="494">
        <v>0</v>
      </c>
      <c r="BQ109" s="494">
        <v>0</v>
      </c>
      <c r="BR109" s="494">
        <v>0</v>
      </c>
      <c r="BS109" s="494">
        <v>0</v>
      </c>
      <c r="BT109" s="494">
        <v>0</v>
      </c>
      <c r="BU109" s="494">
        <v>0</v>
      </c>
      <c r="BV109" s="494">
        <v>0</v>
      </c>
      <c r="BW109" s="494">
        <v>0</v>
      </c>
      <c r="BX109" s="494">
        <v>0</v>
      </c>
      <c r="BY109" s="494">
        <v>0</v>
      </c>
      <c r="BZ109" s="494">
        <v>0</v>
      </c>
      <c r="CA109" s="494">
        <v>0</v>
      </c>
      <c r="CB109" s="494">
        <v>0</v>
      </c>
      <c r="CC109" s="494">
        <v>0</v>
      </c>
      <c r="CD109" s="494">
        <v>0</v>
      </c>
      <c r="CE109" s="494">
        <v>0</v>
      </c>
      <c r="CF109" s="494">
        <v>0</v>
      </c>
      <c r="CG109" s="494">
        <v>0</v>
      </c>
      <c r="CH109" s="494">
        <v>0</v>
      </c>
      <c r="CI109" s="494">
        <v>3103</v>
      </c>
      <c r="CJ109" s="494">
        <v>391</v>
      </c>
      <c r="CK109" s="494">
        <v>186</v>
      </c>
      <c r="CL109" s="494">
        <v>42</v>
      </c>
      <c r="CM109" s="494">
        <v>5607</v>
      </c>
      <c r="CN109" s="494">
        <v>1604</v>
      </c>
      <c r="CO109" s="494">
        <v>4266</v>
      </c>
      <c r="CP109" s="494">
        <v>544</v>
      </c>
      <c r="CQ109" s="494">
        <v>14</v>
      </c>
      <c r="CR109" s="494">
        <v>3797</v>
      </c>
      <c r="CS109" s="494">
        <v>1506</v>
      </c>
      <c r="CT109" s="494">
        <v>1413</v>
      </c>
      <c r="CU109" s="494">
        <v>3734</v>
      </c>
      <c r="CV109" s="494">
        <v>3831</v>
      </c>
      <c r="CW109" s="494">
        <v>58031</v>
      </c>
      <c r="CX109" s="494">
        <v>143712</v>
      </c>
      <c r="CY109" s="494">
        <v>288168</v>
      </c>
      <c r="CZ109" s="494">
        <v>151450</v>
      </c>
      <c r="DA109" s="494">
        <v>60037</v>
      </c>
      <c r="DB109" s="494">
        <v>18878</v>
      </c>
      <c r="DC109" s="494">
        <v>11811</v>
      </c>
      <c r="DD109" s="494">
        <v>1162641</v>
      </c>
      <c r="DE109" s="494">
        <v>337204</v>
      </c>
      <c r="DF109" s="494">
        <v>429844</v>
      </c>
      <c r="DG109" s="494">
        <v>471224</v>
      </c>
      <c r="DH109" s="494">
        <v>274404</v>
      </c>
      <c r="DI109" s="494">
        <v>241023</v>
      </c>
      <c r="DJ109" s="494">
        <v>279103</v>
      </c>
      <c r="DK109" s="494">
        <v>467738</v>
      </c>
      <c r="DL109" s="494">
        <v>174519</v>
      </c>
      <c r="DM109" s="494">
        <v>520502</v>
      </c>
      <c r="DN109" s="494">
        <v>0</v>
      </c>
      <c r="DO109" s="494">
        <v>0</v>
      </c>
      <c r="DP109" s="494">
        <v>0</v>
      </c>
      <c r="DQ109" s="494">
        <v>317343</v>
      </c>
      <c r="DR109" s="494">
        <v>0</v>
      </c>
      <c r="DS109" s="494">
        <v>867</v>
      </c>
      <c r="DT109" s="494">
        <v>10805</v>
      </c>
      <c r="DU109" s="494">
        <v>655</v>
      </c>
      <c r="DV109" s="494">
        <v>28259</v>
      </c>
      <c r="DW109" s="494">
        <v>27613</v>
      </c>
      <c r="DX109" s="494">
        <v>0</v>
      </c>
      <c r="DY109" s="494">
        <v>0</v>
      </c>
      <c r="DZ109" s="494">
        <v>0</v>
      </c>
      <c r="EA109" s="494">
        <v>0</v>
      </c>
      <c r="EB109" s="494">
        <v>0</v>
      </c>
      <c r="EC109" s="494">
        <v>0</v>
      </c>
      <c r="ED109" s="494">
        <v>0</v>
      </c>
      <c r="EE109" s="494">
        <v>0</v>
      </c>
      <c r="EF109" s="494">
        <v>0</v>
      </c>
      <c r="EG109" s="494">
        <v>0</v>
      </c>
      <c r="EH109" s="494">
        <v>0</v>
      </c>
      <c r="EI109" s="494">
        <v>0</v>
      </c>
      <c r="EJ109" s="494">
        <v>0</v>
      </c>
      <c r="EK109" s="494">
        <v>0</v>
      </c>
      <c r="EL109" s="494">
        <v>0</v>
      </c>
      <c r="EM109" s="494">
        <v>0</v>
      </c>
      <c r="EN109" s="494">
        <v>0</v>
      </c>
      <c r="EO109" s="494">
        <v>0</v>
      </c>
      <c r="EP109" s="494">
        <v>0</v>
      </c>
      <c r="EQ109" s="494">
        <v>0</v>
      </c>
      <c r="ER109" s="494">
        <v>0</v>
      </c>
      <c r="ES109" s="494">
        <v>0</v>
      </c>
      <c r="ET109" s="494">
        <v>0</v>
      </c>
      <c r="EU109" s="494">
        <v>0</v>
      </c>
      <c r="EV109" s="494">
        <v>0</v>
      </c>
      <c r="EW109" s="494">
        <v>0</v>
      </c>
      <c r="EX109" s="494">
        <v>0</v>
      </c>
      <c r="EY109" s="494">
        <v>0</v>
      </c>
      <c r="EZ109" s="494">
        <v>0</v>
      </c>
      <c r="FA109" s="494">
        <v>0</v>
      </c>
      <c r="FB109" s="494">
        <v>0</v>
      </c>
      <c r="FC109" s="494">
        <v>33</v>
      </c>
      <c r="FD109" s="494">
        <v>0</v>
      </c>
      <c r="FE109" s="494">
        <v>0</v>
      </c>
      <c r="FF109" s="494">
        <v>0</v>
      </c>
      <c r="FG109" s="494">
        <v>0</v>
      </c>
      <c r="FH109" s="494">
        <v>0</v>
      </c>
      <c r="FI109" s="494">
        <v>0</v>
      </c>
      <c r="FJ109" s="494">
        <v>0</v>
      </c>
      <c r="FK109" s="494">
        <v>0</v>
      </c>
      <c r="FL109" s="494">
        <v>0</v>
      </c>
      <c r="FM109" s="494">
        <v>0</v>
      </c>
      <c r="FN109" s="494">
        <v>0</v>
      </c>
      <c r="FO109" s="494">
        <v>798</v>
      </c>
      <c r="FP109" s="494">
        <v>0</v>
      </c>
      <c r="FQ109" s="494">
        <v>0</v>
      </c>
      <c r="FR109" s="494">
        <v>0</v>
      </c>
      <c r="FS109" s="494">
        <v>0</v>
      </c>
      <c r="FT109" s="494">
        <v>0</v>
      </c>
      <c r="FU109" s="494">
        <v>0</v>
      </c>
      <c r="FV109" s="494">
        <v>0</v>
      </c>
      <c r="FW109" s="494">
        <v>0</v>
      </c>
      <c r="FX109" s="494">
        <v>0</v>
      </c>
      <c r="FY109" s="494">
        <v>200838</v>
      </c>
      <c r="FZ109" s="494">
        <v>0</v>
      </c>
      <c r="GA109" s="494">
        <v>0</v>
      </c>
      <c r="GB109" s="494">
        <v>0</v>
      </c>
      <c r="GC109" s="494">
        <v>0</v>
      </c>
      <c r="GD109" s="494">
        <v>0</v>
      </c>
      <c r="GE109" s="494">
        <v>0</v>
      </c>
      <c r="GF109" s="494">
        <v>0</v>
      </c>
      <c r="GG109" s="495">
        <v>0</v>
      </c>
      <c r="GH109" s="496">
        <v>5707538</v>
      </c>
      <c r="GI109" s="497">
        <v>0</v>
      </c>
      <c r="GJ109" s="497">
        <v>1762</v>
      </c>
      <c r="GK109" s="497">
        <v>0</v>
      </c>
      <c r="GL109" s="497">
        <v>0</v>
      </c>
      <c r="GM109" s="497">
        <v>0</v>
      </c>
      <c r="GN109" s="497">
        <v>0</v>
      </c>
      <c r="GO109" s="497">
        <v>0</v>
      </c>
      <c r="GP109" s="495">
        <v>43898</v>
      </c>
      <c r="GQ109" s="496">
        <v>45660</v>
      </c>
      <c r="GR109" s="496">
        <v>5753198</v>
      </c>
      <c r="GS109" s="494">
        <v>3919648</v>
      </c>
      <c r="GT109" s="495">
        <v>0</v>
      </c>
      <c r="GU109" s="496">
        <v>3919648</v>
      </c>
      <c r="GV109" s="496">
        <v>3965308</v>
      </c>
      <c r="GW109" s="496">
        <v>9672846</v>
      </c>
      <c r="GX109" s="497">
        <v>-2777101</v>
      </c>
      <c r="GY109" s="497">
        <v>0</v>
      </c>
      <c r="GZ109" s="497">
        <v>0</v>
      </c>
      <c r="HA109" s="495">
        <v>-222168</v>
      </c>
      <c r="HB109" s="495">
        <v>-2999269</v>
      </c>
      <c r="HC109" s="496">
        <v>966039</v>
      </c>
      <c r="HD109" s="496">
        <v>6673577</v>
      </c>
    </row>
    <row r="110" spans="1:212" ht="15.75" hidden="1" customHeight="1" x14ac:dyDescent="0.2">
      <c r="A110" s="498" t="s">
        <v>1132</v>
      </c>
      <c r="B110" s="499" t="s">
        <v>629</v>
      </c>
      <c r="C110" s="493">
        <v>0</v>
      </c>
      <c r="D110" s="494">
        <v>0</v>
      </c>
      <c r="E110" s="494">
        <v>0</v>
      </c>
      <c r="F110" s="494">
        <v>0</v>
      </c>
      <c r="G110" s="494">
        <v>0</v>
      </c>
      <c r="H110" s="494">
        <v>0</v>
      </c>
      <c r="I110" s="494">
        <v>0</v>
      </c>
      <c r="J110" s="494">
        <v>0</v>
      </c>
      <c r="K110" s="494">
        <v>0</v>
      </c>
      <c r="L110" s="494">
        <v>0</v>
      </c>
      <c r="M110" s="494">
        <v>0</v>
      </c>
      <c r="N110" s="494">
        <v>12</v>
      </c>
      <c r="O110" s="494">
        <v>0</v>
      </c>
      <c r="P110" s="494">
        <v>0</v>
      </c>
      <c r="Q110" s="494">
        <v>2</v>
      </c>
      <c r="R110" s="494">
        <v>19</v>
      </c>
      <c r="S110" s="494">
        <v>3</v>
      </c>
      <c r="T110" s="494">
        <v>13</v>
      </c>
      <c r="U110" s="494">
        <v>0</v>
      </c>
      <c r="V110" s="494">
        <v>17</v>
      </c>
      <c r="W110" s="494">
        <v>0</v>
      </c>
      <c r="X110" s="494">
        <v>3</v>
      </c>
      <c r="Y110" s="494">
        <v>0</v>
      </c>
      <c r="Z110" s="494">
        <v>19</v>
      </c>
      <c r="AA110" s="494">
        <v>11</v>
      </c>
      <c r="AB110" s="494">
        <v>0</v>
      </c>
      <c r="AC110" s="494">
        <v>3</v>
      </c>
      <c r="AD110" s="494">
        <v>0</v>
      </c>
      <c r="AE110" s="494">
        <v>0</v>
      </c>
      <c r="AF110" s="494">
        <v>0</v>
      </c>
      <c r="AG110" s="494">
        <v>0</v>
      </c>
      <c r="AH110" s="494">
        <v>0</v>
      </c>
      <c r="AI110" s="494">
        <v>3</v>
      </c>
      <c r="AJ110" s="494">
        <v>0</v>
      </c>
      <c r="AK110" s="494">
        <v>0</v>
      </c>
      <c r="AL110" s="494">
        <v>0</v>
      </c>
      <c r="AM110" s="494">
        <v>5</v>
      </c>
      <c r="AN110" s="494">
        <v>27</v>
      </c>
      <c r="AO110" s="494">
        <v>0</v>
      </c>
      <c r="AP110" s="494">
        <v>4</v>
      </c>
      <c r="AQ110" s="494">
        <v>0</v>
      </c>
      <c r="AR110" s="494">
        <v>3</v>
      </c>
      <c r="AS110" s="494">
        <v>84</v>
      </c>
      <c r="AT110" s="494">
        <v>4302</v>
      </c>
      <c r="AU110" s="494">
        <v>0</v>
      </c>
      <c r="AV110" s="494">
        <v>0</v>
      </c>
      <c r="AW110" s="494">
        <v>10</v>
      </c>
      <c r="AX110" s="494">
        <v>2</v>
      </c>
      <c r="AY110" s="494">
        <v>4</v>
      </c>
      <c r="AZ110" s="494">
        <v>0</v>
      </c>
      <c r="BA110" s="494">
        <v>4</v>
      </c>
      <c r="BB110" s="494">
        <v>3</v>
      </c>
      <c r="BC110" s="494">
        <v>0</v>
      </c>
      <c r="BD110" s="494">
        <v>99</v>
      </c>
      <c r="BE110" s="494">
        <v>1</v>
      </c>
      <c r="BF110" s="494">
        <v>15</v>
      </c>
      <c r="BG110" s="494">
        <v>2</v>
      </c>
      <c r="BH110" s="494">
        <v>0</v>
      </c>
      <c r="BI110" s="494">
        <v>7</v>
      </c>
      <c r="BJ110" s="494">
        <v>10</v>
      </c>
      <c r="BK110" s="494">
        <v>0</v>
      </c>
      <c r="BL110" s="494">
        <v>2</v>
      </c>
      <c r="BM110" s="494">
        <v>0</v>
      </c>
      <c r="BN110" s="494">
        <v>5</v>
      </c>
      <c r="BO110" s="494">
        <v>0</v>
      </c>
      <c r="BP110" s="494">
        <v>0</v>
      </c>
      <c r="BQ110" s="494">
        <v>0</v>
      </c>
      <c r="BR110" s="494">
        <v>2</v>
      </c>
      <c r="BS110" s="494">
        <v>0</v>
      </c>
      <c r="BT110" s="494">
        <v>0</v>
      </c>
      <c r="BU110" s="494">
        <v>0</v>
      </c>
      <c r="BV110" s="494">
        <v>8</v>
      </c>
      <c r="BW110" s="494">
        <v>0</v>
      </c>
      <c r="BX110" s="494">
        <v>8</v>
      </c>
      <c r="BY110" s="494">
        <v>0</v>
      </c>
      <c r="BZ110" s="494">
        <v>7</v>
      </c>
      <c r="CA110" s="494">
        <v>1</v>
      </c>
      <c r="CB110" s="494">
        <v>6</v>
      </c>
      <c r="CC110" s="494">
        <v>0</v>
      </c>
      <c r="CD110" s="494">
        <v>0</v>
      </c>
      <c r="CE110" s="494">
        <v>1196</v>
      </c>
      <c r="CF110" s="494">
        <v>1</v>
      </c>
      <c r="CG110" s="494">
        <v>16</v>
      </c>
      <c r="CH110" s="494">
        <v>4</v>
      </c>
      <c r="CI110" s="494">
        <v>27149</v>
      </c>
      <c r="CJ110" s="494">
        <v>469</v>
      </c>
      <c r="CK110" s="494">
        <v>736</v>
      </c>
      <c r="CL110" s="494">
        <v>73</v>
      </c>
      <c r="CM110" s="494">
        <v>33477</v>
      </c>
      <c r="CN110" s="494">
        <v>30277</v>
      </c>
      <c r="CO110" s="494">
        <v>2044</v>
      </c>
      <c r="CP110" s="494">
        <v>836</v>
      </c>
      <c r="CQ110" s="494">
        <v>7575</v>
      </c>
      <c r="CR110" s="494">
        <v>190</v>
      </c>
      <c r="CS110" s="494">
        <v>845</v>
      </c>
      <c r="CT110" s="494">
        <v>460</v>
      </c>
      <c r="CU110" s="494">
        <v>32778</v>
      </c>
      <c r="CV110" s="494">
        <v>31113</v>
      </c>
      <c r="CW110" s="494">
        <v>11861</v>
      </c>
      <c r="CX110" s="494">
        <v>52161</v>
      </c>
      <c r="CY110" s="494">
        <v>42725</v>
      </c>
      <c r="CZ110" s="494">
        <v>70320</v>
      </c>
      <c r="DA110" s="494">
        <v>61411</v>
      </c>
      <c r="DB110" s="494">
        <v>27264</v>
      </c>
      <c r="DC110" s="494">
        <v>5109</v>
      </c>
      <c r="DD110" s="494">
        <v>782776</v>
      </c>
      <c r="DE110" s="494">
        <v>1476325</v>
      </c>
      <c r="DF110" s="494">
        <v>230833</v>
      </c>
      <c r="DG110" s="494">
        <v>76500</v>
      </c>
      <c r="DH110" s="494">
        <v>171109</v>
      </c>
      <c r="DI110" s="494">
        <v>102202</v>
      </c>
      <c r="DJ110" s="494">
        <v>58386</v>
      </c>
      <c r="DK110" s="494">
        <v>320168</v>
      </c>
      <c r="DL110" s="494">
        <v>60591</v>
      </c>
      <c r="DM110" s="494">
        <v>161705</v>
      </c>
      <c r="DN110" s="494">
        <v>8501</v>
      </c>
      <c r="DO110" s="494">
        <v>2029</v>
      </c>
      <c r="DP110" s="494">
        <v>0</v>
      </c>
      <c r="DQ110" s="494">
        <v>246741</v>
      </c>
      <c r="DR110" s="494">
        <v>2726</v>
      </c>
      <c r="DS110" s="494">
        <v>528</v>
      </c>
      <c r="DT110" s="494">
        <v>1212</v>
      </c>
      <c r="DU110" s="494">
        <v>1293</v>
      </c>
      <c r="DV110" s="494">
        <v>2110</v>
      </c>
      <c r="DW110" s="494">
        <v>7688</v>
      </c>
      <c r="DX110" s="494">
        <v>0</v>
      </c>
      <c r="DY110" s="494">
        <v>10923</v>
      </c>
      <c r="DZ110" s="494">
        <v>5349</v>
      </c>
      <c r="EA110" s="494">
        <v>1960</v>
      </c>
      <c r="EB110" s="494">
        <v>625</v>
      </c>
      <c r="EC110" s="494">
        <v>79</v>
      </c>
      <c r="ED110" s="494">
        <v>120</v>
      </c>
      <c r="EE110" s="494">
        <v>12</v>
      </c>
      <c r="EF110" s="494">
        <v>0</v>
      </c>
      <c r="EG110" s="494">
        <v>95</v>
      </c>
      <c r="EH110" s="494">
        <v>0</v>
      </c>
      <c r="EI110" s="494">
        <v>643</v>
      </c>
      <c r="EJ110" s="494">
        <v>1697</v>
      </c>
      <c r="EK110" s="494">
        <v>1360</v>
      </c>
      <c r="EL110" s="494">
        <v>223</v>
      </c>
      <c r="EM110" s="494">
        <v>0</v>
      </c>
      <c r="EN110" s="494">
        <v>0</v>
      </c>
      <c r="EO110" s="494">
        <v>0</v>
      </c>
      <c r="EP110" s="494">
        <v>85</v>
      </c>
      <c r="EQ110" s="494">
        <v>1</v>
      </c>
      <c r="ER110" s="494">
        <v>0</v>
      </c>
      <c r="ES110" s="494">
        <v>1</v>
      </c>
      <c r="ET110" s="494">
        <v>0</v>
      </c>
      <c r="EU110" s="494">
        <v>0</v>
      </c>
      <c r="EV110" s="494">
        <v>16</v>
      </c>
      <c r="EW110" s="494">
        <v>0</v>
      </c>
      <c r="EX110" s="494">
        <v>0</v>
      </c>
      <c r="EY110" s="494">
        <v>5</v>
      </c>
      <c r="EZ110" s="494">
        <v>0</v>
      </c>
      <c r="FA110" s="494">
        <v>1</v>
      </c>
      <c r="FB110" s="494">
        <v>0</v>
      </c>
      <c r="FC110" s="494">
        <v>128</v>
      </c>
      <c r="FD110" s="494">
        <v>34</v>
      </c>
      <c r="FE110" s="494">
        <v>3804</v>
      </c>
      <c r="FF110" s="494">
        <v>12897</v>
      </c>
      <c r="FG110" s="494">
        <v>20545</v>
      </c>
      <c r="FH110" s="494">
        <v>1260</v>
      </c>
      <c r="FI110" s="494">
        <v>30770</v>
      </c>
      <c r="FJ110" s="494">
        <v>82672</v>
      </c>
      <c r="FK110" s="494">
        <v>5393</v>
      </c>
      <c r="FL110" s="494">
        <v>831</v>
      </c>
      <c r="FM110" s="494">
        <v>23</v>
      </c>
      <c r="FN110" s="494">
        <v>99</v>
      </c>
      <c r="FO110" s="494">
        <v>63167</v>
      </c>
      <c r="FP110" s="494">
        <v>47</v>
      </c>
      <c r="FQ110" s="494">
        <v>0</v>
      </c>
      <c r="FR110" s="494">
        <v>238</v>
      </c>
      <c r="FS110" s="494">
        <v>1</v>
      </c>
      <c r="FT110" s="494">
        <v>0</v>
      </c>
      <c r="FU110" s="494">
        <v>84</v>
      </c>
      <c r="FV110" s="494">
        <v>0</v>
      </c>
      <c r="FW110" s="494">
        <v>1</v>
      </c>
      <c r="FX110" s="494">
        <v>904</v>
      </c>
      <c r="FY110" s="494">
        <v>531928</v>
      </c>
      <c r="FZ110" s="494">
        <v>1870</v>
      </c>
      <c r="GA110" s="494">
        <v>4</v>
      </c>
      <c r="GB110" s="494">
        <v>0</v>
      </c>
      <c r="GC110" s="494">
        <v>18</v>
      </c>
      <c r="GD110" s="494">
        <v>2</v>
      </c>
      <c r="GE110" s="494">
        <v>652</v>
      </c>
      <c r="GF110" s="494">
        <v>52660</v>
      </c>
      <c r="GG110" s="495">
        <v>0</v>
      </c>
      <c r="GH110" s="496">
        <v>4991466</v>
      </c>
      <c r="GI110" s="497">
        <v>540</v>
      </c>
      <c r="GJ110" s="497">
        <v>154914</v>
      </c>
      <c r="GK110" s="497">
        <v>0</v>
      </c>
      <c r="GL110" s="497">
        <v>0</v>
      </c>
      <c r="GM110" s="497">
        <v>0</v>
      </c>
      <c r="GN110" s="497">
        <v>0</v>
      </c>
      <c r="GO110" s="497">
        <v>0</v>
      </c>
      <c r="GP110" s="495">
        <v>47530</v>
      </c>
      <c r="GQ110" s="496">
        <v>202984</v>
      </c>
      <c r="GR110" s="496">
        <v>5194450</v>
      </c>
      <c r="GS110" s="494">
        <v>2842930</v>
      </c>
      <c r="GT110" s="495">
        <v>10</v>
      </c>
      <c r="GU110" s="496">
        <v>2842940</v>
      </c>
      <c r="GV110" s="496">
        <v>3045924</v>
      </c>
      <c r="GW110" s="496">
        <v>8037390</v>
      </c>
      <c r="GX110" s="497">
        <v>-1087742</v>
      </c>
      <c r="GY110" s="497">
        <v>-122</v>
      </c>
      <c r="GZ110" s="497">
        <v>0</v>
      </c>
      <c r="HA110" s="495">
        <v>-87019</v>
      </c>
      <c r="HB110" s="495">
        <v>-1174883</v>
      </c>
      <c r="HC110" s="496">
        <v>1871041</v>
      </c>
      <c r="HD110" s="496">
        <v>6862507</v>
      </c>
    </row>
    <row r="111" spans="1:212" ht="15.75" hidden="1" customHeight="1" x14ac:dyDescent="0.2">
      <c r="A111" s="498" t="s">
        <v>878</v>
      </c>
      <c r="B111" s="499" t="s">
        <v>1222</v>
      </c>
      <c r="C111" s="493">
        <v>0</v>
      </c>
      <c r="D111" s="494">
        <v>0</v>
      </c>
      <c r="E111" s="494">
        <v>0</v>
      </c>
      <c r="F111" s="494">
        <v>0</v>
      </c>
      <c r="G111" s="494">
        <v>0</v>
      </c>
      <c r="H111" s="494">
        <v>0</v>
      </c>
      <c r="I111" s="494">
        <v>119</v>
      </c>
      <c r="J111" s="494">
        <v>0</v>
      </c>
      <c r="K111" s="494">
        <v>0</v>
      </c>
      <c r="L111" s="494">
        <v>0</v>
      </c>
      <c r="M111" s="494">
        <v>0</v>
      </c>
      <c r="N111" s="494">
        <v>1094</v>
      </c>
      <c r="O111" s="494">
        <v>0</v>
      </c>
      <c r="P111" s="494">
        <v>0</v>
      </c>
      <c r="Q111" s="494">
        <v>7</v>
      </c>
      <c r="R111" s="494">
        <v>103</v>
      </c>
      <c r="S111" s="494">
        <v>0</v>
      </c>
      <c r="T111" s="494">
        <v>0</v>
      </c>
      <c r="U111" s="494">
        <v>0</v>
      </c>
      <c r="V111" s="494">
        <v>0</v>
      </c>
      <c r="W111" s="494">
        <v>0</v>
      </c>
      <c r="X111" s="494">
        <v>0</v>
      </c>
      <c r="Y111" s="494">
        <v>0</v>
      </c>
      <c r="Z111" s="494">
        <v>0</v>
      </c>
      <c r="AA111" s="494">
        <v>0</v>
      </c>
      <c r="AB111" s="494">
        <v>0</v>
      </c>
      <c r="AC111" s="494">
        <v>0</v>
      </c>
      <c r="AD111" s="494">
        <v>0</v>
      </c>
      <c r="AE111" s="494">
        <v>0</v>
      </c>
      <c r="AF111" s="494">
        <v>0</v>
      </c>
      <c r="AG111" s="494">
        <v>0</v>
      </c>
      <c r="AH111" s="494">
        <v>0</v>
      </c>
      <c r="AI111" s="494">
        <v>0</v>
      </c>
      <c r="AJ111" s="494">
        <v>0</v>
      </c>
      <c r="AK111" s="494">
        <v>0</v>
      </c>
      <c r="AL111" s="494">
        <v>0</v>
      </c>
      <c r="AM111" s="494">
        <v>64</v>
      </c>
      <c r="AN111" s="494">
        <v>329</v>
      </c>
      <c r="AO111" s="494">
        <v>0</v>
      </c>
      <c r="AP111" s="494">
        <v>0</v>
      </c>
      <c r="AQ111" s="494">
        <v>0</v>
      </c>
      <c r="AR111" s="494">
        <v>0</v>
      </c>
      <c r="AS111" s="494">
        <v>0</v>
      </c>
      <c r="AT111" s="494">
        <v>0</v>
      </c>
      <c r="AU111" s="494">
        <v>0</v>
      </c>
      <c r="AV111" s="494">
        <v>0</v>
      </c>
      <c r="AW111" s="494">
        <v>0</v>
      </c>
      <c r="AX111" s="494">
        <v>0</v>
      </c>
      <c r="AY111" s="494">
        <v>0</v>
      </c>
      <c r="AZ111" s="494">
        <v>0</v>
      </c>
      <c r="BA111" s="494">
        <v>0</v>
      </c>
      <c r="BB111" s="494">
        <v>0</v>
      </c>
      <c r="BC111" s="494">
        <v>0</v>
      </c>
      <c r="BD111" s="494">
        <v>0</v>
      </c>
      <c r="BE111" s="494">
        <v>0</v>
      </c>
      <c r="BF111" s="494">
        <v>0</v>
      </c>
      <c r="BG111" s="494">
        <v>0</v>
      </c>
      <c r="BH111" s="494">
        <v>0</v>
      </c>
      <c r="BI111" s="494">
        <v>0</v>
      </c>
      <c r="BJ111" s="494">
        <v>0</v>
      </c>
      <c r="BK111" s="494">
        <v>0</v>
      </c>
      <c r="BL111" s="494">
        <v>58</v>
      </c>
      <c r="BM111" s="494">
        <v>0</v>
      </c>
      <c r="BN111" s="494">
        <v>0</v>
      </c>
      <c r="BO111" s="494">
        <v>0</v>
      </c>
      <c r="BP111" s="494">
        <v>0</v>
      </c>
      <c r="BQ111" s="494">
        <v>0</v>
      </c>
      <c r="BR111" s="494">
        <v>26</v>
      </c>
      <c r="BS111" s="494">
        <v>0</v>
      </c>
      <c r="BT111" s="494">
        <v>0</v>
      </c>
      <c r="BU111" s="494">
        <v>0</v>
      </c>
      <c r="BV111" s="494">
        <v>0</v>
      </c>
      <c r="BW111" s="494">
        <v>0</v>
      </c>
      <c r="BX111" s="494">
        <v>0</v>
      </c>
      <c r="BY111" s="494">
        <v>0</v>
      </c>
      <c r="BZ111" s="494">
        <v>0</v>
      </c>
      <c r="CA111" s="494">
        <v>0</v>
      </c>
      <c r="CB111" s="494">
        <v>0</v>
      </c>
      <c r="CC111" s="494">
        <v>0</v>
      </c>
      <c r="CD111" s="494">
        <v>0</v>
      </c>
      <c r="CE111" s="494">
        <v>107</v>
      </c>
      <c r="CF111" s="494">
        <v>0</v>
      </c>
      <c r="CG111" s="494">
        <v>10</v>
      </c>
      <c r="CH111" s="494">
        <v>6011</v>
      </c>
      <c r="CI111" s="494">
        <v>1055</v>
      </c>
      <c r="CJ111" s="494">
        <v>0</v>
      </c>
      <c r="CK111" s="494">
        <v>65015</v>
      </c>
      <c r="CL111" s="494">
        <v>40585</v>
      </c>
      <c r="CM111" s="494">
        <v>22598</v>
      </c>
      <c r="CN111" s="494">
        <v>87831</v>
      </c>
      <c r="CO111" s="494">
        <v>5941</v>
      </c>
      <c r="CP111" s="494">
        <v>4929</v>
      </c>
      <c r="CQ111" s="494">
        <v>10217</v>
      </c>
      <c r="CR111" s="494">
        <v>11771</v>
      </c>
      <c r="CS111" s="494">
        <v>26779</v>
      </c>
      <c r="CT111" s="494">
        <v>26691</v>
      </c>
      <c r="CU111" s="494">
        <v>59823</v>
      </c>
      <c r="CV111" s="494">
        <v>30712</v>
      </c>
      <c r="CW111" s="494">
        <v>115042</v>
      </c>
      <c r="CX111" s="494">
        <v>11331</v>
      </c>
      <c r="CY111" s="494">
        <v>45218</v>
      </c>
      <c r="CZ111" s="494">
        <v>12670</v>
      </c>
      <c r="DA111" s="494">
        <v>8807</v>
      </c>
      <c r="DB111" s="494">
        <v>1945</v>
      </c>
      <c r="DC111" s="494">
        <v>0</v>
      </c>
      <c r="DD111" s="494">
        <v>0</v>
      </c>
      <c r="DE111" s="494">
        <v>7650</v>
      </c>
      <c r="DF111" s="494">
        <v>1078526</v>
      </c>
      <c r="DG111" s="494">
        <v>58771</v>
      </c>
      <c r="DH111" s="494">
        <v>15275</v>
      </c>
      <c r="DI111" s="494">
        <v>7216</v>
      </c>
      <c r="DJ111" s="494">
        <v>9805</v>
      </c>
      <c r="DK111" s="494">
        <v>22359</v>
      </c>
      <c r="DL111" s="494">
        <v>8060</v>
      </c>
      <c r="DM111" s="494">
        <v>17081</v>
      </c>
      <c r="DN111" s="494">
        <v>334383</v>
      </c>
      <c r="DO111" s="494">
        <v>26490</v>
      </c>
      <c r="DP111" s="494">
        <v>7112</v>
      </c>
      <c r="DQ111" s="494">
        <v>895502</v>
      </c>
      <c r="DR111" s="494">
        <v>39548</v>
      </c>
      <c r="DS111" s="494">
        <v>9951</v>
      </c>
      <c r="DT111" s="494">
        <v>2844</v>
      </c>
      <c r="DU111" s="494">
        <v>8100</v>
      </c>
      <c r="DV111" s="494">
        <v>53</v>
      </c>
      <c r="DW111" s="494">
        <v>1387</v>
      </c>
      <c r="DX111" s="494">
        <v>0</v>
      </c>
      <c r="DY111" s="494">
        <v>18694</v>
      </c>
      <c r="DZ111" s="494">
        <v>45512</v>
      </c>
      <c r="EA111" s="494">
        <v>39898</v>
      </c>
      <c r="EB111" s="494">
        <v>18644</v>
      </c>
      <c r="EC111" s="494">
        <v>35571</v>
      </c>
      <c r="ED111" s="494">
        <v>0</v>
      </c>
      <c r="EE111" s="494">
        <v>0</v>
      </c>
      <c r="EF111" s="494">
        <v>0</v>
      </c>
      <c r="EG111" s="494">
        <v>0</v>
      </c>
      <c r="EH111" s="494">
        <v>0</v>
      </c>
      <c r="EI111" s="494">
        <v>11</v>
      </c>
      <c r="EJ111" s="494">
        <v>0</v>
      </c>
      <c r="EK111" s="494">
        <v>0</v>
      </c>
      <c r="EL111" s="494">
        <v>0</v>
      </c>
      <c r="EM111" s="494">
        <v>0</v>
      </c>
      <c r="EN111" s="494">
        <v>0</v>
      </c>
      <c r="EO111" s="494">
        <v>0</v>
      </c>
      <c r="EP111" s="494">
        <v>458</v>
      </c>
      <c r="EQ111" s="494">
        <v>6</v>
      </c>
      <c r="ER111" s="494">
        <v>0</v>
      </c>
      <c r="ES111" s="494">
        <v>0</v>
      </c>
      <c r="ET111" s="494">
        <v>8</v>
      </c>
      <c r="EU111" s="494">
        <v>66</v>
      </c>
      <c r="EV111" s="494">
        <v>0</v>
      </c>
      <c r="EW111" s="494">
        <v>0</v>
      </c>
      <c r="EX111" s="494">
        <v>0</v>
      </c>
      <c r="EY111" s="494">
        <v>0</v>
      </c>
      <c r="EZ111" s="494">
        <v>0</v>
      </c>
      <c r="FA111" s="494">
        <v>32</v>
      </c>
      <c r="FB111" s="494">
        <v>0</v>
      </c>
      <c r="FC111" s="494">
        <v>0</v>
      </c>
      <c r="FD111" s="494">
        <v>1</v>
      </c>
      <c r="FE111" s="494">
        <v>20</v>
      </c>
      <c r="FF111" s="494">
        <v>0</v>
      </c>
      <c r="FG111" s="494">
        <v>0</v>
      </c>
      <c r="FH111" s="494">
        <v>0</v>
      </c>
      <c r="FI111" s="494">
        <v>0</v>
      </c>
      <c r="FJ111" s="494">
        <v>33</v>
      </c>
      <c r="FK111" s="494">
        <v>0</v>
      </c>
      <c r="FL111" s="494">
        <v>0</v>
      </c>
      <c r="FM111" s="494">
        <v>0</v>
      </c>
      <c r="FN111" s="494">
        <v>0</v>
      </c>
      <c r="FO111" s="494">
        <v>0</v>
      </c>
      <c r="FP111" s="494">
        <v>0</v>
      </c>
      <c r="FQ111" s="494">
        <v>0</v>
      </c>
      <c r="FR111" s="494">
        <v>0</v>
      </c>
      <c r="FS111" s="494">
        <v>0</v>
      </c>
      <c r="FT111" s="494">
        <v>0</v>
      </c>
      <c r="FU111" s="494">
        <v>0</v>
      </c>
      <c r="FV111" s="494">
        <v>0</v>
      </c>
      <c r="FW111" s="494">
        <v>0</v>
      </c>
      <c r="FX111" s="494">
        <v>68909</v>
      </c>
      <c r="FY111" s="494">
        <v>154587</v>
      </c>
      <c r="FZ111" s="494">
        <v>3</v>
      </c>
      <c r="GA111" s="494">
        <v>0</v>
      </c>
      <c r="GB111" s="494">
        <v>0</v>
      </c>
      <c r="GC111" s="494">
        <v>0</v>
      </c>
      <c r="GD111" s="494">
        <v>0</v>
      </c>
      <c r="GE111" s="494">
        <v>103</v>
      </c>
      <c r="GF111" s="494">
        <v>0</v>
      </c>
      <c r="GG111" s="495">
        <v>342</v>
      </c>
      <c r="GH111" s="496">
        <v>3529899</v>
      </c>
      <c r="GI111" s="497">
        <v>21</v>
      </c>
      <c r="GJ111" s="497">
        <v>8017</v>
      </c>
      <c r="GK111" s="497">
        <v>0</v>
      </c>
      <c r="GL111" s="497">
        <v>0</v>
      </c>
      <c r="GM111" s="497">
        <v>0</v>
      </c>
      <c r="GN111" s="497">
        <v>77782</v>
      </c>
      <c r="GO111" s="497">
        <v>2897395</v>
      </c>
      <c r="GP111" s="495">
        <v>-7072</v>
      </c>
      <c r="GQ111" s="496">
        <v>2976143</v>
      </c>
      <c r="GR111" s="496">
        <v>6506042</v>
      </c>
      <c r="GS111" s="494">
        <v>2954967</v>
      </c>
      <c r="GT111" s="495">
        <v>11</v>
      </c>
      <c r="GU111" s="496">
        <v>2954978</v>
      </c>
      <c r="GV111" s="496">
        <v>5931121</v>
      </c>
      <c r="GW111" s="496">
        <v>9461020</v>
      </c>
      <c r="GX111" s="497">
        <v>-1333975</v>
      </c>
      <c r="GY111" s="497">
        <v>0</v>
      </c>
      <c r="GZ111" s="497">
        <v>0</v>
      </c>
      <c r="HA111" s="495">
        <v>-106718</v>
      </c>
      <c r="HB111" s="495">
        <v>-1440693</v>
      </c>
      <c r="HC111" s="496">
        <v>4490428</v>
      </c>
      <c r="HD111" s="496">
        <v>8020327</v>
      </c>
    </row>
    <row r="112" spans="1:212" ht="15.75" hidden="1" customHeight="1" x14ac:dyDescent="0.2">
      <c r="A112" s="498" t="s">
        <v>877</v>
      </c>
      <c r="B112" s="499" t="s">
        <v>1223</v>
      </c>
      <c r="C112" s="493">
        <v>0</v>
      </c>
      <c r="D112" s="494">
        <v>0</v>
      </c>
      <c r="E112" s="494">
        <v>0</v>
      </c>
      <c r="F112" s="494">
        <v>0</v>
      </c>
      <c r="G112" s="494">
        <v>0</v>
      </c>
      <c r="H112" s="494">
        <v>0</v>
      </c>
      <c r="I112" s="494">
        <v>0</v>
      </c>
      <c r="J112" s="494">
        <v>0</v>
      </c>
      <c r="K112" s="494">
        <v>0</v>
      </c>
      <c r="L112" s="494">
        <v>0</v>
      </c>
      <c r="M112" s="494">
        <v>0</v>
      </c>
      <c r="N112" s="494">
        <v>0</v>
      </c>
      <c r="O112" s="494">
        <v>0</v>
      </c>
      <c r="P112" s="494">
        <v>0</v>
      </c>
      <c r="Q112" s="494">
        <v>0</v>
      </c>
      <c r="R112" s="494">
        <v>0</v>
      </c>
      <c r="S112" s="494">
        <v>0</v>
      </c>
      <c r="T112" s="494">
        <v>0</v>
      </c>
      <c r="U112" s="494">
        <v>0</v>
      </c>
      <c r="V112" s="494">
        <v>0</v>
      </c>
      <c r="W112" s="494">
        <v>0</v>
      </c>
      <c r="X112" s="494">
        <v>0</v>
      </c>
      <c r="Y112" s="494">
        <v>0</v>
      </c>
      <c r="Z112" s="494">
        <v>0</v>
      </c>
      <c r="AA112" s="494">
        <v>0</v>
      </c>
      <c r="AB112" s="494">
        <v>0</v>
      </c>
      <c r="AC112" s="494">
        <v>0</v>
      </c>
      <c r="AD112" s="494">
        <v>0</v>
      </c>
      <c r="AE112" s="494">
        <v>0</v>
      </c>
      <c r="AF112" s="494">
        <v>0</v>
      </c>
      <c r="AG112" s="494">
        <v>0</v>
      </c>
      <c r="AH112" s="494">
        <v>0</v>
      </c>
      <c r="AI112" s="494">
        <v>0</v>
      </c>
      <c r="AJ112" s="494">
        <v>0</v>
      </c>
      <c r="AK112" s="494">
        <v>0</v>
      </c>
      <c r="AL112" s="494">
        <v>0</v>
      </c>
      <c r="AM112" s="494">
        <v>0</v>
      </c>
      <c r="AN112" s="494">
        <v>0</v>
      </c>
      <c r="AO112" s="494">
        <v>0</v>
      </c>
      <c r="AP112" s="494">
        <v>0</v>
      </c>
      <c r="AQ112" s="494">
        <v>0</v>
      </c>
      <c r="AR112" s="494">
        <v>0</v>
      </c>
      <c r="AS112" s="494">
        <v>0</v>
      </c>
      <c r="AT112" s="494">
        <v>0</v>
      </c>
      <c r="AU112" s="494">
        <v>0</v>
      </c>
      <c r="AV112" s="494">
        <v>0</v>
      </c>
      <c r="AW112" s="494">
        <v>0</v>
      </c>
      <c r="AX112" s="494">
        <v>0</v>
      </c>
      <c r="AY112" s="494">
        <v>0</v>
      </c>
      <c r="AZ112" s="494">
        <v>0</v>
      </c>
      <c r="BA112" s="494">
        <v>0</v>
      </c>
      <c r="BB112" s="494">
        <v>0</v>
      </c>
      <c r="BC112" s="494">
        <v>0</v>
      </c>
      <c r="BD112" s="494">
        <v>0</v>
      </c>
      <c r="BE112" s="494">
        <v>0</v>
      </c>
      <c r="BF112" s="494">
        <v>0</v>
      </c>
      <c r="BG112" s="494">
        <v>0</v>
      </c>
      <c r="BH112" s="494">
        <v>0</v>
      </c>
      <c r="BI112" s="494">
        <v>0</v>
      </c>
      <c r="BJ112" s="494">
        <v>0</v>
      </c>
      <c r="BK112" s="494">
        <v>0</v>
      </c>
      <c r="BL112" s="494">
        <v>15</v>
      </c>
      <c r="BM112" s="494">
        <v>0</v>
      </c>
      <c r="BN112" s="494">
        <v>0</v>
      </c>
      <c r="BO112" s="494">
        <v>0</v>
      </c>
      <c r="BP112" s="494">
        <v>0</v>
      </c>
      <c r="BQ112" s="494">
        <v>0</v>
      </c>
      <c r="BR112" s="494">
        <v>0</v>
      </c>
      <c r="BS112" s="494">
        <v>0</v>
      </c>
      <c r="BT112" s="494">
        <v>0</v>
      </c>
      <c r="BU112" s="494">
        <v>0</v>
      </c>
      <c r="BV112" s="494">
        <v>0</v>
      </c>
      <c r="BW112" s="494">
        <v>0</v>
      </c>
      <c r="BX112" s="494">
        <v>0</v>
      </c>
      <c r="BY112" s="494">
        <v>0</v>
      </c>
      <c r="BZ112" s="494">
        <v>0</v>
      </c>
      <c r="CA112" s="494">
        <v>0</v>
      </c>
      <c r="CB112" s="494">
        <v>0</v>
      </c>
      <c r="CC112" s="494">
        <v>0</v>
      </c>
      <c r="CD112" s="494">
        <v>0</v>
      </c>
      <c r="CE112" s="494">
        <v>0</v>
      </c>
      <c r="CF112" s="494">
        <v>0</v>
      </c>
      <c r="CG112" s="494">
        <v>0</v>
      </c>
      <c r="CH112" s="494">
        <v>0</v>
      </c>
      <c r="CI112" s="494">
        <v>0</v>
      </c>
      <c r="CJ112" s="494">
        <v>0</v>
      </c>
      <c r="CK112" s="494">
        <v>0</v>
      </c>
      <c r="CL112" s="494">
        <v>0</v>
      </c>
      <c r="CM112" s="494">
        <v>0</v>
      </c>
      <c r="CN112" s="494">
        <v>0</v>
      </c>
      <c r="CO112" s="494">
        <v>0</v>
      </c>
      <c r="CP112" s="494">
        <v>0</v>
      </c>
      <c r="CQ112" s="494">
        <v>0</v>
      </c>
      <c r="CR112" s="494">
        <v>0</v>
      </c>
      <c r="CS112" s="494">
        <v>0</v>
      </c>
      <c r="CT112" s="494">
        <v>0</v>
      </c>
      <c r="CU112" s="494">
        <v>0</v>
      </c>
      <c r="CV112" s="494">
        <v>0</v>
      </c>
      <c r="CW112" s="494">
        <v>0</v>
      </c>
      <c r="CX112" s="494">
        <v>0</v>
      </c>
      <c r="CY112" s="494">
        <v>0</v>
      </c>
      <c r="CZ112" s="494">
        <v>0</v>
      </c>
      <c r="DA112" s="494">
        <v>0</v>
      </c>
      <c r="DB112" s="494">
        <v>0</v>
      </c>
      <c r="DC112" s="494">
        <v>0</v>
      </c>
      <c r="DD112" s="494">
        <v>0</v>
      </c>
      <c r="DE112" s="494">
        <v>0</v>
      </c>
      <c r="DF112" s="494">
        <v>0</v>
      </c>
      <c r="DG112" s="494">
        <v>205911</v>
      </c>
      <c r="DH112" s="494">
        <v>0</v>
      </c>
      <c r="DI112" s="494">
        <v>0</v>
      </c>
      <c r="DJ112" s="494">
        <v>6</v>
      </c>
      <c r="DK112" s="494">
        <v>0</v>
      </c>
      <c r="DL112" s="494">
        <v>0</v>
      </c>
      <c r="DM112" s="494">
        <v>0</v>
      </c>
      <c r="DN112" s="494">
        <v>0</v>
      </c>
      <c r="DO112" s="494">
        <v>0</v>
      </c>
      <c r="DP112" s="494">
        <v>0</v>
      </c>
      <c r="DQ112" s="494">
        <v>0</v>
      </c>
      <c r="DR112" s="494">
        <v>753</v>
      </c>
      <c r="DS112" s="494">
        <v>3522</v>
      </c>
      <c r="DT112" s="494">
        <v>0</v>
      </c>
      <c r="DU112" s="494">
        <v>0</v>
      </c>
      <c r="DV112" s="494">
        <v>0</v>
      </c>
      <c r="DW112" s="494">
        <v>20</v>
      </c>
      <c r="DX112" s="494">
        <v>0</v>
      </c>
      <c r="DY112" s="494">
        <v>73894</v>
      </c>
      <c r="DZ112" s="494">
        <v>32043</v>
      </c>
      <c r="EA112" s="494">
        <v>0</v>
      </c>
      <c r="EB112" s="494">
        <v>0</v>
      </c>
      <c r="EC112" s="494">
        <v>0</v>
      </c>
      <c r="ED112" s="494">
        <v>0</v>
      </c>
      <c r="EE112" s="494">
        <v>0</v>
      </c>
      <c r="EF112" s="494">
        <v>0</v>
      </c>
      <c r="EG112" s="494">
        <v>0</v>
      </c>
      <c r="EH112" s="494">
        <v>0</v>
      </c>
      <c r="EI112" s="494">
        <v>0</v>
      </c>
      <c r="EJ112" s="494">
        <v>0</v>
      </c>
      <c r="EK112" s="494">
        <v>0</v>
      </c>
      <c r="EL112" s="494">
        <v>0</v>
      </c>
      <c r="EM112" s="494">
        <v>0</v>
      </c>
      <c r="EN112" s="494">
        <v>0</v>
      </c>
      <c r="EO112" s="494">
        <v>0</v>
      </c>
      <c r="EP112" s="494">
        <v>0</v>
      </c>
      <c r="EQ112" s="494">
        <v>0</v>
      </c>
      <c r="ER112" s="494">
        <v>1102</v>
      </c>
      <c r="ES112" s="494">
        <v>0</v>
      </c>
      <c r="ET112" s="494">
        <v>0</v>
      </c>
      <c r="EU112" s="494">
        <v>0</v>
      </c>
      <c r="EV112" s="494">
        <v>0</v>
      </c>
      <c r="EW112" s="494">
        <v>0</v>
      </c>
      <c r="EX112" s="494">
        <v>0</v>
      </c>
      <c r="EY112" s="494">
        <v>0</v>
      </c>
      <c r="EZ112" s="494">
        <v>0</v>
      </c>
      <c r="FA112" s="494">
        <v>0</v>
      </c>
      <c r="FB112" s="494">
        <v>0</v>
      </c>
      <c r="FC112" s="494">
        <v>312</v>
      </c>
      <c r="FD112" s="494">
        <v>0</v>
      </c>
      <c r="FE112" s="494">
        <v>0</v>
      </c>
      <c r="FF112" s="494">
        <v>0</v>
      </c>
      <c r="FG112" s="494">
        <v>0</v>
      </c>
      <c r="FH112" s="494">
        <v>0</v>
      </c>
      <c r="FI112" s="494">
        <v>4124</v>
      </c>
      <c r="FJ112" s="494">
        <v>7142</v>
      </c>
      <c r="FK112" s="494">
        <v>13893</v>
      </c>
      <c r="FL112" s="494">
        <v>0</v>
      </c>
      <c r="FM112" s="494">
        <v>0</v>
      </c>
      <c r="FN112" s="494">
        <v>0</v>
      </c>
      <c r="FO112" s="494">
        <v>0</v>
      </c>
      <c r="FP112" s="494">
        <v>0</v>
      </c>
      <c r="FQ112" s="494">
        <v>0</v>
      </c>
      <c r="FR112" s="494">
        <v>0</v>
      </c>
      <c r="FS112" s="494">
        <v>0</v>
      </c>
      <c r="FT112" s="494">
        <v>0</v>
      </c>
      <c r="FU112" s="494">
        <v>988</v>
      </c>
      <c r="FV112" s="494">
        <v>0</v>
      </c>
      <c r="FW112" s="494">
        <v>0</v>
      </c>
      <c r="FX112" s="494">
        <v>0</v>
      </c>
      <c r="FY112" s="494">
        <v>84851</v>
      </c>
      <c r="FZ112" s="494">
        <v>900</v>
      </c>
      <c r="GA112" s="494">
        <v>0</v>
      </c>
      <c r="GB112" s="494">
        <v>0</v>
      </c>
      <c r="GC112" s="494">
        <v>0</v>
      </c>
      <c r="GD112" s="494">
        <v>1742</v>
      </c>
      <c r="GE112" s="494">
        <v>108</v>
      </c>
      <c r="GF112" s="494">
        <v>0</v>
      </c>
      <c r="GG112" s="495">
        <v>0</v>
      </c>
      <c r="GH112" s="496">
        <v>431326</v>
      </c>
      <c r="GI112" s="497">
        <v>56439</v>
      </c>
      <c r="GJ112" s="497">
        <v>2446847</v>
      </c>
      <c r="GK112" s="497">
        <v>0</v>
      </c>
      <c r="GL112" s="497">
        <v>0</v>
      </c>
      <c r="GM112" s="497">
        <v>0</v>
      </c>
      <c r="GN112" s="497">
        <v>3683</v>
      </c>
      <c r="GO112" s="497">
        <v>542517</v>
      </c>
      <c r="GP112" s="495">
        <v>7543</v>
      </c>
      <c r="GQ112" s="496">
        <v>3057029</v>
      </c>
      <c r="GR112" s="496">
        <v>3488355</v>
      </c>
      <c r="GS112" s="494">
        <v>262900</v>
      </c>
      <c r="GT112" s="495">
        <v>46211</v>
      </c>
      <c r="GU112" s="496">
        <v>309111</v>
      </c>
      <c r="GV112" s="496">
        <v>3366140</v>
      </c>
      <c r="GW112" s="496">
        <v>3797466</v>
      </c>
      <c r="GX112" s="497">
        <v>-874541</v>
      </c>
      <c r="GY112" s="497">
        <v>-2558</v>
      </c>
      <c r="GZ112" s="497">
        <v>-134</v>
      </c>
      <c r="HA112" s="495">
        <v>-69974</v>
      </c>
      <c r="HB112" s="495">
        <v>-947207</v>
      </c>
      <c r="HC112" s="496">
        <v>2418933</v>
      </c>
      <c r="HD112" s="496">
        <v>2850259</v>
      </c>
    </row>
    <row r="113" spans="1:212" ht="15.75" hidden="1" customHeight="1" x14ac:dyDescent="0.2">
      <c r="A113" s="498" t="s">
        <v>875</v>
      </c>
      <c r="B113" s="499" t="s">
        <v>874</v>
      </c>
      <c r="C113" s="493">
        <v>0</v>
      </c>
      <c r="D113" s="494">
        <v>0</v>
      </c>
      <c r="E113" s="494">
        <v>0</v>
      </c>
      <c r="F113" s="494">
        <v>0</v>
      </c>
      <c r="G113" s="494">
        <v>0</v>
      </c>
      <c r="H113" s="494">
        <v>0</v>
      </c>
      <c r="I113" s="494">
        <v>0</v>
      </c>
      <c r="J113" s="494">
        <v>0</v>
      </c>
      <c r="K113" s="494">
        <v>0</v>
      </c>
      <c r="L113" s="494">
        <v>0</v>
      </c>
      <c r="M113" s="494">
        <v>0</v>
      </c>
      <c r="N113" s="494">
        <v>0</v>
      </c>
      <c r="O113" s="494">
        <v>0</v>
      </c>
      <c r="P113" s="494">
        <v>0</v>
      </c>
      <c r="Q113" s="494">
        <v>0</v>
      </c>
      <c r="R113" s="494">
        <v>0</v>
      </c>
      <c r="S113" s="494">
        <v>0</v>
      </c>
      <c r="T113" s="494">
        <v>0</v>
      </c>
      <c r="U113" s="494">
        <v>0</v>
      </c>
      <c r="V113" s="494">
        <v>0</v>
      </c>
      <c r="W113" s="494">
        <v>0</v>
      </c>
      <c r="X113" s="494">
        <v>0</v>
      </c>
      <c r="Y113" s="494">
        <v>0</v>
      </c>
      <c r="Z113" s="494">
        <v>0</v>
      </c>
      <c r="AA113" s="494">
        <v>0</v>
      </c>
      <c r="AB113" s="494">
        <v>0</v>
      </c>
      <c r="AC113" s="494">
        <v>0</v>
      </c>
      <c r="AD113" s="494">
        <v>0</v>
      </c>
      <c r="AE113" s="494">
        <v>0</v>
      </c>
      <c r="AF113" s="494">
        <v>0</v>
      </c>
      <c r="AG113" s="494">
        <v>0</v>
      </c>
      <c r="AH113" s="494">
        <v>0</v>
      </c>
      <c r="AI113" s="494">
        <v>0</v>
      </c>
      <c r="AJ113" s="494">
        <v>0</v>
      </c>
      <c r="AK113" s="494">
        <v>0</v>
      </c>
      <c r="AL113" s="494">
        <v>0</v>
      </c>
      <c r="AM113" s="494">
        <v>0</v>
      </c>
      <c r="AN113" s="494">
        <v>0</v>
      </c>
      <c r="AO113" s="494">
        <v>0</v>
      </c>
      <c r="AP113" s="494">
        <v>0</v>
      </c>
      <c r="AQ113" s="494">
        <v>0</v>
      </c>
      <c r="AR113" s="494">
        <v>0</v>
      </c>
      <c r="AS113" s="494">
        <v>0</v>
      </c>
      <c r="AT113" s="494">
        <v>0</v>
      </c>
      <c r="AU113" s="494">
        <v>0</v>
      </c>
      <c r="AV113" s="494">
        <v>0</v>
      </c>
      <c r="AW113" s="494">
        <v>0</v>
      </c>
      <c r="AX113" s="494">
        <v>0</v>
      </c>
      <c r="AY113" s="494">
        <v>0</v>
      </c>
      <c r="AZ113" s="494">
        <v>0</v>
      </c>
      <c r="BA113" s="494">
        <v>0</v>
      </c>
      <c r="BB113" s="494">
        <v>0</v>
      </c>
      <c r="BC113" s="494">
        <v>0</v>
      </c>
      <c r="BD113" s="494">
        <v>0</v>
      </c>
      <c r="BE113" s="494">
        <v>0</v>
      </c>
      <c r="BF113" s="494">
        <v>0</v>
      </c>
      <c r="BG113" s="494">
        <v>0</v>
      </c>
      <c r="BH113" s="494">
        <v>0</v>
      </c>
      <c r="BI113" s="494">
        <v>0</v>
      </c>
      <c r="BJ113" s="494">
        <v>0</v>
      </c>
      <c r="BK113" s="494">
        <v>0</v>
      </c>
      <c r="BL113" s="494">
        <v>0</v>
      </c>
      <c r="BM113" s="494">
        <v>0</v>
      </c>
      <c r="BN113" s="494">
        <v>0</v>
      </c>
      <c r="BO113" s="494">
        <v>0</v>
      </c>
      <c r="BP113" s="494">
        <v>0</v>
      </c>
      <c r="BQ113" s="494">
        <v>0</v>
      </c>
      <c r="BR113" s="494">
        <v>0</v>
      </c>
      <c r="BS113" s="494">
        <v>0</v>
      </c>
      <c r="BT113" s="494">
        <v>0</v>
      </c>
      <c r="BU113" s="494">
        <v>0</v>
      </c>
      <c r="BV113" s="494">
        <v>0</v>
      </c>
      <c r="BW113" s="494">
        <v>0</v>
      </c>
      <c r="BX113" s="494">
        <v>0</v>
      </c>
      <c r="BY113" s="494">
        <v>0</v>
      </c>
      <c r="BZ113" s="494">
        <v>0</v>
      </c>
      <c r="CA113" s="494">
        <v>0</v>
      </c>
      <c r="CB113" s="494">
        <v>0</v>
      </c>
      <c r="CC113" s="494">
        <v>0</v>
      </c>
      <c r="CD113" s="494">
        <v>0</v>
      </c>
      <c r="CE113" s="494">
        <v>0</v>
      </c>
      <c r="CF113" s="494">
        <v>0</v>
      </c>
      <c r="CG113" s="494">
        <v>0</v>
      </c>
      <c r="CH113" s="494">
        <v>0</v>
      </c>
      <c r="CI113" s="494">
        <v>0</v>
      </c>
      <c r="CJ113" s="494">
        <v>0</v>
      </c>
      <c r="CK113" s="494">
        <v>0</v>
      </c>
      <c r="CL113" s="494">
        <v>6079</v>
      </c>
      <c r="CM113" s="494">
        <v>233</v>
      </c>
      <c r="CN113" s="494">
        <v>0</v>
      </c>
      <c r="CO113" s="494">
        <v>48</v>
      </c>
      <c r="CP113" s="494">
        <v>0</v>
      </c>
      <c r="CQ113" s="494">
        <v>0</v>
      </c>
      <c r="CR113" s="494">
        <v>6</v>
      </c>
      <c r="CS113" s="494">
        <v>4682</v>
      </c>
      <c r="CT113" s="494">
        <v>3441</v>
      </c>
      <c r="CU113" s="494">
        <v>56489</v>
      </c>
      <c r="CV113" s="494">
        <v>4344</v>
      </c>
      <c r="CW113" s="494">
        <v>813</v>
      </c>
      <c r="CX113" s="494">
        <v>7100</v>
      </c>
      <c r="CY113" s="494">
        <v>0</v>
      </c>
      <c r="CZ113" s="494">
        <v>2229</v>
      </c>
      <c r="DA113" s="494">
        <v>0</v>
      </c>
      <c r="DB113" s="494">
        <v>0</v>
      </c>
      <c r="DC113" s="494">
        <v>0</v>
      </c>
      <c r="DD113" s="494">
        <v>1986</v>
      </c>
      <c r="DE113" s="494">
        <v>0</v>
      </c>
      <c r="DF113" s="494">
        <v>0</v>
      </c>
      <c r="DG113" s="494">
        <v>0</v>
      </c>
      <c r="DH113" s="494">
        <v>51901</v>
      </c>
      <c r="DI113" s="494">
        <v>0</v>
      </c>
      <c r="DJ113" s="494">
        <v>0</v>
      </c>
      <c r="DK113" s="494">
        <v>0</v>
      </c>
      <c r="DL113" s="494">
        <v>743</v>
      </c>
      <c r="DM113" s="494">
        <v>78</v>
      </c>
      <c r="DN113" s="494">
        <v>295</v>
      </c>
      <c r="DO113" s="494">
        <v>0</v>
      </c>
      <c r="DP113" s="494">
        <v>0</v>
      </c>
      <c r="DQ113" s="494">
        <v>0</v>
      </c>
      <c r="DR113" s="494">
        <v>9094</v>
      </c>
      <c r="DS113" s="494">
        <v>0</v>
      </c>
      <c r="DT113" s="494">
        <v>0</v>
      </c>
      <c r="DU113" s="494">
        <v>0</v>
      </c>
      <c r="DV113" s="494">
        <v>0</v>
      </c>
      <c r="DW113" s="494">
        <v>0</v>
      </c>
      <c r="DX113" s="494">
        <v>0</v>
      </c>
      <c r="DY113" s="494">
        <v>0</v>
      </c>
      <c r="DZ113" s="494">
        <v>0</v>
      </c>
      <c r="EA113" s="494">
        <v>0</v>
      </c>
      <c r="EB113" s="494">
        <v>0</v>
      </c>
      <c r="EC113" s="494">
        <v>0</v>
      </c>
      <c r="ED113" s="494">
        <v>0</v>
      </c>
      <c r="EE113" s="494">
        <v>0</v>
      </c>
      <c r="EF113" s="494">
        <v>0</v>
      </c>
      <c r="EG113" s="494">
        <v>0</v>
      </c>
      <c r="EH113" s="494">
        <v>0</v>
      </c>
      <c r="EI113" s="494">
        <v>0</v>
      </c>
      <c r="EJ113" s="494">
        <v>0</v>
      </c>
      <c r="EK113" s="494">
        <v>0</v>
      </c>
      <c r="EL113" s="494">
        <v>0</v>
      </c>
      <c r="EM113" s="494">
        <v>0</v>
      </c>
      <c r="EN113" s="494">
        <v>0</v>
      </c>
      <c r="EO113" s="494">
        <v>0</v>
      </c>
      <c r="EP113" s="494">
        <v>0</v>
      </c>
      <c r="EQ113" s="494">
        <v>0</v>
      </c>
      <c r="ER113" s="494">
        <v>0</v>
      </c>
      <c r="ES113" s="494">
        <v>0</v>
      </c>
      <c r="ET113" s="494">
        <v>0</v>
      </c>
      <c r="EU113" s="494">
        <v>0</v>
      </c>
      <c r="EV113" s="494">
        <v>0</v>
      </c>
      <c r="EW113" s="494">
        <v>0</v>
      </c>
      <c r="EX113" s="494">
        <v>0</v>
      </c>
      <c r="EY113" s="494">
        <v>0</v>
      </c>
      <c r="EZ113" s="494">
        <v>0</v>
      </c>
      <c r="FA113" s="494">
        <v>0</v>
      </c>
      <c r="FB113" s="494">
        <v>0</v>
      </c>
      <c r="FC113" s="494">
        <v>0</v>
      </c>
      <c r="FD113" s="494">
        <v>0</v>
      </c>
      <c r="FE113" s="494">
        <v>0</v>
      </c>
      <c r="FF113" s="494">
        <v>0</v>
      </c>
      <c r="FG113" s="494">
        <v>0</v>
      </c>
      <c r="FH113" s="494">
        <v>0</v>
      </c>
      <c r="FI113" s="494">
        <v>0</v>
      </c>
      <c r="FJ113" s="494">
        <v>30353</v>
      </c>
      <c r="FK113" s="494">
        <v>0</v>
      </c>
      <c r="FL113" s="494">
        <v>0</v>
      </c>
      <c r="FM113" s="494">
        <v>0</v>
      </c>
      <c r="FN113" s="494">
        <v>0</v>
      </c>
      <c r="FO113" s="494">
        <v>0</v>
      </c>
      <c r="FP113" s="494">
        <v>2880</v>
      </c>
      <c r="FQ113" s="494">
        <v>0</v>
      </c>
      <c r="FR113" s="494">
        <v>0</v>
      </c>
      <c r="FS113" s="494">
        <v>0</v>
      </c>
      <c r="FT113" s="494">
        <v>0</v>
      </c>
      <c r="FU113" s="494">
        <v>0</v>
      </c>
      <c r="FV113" s="494">
        <v>0</v>
      </c>
      <c r="FW113" s="494">
        <v>0</v>
      </c>
      <c r="FX113" s="494">
        <v>0</v>
      </c>
      <c r="FY113" s="494">
        <v>30032</v>
      </c>
      <c r="FZ113" s="494">
        <v>0</v>
      </c>
      <c r="GA113" s="494">
        <v>0</v>
      </c>
      <c r="GB113" s="494">
        <v>0</v>
      </c>
      <c r="GC113" s="494">
        <v>0</v>
      </c>
      <c r="GD113" s="494">
        <v>0</v>
      </c>
      <c r="GE113" s="494">
        <v>0</v>
      </c>
      <c r="GF113" s="494">
        <v>0</v>
      </c>
      <c r="GG113" s="495">
        <v>0</v>
      </c>
      <c r="GH113" s="496">
        <v>212826</v>
      </c>
      <c r="GI113" s="497">
        <v>0</v>
      </c>
      <c r="GJ113" s="497">
        <v>0</v>
      </c>
      <c r="GK113" s="497">
        <v>0</v>
      </c>
      <c r="GL113" s="497">
        <v>0</v>
      </c>
      <c r="GM113" s="497">
        <v>0</v>
      </c>
      <c r="GN113" s="497">
        <v>104163</v>
      </c>
      <c r="GO113" s="497">
        <v>580413</v>
      </c>
      <c r="GP113" s="495">
        <v>-582</v>
      </c>
      <c r="GQ113" s="496">
        <v>683994</v>
      </c>
      <c r="GR113" s="496">
        <v>896820</v>
      </c>
      <c r="GS113" s="494">
        <v>607488</v>
      </c>
      <c r="GT113" s="495">
        <v>0</v>
      </c>
      <c r="GU113" s="496">
        <v>607488</v>
      </c>
      <c r="GV113" s="496">
        <v>1291482</v>
      </c>
      <c r="GW113" s="496">
        <v>1504308</v>
      </c>
      <c r="GX113" s="497">
        <v>-447394</v>
      </c>
      <c r="GY113" s="497">
        <v>0</v>
      </c>
      <c r="GZ113" s="497">
        <v>0</v>
      </c>
      <c r="HA113" s="495">
        <v>-35792</v>
      </c>
      <c r="HB113" s="495">
        <v>-483186</v>
      </c>
      <c r="HC113" s="496">
        <v>808296</v>
      </c>
      <c r="HD113" s="496">
        <v>1021122</v>
      </c>
    </row>
    <row r="114" spans="1:212" ht="15.75" hidden="1" customHeight="1" x14ac:dyDescent="0.2">
      <c r="A114" s="498" t="s">
        <v>873</v>
      </c>
      <c r="B114" s="499" t="s">
        <v>872</v>
      </c>
      <c r="C114" s="493">
        <v>0</v>
      </c>
      <c r="D114" s="494">
        <v>0</v>
      </c>
      <c r="E114" s="494">
        <v>0</v>
      </c>
      <c r="F114" s="494">
        <v>0</v>
      </c>
      <c r="G114" s="494">
        <v>0</v>
      </c>
      <c r="H114" s="494">
        <v>0</v>
      </c>
      <c r="I114" s="494">
        <v>0</v>
      </c>
      <c r="J114" s="494">
        <v>0</v>
      </c>
      <c r="K114" s="494">
        <v>0</v>
      </c>
      <c r="L114" s="494">
        <v>0</v>
      </c>
      <c r="M114" s="494">
        <v>0</v>
      </c>
      <c r="N114" s="494">
        <v>0</v>
      </c>
      <c r="O114" s="494">
        <v>0</v>
      </c>
      <c r="P114" s="494">
        <v>0</v>
      </c>
      <c r="Q114" s="494">
        <v>0</v>
      </c>
      <c r="R114" s="494">
        <v>0</v>
      </c>
      <c r="S114" s="494">
        <v>0</v>
      </c>
      <c r="T114" s="494">
        <v>0</v>
      </c>
      <c r="U114" s="494">
        <v>0</v>
      </c>
      <c r="V114" s="494">
        <v>0</v>
      </c>
      <c r="W114" s="494">
        <v>0</v>
      </c>
      <c r="X114" s="494">
        <v>0</v>
      </c>
      <c r="Y114" s="494">
        <v>0</v>
      </c>
      <c r="Z114" s="494">
        <v>0</v>
      </c>
      <c r="AA114" s="494">
        <v>0</v>
      </c>
      <c r="AB114" s="494">
        <v>0</v>
      </c>
      <c r="AC114" s="494">
        <v>0</v>
      </c>
      <c r="AD114" s="494">
        <v>0</v>
      </c>
      <c r="AE114" s="494">
        <v>0</v>
      </c>
      <c r="AF114" s="494">
        <v>0</v>
      </c>
      <c r="AG114" s="494">
        <v>0</v>
      </c>
      <c r="AH114" s="494">
        <v>0</v>
      </c>
      <c r="AI114" s="494">
        <v>0</v>
      </c>
      <c r="AJ114" s="494">
        <v>0</v>
      </c>
      <c r="AK114" s="494">
        <v>0</v>
      </c>
      <c r="AL114" s="494">
        <v>0</v>
      </c>
      <c r="AM114" s="494">
        <v>0</v>
      </c>
      <c r="AN114" s="494">
        <v>0</v>
      </c>
      <c r="AO114" s="494">
        <v>0</v>
      </c>
      <c r="AP114" s="494">
        <v>0</v>
      </c>
      <c r="AQ114" s="494">
        <v>0</v>
      </c>
      <c r="AR114" s="494">
        <v>0</v>
      </c>
      <c r="AS114" s="494">
        <v>0</v>
      </c>
      <c r="AT114" s="494">
        <v>0</v>
      </c>
      <c r="AU114" s="494">
        <v>0</v>
      </c>
      <c r="AV114" s="494">
        <v>0</v>
      </c>
      <c r="AW114" s="494">
        <v>0</v>
      </c>
      <c r="AX114" s="494">
        <v>0</v>
      </c>
      <c r="AY114" s="494">
        <v>0</v>
      </c>
      <c r="AZ114" s="494">
        <v>0</v>
      </c>
      <c r="BA114" s="494">
        <v>0</v>
      </c>
      <c r="BB114" s="494">
        <v>0</v>
      </c>
      <c r="BC114" s="494">
        <v>0</v>
      </c>
      <c r="BD114" s="494">
        <v>0</v>
      </c>
      <c r="BE114" s="494">
        <v>0</v>
      </c>
      <c r="BF114" s="494">
        <v>0</v>
      </c>
      <c r="BG114" s="494">
        <v>0</v>
      </c>
      <c r="BH114" s="494">
        <v>0</v>
      </c>
      <c r="BI114" s="494">
        <v>0</v>
      </c>
      <c r="BJ114" s="494">
        <v>0</v>
      </c>
      <c r="BK114" s="494">
        <v>0</v>
      </c>
      <c r="BL114" s="494">
        <v>0</v>
      </c>
      <c r="BM114" s="494">
        <v>0</v>
      </c>
      <c r="BN114" s="494">
        <v>0</v>
      </c>
      <c r="BO114" s="494">
        <v>0</v>
      </c>
      <c r="BP114" s="494">
        <v>0</v>
      </c>
      <c r="BQ114" s="494">
        <v>0</v>
      </c>
      <c r="BR114" s="494">
        <v>0</v>
      </c>
      <c r="BS114" s="494">
        <v>0</v>
      </c>
      <c r="BT114" s="494">
        <v>0</v>
      </c>
      <c r="BU114" s="494">
        <v>0</v>
      </c>
      <c r="BV114" s="494">
        <v>0</v>
      </c>
      <c r="BW114" s="494">
        <v>0</v>
      </c>
      <c r="BX114" s="494">
        <v>0</v>
      </c>
      <c r="BY114" s="494">
        <v>0</v>
      </c>
      <c r="BZ114" s="494">
        <v>0</v>
      </c>
      <c r="CA114" s="494">
        <v>0</v>
      </c>
      <c r="CB114" s="494">
        <v>0</v>
      </c>
      <c r="CC114" s="494">
        <v>0</v>
      </c>
      <c r="CD114" s="494">
        <v>0</v>
      </c>
      <c r="CE114" s="494">
        <v>0</v>
      </c>
      <c r="CF114" s="494">
        <v>0</v>
      </c>
      <c r="CG114" s="494">
        <v>0</v>
      </c>
      <c r="CH114" s="494">
        <v>0</v>
      </c>
      <c r="CI114" s="494">
        <v>0</v>
      </c>
      <c r="CJ114" s="494">
        <v>0</v>
      </c>
      <c r="CK114" s="494">
        <v>756</v>
      </c>
      <c r="CL114" s="494">
        <v>561</v>
      </c>
      <c r="CM114" s="494">
        <v>445</v>
      </c>
      <c r="CN114" s="494">
        <v>398</v>
      </c>
      <c r="CO114" s="494">
        <v>1910</v>
      </c>
      <c r="CP114" s="494">
        <v>9</v>
      </c>
      <c r="CQ114" s="494">
        <v>105</v>
      </c>
      <c r="CR114" s="494">
        <v>304</v>
      </c>
      <c r="CS114" s="494">
        <v>245</v>
      </c>
      <c r="CT114" s="494">
        <v>1229</v>
      </c>
      <c r="CU114" s="494">
        <v>72</v>
      </c>
      <c r="CV114" s="494">
        <v>968</v>
      </c>
      <c r="CW114" s="494">
        <v>426</v>
      </c>
      <c r="CX114" s="494">
        <v>0</v>
      </c>
      <c r="CY114" s="494">
        <v>96</v>
      </c>
      <c r="CZ114" s="494">
        <v>12407</v>
      </c>
      <c r="DA114" s="494">
        <v>490</v>
      </c>
      <c r="DB114" s="494">
        <v>0</v>
      </c>
      <c r="DC114" s="494">
        <v>0</v>
      </c>
      <c r="DD114" s="494">
        <v>0</v>
      </c>
      <c r="DE114" s="494">
        <v>0</v>
      </c>
      <c r="DF114" s="494">
        <v>33143</v>
      </c>
      <c r="DG114" s="494">
        <v>0</v>
      </c>
      <c r="DH114" s="494">
        <v>3112</v>
      </c>
      <c r="DI114" s="494">
        <v>21304</v>
      </c>
      <c r="DJ114" s="494">
        <v>0</v>
      </c>
      <c r="DK114" s="494">
        <v>1732</v>
      </c>
      <c r="DL114" s="494">
        <v>98</v>
      </c>
      <c r="DM114" s="494">
        <v>343</v>
      </c>
      <c r="DN114" s="494">
        <v>0</v>
      </c>
      <c r="DO114" s="494">
        <v>0</v>
      </c>
      <c r="DP114" s="494">
        <v>0</v>
      </c>
      <c r="DQ114" s="494">
        <v>59</v>
      </c>
      <c r="DR114" s="494">
        <v>1959</v>
      </c>
      <c r="DS114" s="494">
        <v>564</v>
      </c>
      <c r="DT114" s="494">
        <v>0</v>
      </c>
      <c r="DU114" s="494">
        <v>0</v>
      </c>
      <c r="DV114" s="494">
        <v>0</v>
      </c>
      <c r="DW114" s="494">
        <v>0</v>
      </c>
      <c r="DX114" s="494">
        <v>0</v>
      </c>
      <c r="DY114" s="494">
        <v>1340</v>
      </c>
      <c r="DZ114" s="494">
        <v>2768</v>
      </c>
      <c r="EA114" s="494">
        <v>469</v>
      </c>
      <c r="EB114" s="494">
        <v>4650</v>
      </c>
      <c r="EC114" s="494">
        <v>5294</v>
      </c>
      <c r="ED114" s="494">
        <v>0</v>
      </c>
      <c r="EE114" s="494">
        <v>0</v>
      </c>
      <c r="EF114" s="494">
        <v>0</v>
      </c>
      <c r="EG114" s="494">
        <v>0</v>
      </c>
      <c r="EH114" s="494">
        <v>0</v>
      </c>
      <c r="EI114" s="494">
        <v>0</v>
      </c>
      <c r="EJ114" s="494">
        <v>0</v>
      </c>
      <c r="EK114" s="494">
        <v>0</v>
      </c>
      <c r="EL114" s="494">
        <v>0</v>
      </c>
      <c r="EM114" s="494">
        <v>0</v>
      </c>
      <c r="EN114" s="494">
        <v>0</v>
      </c>
      <c r="EO114" s="494">
        <v>0</v>
      </c>
      <c r="EP114" s="494">
        <v>131</v>
      </c>
      <c r="EQ114" s="494">
        <v>1</v>
      </c>
      <c r="ER114" s="494">
        <v>0</v>
      </c>
      <c r="ES114" s="494">
        <v>0</v>
      </c>
      <c r="ET114" s="494">
        <v>0</v>
      </c>
      <c r="EU114" s="494">
        <v>0</v>
      </c>
      <c r="EV114" s="494">
        <v>0</v>
      </c>
      <c r="EW114" s="494">
        <v>0</v>
      </c>
      <c r="EX114" s="494">
        <v>0</v>
      </c>
      <c r="EY114" s="494">
        <v>0</v>
      </c>
      <c r="EZ114" s="494">
        <v>0</v>
      </c>
      <c r="FA114" s="494">
        <v>0</v>
      </c>
      <c r="FB114" s="494">
        <v>0</v>
      </c>
      <c r="FC114" s="494">
        <v>0</v>
      </c>
      <c r="FD114" s="494">
        <v>0</v>
      </c>
      <c r="FE114" s="494">
        <v>0</v>
      </c>
      <c r="FF114" s="494">
        <v>0</v>
      </c>
      <c r="FG114" s="494">
        <v>150</v>
      </c>
      <c r="FH114" s="494">
        <v>0</v>
      </c>
      <c r="FI114" s="494">
        <v>0</v>
      </c>
      <c r="FJ114" s="494">
        <v>5807</v>
      </c>
      <c r="FK114" s="494">
        <v>332</v>
      </c>
      <c r="FL114" s="494">
        <v>0</v>
      </c>
      <c r="FM114" s="494">
        <v>0</v>
      </c>
      <c r="FN114" s="494">
        <v>0</v>
      </c>
      <c r="FO114" s="494">
        <v>0</v>
      </c>
      <c r="FP114" s="494">
        <v>0</v>
      </c>
      <c r="FQ114" s="494">
        <v>0</v>
      </c>
      <c r="FR114" s="494">
        <v>0</v>
      </c>
      <c r="FS114" s="494">
        <v>0</v>
      </c>
      <c r="FT114" s="494">
        <v>0</v>
      </c>
      <c r="FU114" s="494">
        <v>0</v>
      </c>
      <c r="FV114" s="494">
        <v>0</v>
      </c>
      <c r="FW114" s="494">
        <v>0</v>
      </c>
      <c r="FX114" s="494">
        <v>32</v>
      </c>
      <c r="FY114" s="494">
        <v>2231</v>
      </c>
      <c r="FZ114" s="494">
        <v>2843</v>
      </c>
      <c r="GA114" s="494">
        <v>0</v>
      </c>
      <c r="GB114" s="494">
        <v>0</v>
      </c>
      <c r="GC114" s="494">
        <v>0</v>
      </c>
      <c r="GD114" s="494">
        <v>0</v>
      </c>
      <c r="GE114" s="494">
        <v>0</v>
      </c>
      <c r="GF114" s="494">
        <v>0</v>
      </c>
      <c r="GG114" s="495">
        <v>0</v>
      </c>
      <c r="GH114" s="496">
        <v>108783</v>
      </c>
      <c r="GI114" s="497">
        <v>5</v>
      </c>
      <c r="GJ114" s="497">
        <v>82</v>
      </c>
      <c r="GK114" s="497">
        <v>0</v>
      </c>
      <c r="GL114" s="497">
        <v>0</v>
      </c>
      <c r="GM114" s="497">
        <v>0</v>
      </c>
      <c r="GN114" s="497">
        <v>24364</v>
      </c>
      <c r="GO114" s="497">
        <v>491653</v>
      </c>
      <c r="GP114" s="495">
        <v>4535</v>
      </c>
      <c r="GQ114" s="496">
        <v>520639</v>
      </c>
      <c r="GR114" s="496">
        <v>629422</v>
      </c>
      <c r="GS114" s="494">
        <v>1106398</v>
      </c>
      <c r="GT114" s="495">
        <v>0</v>
      </c>
      <c r="GU114" s="496">
        <v>1106398</v>
      </c>
      <c r="GV114" s="496">
        <v>1627037</v>
      </c>
      <c r="GW114" s="496">
        <v>1735820</v>
      </c>
      <c r="GX114" s="497">
        <v>-547653</v>
      </c>
      <c r="GY114" s="497">
        <v>0</v>
      </c>
      <c r="GZ114" s="497">
        <v>0</v>
      </c>
      <c r="HA114" s="495">
        <v>-43812</v>
      </c>
      <c r="HB114" s="495">
        <v>-591465</v>
      </c>
      <c r="HC114" s="496">
        <v>1035572</v>
      </c>
      <c r="HD114" s="496">
        <v>1144355</v>
      </c>
    </row>
    <row r="115" spans="1:212" ht="15.75" hidden="1" customHeight="1" x14ac:dyDescent="0.2">
      <c r="A115" s="498" t="s">
        <v>1133</v>
      </c>
      <c r="B115" s="499" t="s">
        <v>1224</v>
      </c>
      <c r="C115" s="493">
        <v>0</v>
      </c>
      <c r="D115" s="494">
        <v>0</v>
      </c>
      <c r="E115" s="494">
        <v>0</v>
      </c>
      <c r="F115" s="494">
        <v>0</v>
      </c>
      <c r="G115" s="494">
        <v>0</v>
      </c>
      <c r="H115" s="494">
        <v>72</v>
      </c>
      <c r="I115" s="494">
        <v>244</v>
      </c>
      <c r="J115" s="494">
        <v>3</v>
      </c>
      <c r="K115" s="494">
        <v>0</v>
      </c>
      <c r="L115" s="494">
        <v>0</v>
      </c>
      <c r="M115" s="494">
        <v>0</v>
      </c>
      <c r="N115" s="494">
        <v>1337</v>
      </c>
      <c r="O115" s="494">
        <v>0</v>
      </c>
      <c r="P115" s="494">
        <v>2</v>
      </c>
      <c r="Q115" s="494">
        <v>10</v>
      </c>
      <c r="R115" s="494">
        <v>170</v>
      </c>
      <c r="S115" s="494">
        <v>0</v>
      </c>
      <c r="T115" s="494">
        <v>0</v>
      </c>
      <c r="U115" s="494">
        <v>0</v>
      </c>
      <c r="V115" s="494">
        <v>0</v>
      </c>
      <c r="W115" s="494">
        <v>0</v>
      </c>
      <c r="X115" s="494">
        <v>0</v>
      </c>
      <c r="Y115" s="494">
        <v>0</v>
      </c>
      <c r="Z115" s="494">
        <v>0</v>
      </c>
      <c r="AA115" s="494">
        <v>0</v>
      </c>
      <c r="AB115" s="494">
        <v>0</v>
      </c>
      <c r="AC115" s="494">
        <v>15</v>
      </c>
      <c r="AD115" s="494">
        <v>0</v>
      </c>
      <c r="AE115" s="494">
        <v>0</v>
      </c>
      <c r="AF115" s="494">
        <v>0</v>
      </c>
      <c r="AG115" s="494">
        <v>0</v>
      </c>
      <c r="AH115" s="494">
        <v>0</v>
      </c>
      <c r="AI115" s="494">
        <v>0</v>
      </c>
      <c r="AJ115" s="494">
        <v>0</v>
      </c>
      <c r="AK115" s="494">
        <v>0</v>
      </c>
      <c r="AL115" s="494">
        <v>0</v>
      </c>
      <c r="AM115" s="494">
        <v>1</v>
      </c>
      <c r="AN115" s="494">
        <v>1322</v>
      </c>
      <c r="AO115" s="494">
        <v>0</v>
      </c>
      <c r="AP115" s="494">
        <v>0</v>
      </c>
      <c r="AQ115" s="494">
        <v>0</v>
      </c>
      <c r="AR115" s="494">
        <v>0</v>
      </c>
      <c r="AS115" s="494">
        <v>0</v>
      </c>
      <c r="AT115" s="494">
        <v>95</v>
      </c>
      <c r="AU115" s="494">
        <v>0</v>
      </c>
      <c r="AV115" s="494">
        <v>0</v>
      </c>
      <c r="AW115" s="494">
        <v>22</v>
      </c>
      <c r="AX115" s="494">
        <v>0</v>
      </c>
      <c r="AY115" s="494">
        <v>0</v>
      </c>
      <c r="AZ115" s="494">
        <v>0</v>
      </c>
      <c r="BA115" s="494">
        <v>0</v>
      </c>
      <c r="BB115" s="494">
        <v>0</v>
      </c>
      <c r="BC115" s="494">
        <v>0</v>
      </c>
      <c r="BD115" s="494">
        <v>36</v>
      </c>
      <c r="BE115" s="494">
        <v>0</v>
      </c>
      <c r="BF115" s="494">
        <v>0</v>
      </c>
      <c r="BG115" s="494">
        <v>0</v>
      </c>
      <c r="BH115" s="494">
        <v>0</v>
      </c>
      <c r="BI115" s="494">
        <v>23</v>
      </c>
      <c r="BJ115" s="494">
        <v>0</v>
      </c>
      <c r="BK115" s="494">
        <v>0</v>
      </c>
      <c r="BL115" s="494">
        <v>230</v>
      </c>
      <c r="BM115" s="494">
        <v>0</v>
      </c>
      <c r="BN115" s="494">
        <v>0</v>
      </c>
      <c r="BO115" s="494">
        <v>0</v>
      </c>
      <c r="BP115" s="494">
        <v>0</v>
      </c>
      <c r="BQ115" s="494">
        <v>0</v>
      </c>
      <c r="BR115" s="494">
        <v>0</v>
      </c>
      <c r="BS115" s="494">
        <v>0</v>
      </c>
      <c r="BT115" s="494">
        <v>0</v>
      </c>
      <c r="BU115" s="494">
        <v>239</v>
      </c>
      <c r="BV115" s="494">
        <v>0</v>
      </c>
      <c r="BW115" s="494">
        <v>0</v>
      </c>
      <c r="BX115" s="494">
        <v>0</v>
      </c>
      <c r="BY115" s="494">
        <v>0</v>
      </c>
      <c r="BZ115" s="494">
        <v>0</v>
      </c>
      <c r="CA115" s="494">
        <v>0</v>
      </c>
      <c r="CB115" s="494">
        <v>0</v>
      </c>
      <c r="CC115" s="494">
        <v>0</v>
      </c>
      <c r="CD115" s="494">
        <v>0</v>
      </c>
      <c r="CE115" s="494">
        <v>86</v>
      </c>
      <c r="CF115" s="494">
        <v>0</v>
      </c>
      <c r="CG115" s="494">
        <v>11</v>
      </c>
      <c r="CH115" s="494">
        <v>0</v>
      </c>
      <c r="CI115" s="494">
        <v>1031</v>
      </c>
      <c r="CJ115" s="494">
        <v>1386</v>
      </c>
      <c r="CK115" s="494">
        <v>4634</v>
      </c>
      <c r="CL115" s="494">
        <v>703</v>
      </c>
      <c r="CM115" s="494">
        <v>3234</v>
      </c>
      <c r="CN115" s="494">
        <v>956</v>
      </c>
      <c r="CO115" s="494">
        <v>2058</v>
      </c>
      <c r="CP115" s="494">
        <v>2451</v>
      </c>
      <c r="CQ115" s="494">
        <v>4467</v>
      </c>
      <c r="CR115" s="494">
        <v>678</v>
      </c>
      <c r="CS115" s="494">
        <v>1426</v>
      </c>
      <c r="CT115" s="494">
        <v>1652</v>
      </c>
      <c r="CU115" s="494">
        <v>1047</v>
      </c>
      <c r="CV115" s="494">
        <v>6406</v>
      </c>
      <c r="CW115" s="494">
        <v>2968</v>
      </c>
      <c r="CX115" s="494">
        <v>1966</v>
      </c>
      <c r="CY115" s="494">
        <v>10789</v>
      </c>
      <c r="CZ115" s="494">
        <v>8198</v>
      </c>
      <c r="DA115" s="494">
        <v>2761</v>
      </c>
      <c r="DB115" s="494">
        <v>2741</v>
      </c>
      <c r="DC115" s="494">
        <v>3927</v>
      </c>
      <c r="DD115" s="494">
        <v>184904</v>
      </c>
      <c r="DE115" s="494">
        <v>80431</v>
      </c>
      <c r="DF115" s="494">
        <v>80683</v>
      </c>
      <c r="DG115" s="494">
        <v>24286</v>
      </c>
      <c r="DH115" s="494">
        <v>1771</v>
      </c>
      <c r="DI115" s="494">
        <v>5757</v>
      </c>
      <c r="DJ115" s="494">
        <v>252126</v>
      </c>
      <c r="DK115" s="494">
        <v>39934</v>
      </c>
      <c r="DL115" s="494">
        <v>7661</v>
      </c>
      <c r="DM115" s="494">
        <v>4255</v>
      </c>
      <c r="DN115" s="494">
        <v>262021</v>
      </c>
      <c r="DO115" s="494">
        <v>31106</v>
      </c>
      <c r="DP115" s="494">
        <v>5590</v>
      </c>
      <c r="DQ115" s="494">
        <v>82940</v>
      </c>
      <c r="DR115" s="494">
        <v>4331</v>
      </c>
      <c r="DS115" s="494">
        <v>1033</v>
      </c>
      <c r="DT115" s="494">
        <v>22</v>
      </c>
      <c r="DU115" s="494">
        <v>22647</v>
      </c>
      <c r="DV115" s="494">
        <v>2716</v>
      </c>
      <c r="DW115" s="494">
        <v>8653</v>
      </c>
      <c r="DX115" s="494">
        <v>0</v>
      </c>
      <c r="DY115" s="494">
        <v>60928</v>
      </c>
      <c r="DZ115" s="494">
        <v>74701</v>
      </c>
      <c r="EA115" s="494">
        <v>41501</v>
      </c>
      <c r="EB115" s="494">
        <v>14711</v>
      </c>
      <c r="EC115" s="494">
        <v>14714</v>
      </c>
      <c r="ED115" s="494">
        <v>77</v>
      </c>
      <c r="EE115" s="494">
        <v>0</v>
      </c>
      <c r="EF115" s="494">
        <v>0</v>
      </c>
      <c r="EG115" s="494">
        <v>836</v>
      </c>
      <c r="EH115" s="494">
        <v>0</v>
      </c>
      <c r="EI115" s="494">
        <v>12853</v>
      </c>
      <c r="EJ115" s="494">
        <v>7883</v>
      </c>
      <c r="EK115" s="494">
        <v>88</v>
      </c>
      <c r="EL115" s="494">
        <v>1</v>
      </c>
      <c r="EM115" s="494">
        <v>750</v>
      </c>
      <c r="EN115" s="494">
        <v>240</v>
      </c>
      <c r="EO115" s="494">
        <v>0</v>
      </c>
      <c r="EP115" s="494">
        <v>2476</v>
      </c>
      <c r="EQ115" s="494">
        <v>17</v>
      </c>
      <c r="ER115" s="494">
        <v>564</v>
      </c>
      <c r="ES115" s="494">
        <v>0</v>
      </c>
      <c r="ET115" s="494">
        <v>196</v>
      </c>
      <c r="EU115" s="494">
        <v>1152</v>
      </c>
      <c r="EV115" s="494">
        <v>11</v>
      </c>
      <c r="EW115" s="494">
        <v>533</v>
      </c>
      <c r="EX115" s="494">
        <v>130</v>
      </c>
      <c r="EY115" s="494">
        <v>110</v>
      </c>
      <c r="EZ115" s="494">
        <v>89</v>
      </c>
      <c r="FA115" s="494">
        <v>50</v>
      </c>
      <c r="FB115" s="494">
        <v>196</v>
      </c>
      <c r="FC115" s="494">
        <v>3539</v>
      </c>
      <c r="FD115" s="494">
        <v>0</v>
      </c>
      <c r="FE115" s="494">
        <v>0</v>
      </c>
      <c r="FF115" s="494">
        <v>2822</v>
      </c>
      <c r="FG115" s="494">
        <v>525</v>
      </c>
      <c r="FH115" s="494">
        <v>0</v>
      </c>
      <c r="FI115" s="494">
        <v>4318</v>
      </c>
      <c r="FJ115" s="494">
        <v>12371</v>
      </c>
      <c r="FK115" s="494">
        <v>3262</v>
      </c>
      <c r="FL115" s="494">
        <v>13740</v>
      </c>
      <c r="FM115" s="494">
        <v>303</v>
      </c>
      <c r="FN115" s="494">
        <v>6217</v>
      </c>
      <c r="FO115" s="494">
        <v>0</v>
      </c>
      <c r="FP115" s="494">
        <v>1562</v>
      </c>
      <c r="FQ115" s="494">
        <v>349</v>
      </c>
      <c r="FR115" s="494">
        <v>32</v>
      </c>
      <c r="FS115" s="494">
        <v>68</v>
      </c>
      <c r="FT115" s="494">
        <v>0</v>
      </c>
      <c r="FU115" s="494">
        <v>28</v>
      </c>
      <c r="FV115" s="494">
        <v>194</v>
      </c>
      <c r="FW115" s="494">
        <v>0</v>
      </c>
      <c r="FX115" s="494">
        <v>32864</v>
      </c>
      <c r="FY115" s="494">
        <v>41117</v>
      </c>
      <c r="FZ115" s="494">
        <v>4216</v>
      </c>
      <c r="GA115" s="494">
        <v>492</v>
      </c>
      <c r="GB115" s="494">
        <v>1171</v>
      </c>
      <c r="GC115" s="494">
        <v>131</v>
      </c>
      <c r="GD115" s="494">
        <v>5278</v>
      </c>
      <c r="GE115" s="494">
        <v>604</v>
      </c>
      <c r="GF115" s="494">
        <v>0</v>
      </c>
      <c r="GG115" s="495">
        <v>5093</v>
      </c>
      <c r="GH115" s="496">
        <v>1547367</v>
      </c>
      <c r="GI115" s="497">
        <v>9783</v>
      </c>
      <c r="GJ115" s="497">
        <v>682100</v>
      </c>
      <c r="GK115" s="497">
        <v>0</v>
      </c>
      <c r="GL115" s="497">
        <v>0</v>
      </c>
      <c r="GM115" s="497">
        <v>0</v>
      </c>
      <c r="GN115" s="497">
        <v>90275</v>
      </c>
      <c r="GO115" s="497">
        <v>719053</v>
      </c>
      <c r="GP115" s="495">
        <v>42633</v>
      </c>
      <c r="GQ115" s="496">
        <v>1543844</v>
      </c>
      <c r="GR115" s="496">
        <v>3091211</v>
      </c>
      <c r="GS115" s="494">
        <v>1193034</v>
      </c>
      <c r="GT115" s="495">
        <v>2890</v>
      </c>
      <c r="GU115" s="496">
        <v>1195924</v>
      </c>
      <c r="GV115" s="496">
        <v>2739768</v>
      </c>
      <c r="GW115" s="496">
        <v>4287135</v>
      </c>
      <c r="GX115" s="497">
        <v>-1166722</v>
      </c>
      <c r="GY115" s="497">
        <v>-429</v>
      </c>
      <c r="GZ115" s="497">
        <v>0</v>
      </c>
      <c r="HA115" s="495">
        <v>-93337</v>
      </c>
      <c r="HB115" s="495">
        <v>-1260488</v>
      </c>
      <c r="HC115" s="496">
        <v>1479280</v>
      </c>
      <c r="HD115" s="496">
        <v>3026647</v>
      </c>
    </row>
    <row r="116" spans="1:212" ht="15.75" hidden="1" customHeight="1" x14ac:dyDescent="0.2">
      <c r="A116" s="498" t="s">
        <v>870</v>
      </c>
      <c r="B116" s="499" t="s">
        <v>2165</v>
      </c>
      <c r="C116" s="493">
        <v>0</v>
      </c>
      <c r="D116" s="494">
        <v>0</v>
      </c>
      <c r="E116" s="494">
        <v>0</v>
      </c>
      <c r="F116" s="494">
        <v>0</v>
      </c>
      <c r="G116" s="494">
        <v>0</v>
      </c>
      <c r="H116" s="494">
        <v>7</v>
      </c>
      <c r="I116" s="494">
        <v>0</v>
      </c>
      <c r="J116" s="494">
        <v>41</v>
      </c>
      <c r="K116" s="494">
        <v>2</v>
      </c>
      <c r="L116" s="494">
        <v>66</v>
      </c>
      <c r="M116" s="494">
        <v>2</v>
      </c>
      <c r="N116" s="494">
        <v>64</v>
      </c>
      <c r="O116" s="494">
        <v>12</v>
      </c>
      <c r="P116" s="494">
        <v>0</v>
      </c>
      <c r="Q116" s="494">
        <v>10</v>
      </c>
      <c r="R116" s="494">
        <v>1</v>
      </c>
      <c r="S116" s="494">
        <v>138</v>
      </c>
      <c r="T116" s="494">
        <v>65</v>
      </c>
      <c r="U116" s="494">
        <v>21</v>
      </c>
      <c r="V116" s="494">
        <v>87</v>
      </c>
      <c r="W116" s="494">
        <v>20</v>
      </c>
      <c r="X116" s="494">
        <v>46</v>
      </c>
      <c r="Y116" s="494">
        <v>70</v>
      </c>
      <c r="Z116" s="494">
        <v>224</v>
      </c>
      <c r="AA116" s="494">
        <v>47</v>
      </c>
      <c r="AB116" s="494">
        <v>0</v>
      </c>
      <c r="AC116" s="494">
        <v>0</v>
      </c>
      <c r="AD116" s="494">
        <v>6</v>
      </c>
      <c r="AE116" s="494">
        <v>5</v>
      </c>
      <c r="AF116" s="494">
        <v>2</v>
      </c>
      <c r="AG116" s="494">
        <v>2</v>
      </c>
      <c r="AH116" s="494">
        <v>4</v>
      </c>
      <c r="AI116" s="494">
        <v>3</v>
      </c>
      <c r="AJ116" s="494">
        <v>1</v>
      </c>
      <c r="AK116" s="494">
        <v>4</v>
      </c>
      <c r="AL116" s="494">
        <v>15</v>
      </c>
      <c r="AM116" s="494">
        <v>21</v>
      </c>
      <c r="AN116" s="494">
        <v>21</v>
      </c>
      <c r="AO116" s="494">
        <v>1</v>
      </c>
      <c r="AP116" s="494">
        <v>5</v>
      </c>
      <c r="AQ116" s="494">
        <v>2</v>
      </c>
      <c r="AR116" s="494">
        <v>5</v>
      </c>
      <c r="AS116" s="494">
        <v>8</v>
      </c>
      <c r="AT116" s="494">
        <v>1</v>
      </c>
      <c r="AU116" s="494">
        <v>1</v>
      </c>
      <c r="AV116" s="494">
        <v>2</v>
      </c>
      <c r="AW116" s="494">
        <v>8</v>
      </c>
      <c r="AX116" s="494">
        <v>2</v>
      </c>
      <c r="AY116" s="494">
        <v>4</v>
      </c>
      <c r="AZ116" s="494">
        <v>2</v>
      </c>
      <c r="BA116" s="494">
        <v>12</v>
      </c>
      <c r="BB116" s="494">
        <v>6</v>
      </c>
      <c r="BC116" s="494">
        <v>1</v>
      </c>
      <c r="BD116" s="494">
        <v>827</v>
      </c>
      <c r="BE116" s="494">
        <v>3</v>
      </c>
      <c r="BF116" s="494">
        <v>3</v>
      </c>
      <c r="BG116" s="494">
        <v>6</v>
      </c>
      <c r="BH116" s="494">
        <v>33</v>
      </c>
      <c r="BI116" s="494">
        <v>9</v>
      </c>
      <c r="BJ116" s="494">
        <v>40</v>
      </c>
      <c r="BK116" s="494">
        <v>10</v>
      </c>
      <c r="BL116" s="494">
        <v>16</v>
      </c>
      <c r="BM116" s="494">
        <v>110</v>
      </c>
      <c r="BN116" s="494">
        <v>1</v>
      </c>
      <c r="BO116" s="494">
        <v>4</v>
      </c>
      <c r="BP116" s="494">
        <v>12</v>
      </c>
      <c r="BQ116" s="494">
        <v>11</v>
      </c>
      <c r="BR116" s="494">
        <v>23</v>
      </c>
      <c r="BS116" s="494">
        <v>3</v>
      </c>
      <c r="BT116" s="494">
        <v>4</v>
      </c>
      <c r="BU116" s="494">
        <v>41</v>
      </c>
      <c r="BV116" s="494">
        <v>6</v>
      </c>
      <c r="BW116" s="494">
        <v>0</v>
      </c>
      <c r="BX116" s="494">
        <v>4</v>
      </c>
      <c r="BY116" s="494">
        <v>1</v>
      </c>
      <c r="BZ116" s="494">
        <v>5</v>
      </c>
      <c r="CA116" s="494">
        <v>3</v>
      </c>
      <c r="CB116" s="494">
        <v>4</v>
      </c>
      <c r="CC116" s="494">
        <v>4</v>
      </c>
      <c r="CD116" s="494">
        <v>0</v>
      </c>
      <c r="CE116" s="494">
        <v>15</v>
      </c>
      <c r="CF116" s="494">
        <v>8</v>
      </c>
      <c r="CG116" s="494">
        <v>337</v>
      </c>
      <c r="CH116" s="494">
        <v>155</v>
      </c>
      <c r="CI116" s="494">
        <v>17</v>
      </c>
      <c r="CJ116" s="494">
        <v>112</v>
      </c>
      <c r="CK116" s="494">
        <v>68</v>
      </c>
      <c r="CL116" s="494">
        <v>78</v>
      </c>
      <c r="CM116" s="494">
        <v>7491</v>
      </c>
      <c r="CN116" s="494">
        <v>37</v>
      </c>
      <c r="CO116" s="494">
        <v>143</v>
      </c>
      <c r="CP116" s="494">
        <v>4</v>
      </c>
      <c r="CQ116" s="494">
        <v>65</v>
      </c>
      <c r="CR116" s="494">
        <v>42</v>
      </c>
      <c r="CS116" s="494">
        <v>50</v>
      </c>
      <c r="CT116" s="494">
        <v>46</v>
      </c>
      <c r="CU116" s="494">
        <v>7</v>
      </c>
      <c r="CV116" s="494">
        <v>5</v>
      </c>
      <c r="CW116" s="494">
        <v>100</v>
      </c>
      <c r="CX116" s="494">
        <v>6</v>
      </c>
      <c r="CY116" s="494">
        <v>5</v>
      </c>
      <c r="CZ116" s="494">
        <v>9</v>
      </c>
      <c r="DA116" s="494">
        <v>43</v>
      </c>
      <c r="DB116" s="494">
        <v>25</v>
      </c>
      <c r="DC116" s="494">
        <v>66</v>
      </c>
      <c r="DD116" s="494">
        <v>527</v>
      </c>
      <c r="DE116" s="494">
        <v>273</v>
      </c>
      <c r="DF116" s="494">
        <v>407</v>
      </c>
      <c r="DG116" s="494">
        <v>35</v>
      </c>
      <c r="DH116" s="494">
        <v>22</v>
      </c>
      <c r="DI116" s="494">
        <v>120</v>
      </c>
      <c r="DJ116" s="494">
        <v>149</v>
      </c>
      <c r="DK116" s="494">
        <v>12056</v>
      </c>
      <c r="DL116" s="494">
        <v>2</v>
      </c>
      <c r="DM116" s="494">
        <v>308</v>
      </c>
      <c r="DN116" s="494">
        <v>151915</v>
      </c>
      <c r="DO116" s="494">
        <v>24577</v>
      </c>
      <c r="DP116" s="494">
        <v>4</v>
      </c>
      <c r="DQ116" s="494">
        <v>454</v>
      </c>
      <c r="DR116" s="494">
        <v>15818</v>
      </c>
      <c r="DS116" s="494">
        <v>1172</v>
      </c>
      <c r="DT116" s="494">
        <v>251</v>
      </c>
      <c r="DU116" s="494">
        <v>76</v>
      </c>
      <c r="DV116" s="494">
        <v>80</v>
      </c>
      <c r="DW116" s="494">
        <v>209</v>
      </c>
      <c r="DX116" s="494">
        <v>81</v>
      </c>
      <c r="DY116" s="494">
        <v>10396</v>
      </c>
      <c r="DZ116" s="494">
        <v>21745</v>
      </c>
      <c r="EA116" s="494">
        <v>5712</v>
      </c>
      <c r="EB116" s="494">
        <v>31184</v>
      </c>
      <c r="EC116" s="494">
        <v>21865</v>
      </c>
      <c r="ED116" s="494">
        <v>322</v>
      </c>
      <c r="EE116" s="494">
        <v>32</v>
      </c>
      <c r="EF116" s="494">
        <v>12</v>
      </c>
      <c r="EG116" s="494">
        <v>52</v>
      </c>
      <c r="EH116" s="494">
        <v>102</v>
      </c>
      <c r="EI116" s="494">
        <v>18241</v>
      </c>
      <c r="EJ116" s="494">
        <v>11430</v>
      </c>
      <c r="EK116" s="494">
        <v>3833</v>
      </c>
      <c r="EL116" s="494">
        <v>1396</v>
      </c>
      <c r="EM116" s="494">
        <v>3949</v>
      </c>
      <c r="EN116" s="494">
        <v>1445</v>
      </c>
      <c r="EO116" s="494">
        <v>0</v>
      </c>
      <c r="EP116" s="494">
        <v>746</v>
      </c>
      <c r="EQ116" s="494">
        <v>11</v>
      </c>
      <c r="ER116" s="494">
        <v>141</v>
      </c>
      <c r="ES116" s="494">
        <v>3182</v>
      </c>
      <c r="ET116" s="494">
        <v>0</v>
      </c>
      <c r="EU116" s="494">
        <v>0</v>
      </c>
      <c r="EV116" s="494">
        <v>79</v>
      </c>
      <c r="EW116" s="494">
        <v>28</v>
      </c>
      <c r="EX116" s="494">
        <v>272</v>
      </c>
      <c r="EY116" s="494">
        <v>119</v>
      </c>
      <c r="EZ116" s="494">
        <v>200</v>
      </c>
      <c r="FA116" s="494">
        <v>59</v>
      </c>
      <c r="FB116" s="494">
        <v>63</v>
      </c>
      <c r="FC116" s="494">
        <v>439</v>
      </c>
      <c r="FD116" s="494">
        <v>0</v>
      </c>
      <c r="FE116" s="494">
        <v>93</v>
      </c>
      <c r="FF116" s="494">
        <v>204</v>
      </c>
      <c r="FG116" s="494">
        <v>7330</v>
      </c>
      <c r="FH116" s="494">
        <v>70</v>
      </c>
      <c r="FI116" s="494">
        <v>2045</v>
      </c>
      <c r="FJ116" s="494">
        <v>65273</v>
      </c>
      <c r="FK116" s="494">
        <v>855</v>
      </c>
      <c r="FL116" s="494">
        <v>717</v>
      </c>
      <c r="FM116" s="494">
        <v>52</v>
      </c>
      <c r="FN116" s="494">
        <v>626</v>
      </c>
      <c r="FO116" s="494">
        <v>3906</v>
      </c>
      <c r="FP116" s="494">
        <v>1219</v>
      </c>
      <c r="FQ116" s="494">
        <v>8</v>
      </c>
      <c r="FR116" s="494">
        <v>531</v>
      </c>
      <c r="FS116" s="494">
        <v>31</v>
      </c>
      <c r="FT116" s="494">
        <v>336</v>
      </c>
      <c r="FU116" s="494">
        <v>720</v>
      </c>
      <c r="FV116" s="494">
        <v>185</v>
      </c>
      <c r="FW116" s="494">
        <v>2287</v>
      </c>
      <c r="FX116" s="494">
        <v>1005</v>
      </c>
      <c r="FY116" s="494">
        <v>2354</v>
      </c>
      <c r="FZ116" s="494">
        <v>27117</v>
      </c>
      <c r="GA116" s="494">
        <v>64</v>
      </c>
      <c r="GB116" s="494">
        <v>4691</v>
      </c>
      <c r="GC116" s="494">
        <v>82</v>
      </c>
      <c r="GD116" s="494">
        <v>1560</v>
      </c>
      <c r="GE116" s="494">
        <v>79</v>
      </c>
      <c r="GF116" s="494">
        <v>0</v>
      </c>
      <c r="GG116" s="495">
        <v>0</v>
      </c>
      <c r="GH116" s="496">
        <v>480215</v>
      </c>
      <c r="GI116" s="497">
        <v>20382</v>
      </c>
      <c r="GJ116" s="497">
        <v>2485049</v>
      </c>
      <c r="GK116" s="497">
        <v>0</v>
      </c>
      <c r="GL116" s="497">
        <v>0</v>
      </c>
      <c r="GM116" s="497">
        <v>0</v>
      </c>
      <c r="GN116" s="497">
        <v>526587</v>
      </c>
      <c r="GO116" s="497">
        <v>2003675</v>
      </c>
      <c r="GP116" s="495">
        <v>-21335</v>
      </c>
      <c r="GQ116" s="496">
        <v>5014358</v>
      </c>
      <c r="GR116" s="496">
        <v>5494573</v>
      </c>
      <c r="GS116" s="494">
        <v>371142</v>
      </c>
      <c r="GT116" s="495">
        <v>42371</v>
      </c>
      <c r="GU116" s="496">
        <v>413513</v>
      </c>
      <c r="GV116" s="496">
        <v>5427871</v>
      </c>
      <c r="GW116" s="496">
        <v>5908086</v>
      </c>
      <c r="GX116" s="497">
        <v>-2956225</v>
      </c>
      <c r="GY116" s="497">
        <v>-1082</v>
      </c>
      <c r="GZ116" s="497">
        <v>0</v>
      </c>
      <c r="HA116" s="495">
        <v>-236477</v>
      </c>
      <c r="HB116" s="495">
        <v>-3193784</v>
      </c>
      <c r="HC116" s="496">
        <v>2234087</v>
      </c>
      <c r="HD116" s="496">
        <v>2714302</v>
      </c>
    </row>
    <row r="117" spans="1:212" ht="15.75" hidden="1" customHeight="1" x14ac:dyDescent="0.2">
      <c r="A117" s="498" t="s">
        <v>1134</v>
      </c>
      <c r="B117" s="499" t="s">
        <v>2166</v>
      </c>
      <c r="C117" s="493">
        <v>0</v>
      </c>
      <c r="D117" s="494">
        <v>0</v>
      </c>
      <c r="E117" s="494">
        <v>0</v>
      </c>
      <c r="F117" s="494">
        <v>0</v>
      </c>
      <c r="G117" s="494">
        <v>0</v>
      </c>
      <c r="H117" s="494">
        <v>0</v>
      </c>
      <c r="I117" s="494">
        <v>0</v>
      </c>
      <c r="J117" s="494">
        <v>0</v>
      </c>
      <c r="K117" s="494">
        <v>0</v>
      </c>
      <c r="L117" s="494">
        <v>0</v>
      </c>
      <c r="M117" s="494">
        <v>0</v>
      </c>
      <c r="N117" s="494">
        <v>0</v>
      </c>
      <c r="O117" s="494">
        <v>0</v>
      </c>
      <c r="P117" s="494">
        <v>0</v>
      </c>
      <c r="Q117" s="494">
        <v>0</v>
      </c>
      <c r="R117" s="494">
        <v>0</v>
      </c>
      <c r="S117" s="494">
        <v>0</v>
      </c>
      <c r="T117" s="494">
        <v>0</v>
      </c>
      <c r="U117" s="494">
        <v>0</v>
      </c>
      <c r="V117" s="494">
        <v>0</v>
      </c>
      <c r="W117" s="494">
        <v>0</v>
      </c>
      <c r="X117" s="494">
        <v>0</v>
      </c>
      <c r="Y117" s="494">
        <v>0</v>
      </c>
      <c r="Z117" s="494">
        <v>0</v>
      </c>
      <c r="AA117" s="494">
        <v>0</v>
      </c>
      <c r="AB117" s="494">
        <v>0</v>
      </c>
      <c r="AC117" s="494">
        <v>0</v>
      </c>
      <c r="AD117" s="494">
        <v>0</v>
      </c>
      <c r="AE117" s="494">
        <v>0</v>
      </c>
      <c r="AF117" s="494">
        <v>0</v>
      </c>
      <c r="AG117" s="494">
        <v>0</v>
      </c>
      <c r="AH117" s="494">
        <v>0</v>
      </c>
      <c r="AI117" s="494">
        <v>0</v>
      </c>
      <c r="AJ117" s="494">
        <v>0</v>
      </c>
      <c r="AK117" s="494">
        <v>0</v>
      </c>
      <c r="AL117" s="494">
        <v>0</v>
      </c>
      <c r="AM117" s="494">
        <v>0</v>
      </c>
      <c r="AN117" s="494">
        <v>0</v>
      </c>
      <c r="AO117" s="494">
        <v>0</v>
      </c>
      <c r="AP117" s="494">
        <v>0</v>
      </c>
      <c r="AQ117" s="494">
        <v>0</v>
      </c>
      <c r="AR117" s="494">
        <v>0</v>
      </c>
      <c r="AS117" s="494">
        <v>0</v>
      </c>
      <c r="AT117" s="494">
        <v>0</v>
      </c>
      <c r="AU117" s="494">
        <v>0</v>
      </c>
      <c r="AV117" s="494">
        <v>0</v>
      </c>
      <c r="AW117" s="494">
        <v>0</v>
      </c>
      <c r="AX117" s="494">
        <v>0</v>
      </c>
      <c r="AY117" s="494">
        <v>0</v>
      </c>
      <c r="AZ117" s="494">
        <v>0</v>
      </c>
      <c r="BA117" s="494">
        <v>0</v>
      </c>
      <c r="BB117" s="494">
        <v>0</v>
      </c>
      <c r="BC117" s="494">
        <v>0</v>
      </c>
      <c r="BD117" s="494">
        <v>0</v>
      </c>
      <c r="BE117" s="494">
        <v>0</v>
      </c>
      <c r="BF117" s="494">
        <v>0</v>
      </c>
      <c r="BG117" s="494">
        <v>0</v>
      </c>
      <c r="BH117" s="494">
        <v>0</v>
      </c>
      <c r="BI117" s="494">
        <v>0</v>
      </c>
      <c r="BJ117" s="494">
        <v>0</v>
      </c>
      <c r="BK117" s="494">
        <v>0</v>
      </c>
      <c r="BL117" s="494">
        <v>0</v>
      </c>
      <c r="BM117" s="494">
        <v>0</v>
      </c>
      <c r="BN117" s="494">
        <v>0</v>
      </c>
      <c r="BO117" s="494">
        <v>0</v>
      </c>
      <c r="BP117" s="494">
        <v>0</v>
      </c>
      <c r="BQ117" s="494">
        <v>0</v>
      </c>
      <c r="BR117" s="494">
        <v>0</v>
      </c>
      <c r="BS117" s="494">
        <v>0</v>
      </c>
      <c r="BT117" s="494">
        <v>0</v>
      </c>
      <c r="BU117" s="494">
        <v>0</v>
      </c>
      <c r="BV117" s="494">
        <v>0</v>
      </c>
      <c r="BW117" s="494">
        <v>0</v>
      </c>
      <c r="BX117" s="494">
        <v>0</v>
      </c>
      <c r="BY117" s="494">
        <v>0</v>
      </c>
      <c r="BZ117" s="494">
        <v>0</v>
      </c>
      <c r="CA117" s="494">
        <v>0</v>
      </c>
      <c r="CB117" s="494">
        <v>0</v>
      </c>
      <c r="CC117" s="494">
        <v>0</v>
      </c>
      <c r="CD117" s="494">
        <v>0</v>
      </c>
      <c r="CE117" s="494">
        <v>0</v>
      </c>
      <c r="CF117" s="494">
        <v>0</v>
      </c>
      <c r="CG117" s="494">
        <v>0</v>
      </c>
      <c r="CH117" s="494">
        <v>0</v>
      </c>
      <c r="CI117" s="494">
        <v>0</v>
      </c>
      <c r="CJ117" s="494">
        <v>0</v>
      </c>
      <c r="CK117" s="494">
        <v>0</v>
      </c>
      <c r="CL117" s="494">
        <v>70</v>
      </c>
      <c r="CM117" s="494">
        <v>3</v>
      </c>
      <c r="CN117" s="494">
        <v>0</v>
      </c>
      <c r="CO117" s="494">
        <v>2</v>
      </c>
      <c r="CP117" s="494">
        <v>0</v>
      </c>
      <c r="CQ117" s="494">
        <v>1</v>
      </c>
      <c r="CR117" s="494">
        <v>1</v>
      </c>
      <c r="CS117" s="494">
        <v>112</v>
      </c>
      <c r="CT117" s="494">
        <v>148</v>
      </c>
      <c r="CU117" s="494">
        <v>1071</v>
      </c>
      <c r="CV117" s="494">
        <v>93</v>
      </c>
      <c r="CW117" s="494">
        <v>538</v>
      </c>
      <c r="CX117" s="494">
        <v>32</v>
      </c>
      <c r="CY117" s="494">
        <v>0</v>
      </c>
      <c r="CZ117" s="494">
        <v>44</v>
      </c>
      <c r="DA117" s="494">
        <v>0</v>
      </c>
      <c r="DB117" s="494">
        <v>0</v>
      </c>
      <c r="DC117" s="494">
        <v>0</v>
      </c>
      <c r="DD117" s="494">
        <v>2</v>
      </c>
      <c r="DE117" s="494">
        <v>3</v>
      </c>
      <c r="DF117" s="494">
        <v>0</v>
      </c>
      <c r="DG117" s="494">
        <v>3</v>
      </c>
      <c r="DH117" s="494">
        <v>4</v>
      </c>
      <c r="DI117" s="494">
        <v>0</v>
      </c>
      <c r="DJ117" s="494">
        <v>0</v>
      </c>
      <c r="DK117" s="494">
        <v>8830</v>
      </c>
      <c r="DL117" s="494">
        <v>23716</v>
      </c>
      <c r="DM117" s="494">
        <v>5</v>
      </c>
      <c r="DN117" s="494">
        <v>133141</v>
      </c>
      <c r="DO117" s="494">
        <v>14450</v>
      </c>
      <c r="DP117" s="494">
        <v>0</v>
      </c>
      <c r="DQ117" s="494">
        <v>0</v>
      </c>
      <c r="DR117" s="494">
        <v>2180</v>
      </c>
      <c r="DS117" s="494">
        <v>1960</v>
      </c>
      <c r="DT117" s="494">
        <v>0</v>
      </c>
      <c r="DU117" s="494">
        <v>50</v>
      </c>
      <c r="DV117" s="494">
        <v>1</v>
      </c>
      <c r="DW117" s="494">
        <v>2</v>
      </c>
      <c r="DX117" s="494">
        <v>0</v>
      </c>
      <c r="DY117" s="494">
        <v>5105</v>
      </c>
      <c r="DZ117" s="494">
        <v>4304</v>
      </c>
      <c r="EA117" s="494">
        <v>0</v>
      </c>
      <c r="EB117" s="494">
        <v>882</v>
      </c>
      <c r="EC117" s="494">
        <v>1574</v>
      </c>
      <c r="ED117" s="494">
        <v>0</v>
      </c>
      <c r="EE117" s="494">
        <v>0</v>
      </c>
      <c r="EF117" s="494">
        <v>0</v>
      </c>
      <c r="EG117" s="494">
        <v>0</v>
      </c>
      <c r="EH117" s="494">
        <v>0</v>
      </c>
      <c r="EI117" s="494">
        <v>0</v>
      </c>
      <c r="EJ117" s="494">
        <v>0</v>
      </c>
      <c r="EK117" s="494">
        <v>0</v>
      </c>
      <c r="EL117" s="494">
        <v>0</v>
      </c>
      <c r="EM117" s="494">
        <v>0</v>
      </c>
      <c r="EN117" s="494">
        <v>0</v>
      </c>
      <c r="EO117" s="494">
        <v>0</v>
      </c>
      <c r="EP117" s="494">
        <v>0</v>
      </c>
      <c r="EQ117" s="494">
        <v>0</v>
      </c>
      <c r="ER117" s="494">
        <v>482</v>
      </c>
      <c r="ES117" s="494">
        <v>0</v>
      </c>
      <c r="ET117" s="494">
        <v>0</v>
      </c>
      <c r="EU117" s="494">
        <v>0</v>
      </c>
      <c r="EV117" s="494">
        <v>0</v>
      </c>
      <c r="EW117" s="494">
        <v>0</v>
      </c>
      <c r="EX117" s="494">
        <v>0</v>
      </c>
      <c r="EY117" s="494">
        <v>0</v>
      </c>
      <c r="EZ117" s="494">
        <v>0</v>
      </c>
      <c r="FA117" s="494">
        <v>0</v>
      </c>
      <c r="FB117" s="494">
        <v>0</v>
      </c>
      <c r="FC117" s="494">
        <v>0</v>
      </c>
      <c r="FD117" s="494">
        <v>0</v>
      </c>
      <c r="FE117" s="494">
        <v>0</v>
      </c>
      <c r="FF117" s="494">
        <v>479</v>
      </c>
      <c r="FG117" s="494">
        <v>0</v>
      </c>
      <c r="FH117" s="494">
        <v>0</v>
      </c>
      <c r="FI117" s="494">
        <v>320</v>
      </c>
      <c r="FJ117" s="494">
        <v>774</v>
      </c>
      <c r="FK117" s="494">
        <v>0</v>
      </c>
      <c r="FL117" s="494">
        <v>0</v>
      </c>
      <c r="FM117" s="494">
        <v>0</v>
      </c>
      <c r="FN117" s="494">
        <v>0</v>
      </c>
      <c r="FO117" s="494">
        <v>0</v>
      </c>
      <c r="FP117" s="494">
        <v>0</v>
      </c>
      <c r="FQ117" s="494">
        <v>0</v>
      </c>
      <c r="FR117" s="494">
        <v>0</v>
      </c>
      <c r="FS117" s="494">
        <v>0</v>
      </c>
      <c r="FT117" s="494">
        <v>0</v>
      </c>
      <c r="FU117" s="494">
        <v>233</v>
      </c>
      <c r="FV117" s="494">
        <v>0</v>
      </c>
      <c r="FW117" s="494">
        <v>0</v>
      </c>
      <c r="FX117" s="494">
        <v>0</v>
      </c>
      <c r="FY117" s="494">
        <v>12160</v>
      </c>
      <c r="FZ117" s="494">
        <v>70</v>
      </c>
      <c r="GA117" s="494">
        <v>0</v>
      </c>
      <c r="GB117" s="494">
        <v>0</v>
      </c>
      <c r="GC117" s="494">
        <v>0</v>
      </c>
      <c r="GD117" s="494">
        <v>1316</v>
      </c>
      <c r="GE117" s="494">
        <v>173</v>
      </c>
      <c r="GF117" s="494">
        <v>0</v>
      </c>
      <c r="GG117" s="495">
        <v>0</v>
      </c>
      <c r="GH117" s="496">
        <v>214334</v>
      </c>
      <c r="GI117" s="497">
        <v>16924</v>
      </c>
      <c r="GJ117" s="497">
        <v>371597</v>
      </c>
      <c r="GK117" s="497">
        <v>0</v>
      </c>
      <c r="GL117" s="497">
        <v>0</v>
      </c>
      <c r="GM117" s="497">
        <v>0</v>
      </c>
      <c r="GN117" s="497">
        <v>48891</v>
      </c>
      <c r="GO117" s="497">
        <v>201690</v>
      </c>
      <c r="GP117" s="495">
        <v>20590</v>
      </c>
      <c r="GQ117" s="496">
        <v>659692</v>
      </c>
      <c r="GR117" s="496">
        <v>874026</v>
      </c>
      <c r="GS117" s="494">
        <v>462210</v>
      </c>
      <c r="GT117" s="495">
        <v>37590</v>
      </c>
      <c r="GU117" s="496">
        <v>499800</v>
      </c>
      <c r="GV117" s="496">
        <v>1159492</v>
      </c>
      <c r="GW117" s="496">
        <v>1373826</v>
      </c>
      <c r="GX117" s="497">
        <v>-506638</v>
      </c>
      <c r="GY117" s="497">
        <v>-3741</v>
      </c>
      <c r="GZ117" s="497">
        <v>0</v>
      </c>
      <c r="HA117" s="495">
        <v>-40136</v>
      </c>
      <c r="HB117" s="495">
        <v>-550515</v>
      </c>
      <c r="HC117" s="496">
        <v>608977</v>
      </c>
      <c r="HD117" s="496">
        <v>823311</v>
      </c>
    </row>
    <row r="118" spans="1:212" ht="15.75" hidden="1" customHeight="1" x14ac:dyDescent="0.2">
      <c r="A118" s="498" t="s">
        <v>866</v>
      </c>
      <c r="B118" s="499" t="s">
        <v>1225</v>
      </c>
      <c r="C118" s="493">
        <v>0</v>
      </c>
      <c r="D118" s="494">
        <v>0</v>
      </c>
      <c r="E118" s="494">
        <v>0</v>
      </c>
      <c r="F118" s="494">
        <v>0</v>
      </c>
      <c r="G118" s="494">
        <v>0</v>
      </c>
      <c r="H118" s="494">
        <v>0</v>
      </c>
      <c r="I118" s="494">
        <v>0</v>
      </c>
      <c r="J118" s="494">
        <v>0</v>
      </c>
      <c r="K118" s="494">
        <v>0</v>
      </c>
      <c r="L118" s="494">
        <v>0</v>
      </c>
      <c r="M118" s="494">
        <v>0</v>
      </c>
      <c r="N118" s="494">
        <v>0</v>
      </c>
      <c r="O118" s="494">
        <v>0</v>
      </c>
      <c r="P118" s="494">
        <v>0</v>
      </c>
      <c r="Q118" s="494">
        <v>0</v>
      </c>
      <c r="R118" s="494">
        <v>0</v>
      </c>
      <c r="S118" s="494">
        <v>0</v>
      </c>
      <c r="T118" s="494">
        <v>0</v>
      </c>
      <c r="U118" s="494">
        <v>0</v>
      </c>
      <c r="V118" s="494">
        <v>0</v>
      </c>
      <c r="W118" s="494">
        <v>0</v>
      </c>
      <c r="X118" s="494">
        <v>0</v>
      </c>
      <c r="Y118" s="494">
        <v>0</v>
      </c>
      <c r="Z118" s="494">
        <v>0</v>
      </c>
      <c r="AA118" s="494">
        <v>0</v>
      </c>
      <c r="AB118" s="494">
        <v>0</v>
      </c>
      <c r="AC118" s="494">
        <v>0</v>
      </c>
      <c r="AD118" s="494">
        <v>0</v>
      </c>
      <c r="AE118" s="494">
        <v>0</v>
      </c>
      <c r="AF118" s="494">
        <v>0</v>
      </c>
      <c r="AG118" s="494">
        <v>0</v>
      </c>
      <c r="AH118" s="494">
        <v>0</v>
      </c>
      <c r="AI118" s="494">
        <v>0</v>
      </c>
      <c r="AJ118" s="494">
        <v>0</v>
      </c>
      <c r="AK118" s="494">
        <v>0</v>
      </c>
      <c r="AL118" s="494">
        <v>0</v>
      </c>
      <c r="AM118" s="494">
        <v>0</v>
      </c>
      <c r="AN118" s="494">
        <v>0</v>
      </c>
      <c r="AO118" s="494">
        <v>0</v>
      </c>
      <c r="AP118" s="494">
        <v>0</v>
      </c>
      <c r="AQ118" s="494">
        <v>0</v>
      </c>
      <c r="AR118" s="494">
        <v>0</v>
      </c>
      <c r="AS118" s="494">
        <v>0</v>
      </c>
      <c r="AT118" s="494">
        <v>0</v>
      </c>
      <c r="AU118" s="494">
        <v>0</v>
      </c>
      <c r="AV118" s="494">
        <v>0</v>
      </c>
      <c r="AW118" s="494">
        <v>0</v>
      </c>
      <c r="AX118" s="494">
        <v>0</v>
      </c>
      <c r="AY118" s="494">
        <v>0</v>
      </c>
      <c r="AZ118" s="494">
        <v>0</v>
      </c>
      <c r="BA118" s="494">
        <v>0</v>
      </c>
      <c r="BB118" s="494">
        <v>0</v>
      </c>
      <c r="BC118" s="494">
        <v>0</v>
      </c>
      <c r="BD118" s="494">
        <v>0</v>
      </c>
      <c r="BE118" s="494">
        <v>0</v>
      </c>
      <c r="BF118" s="494">
        <v>0</v>
      </c>
      <c r="BG118" s="494">
        <v>0</v>
      </c>
      <c r="BH118" s="494">
        <v>0</v>
      </c>
      <c r="BI118" s="494">
        <v>0</v>
      </c>
      <c r="BJ118" s="494">
        <v>0</v>
      </c>
      <c r="BK118" s="494">
        <v>0</v>
      </c>
      <c r="BL118" s="494">
        <v>0</v>
      </c>
      <c r="BM118" s="494">
        <v>0</v>
      </c>
      <c r="BN118" s="494">
        <v>0</v>
      </c>
      <c r="BO118" s="494">
        <v>0</v>
      </c>
      <c r="BP118" s="494">
        <v>0</v>
      </c>
      <c r="BQ118" s="494">
        <v>0</v>
      </c>
      <c r="BR118" s="494">
        <v>0</v>
      </c>
      <c r="BS118" s="494">
        <v>0</v>
      </c>
      <c r="BT118" s="494">
        <v>0</v>
      </c>
      <c r="BU118" s="494">
        <v>0</v>
      </c>
      <c r="BV118" s="494">
        <v>0</v>
      </c>
      <c r="BW118" s="494">
        <v>0</v>
      </c>
      <c r="BX118" s="494">
        <v>0</v>
      </c>
      <c r="BY118" s="494">
        <v>0</v>
      </c>
      <c r="BZ118" s="494">
        <v>0</v>
      </c>
      <c r="CA118" s="494">
        <v>0</v>
      </c>
      <c r="CB118" s="494">
        <v>0</v>
      </c>
      <c r="CC118" s="494">
        <v>0</v>
      </c>
      <c r="CD118" s="494">
        <v>0</v>
      </c>
      <c r="CE118" s="494">
        <v>0</v>
      </c>
      <c r="CF118" s="494">
        <v>0</v>
      </c>
      <c r="CG118" s="494">
        <v>0</v>
      </c>
      <c r="CH118" s="494">
        <v>0</v>
      </c>
      <c r="CI118" s="494">
        <v>0</v>
      </c>
      <c r="CJ118" s="494">
        <v>0</v>
      </c>
      <c r="CK118" s="494">
        <v>0</v>
      </c>
      <c r="CL118" s="494">
        <v>0</v>
      </c>
      <c r="CM118" s="494">
        <v>0</v>
      </c>
      <c r="CN118" s="494">
        <v>0</v>
      </c>
      <c r="CO118" s="494">
        <v>0</v>
      </c>
      <c r="CP118" s="494">
        <v>0</v>
      </c>
      <c r="CQ118" s="494">
        <v>0</v>
      </c>
      <c r="CR118" s="494">
        <v>0</v>
      </c>
      <c r="CS118" s="494">
        <v>899</v>
      </c>
      <c r="CT118" s="494">
        <v>845</v>
      </c>
      <c r="CU118" s="494">
        <v>0</v>
      </c>
      <c r="CV118" s="494">
        <v>0</v>
      </c>
      <c r="CW118" s="494">
        <v>0</v>
      </c>
      <c r="CX118" s="494">
        <v>0</v>
      </c>
      <c r="CY118" s="494">
        <v>0</v>
      </c>
      <c r="CZ118" s="494">
        <v>0</v>
      </c>
      <c r="DA118" s="494">
        <v>0</v>
      </c>
      <c r="DB118" s="494">
        <v>0</v>
      </c>
      <c r="DC118" s="494">
        <v>0</v>
      </c>
      <c r="DD118" s="494">
        <v>0</v>
      </c>
      <c r="DE118" s="494">
        <v>0</v>
      </c>
      <c r="DF118" s="494">
        <v>0</v>
      </c>
      <c r="DG118" s="494">
        <v>0</v>
      </c>
      <c r="DH118" s="494">
        <v>0</v>
      </c>
      <c r="DI118" s="494">
        <v>0</v>
      </c>
      <c r="DJ118" s="494">
        <v>0</v>
      </c>
      <c r="DK118" s="494">
        <v>286</v>
      </c>
      <c r="DL118" s="494">
        <v>0</v>
      </c>
      <c r="DM118" s="494">
        <v>96571</v>
      </c>
      <c r="DN118" s="494">
        <v>0</v>
      </c>
      <c r="DO118" s="494">
        <v>0</v>
      </c>
      <c r="DP118" s="494">
        <v>0</v>
      </c>
      <c r="DQ118" s="494">
        <v>0</v>
      </c>
      <c r="DR118" s="494">
        <v>0</v>
      </c>
      <c r="DS118" s="494">
        <v>0</v>
      </c>
      <c r="DT118" s="494">
        <v>0</v>
      </c>
      <c r="DU118" s="494">
        <v>0</v>
      </c>
      <c r="DV118" s="494">
        <v>0</v>
      </c>
      <c r="DW118" s="494">
        <v>0</v>
      </c>
      <c r="DX118" s="494">
        <v>0</v>
      </c>
      <c r="DY118" s="494">
        <v>0</v>
      </c>
      <c r="DZ118" s="494">
        <v>0</v>
      </c>
      <c r="EA118" s="494">
        <v>0</v>
      </c>
      <c r="EB118" s="494">
        <v>0</v>
      </c>
      <c r="EC118" s="494">
        <v>0</v>
      </c>
      <c r="ED118" s="494">
        <v>0</v>
      </c>
      <c r="EE118" s="494">
        <v>0</v>
      </c>
      <c r="EF118" s="494">
        <v>0</v>
      </c>
      <c r="EG118" s="494">
        <v>0</v>
      </c>
      <c r="EH118" s="494">
        <v>0</v>
      </c>
      <c r="EI118" s="494">
        <v>0</v>
      </c>
      <c r="EJ118" s="494">
        <v>0</v>
      </c>
      <c r="EK118" s="494">
        <v>0</v>
      </c>
      <c r="EL118" s="494">
        <v>0</v>
      </c>
      <c r="EM118" s="494">
        <v>0</v>
      </c>
      <c r="EN118" s="494">
        <v>0</v>
      </c>
      <c r="EO118" s="494">
        <v>0</v>
      </c>
      <c r="EP118" s="494">
        <v>0</v>
      </c>
      <c r="EQ118" s="494">
        <v>0</v>
      </c>
      <c r="ER118" s="494">
        <v>0</v>
      </c>
      <c r="ES118" s="494">
        <v>0</v>
      </c>
      <c r="ET118" s="494">
        <v>0</v>
      </c>
      <c r="EU118" s="494">
        <v>0</v>
      </c>
      <c r="EV118" s="494">
        <v>0</v>
      </c>
      <c r="EW118" s="494">
        <v>0</v>
      </c>
      <c r="EX118" s="494">
        <v>0</v>
      </c>
      <c r="EY118" s="494">
        <v>0</v>
      </c>
      <c r="EZ118" s="494">
        <v>0</v>
      </c>
      <c r="FA118" s="494">
        <v>0</v>
      </c>
      <c r="FB118" s="494">
        <v>0</v>
      </c>
      <c r="FC118" s="494">
        <v>0</v>
      </c>
      <c r="FD118" s="494">
        <v>9</v>
      </c>
      <c r="FE118" s="494">
        <v>988</v>
      </c>
      <c r="FF118" s="494">
        <v>555</v>
      </c>
      <c r="FG118" s="494">
        <v>0</v>
      </c>
      <c r="FH118" s="494">
        <v>12</v>
      </c>
      <c r="FI118" s="494">
        <v>0</v>
      </c>
      <c r="FJ118" s="494">
        <v>0</v>
      </c>
      <c r="FK118" s="494">
        <v>0</v>
      </c>
      <c r="FL118" s="494">
        <v>0</v>
      </c>
      <c r="FM118" s="494">
        <v>0</v>
      </c>
      <c r="FN118" s="494">
        <v>0</v>
      </c>
      <c r="FO118" s="494">
        <v>0</v>
      </c>
      <c r="FP118" s="494">
        <v>0</v>
      </c>
      <c r="FQ118" s="494">
        <v>0</v>
      </c>
      <c r="FR118" s="494">
        <v>0</v>
      </c>
      <c r="FS118" s="494">
        <v>0</v>
      </c>
      <c r="FT118" s="494">
        <v>0</v>
      </c>
      <c r="FU118" s="494">
        <v>35300</v>
      </c>
      <c r="FV118" s="494">
        <v>0</v>
      </c>
      <c r="FW118" s="494">
        <v>0</v>
      </c>
      <c r="FX118" s="494">
        <v>0</v>
      </c>
      <c r="FY118" s="494">
        <v>21217</v>
      </c>
      <c r="FZ118" s="494">
        <v>0</v>
      </c>
      <c r="GA118" s="494">
        <v>0</v>
      </c>
      <c r="GB118" s="494">
        <v>0</v>
      </c>
      <c r="GC118" s="494">
        <v>0</v>
      </c>
      <c r="GD118" s="494">
        <v>0</v>
      </c>
      <c r="GE118" s="494">
        <v>0</v>
      </c>
      <c r="GF118" s="494">
        <v>0</v>
      </c>
      <c r="GG118" s="495">
        <v>0</v>
      </c>
      <c r="GH118" s="496">
        <v>156682</v>
      </c>
      <c r="GI118" s="497">
        <v>0</v>
      </c>
      <c r="GJ118" s="497">
        <v>593989</v>
      </c>
      <c r="GK118" s="497">
        <v>0</v>
      </c>
      <c r="GL118" s="497">
        <v>0</v>
      </c>
      <c r="GM118" s="497">
        <v>0</v>
      </c>
      <c r="GN118" s="497">
        <v>427353</v>
      </c>
      <c r="GO118" s="497">
        <v>2679466</v>
      </c>
      <c r="GP118" s="495">
        <v>10436</v>
      </c>
      <c r="GQ118" s="496">
        <v>3711244</v>
      </c>
      <c r="GR118" s="496">
        <v>3867926</v>
      </c>
      <c r="GS118" s="494">
        <v>694799</v>
      </c>
      <c r="GT118" s="495">
        <v>24267</v>
      </c>
      <c r="GU118" s="496">
        <v>719066</v>
      </c>
      <c r="GV118" s="496">
        <v>4430310</v>
      </c>
      <c r="GW118" s="496">
        <v>4586992</v>
      </c>
      <c r="GX118" s="497">
        <v>-2470214</v>
      </c>
      <c r="GY118" s="497">
        <v>-314</v>
      </c>
      <c r="GZ118" s="497">
        <v>0</v>
      </c>
      <c r="HA118" s="495">
        <v>-197617</v>
      </c>
      <c r="HB118" s="495">
        <v>-2668145</v>
      </c>
      <c r="HC118" s="496">
        <v>1762165</v>
      </c>
      <c r="HD118" s="496">
        <v>1918847</v>
      </c>
    </row>
    <row r="119" spans="1:212" ht="15.75" hidden="1" customHeight="1" x14ac:dyDescent="0.2">
      <c r="A119" s="498" t="s">
        <v>865</v>
      </c>
      <c r="B119" s="499" t="s">
        <v>864</v>
      </c>
      <c r="C119" s="493">
        <v>0</v>
      </c>
      <c r="D119" s="494">
        <v>0</v>
      </c>
      <c r="E119" s="494">
        <v>0</v>
      </c>
      <c r="F119" s="494">
        <v>0</v>
      </c>
      <c r="G119" s="494">
        <v>0</v>
      </c>
      <c r="H119" s="494">
        <v>0</v>
      </c>
      <c r="I119" s="494">
        <v>0</v>
      </c>
      <c r="J119" s="494">
        <v>0</v>
      </c>
      <c r="K119" s="494">
        <v>0</v>
      </c>
      <c r="L119" s="494">
        <v>0</v>
      </c>
      <c r="M119" s="494">
        <v>0</v>
      </c>
      <c r="N119" s="494">
        <v>0</v>
      </c>
      <c r="O119" s="494">
        <v>0</v>
      </c>
      <c r="P119" s="494">
        <v>0</v>
      </c>
      <c r="Q119" s="494">
        <v>0</v>
      </c>
      <c r="R119" s="494">
        <v>0</v>
      </c>
      <c r="S119" s="494">
        <v>0</v>
      </c>
      <c r="T119" s="494">
        <v>0</v>
      </c>
      <c r="U119" s="494">
        <v>0</v>
      </c>
      <c r="V119" s="494">
        <v>0</v>
      </c>
      <c r="W119" s="494">
        <v>0</v>
      </c>
      <c r="X119" s="494">
        <v>0</v>
      </c>
      <c r="Y119" s="494">
        <v>0</v>
      </c>
      <c r="Z119" s="494">
        <v>0</v>
      </c>
      <c r="AA119" s="494">
        <v>0</v>
      </c>
      <c r="AB119" s="494">
        <v>0</v>
      </c>
      <c r="AC119" s="494">
        <v>0</v>
      </c>
      <c r="AD119" s="494">
        <v>0</v>
      </c>
      <c r="AE119" s="494">
        <v>0</v>
      </c>
      <c r="AF119" s="494">
        <v>0</v>
      </c>
      <c r="AG119" s="494">
        <v>0</v>
      </c>
      <c r="AH119" s="494">
        <v>0</v>
      </c>
      <c r="AI119" s="494">
        <v>0</v>
      </c>
      <c r="AJ119" s="494">
        <v>0</v>
      </c>
      <c r="AK119" s="494">
        <v>0</v>
      </c>
      <c r="AL119" s="494">
        <v>0</v>
      </c>
      <c r="AM119" s="494">
        <v>0</v>
      </c>
      <c r="AN119" s="494">
        <v>0</v>
      </c>
      <c r="AO119" s="494">
        <v>0</v>
      </c>
      <c r="AP119" s="494">
        <v>0</v>
      </c>
      <c r="AQ119" s="494">
        <v>0</v>
      </c>
      <c r="AR119" s="494">
        <v>0</v>
      </c>
      <c r="AS119" s="494">
        <v>0</v>
      </c>
      <c r="AT119" s="494">
        <v>0</v>
      </c>
      <c r="AU119" s="494">
        <v>0</v>
      </c>
      <c r="AV119" s="494">
        <v>0</v>
      </c>
      <c r="AW119" s="494">
        <v>0</v>
      </c>
      <c r="AX119" s="494">
        <v>0</v>
      </c>
      <c r="AY119" s="494">
        <v>0</v>
      </c>
      <c r="AZ119" s="494">
        <v>0</v>
      </c>
      <c r="BA119" s="494">
        <v>0</v>
      </c>
      <c r="BB119" s="494">
        <v>0</v>
      </c>
      <c r="BC119" s="494">
        <v>0</v>
      </c>
      <c r="BD119" s="494">
        <v>0</v>
      </c>
      <c r="BE119" s="494">
        <v>0</v>
      </c>
      <c r="BF119" s="494">
        <v>0</v>
      </c>
      <c r="BG119" s="494">
        <v>0</v>
      </c>
      <c r="BH119" s="494">
        <v>0</v>
      </c>
      <c r="BI119" s="494">
        <v>0</v>
      </c>
      <c r="BJ119" s="494">
        <v>0</v>
      </c>
      <c r="BK119" s="494">
        <v>0</v>
      </c>
      <c r="BL119" s="494">
        <v>0</v>
      </c>
      <c r="BM119" s="494">
        <v>0</v>
      </c>
      <c r="BN119" s="494">
        <v>0</v>
      </c>
      <c r="BO119" s="494">
        <v>0</v>
      </c>
      <c r="BP119" s="494">
        <v>0</v>
      </c>
      <c r="BQ119" s="494">
        <v>0</v>
      </c>
      <c r="BR119" s="494">
        <v>0</v>
      </c>
      <c r="BS119" s="494">
        <v>0</v>
      </c>
      <c r="BT119" s="494">
        <v>0</v>
      </c>
      <c r="BU119" s="494">
        <v>0</v>
      </c>
      <c r="BV119" s="494">
        <v>0</v>
      </c>
      <c r="BW119" s="494">
        <v>0</v>
      </c>
      <c r="BX119" s="494">
        <v>0</v>
      </c>
      <c r="BY119" s="494">
        <v>0</v>
      </c>
      <c r="BZ119" s="494">
        <v>0</v>
      </c>
      <c r="CA119" s="494">
        <v>0</v>
      </c>
      <c r="CB119" s="494">
        <v>0</v>
      </c>
      <c r="CC119" s="494">
        <v>0</v>
      </c>
      <c r="CD119" s="494">
        <v>0</v>
      </c>
      <c r="CE119" s="494">
        <v>0</v>
      </c>
      <c r="CF119" s="494">
        <v>0</v>
      </c>
      <c r="CG119" s="494">
        <v>0</v>
      </c>
      <c r="CH119" s="494">
        <v>0</v>
      </c>
      <c r="CI119" s="494">
        <v>0</v>
      </c>
      <c r="CJ119" s="494">
        <v>0</v>
      </c>
      <c r="CK119" s="494">
        <v>0</v>
      </c>
      <c r="CL119" s="494">
        <v>0</v>
      </c>
      <c r="CM119" s="494">
        <v>0</v>
      </c>
      <c r="CN119" s="494">
        <v>0</v>
      </c>
      <c r="CO119" s="494">
        <v>0</v>
      </c>
      <c r="CP119" s="494">
        <v>0</v>
      </c>
      <c r="CQ119" s="494">
        <v>0</v>
      </c>
      <c r="CR119" s="494">
        <v>0</v>
      </c>
      <c r="CS119" s="494">
        <v>0</v>
      </c>
      <c r="CT119" s="494">
        <v>0</v>
      </c>
      <c r="CU119" s="494">
        <v>0</v>
      </c>
      <c r="CV119" s="494">
        <v>0</v>
      </c>
      <c r="CW119" s="494">
        <v>0</v>
      </c>
      <c r="CX119" s="494">
        <v>0</v>
      </c>
      <c r="CY119" s="494">
        <v>0</v>
      </c>
      <c r="CZ119" s="494">
        <v>0</v>
      </c>
      <c r="DA119" s="494">
        <v>0</v>
      </c>
      <c r="DB119" s="494">
        <v>0</v>
      </c>
      <c r="DC119" s="494">
        <v>0</v>
      </c>
      <c r="DD119" s="494">
        <v>0</v>
      </c>
      <c r="DE119" s="494">
        <v>0</v>
      </c>
      <c r="DF119" s="494">
        <v>0</v>
      </c>
      <c r="DG119" s="494">
        <v>0</v>
      </c>
      <c r="DH119" s="494">
        <v>0</v>
      </c>
      <c r="DI119" s="494">
        <v>0</v>
      </c>
      <c r="DJ119" s="494">
        <v>0</v>
      </c>
      <c r="DK119" s="494">
        <v>0</v>
      </c>
      <c r="DL119" s="494">
        <v>0</v>
      </c>
      <c r="DM119" s="494">
        <v>0</v>
      </c>
      <c r="DN119" s="494">
        <v>0</v>
      </c>
      <c r="DO119" s="494">
        <v>0</v>
      </c>
      <c r="DP119" s="494">
        <v>0</v>
      </c>
      <c r="DQ119" s="494">
        <v>0</v>
      </c>
      <c r="DR119" s="494">
        <v>0</v>
      </c>
      <c r="DS119" s="494">
        <v>0</v>
      </c>
      <c r="DT119" s="494">
        <v>0</v>
      </c>
      <c r="DU119" s="494">
        <v>0</v>
      </c>
      <c r="DV119" s="494">
        <v>0</v>
      </c>
      <c r="DW119" s="494">
        <v>0</v>
      </c>
      <c r="DX119" s="494">
        <v>0</v>
      </c>
      <c r="DY119" s="494">
        <v>0</v>
      </c>
      <c r="DZ119" s="494">
        <v>0</v>
      </c>
      <c r="EA119" s="494">
        <v>0</v>
      </c>
      <c r="EB119" s="494">
        <v>0</v>
      </c>
      <c r="EC119" s="494">
        <v>0</v>
      </c>
      <c r="ED119" s="494">
        <v>0</v>
      </c>
      <c r="EE119" s="494">
        <v>0</v>
      </c>
      <c r="EF119" s="494">
        <v>0</v>
      </c>
      <c r="EG119" s="494">
        <v>0</v>
      </c>
      <c r="EH119" s="494">
        <v>0</v>
      </c>
      <c r="EI119" s="494">
        <v>0</v>
      </c>
      <c r="EJ119" s="494">
        <v>0</v>
      </c>
      <c r="EK119" s="494">
        <v>0</v>
      </c>
      <c r="EL119" s="494">
        <v>0</v>
      </c>
      <c r="EM119" s="494">
        <v>0</v>
      </c>
      <c r="EN119" s="494">
        <v>0</v>
      </c>
      <c r="EO119" s="494">
        <v>0</v>
      </c>
      <c r="EP119" s="494">
        <v>0</v>
      </c>
      <c r="EQ119" s="494">
        <v>0</v>
      </c>
      <c r="ER119" s="494">
        <v>0</v>
      </c>
      <c r="ES119" s="494">
        <v>0</v>
      </c>
      <c r="ET119" s="494">
        <v>0</v>
      </c>
      <c r="EU119" s="494">
        <v>0</v>
      </c>
      <c r="EV119" s="494">
        <v>0</v>
      </c>
      <c r="EW119" s="494">
        <v>0</v>
      </c>
      <c r="EX119" s="494">
        <v>0</v>
      </c>
      <c r="EY119" s="494">
        <v>0</v>
      </c>
      <c r="EZ119" s="494">
        <v>0</v>
      </c>
      <c r="FA119" s="494">
        <v>0</v>
      </c>
      <c r="FB119" s="494">
        <v>0</v>
      </c>
      <c r="FC119" s="494">
        <v>0</v>
      </c>
      <c r="FD119" s="494">
        <v>0</v>
      </c>
      <c r="FE119" s="494">
        <v>0</v>
      </c>
      <c r="FF119" s="494">
        <v>0</v>
      </c>
      <c r="FG119" s="494">
        <v>0</v>
      </c>
      <c r="FH119" s="494">
        <v>0</v>
      </c>
      <c r="FI119" s="494">
        <v>0</v>
      </c>
      <c r="FJ119" s="494">
        <v>0</v>
      </c>
      <c r="FK119" s="494">
        <v>0</v>
      </c>
      <c r="FL119" s="494">
        <v>0</v>
      </c>
      <c r="FM119" s="494">
        <v>0</v>
      </c>
      <c r="FN119" s="494">
        <v>0</v>
      </c>
      <c r="FO119" s="494">
        <v>0</v>
      </c>
      <c r="FP119" s="494">
        <v>0</v>
      </c>
      <c r="FQ119" s="494">
        <v>0</v>
      </c>
      <c r="FR119" s="494">
        <v>0</v>
      </c>
      <c r="FS119" s="494">
        <v>0</v>
      </c>
      <c r="FT119" s="494">
        <v>0</v>
      </c>
      <c r="FU119" s="494">
        <v>0</v>
      </c>
      <c r="FV119" s="494">
        <v>0</v>
      </c>
      <c r="FW119" s="494">
        <v>0</v>
      </c>
      <c r="FX119" s="494">
        <v>0</v>
      </c>
      <c r="FY119" s="494">
        <v>0</v>
      </c>
      <c r="FZ119" s="494">
        <v>0</v>
      </c>
      <c r="GA119" s="494">
        <v>0</v>
      </c>
      <c r="GB119" s="494">
        <v>0</v>
      </c>
      <c r="GC119" s="494">
        <v>0</v>
      </c>
      <c r="GD119" s="494">
        <v>0</v>
      </c>
      <c r="GE119" s="494">
        <v>0</v>
      </c>
      <c r="GF119" s="494">
        <v>0</v>
      </c>
      <c r="GG119" s="495">
        <v>0</v>
      </c>
      <c r="GH119" s="496">
        <v>0</v>
      </c>
      <c r="GI119" s="497">
        <v>0</v>
      </c>
      <c r="GJ119" s="497">
        <v>5372068</v>
      </c>
      <c r="GK119" s="497">
        <v>0</v>
      </c>
      <c r="GL119" s="497">
        <v>0</v>
      </c>
      <c r="GM119" s="497">
        <v>0</v>
      </c>
      <c r="GN119" s="497">
        <v>100793</v>
      </c>
      <c r="GO119" s="497">
        <v>2338482</v>
      </c>
      <c r="GP119" s="495">
        <v>3860</v>
      </c>
      <c r="GQ119" s="496">
        <v>7815203</v>
      </c>
      <c r="GR119" s="496">
        <v>7815203</v>
      </c>
      <c r="GS119" s="494">
        <v>9346376</v>
      </c>
      <c r="GT119" s="495">
        <v>165</v>
      </c>
      <c r="GU119" s="496">
        <v>9346541</v>
      </c>
      <c r="GV119" s="496">
        <v>17161744</v>
      </c>
      <c r="GW119" s="496">
        <v>17161744</v>
      </c>
      <c r="GX119" s="497">
        <v>-1086543</v>
      </c>
      <c r="GY119" s="497">
        <v>0</v>
      </c>
      <c r="GZ119" s="497">
        <v>0</v>
      </c>
      <c r="HA119" s="495">
        <v>-86861</v>
      </c>
      <c r="HB119" s="495">
        <v>-1173404</v>
      </c>
      <c r="HC119" s="496">
        <v>15988340</v>
      </c>
      <c r="HD119" s="496">
        <v>15988340</v>
      </c>
    </row>
    <row r="120" spans="1:212" ht="15.75" hidden="1" customHeight="1" x14ac:dyDescent="0.2">
      <c r="A120" s="498" t="s">
        <v>863</v>
      </c>
      <c r="B120" s="499" t="s">
        <v>862</v>
      </c>
      <c r="C120" s="493">
        <v>0</v>
      </c>
      <c r="D120" s="494">
        <v>0</v>
      </c>
      <c r="E120" s="494">
        <v>0</v>
      </c>
      <c r="F120" s="494">
        <v>0</v>
      </c>
      <c r="G120" s="494">
        <v>0</v>
      </c>
      <c r="H120" s="494">
        <v>0</v>
      </c>
      <c r="I120" s="494">
        <v>0</v>
      </c>
      <c r="J120" s="494">
        <v>0</v>
      </c>
      <c r="K120" s="494">
        <v>0</v>
      </c>
      <c r="L120" s="494">
        <v>0</v>
      </c>
      <c r="M120" s="494">
        <v>0</v>
      </c>
      <c r="N120" s="494">
        <v>0</v>
      </c>
      <c r="O120" s="494">
        <v>0</v>
      </c>
      <c r="P120" s="494">
        <v>0</v>
      </c>
      <c r="Q120" s="494">
        <v>0</v>
      </c>
      <c r="R120" s="494">
        <v>0</v>
      </c>
      <c r="S120" s="494">
        <v>0</v>
      </c>
      <c r="T120" s="494">
        <v>0</v>
      </c>
      <c r="U120" s="494">
        <v>0</v>
      </c>
      <c r="V120" s="494">
        <v>0</v>
      </c>
      <c r="W120" s="494">
        <v>0</v>
      </c>
      <c r="X120" s="494">
        <v>0</v>
      </c>
      <c r="Y120" s="494">
        <v>0</v>
      </c>
      <c r="Z120" s="494">
        <v>0</v>
      </c>
      <c r="AA120" s="494">
        <v>0</v>
      </c>
      <c r="AB120" s="494">
        <v>0</v>
      </c>
      <c r="AC120" s="494">
        <v>0</v>
      </c>
      <c r="AD120" s="494">
        <v>0</v>
      </c>
      <c r="AE120" s="494">
        <v>0</v>
      </c>
      <c r="AF120" s="494">
        <v>0</v>
      </c>
      <c r="AG120" s="494">
        <v>0</v>
      </c>
      <c r="AH120" s="494">
        <v>0</v>
      </c>
      <c r="AI120" s="494">
        <v>0</v>
      </c>
      <c r="AJ120" s="494">
        <v>0</v>
      </c>
      <c r="AK120" s="494">
        <v>0</v>
      </c>
      <c r="AL120" s="494">
        <v>0</v>
      </c>
      <c r="AM120" s="494">
        <v>0</v>
      </c>
      <c r="AN120" s="494">
        <v>0</v>
      </c>
      <c r="AO120" s="494">
        <v>0</v>
      </c>
      <c r="AP120" s="494">
        <v>0</v>
      </c>
      <c r="AQ120" s="494">
        <v>0</v>
      </c>
      <c r="AR120" s="494">
        <v>0</v>
      </c>
      <c r="AS120" s="494">
        <v>0</v>
      </c>
      <c r="AT120" s="494">
        <v>0</v>
      </c>
      <c r="AU120" s="494">
        <v>0</v>
      </c>
      <c r="AV120" s="494">
        <v>0</v>
      </c>
      <c r="AW120" s="494">
        <v>0</v>
      </c>
      <c r="AX120" s="494">
        <v>0</v>
      </c>
      <c r="AY120" s="494">
        <v>0</v>
      </c>
      <c r="AZ120" s="494">
        <v>0</v>
      </c>
      <c r="BA120" s="494">
        <v>0</v>
      </c>
      <c r="BB120" s="494">
        <v>0</v>
      </c>
      <c r="BC120" s="494">
        <v>0</v>
      </c>
      <c r="BD120" s="494">
        <v>0</v>
      </c>
      <c r="BE120" s="494">
        <v>0</v>
      </c>
      <c r="BF120" s="494">
        <v>0</v>
      </c>
      <c r="BG120" s="494">
        <v>0</v>
      </c>
      <c r="BH120" s="494">
        <v>0</v>
      </c>
      <c r="BI120" s="494">
        <v>0</v>
      </c>
      <c r="BJ120" s="494">
        <v>0</v>
      </c>
      <c r="BK120" s="494">
        <v>0</v>
      </c>
      <c r="BL120" s="494">
        <v>0</v>
      </c>
      <c r="BM120" s="494">
        <v>0</v>
      </c>
      <c r="BN120" s="494">
        <v>0</v>
      </c>
      <c r="BO120" s="494">
        <v>0</v>
      </c>
      <c r="BP120" s="494">
        <v>0</v>
      </c>
      <c r="BQ120" s="494">
        <v>0</v>
      </c>
      <c r="BR120" s="494">
        <v>0</v>
      </c>
      <c r="BS120" s="494">
        <v>0</v>
      </c>
      <c r="BT120" s="494">
        <v>0</v>
      </c>
      <c r="BU120" s="494">
        <v>0</v>
      </c>
      <c r="BV120" s="494">
        <v>0</v>
      </c>
      <c r="BW120" s="494">
        <v>0</v>
      </c>
      <c r="BX120" s="494">
        <v>0</v>
      </c>
      <c r="BY120" s="494">
        <v>0</v>
      </c>
      <c r="BZ120" s="494">
        <v>0</v>
      </c>
      <c r="CA120" s="494">
        <v>0</v>
      </c>
      <c r="CB120" s="494">
        <v>0</v>
      </c>
      <c r="CC120" s="494">
        <v>0</v>
      </c>
      <c r="CD120" s="494">
        <v>0</v>
      </c>
      <c r="CE120" s="494">
        <v>0</v>
      </c>
      <c r="CF120" s="494">
        <v>0</v>
      </c>
      <c r="CG120" s="494">
        <v>0</v>
      </c>
      <c r="CH120" s="494">
        <v>0</v>
      </c>
      <c r="CI120" s="494">
        <v>0</v>
      </c>
      <c r="CJ120" s="494">
        <v>0</v>
      </c>
      <c r="CK120" s="494">
        <v>0</v>
      </c>
      <c r="CL120" s="494">
        <v>0</v>
      </c>
      <c r="CM120" s="494">
        <v>0</v>
      </c>
      <c r="CN120" s="494">
        <v>0</v>
      </c>
      <c r="CO120" s="494">
        <v>0</v>
      </c>
      <c r="CP120" s="494">
        <v>0</v>
      </c>
      <c r="CQ120" s="494">
        <v>0</v>
      </c>
      <c r="CR120" s="494">
        <v>0</v>
      </c>
      <c r="CS120" s="494">
        <v>0</v>
      </c>
      <c r="CT120" s="494">
        <v>0</v>
      </c>
      <c r="CU120" s="494">
        <v>0</v>
      </c>
      <c r="CV120" s="494">
        <v>0</v>
      </c>
      <c r="CW120" s="494">
        <v>0</v>
      </c>
      <c r="CX120" s="494">
        <v>0</v>
      </c>
      <c r="CY120" s="494">
        <v>0</v>
      </c>
      <c r="CZ120" s="494">
        <v>0</v>
      </c>
      <c r="DA120" s="494">
        <v>0</v>
      </c>
      <c r="DB120" s="494">
        <v>0</v>
      </c>
      <c r="DC120" s="494">
        <v>0</v>
      </c>
      <c r="DD120" s="494">
        <v>0</v>
      </c>
      <c r="DE120" s="494">
        <v>0</v>
      </c>
      <c r="DF120" s="494">
        <v>0</v>
      </c>
      <c r="DG120" s="494">
        <v>0</v>
      </c>
      <c r="DH120" s="494">
        <v>0</v>
      </c>
      <c r="DI120" s="494">
        <v>0</v>
      </c>
      <c r="DJ120" s="494">
        <v>0</v>
      </c>
      <c r="DK120" s="494">
        <v>0</v>
      </c>
      <c r="DL120" s="494">
        <v>0</v>
      </c>
      <c r="DM120" s="494">
        <v>0</v>
      </c>
      <c r="DN120" s="494">
        <v>0</v>
      </c>
      <c r="DO120" s="494">
        <v>192468</v>
      </c>
      <c r="DP120" s="494">
        <v>0</v>
      </c>
      <c r="DQ120" s="494">
        <v>0</v>
      </c>
      <c r="DR120" s="494">
        <v>0</v>
      </c>
      <c r="DS120" s="494">
        <v>0</v>
      </c>
      <c r="DT120" s="494">
        <v>0</v>
      </c>
      <c r="DU120" s="494">
        <v>0</v>
      </c>
      <c r="DV120" s="494">
        <v>0</v>
      </c>
      <c r="DW120" s="494">
        <v>0</v>
      </c>
      <c r="DX120" s="494">
        <v>0</v>
      </c>
      <c r="DY120" s="494">
        <v>0</v>
      </c>
      <c r="DZ120" s="494">
        <v>0</v>
      </c>
      <c r="EA120" s="494">
        <v>0</v>
      </c>
      <c r="EB120" s="494">
        <v>0</v>
      </c>
      <c r="EC120" s="494">
        <v>0</v>
      </c>
      <c r="ED120" s="494">
        <v>0</v>
      </c>
      <c r="EE120" s="494">
        <v>0</v>
      </c>
      <c r="EF120" s="494">
        <v>0</v>
      </c>
      <c r="EG120" s="494">
        <v>0</v>
      </c>
      <c r="EH120" s="494">
        <v>0</v>
      </c>
      <c r="EI120" s="494">
        <v>0</v>
      </c>
      <c r="EJ120" s="494">
        <v>0</v>
      </c>
      <c r="EK120" s="494">
        <v>0</v>
      </c>
      <c r="EL120" s="494">
        <v>0</v>
      </c>
      <c r="EM120" s="494">
        <v>0</v>
      </c>
      <c r="EN120" s="494">
        <v>0</v>
      </c>
      <c r="EO120" s="494">
        <v>0</v>
      </c>
      <c r="EP120" s="494">
        <v>0</v>
      </c>
      <c r="EQ120" s="494">
        <v>0</v>
      </c>
      <c r="ER120" s="494">
        <v>0</v>
      </c>
      <c r="ES120" s="494">
        <v>0</v>
      </c>
      <c r="ET120" s="494">
        <v>0</v>
      </c>
      <c r="EU120" s="494">
        <v>0</v>
      </c>
      <c r="EV120" s="494">
        <v>0</v>
      </c>
      <c r="EW120" s="494">
        <v>0</v>
      </c>
      <c r="EX120" s="494">
        <v>0</v>
      </c>
      <c r="EY120" s="494">
        <v>0</v>
      </c>
      <c r="EZ120" s="494">
        <v>0</v>
      </c>
      <c r="FA120" s="494">
        <v>0</v>
      </c>
      <c r="FB120" s="494">
        <v>0</v>
      </c>
      <c r="FC120" s="494">
        <v>0</v>
      </c>
      <c r="FD120" s="494">
        <v>0</v>
      </c>
      <c r="FE120" s="494">
        <v>0</v>
      </c>
      <c r="FF120" s="494">
        <v>0</v>
      </c>
      <c r="FG120" s="494">
        <v>0</v>
      </c>
      <c r="FH120" s="494">
        <v>0</v>
      </c>
      <c r="FI120" s="494">
        <v>0</v>
      </c>
      <c r="FJ120" s="494">
        <v>13914</v>
      </c>
      <c r="FK120" s="494">
        <v>0</v>
      </c>
      <c r="FL120" s="494">
        <v>0</v>
      </c>
      <c r="FM120" s="494">
        <v>0</v>
      </c>
      <c r="FN120" s="494">
        <v>0</v>
      </c>
      <c r="FO120" s="494">
        <v>0</v>
      </c>
      <c r="FP120" s="494">
        <v>0</v>
      </c>
      <c r="FQ120" s="494">
        <v>0</v>
      </c>
      <c r="FR120" s="494">
        <v>0</v>
      </c>
      <c r="FS120" s="494">
        <v>0</v>
      </c>
      <c r="FT120" s="494">
        <v>0</v>
      </c>
      <c r="FU120" s="494">
        <v>0</v>
      </c>
      <c r="FV120" s="494">
        <v>0</v>
      </c>
      <c r="FW120" s="494">
        <v>0</v>
      </c>
      <c r="FX120" s="494">
        <v>41148</v>
      </c>
      <c r="FY120" s="494">
        <v>0</v>
      </c>
      <c r="FZ120" s="494">
        <v>0</v>
      </c>
      <c r="GA120" s="494">
        <v>0</v>
      </c>
      <c r="GB120" s="494">
        <v>0</v>
      </c>
      <c r="GC120" s="494">
        <v>0</v>
      </c>
      <c r="GD120" s="494">
        <v>0</v>
      </c>
      <c r="GE120" s="494">
        <v>0</v>
      </c>
      <c r="GF120" s="494">
        <v>0</v>
      </c>
      <c r="GG120" s="495">
        <v>0</v>
      </c>
      <c r="GH120" s="496">
        <v>247530</v>
      </c>
      <c r="GI120" s="497">
        <v>0</v>
      </c>
      <c r="GJ120" s="497">
        <v>287642</v>
      </c>
      <c r="GK120" s="497">
        <v>0</v>
      </c>
      <c r="GL120" s="497">
        <v>0</v>
      </c>
      <c r="GM120" s="497">
        <v>0</v>
      </c>
      <c r="GN120" s="497">
        <v>38199</v>
      </c>
      <c r="GO120" s="497">
        <v>2336347</v>
      </c>
      <c r="GP120" s="495">
        <v>-878</v>
      </c>
      <c r="GQ120" s="496">
        <v>2661310</v>
      </c>
      <c r="GR120" s="496">
        <v>2908840</v>
      </c>
      <c r="GS120" s="494">
        <v>1411503</v>
      </c>
      <c r="GT120" s="495">
        <v>0</v>
      </c>
      <c r="GU120" s="496">
        <v>1411503</v>
      </c>
      <c r="GV120" s="496">
        <v>4072813</v>
      </c>
      <c r="GW120" s="496">
        <v>4320343</v>
      </c>
      <c r="GX120" s="497">
        <v>-75185</v>
      </c>
      <c r="GY120" s="497">
        <v>0</v>
      </c>
      <c r="GZ120" s="497">
        <v>0</v>
      </c>
      <c r="HA120" s="495">
        <v>-5985</v>
      </c>
      <c r="HB120" s="495">
        <v>-81170</v>
      </c>
      <c r="HC120" s="496">
        <v>3991643</v>
      </c>
      <c r="HD120" s="496">
        <v>4239173</v>
      </c>
    </row>
    <row r="121" spans="1:212" ht="15.75" hidden="1" customHeight="1" x14ac:dyDescent="0.2">
      <c r="A121" s="498" t="s">
        <v>1135</v>
      </c>
      <c r="B121" s="499" t="s">
        <v>860</v>
      </c>
      <c r="C121" s="493">
        <v>0</v>
      </c>
      <c r="D121" s="494">
        <v>0</v>
      </c>
      <c r="E121" s="494">
        <v>0</v>
      </c>
      <c r="F121" s="494">
        <v>0</v>
      </c>
      <c r="G121" s="494">
        <v>0</v>
      </c>
      <c r="H121" s="494">
        <v>0</v>
      </c>
      <c r="I121" s="494">
        <v>0</v>
      </c>
      <c r="J121" s="494">
        <v>0</v>
      </c>
      <c r="K121" s="494">
        <v>0</v>
      </c>
      <c r="L121" s="494">
        <v>0</v>
      </c>
      <c r="M121" s="494">
        <v>0</v>
      </c>
      <c r="N121" s="494">
        <v>0</v>
      </c>
      <c r="O121" s="494">
        <v>0</v>
      </c>
      <c r="P121" s="494">
        <v>0</v>
      </c>
      <c r="Q121" s="494">
        <v>0</v>
      </c>
      <c r="R121" s="494">
        <v>0</v>
      </c>
      <c r="S121" s="494">
        <v>0</v>
      </c>
      <c r="T121" s="494">
        <v>0</v>
      </c>
      <c r="U121" s="494">
        <v>0</v>
      </c>
      <c r="V121" s="494">
        <v>0</v>
      </c>
      <c r="W121" s="494">
        <v>0</v>
      </c>
      <c r="X121" s="494">
        <v>0</v>
      </c>
      <c r="Y121" s="494">
        <v>0</v>
      </c>
      <c r="Z121" s="494">
        <v>0</v>
      </c>
      <c r="AA121" s="494">
        <v>0</v>
      </c>
      <c r="AB121" s="494">
        <v>0</v>
      </c>
      <c r="AC121" s="494">
        <v>0</v>
      </c>
      <c r="AD121" s="494">
        <v>0</v>
      </c>
      <c r="AE121" s="494">
        <v>0</v>
      </c>
      <c r="AF121" s="494">
        <v>0</v>
      </c>
      <c r="AG121" s="494">
        <v>0</v>
      </c>
      <c r="AH121" s="494">
        <v>0</v>
      </c>
      <c r="AI121" s="494">
        <v>0</v>
      </c>
      <c r="AJ121" s="494">
        <v>0</v>
      </c>
      <c r="AK121" s="494">
        <v>0</v>
      </c>
      <c r="AL121" s="494">
        <v>0</v>
      </c>
      <c r="AM121" s="494">
        <v>0</v>
      </c>
      <c r="AN121" s="494">
        <v>0</v>
      </c>
      <c r="AO121" s="494">
        <v>0</v>
      </c>
      <c r="AP121" s="494">
        <v>0</v>
      </c>
      <c r="AQ121" s="494">
        <v>0</v>
      </c>
      <c r="AR121" s="494">
        <v>0</v>
      </c>
      <c r="AS121" s="494">
        <v>0</v>
      </c>
      <c r="AT121" s="494">
        <v>0</v>
      </c>
      <c r="AU121" s="494">
        <v>0</v>
      </c>
      <c r="AV121" s="494">
        <v>0</v>
      </c>
      <c r="AW121" s="494">
        <v>0</v>
      </c>
      <c r="AX121" s="494">
        <v>0</v>
      </c>
      <c r="AY121" s="494">
        <v>0</v>
      </c>
      <c r="AZ121" s="494">
        <v>0</v>
      </c>
      <c r="BA121" s="494">
        <v>0</v>
      </c>
      <c r="BB121" s="494">
        <v>0</v>
      </c>
      <c r="BC121" s="494">
        <v>0</v>
      </c>
      <c r="BD121" s="494">
        <v>0</v>
      </c>
      <c r="BE121" s="494">
        <v>0</v>
      </c>
      <c r="BF121" s="494">
        <v>0</v>
      </c>
      <c r="BG121" s="494">
        <v>0</v>
      </c>
      <c r="BH121" s="494">
        <v>0</v>
      </c>
      <c r="BI121" s="494">
        <v>0</v>
      </c>
      <c r="BJ121" s="494">
        <v>0</v>
      </c>
      <c r="BK121" s="494">
        <v>0</v>
      </c>
      <c r="BL121" s="494">
        <v>0</v>
      </c>
      <c r="BM121" s="494">
        <v>0</v>
      </c>
      <c r="BN121" s="494">
        <v>0</v>
      </c>
      <c r="BO121" s="494">
        <v>0</v>
      </c>
      <c r="BP121" s="494">
        <v>0</v>
      </c>
      <c r="BQ121" s="494">
        <v>0</v>
      </c>
      <c r="BR121" s="494">
        <v>0</v>
      </c>
      <c r="BS121" s="494">
        <v>0</v>
      </c>
      <c r="BT121" s="494">
        <v>0</v>
      </c>
      <c r="BU121" s="494">
        <v>0</v>
      </c>
      <c r="BV121" s="494">
        <v>0</v>
      </c>
      <c r="BW121" s="494">
        <v>0</v>
      </c>
      <c r="BX121" s="494">
        <v>0</v>
      </c>
      <c r="BY121" s="494">
        <v>0</v>
      </c>
      <c r="BZ121" s="494">
        <v>0</v>
      </c>
      <c r="CA121" s="494">
        <v>0</v>
      </c>
      <c r="CB121" s="494">
        <v>0</v>
      </c>
      <c r="CC121" s="494">
        <v>0</v>
      </c>
      <c r="CD121" s="494">
        <v>0</v>
      </c>
      <c r="CE121" s="494">
        <v>0</v>
      </c>
      <c r="CF121" s="494">
        <v>0</v>
      </c>
      <c r="CG121" s="494">
        <v>0</v>
      </c>
      <c r="CH121" s="494">
        <v>0</v>
      </c>
      <c r="CI121" s="494">
        <v>0</v>
      </c>
      <c r="CJ121" s="494">
        <v>0</v>
      </c>
      <c r="CK121" s="494">
        <v>0</v>
      </c>
      <c r="CL121" s="494">
        <v>0</v>
      </c>
      <c r="CM121" s="494">
        <v>0</v>
      </c>
      <c r="CN121" s="494">
        <v>0</v>
      </c>
      <c r="CO121" s="494">
        <v>0</v>
      </c>
      <c r="CP121" s="494">
        <v>0</v>
      </c>
      <c r="CQ121" s="494">
        <v>0</v>
      </c>
      <c r="CR121" s="494">
        <v>0</v>
      </c>
      <c r="CS121" s="494">
        <v>0</v>
      </c>
      <c r="CT121" s="494">
        <v>0</v>
      </c>
      <c r="CU121" s="494">
        <v>0</v>
      </c>
      <c r="CV121" s="494">
        <v>0</v>
      </c>
      <c r="CW121" s="494">
        <v>0</v>
      </c>
      <c r="CX121" s="494">
        <v>0</v>
      </c>
      <c r="CY121" s="494">
        <v>0</v>
      </c>
      <c r="CZ121" s="494">
        <v>0</v>
      </c>
      <c r="DA121" s="494">
        <v>0</v>
      </c>
      <c r="DB121" s="494">
        <v>0</v>
      </c>
      <c r="DC121" s="494">
        <v>0</v>
      </c>
      <c r="DD121" s="494">
        <v>0</v>
      </c>
      <c r="DE121" s="494">
        <v>0</v>
      </c>
      <c r="DF121" s="494">
        <v>0</v>
      </c>
      <c r="DG121" s="494">
        <v>0</v>
      </c>
      <c r="DH121" s="494">
        <v>0</v>
      </c>
      <c r="DI121" s="494">
        <v>0</v>
      </c>
      <c r="DJ121" s="494">
        <v>0</v>
      </c>
      <c r="DK121" s="494">
        <v>0</v>
      </c>
      <c r="DL121" s="494">
        <v>0</v>
      </c>
      <c r="DM121" s="494">
        <v>0</v>
      </c>
      <c r="DN121" s="494">
        <v>0</v>
      </c>
      <c r="DO121" s="494">
        <v>0</v>
      </c>
      <c r="DP121" s="494">
        <v>0</v>
      </c>
      <c r="DQ121" s="494">
        <v>0</v>
      </c>
      <c r="DR121" s="494">
        <v>0</v>
      </c>
      <c r="DS121" s="494">
        <v>0</v>
      </c>
      <c r="DT121" s="494">
        <v>0</v>
      </c>
      <c r="DU121" s="494">
        <v>0</v>
      </c>
      <c r="DV121" s="494">
        <v>0</v>
      </c>
      <c r="DW121" s="494">
        <v>0</v>
      </c>
      <c r="DX121" s="494">
        <v>0</v>
      </c>
      <c r="DY121" s="494">
        <v>0</v>
      </c>
      <c r="DZ121" s="494">
        <v>0</v>
      </c>
      <c r="EA121" s="494">
        <v>0</v>
      </c>
      <c r="EB121" s="494">
        <v>0</v>
      </c>
      <c r="EC121" s="494">
        <v>0</v>
      </c>
      <c r="ED121" s="494">
        <v>0</v>
      </c>
      <c r="EE121" s="494">
        <v>0</v>
      </c>
      <c r="EF121" s="494">
        <v>0</v>
      </c>
      <c r="EG121" s="494">
        <v>0</v>
      </c>
      <c r="EH121" s="494">
        <v>0</v>
      </c>
      <c r="EI121" s="494">
        <v>0</v>
      </c>
      <c r="EJ121" s="494">
        <v>0</v>
      </c>
      <c r="EK121" s="494">
        <v>0</v>
      </c>
      <c r="EL121" s="494">
        <v>0</v>
      </c>
      <c r="EM121" s="494">
        <v>0</v>
      </c>
      <c r="EN121" s="494">
        <v>0</v>
      </c>
      <c r="EO121" s="494">
        <v>0</v>
      </c>
      <c r="EP121" s="494">
        <v>0</v>
      </c>
      <c r="EQ121" s="494">
        <v>0</v>
      </c>
      <c r="ER121" s="494">
        <v>0</v>
      </c>
      <c r="ES121" s="494">
        <v>0</v>
      </c>
      <c r="ET121" s="494">
        <v>0</v>
      </c>
      <c r="EU121" s="494">
        <v>0</v>
      </c>
      <c r="EV121" s="494">
        <v>0</v>
      </c>
      <c r="EW121" s="494">
        <v>0</v>
      </c>
      <c r="EX121" s="494">
        <v>0</v>
      </c>
      <c r="EY121" s="494">
        <v>0</v>
      </c>
      <c r="EZ121" s="494">
        <v>0</v>
      </c>
      <c r="FA121" s="494">
        <v>0</v>
      </c>
      <c r="FB121" s="494">
        <v>0</v>
      </c>
      <c r="FC121" s="494">
        <v>0</v>
      </c>
      <c r="FD121" s="494">
        <v>0</v>
      </c>
      <c r="FE121" s="494">
        <v>0</v>
      </c>
      <c r="FF121" s="494">
        <v>0</v>
      </c>
      <c r="FG121" s="494">
        <v>0</v>
      </c>
      <c r="FH121" s="494">
        <v>0</v>
      </c>
      <c r="FI121" s="494">
        <v>0</v>
      </c>
      <c r="FJ121" s="494">
        <v>0</v>
      </c>
      <c r="FK121" s="494">
        <v>0</v>
      </c>
      <c r="FL121" s="494">
        <v>0</v>
      </c>
      <c r="FM121" s="494">
        <v>0</v>
      </c>
      <c r="FN121" s="494">
        <v>0</v>
      </c>
      <c r="FO121" s="494">
        <v>0</v>
      </c>
      <c r="FP121" s="494">
        <v>0</v>
      </c>
      <c r="FQ121" s="494">
        <v>0</v>
      </c>
      <c r="FR121" s="494">
        <v>0</v>
      </c>
      <c r="FS121" s="494">
        <v>0</v>
      </c>
      <c r="FT121" s="494">
        <v>0</v>
      </c>
      <c r="FU121" s="494">
        <v>0</v>
      </c>
      <c r="FV121" s="494">
        <v>0</v>
      </c>
      <c r="FW121" s="494">
        <v>0</v>
      </c>
      <c r="FX121" s="494">
        <v>0</v>
      </c>
      <c r="FY121" s="494">
        <v>0</v>
      </c>
      <c r="FZ121" s="494">
        <v>0</v>
      </c>
      <c r="GA121" s="494">
        <v>0</v>
      </c>
      <c r="GB121" s="494">
        <v>0</v>
      </c>
      <c r="GC121" s="494">
        <v>0</v>
      </c>
      <c r="GD121" s="494">
        <v>0</v>
      </c>
      <c r="GE121" s="494">
        <v>0</v>
      </c>
      <c r="GF121" s="494">
        <v>0</v>
      </c>
      <c r="GG121" s="495">
        <v>0</v>
      </c>
      <c r="GH121" s="496">
        <v>0</v>
      </c>
      <c r="GI121" s="497">
        <v>0</v>
      </c>
      <c r="GJ121" s="497">
        <v>71826</v>
      </c>
      <c r="GK121" s="497">
        <v>0</v>
      </c>
      <c r="GL121" s="497">
        <v>0</v>
      </c>
      <c r="GM121" s="497">
        <v>0</v>
      </c>
      <c r="GN121" s="497">
        <v>11907</v>
      </c>
      <c r="GO121" s="497">
        <v>57606</v>
      </c>
      <c r="GP121" s="495">
        <v>3221</v>
      </c>
      <c r="GQ121" s="496">
        <v>144560</v>
      </c>
      <c r="GR121" s="496">
        <v>144560</v>
      </c>
      <c r="GS121" s="494">
        <v>263858</v>
      </c>
      <c r="GT121" s="495">
        <v>1</v>
      </c>
      <c r="GU121" s="496">
        <v>263859</v>
      </c>
      <c r="GV121" s="496">
        <v>408419</v>
      </c>
      <c r="GW121" s="496">
        <v>408419</v>
      </c>
      <c r="GX121" s="497">
        <v>-80503</v>
      </c>
      <c r="GY121" s="497">
        <v>0</v>
      </c>
      <c r="GZ121" s="497">
        <v>0</v>
      </c>
      <c r="HA121" s="495">
        <v>-6440</v>
      </c>
      <c r="HB121" s="495">
        <v>-86943</v>
      </c>
      <c r="HC121" s="496">
        <v>321476</v>
      </c>
      <c r="HD121" s="496">
        <v>321476</v>
      </c>
    </row>
    <row r="122" spans="1:212" ht="15.75" hidden="1" customHeight="1" x14ac:dyDescent="0.2">
      <c r="A122" s="498" t="s">
        <v>861</v>
      </c>
      <c r="B122" s="499" t="s">
        <v>1226</v>
      </c>
      <c r="C122" s="493">
        <v>0</v>
      </c>
      <c r="D122" s="494">
        <v>0</v>
      </c>
      <c r="E122" s="494">
        <v>0</v>
      </c>
      <c r="F122" s="494">
        <v>0</v>
      </c>
      <c r="G122" s="494">
        <v>0</v>
      </c>
      <c r="H122" s="494">
        <v>0</v>
      </c>
      <c r="I122" s="494">
        <v>0</v>
      </c>
      <c r="J122" s="494">
        <v>0</v>
      </c>
      <c r="K122" s="494">
        <v>0</v>
      </c>
      <c r="L122" s="494">
        <v>0</v>
      </c>
      <c r="M122" s="494">
        <v>0</v>
      </c>
      <c r="N122" s="494">
        <v>0</v>
      </c>
      <c r="O122" s="494">
        <v>0</v>
      </c>
      <c r="P122" s="494">
        <v>0</v>
      </c>
      <c r="Q122" s="494">
        <v>0</v>
      </c>
      <c r="R122" s="494">
        <v>0</v>
      </c>
      <c r="S122" s="494">
        <v>0</v>
      </c>
      <c r="T122" s="494">
        <v>0</v>
      </c>
      <c r="U122" s="494">
        <v>0</v>
      </c>
      <c r="V122" s="494">
        <v>0</v>
      </c>
      <c r="W122" s="494">
        <v>0</v>
      </c>
      <c r="X122" s="494">
        <v>0</v>
      </c>
      <c r="Y122" s="494">
        <v>0</v>
      </c>
      <c r="Z122" s="494">
        <v>0</v>
      </c>
      <c r="AA122" s="494">
        <v>0</v>
      </c>
      <c r="AB122" s="494">
        <v>0</v>
      </c>
      <c r="AC122" s="494">
        <v>0</v>
      </c>
      <c r="AD122" s="494">
        <v>0</v>
      </c>
      <c r="AE122" s="494">
        <v>0</v>
      </c>
      <c r="AF122" s="494">
        <v>0</v>
      </c>
      <c r="AG122" s="494">
        <v>0</v>
      </c>
      <c r="AH122" s="494">
        <v>0</v>
      </c>
      <c r="AI122" s="494">
        <v>0</v>
      </c>
      <c r="AJ122" s="494">
        <v>0</v>
      </c>
      <c r="AK122" s="494">
        <v>0</v>
      </c>
      <c r="AL122" s="494">
        <v>0</v>
      </c>
      <c r="AM122" s="494">
        <v>0</v>
      </c>
      <c r="AN122" s="494">
        <v>0</v>
      </c>
      <c r="AO122" s="494">
        <v>0</v>
      </c>
      <c r="AP122" s="494">
        <v>0</v>
      </c>
      <c r="AQ122" s="494">
        <v>0</v>
      </c>
      <c r="AR122" s="494">
        <v>0</v>
      </c>
      <c r="AS122" s="494">
        <v>0</v>
      </c>
      <c r="AT122" s="494">
        <v>0</v>
      </c>
      <c r="AU122" s="494">
        <v>0</v>
      </c>
      <c r="AV122" s="494">
        <v>0</v>
      </c>
      <c r="AW122" s="494">
        <v>0</v>
      </c>
      <c r="AX122" s="494">
        <v>0</v>
      </c>
      <c r="AY122" s="494">
        <v>0</v>
      </c>
      <c r="AZ122" s="494">
        <v>0</v>
      </c>
      <c r="BA122" s="494">
        <v>0</v>
      </c>
      <c r="BB122" s="494">
        <v>0</v>
      </c>
      <c r="BC122" s="494">
        <v>0</v>
      </c>
      <c r="BD122" s="494">
        <v>0</v>
      </c>
      <c r="BE122" s="494">
        <v>0</v>
      </c>
      <c r="BF122" s="494">
        <v>0</v>
      </c>
      <c r="BG122" s="494">
        <v>0</v>
      </c>
      <c r="BH122" s="494">
        <v>0</v>
      </c>
      <c r="BI122" s="494">
        <v>0</v>
      </c>
      <c r="BJ122" s="494">
        <v>0</v>
      </c>
      <c r="BK122" s="494">
        <v>0</v>
      </c>
      <c r="BL122" s="494">
        <v>0</v>
      </c>
      <c r="BM122" s="494">
        <v>0</v>
      </c>
      <c r="BN122" s="494">
        <v>0</v>
      </c>
      <c r="BO122" s="494">
        <v>0</v>
      </c>
      <c r="BP122" s="494">
        <v>0</v>
      </c>
      <c r="BQ122" s="494">
        <v>0</v>
      </c>
      <c r="BR122" s="494">
        <v>0</v>
      </c>
      <c r="BS122" s="494">
        <v>0</v>
      </c>
      <c r="BT122" s="494">
        <v>0</v>
      </c>
      <c r="BU122" s="494">
        <v>0</v>
      </c>
      <c r="BV122" s="494">
        <v>0</v>
      </c>
      <c r="BW122" s="494">
        <v>0</v>
      </c>
      <c r="BX122" s="494">
        <v>0</v>
      </c>
      <c r="BY122" s="494">
        <v>0</v>
      </c>
      <c r="BZ122" s="494">
        <v>0</v>
      </c>
      <c r="CA122" s="494">
        <v>0</v>
      </c>
      <c r="CB122" s="494">
        <v>0</v>
      </c>
      <c r="CC122" s="494">
        <v>0</v>
      </c>
      <c r="CD122" s="494">
        <v>0</v>
      </c>
      <c r="CE122" s="494">
        <v>0</v>
      </c>
      <c r="CF122" s="494">
        <v>0</v>
      </c>
      <c r="CG122" s="494">
        <v>0</v>
      </c>
      <c r="CH122" s="494">
        <v>0</v>
      </c>
      <c r="CI122" s="494">
        <v>0</v>
      </c>
      <c r="CJ122" s="494">
        <v>0</v>
      </c>
      <c r="CK122" s="494">
        <v>0</v>
      </c>
      <c r="CL122" s="494">
        <v>0</v>
      </c>
      <c r="CM122" s="494">
        <v>0</v>
      </c>
      <c r="CN122" s="494">
        <v>0</v>
      </c>
      <c r="CO122" s="494">
        <v>0</v>
      </c>
      <c r="CP122" s="494">
        <v>0</v>
      </c>
      <c r="CQ122" s="494">
        <v>8497</v>
      </c>
      <c r="CR122" s="494">
        <v>0</v>
      </c>
      <c r="CS122" s="494">
        <v>0</v>
      </c>
      <c r="CT122" s="494">
        <v>0</v>
      </c>
      <c r="CU122" s="494">
        <v>0</v>
      </c>
      <c r="CV122" s="494">
        <v>0</v>
      </c>
      <c r="CW122" s="494">
        <v>0</v>
      </c>
      <c r="CX122" s="494">
        <v>0</v>
      </c>
      <c r="CY122" s="494">
        <v>0</v>
      </c>
      <c r="CZ122" s="494">
        <v>0</v>
      </c>
      <c r="DA122" s="494">
        <v>0</v>
      </c>
      <c r="DB122" s="494">
        <v>0</v>
      </c>
      <c r="DC122" s="494">
        <v>0</v>
      </c>
      <c r="DD122" s="494">
        <v>0</v>
      </c>
      <c r="DE122" s="494">
        <v>0</v>
      </c>
      <c r="DF122" s="494">
        <v>0</v>
      </c>
      <c r="DG122" s="494">
        <v>0</v>
      </c>
      <c r="DH122" s="494">
        <v>0</v>
      </c>
      <c r="DI122" s="494">
        <v>0</v>
      </c>
      <c r="DJ122" s="494">
        <v>0</v>
      </c>
      <c r="DK122" s="494">
        <v>0</v>
      </c>
      <c r="DL122" s="494">
        <v>0</v>
      </c>
      <c r="DM122" s="494">
        <v>0</v>
      </c>
      <c r="DN122" s="494">
        <v>9388185</v>
      </c>
      <c r="DO122" s="494">
        <v>2217721</v>
      </c>
      <c r="DP122" s="494">
        <v>192982</v>
      </c>
      <c r="DQ122" s="494">
        <v>10995274</v>
      </c>
      <c r="DR122" s="494">
        <v>0</v>
      </c>
      <c r="DS122" s="494">
        <v>0</v>
      </c>
      <c r="DT122" s="494">
        <v>0</v>
      </c>
      <c r="DU122" s="494">
        <v>162311</v>
      </c>
      <c r="DV122" s="494">
        <v>0</v>
      </c>
      <c r="DW122" s="494">
        <v>0</v>
      </c>
      <c r="DX122" s="494">
        <v>0</v>
      </c>
      <c r="DY122" s="494">
        <v>0</v>
      </c>
      <c r="DZ122" s="494">
        <v>0</v>
      </c>
      <c r="EA122" s="494">
        <v>0</v>
      </c>
      <c r="EB122" s="494">
        <v>0</v>
      </c>
      <c r="EC122" s="494">
        <v>0</v>
      </c>
      <c r="ED122" s="494">
        <v>0</v>
      </c>
      <c r="EE122" s="494">
        <v>0</v>
      </c>
      <c r="EF122" s="494">
        <v>0</v>
      </c>
      <c r="EG122" s="494">
        <v>0</v>
      </c>
      <c r="EH122" s="494">
        <v>0</v>
      </c>
      <c r="EI122" s="494">
        <v>0</v>
      </c>
      <c r="EJ122" s="494">
        <v>0</v>
      </c>
      <c r="EK122" s="494">
        <v>0</v>
      </c>
      <c r="EL122" s="494">
        <v>0</v>
      </c>
      <c r="EM122" s="494">
        <v>0</v>
      </c>
      <c r="EN122" s="494">
        <v>0</v>
      </c>
      <c r="EO122" s="494">
        <v>0</v>
      </c>
      <c r="EP122" s="494">
        <v>0</v>
      </c>
      <c r="EQ122" s="494">
        <v>0</v>
      </c>
      <c r="ER122" s="494">
        <v>0</v>
      </c>
      <c r="ES122" s="494">
        <v>0</v>
      </c>
      <c r="ET122" s="494">
        <v>226</v>
      </c>
      <c r="EU122" s="494">
        <v>1014</v>
      </c>
      <c r="EV122" s="494">
        <v>0</v>
      </c>
      <c r="EW122" s="494">
        <v>0</v>
      </c>
      <c r="EX122" s="494">
        <v>0</v>
      </c>
      <c r="EY122" s="494">
        <v>0</v>
      </c>
      <c r="EZ122" s="494">
        <v>0</v>
      </c>
      <c r="FA122" s="494">
        <v>0</v>
      </c>
      <c r="FB122" s="494">
        <v>0</v>
      </c>
      <c r="FC122" s="494">
        <v>0</v>
      </c>
      <c r="FD122" s="494">
        <v>0</v>
      </c>
      <c r="FE122" s="494">
        <v>0</v>
      </c>
      <c r="FF122" s="494">
        <v>0</v>
      </c>
      <c r="FG122" s="494">
        <v>0</v>
      </c>
      <c r="FH122" s="494">
        <v>0</v>
      </c>
      <c r="FI122" s="494">
        <v>0</v>
      </c>
      <c r="FJ122" s="494">
        <v>0</v>
      </c>
      <c r="FK122" s="494">
        <v>0</v>
      </c>
      <c r="FL122" s="494">
        <v>0</v>
      </c>
      <c r="FM122" s="494">
        <v>0</v>
      </c>
      <c r="FN122" s="494">
        <v>0</v>
      </c>
      <c r="FO122" s="494">
        <v>0</v>
      </c>
      <c r="FP122" s="494">
        <v>0</v>
      </c>
      <c r="FQ122" s="494">
        <v>0</v>
      </c>
      <c r="FR122" s="494">
        <v>0</v>
      </c>
      <c r="FS122" s="494">
        <v>0</v>
      </c>
      <c r="FT122" s="494">
        <v>0</v>
      </c>
      <c r="FU122" s="494">
        <v>0</v>
      </c>
      <c r="FV122" s="494">
        <v>0</v>
      </c>
      <c r="FW122" s="494">
        <v>0</v>
      </c>
      <c r="FX122" s="494">
        <v>1646693</v>
      </c>
      <c r="FY122" s="494">
        <v>0</v>
      </c>
      <c r="FZ122" s="494">
        <v>0</v>
      </c>
      <c r="GA122" s="494">
        <v>0</v>
      </c>
      <c r="GB122" s="494">
        <v>0</v>
      </c>
      <c r="GC122" s="494">
        <v>0</v>
      </c>
      <c r="GD122" s="494">
        <v>0</v>
      </c>
      <c r="GE122" s="494">
        <v>0</v>
      </c>
      <c r="GF122" s="494">
        <v>0</v>
      </c>
      <c r="GG122" s="495">
        <v>0</v>
      </c>
      <c r="GH122" s="496">
        <v>24612903</v>
      </c>
      <c r="GI122" s="497">
        <v>0</v>
      </c>
      <c r="GJ122" s="497">
        <v>10628</v>
      </c>
      <c r="GK122" s="497">
        <v>0</v>
      </c>
      <c r="GL122" s="497">
        <v>0</v>
      </c>
      <c r="GM122" s="497">
        <v>0</v>
      </c>
      <c r="GN122" s="497">
        <v>0</v>
      </c>
      <c r="GO122" s="497">
        <v>0</v>
      </c>
      <c r="GP122" s="495">
        <v>68949</v>
      </c>
      <c r="GQ122" s="496">
        <v>79577</v>
      </c>
      <c r="GR122" s="496">
        <v>24692480</v>
      </c>
      <c r="GS122" s="494">
        <v>4587425</v>
      </c>
      <c r="GT122" s="495">
        <v>23</v>
      </c>
      <c r="GU122" s="496">
        <v>4587448</v>
      </c>
      <c r="GV122" s="496">
        <v>4667025</v>
      </c>
      <c r="GW122" s="496">
        <v>29279928</v>
      </c>
      <c r="GX122" s="497">
        <v>-1398953</v>
      </c>
      <c r="GY122" s="497">
        <v>0</v>
      </c>
      <c r="GZ122" s="497">
        <v>0</v>
      </c>
      <c r="HA122" s="495">
        <v>-111916</v>
      </c>
      <c r="HB122" s="495">
        <v>-1510869</v>
      </c>
      <c r="HC122" s="496">
        <v>3156156</v>
      </c>
      <c r="HD122" s="496">
        <v>27769059</v>
      </c>
    </row>
    <row r="123" spans="1:212" ht="15.75" hidden="1" customHeight="1" x14ac:dyDescent="0.2">
      <c r="A123" s="498" t="s">
        <v>859</v>
      </c>
      <c r="B123" s="499" t="s">
        <v>856</v>
      </c>
      <c r="C123" s="493">
        <v>0</v>
      </c>
      <c r="D123" s="494">
        <v>0</v>
      </c>
      <c r="E123" s="494">
        <v>0</v>
      </c>
      <c r="F123" s="494">
        <v>0</v>
      </c>
      <c r="G123" s="494">
        <v>0</v>
      </c>
      <c r="H123" s="494">
        <v>0</v>
      </c>
      <c r="I123" s="494">
        <v>0</v>
      </c>
      <c r="J123" s="494">
        <v>0</v>
      </c>
      <c r="K123" s="494">
        <v>0</v>
      </c>
      <c r="L123" s="494">
        <v>0</v>
      </c>
      <c r="M123" s="494">
        <v>0</v>
      </c>
      <c r="N123" s="494">
        <v>71297</v>
      </c>
      <c r="O123" s="494">
        <v>858</v>
      </c>
      <c r="P123" s="494">
        <v>0</v>
      </c>
      <c r="Q123" s="494">
        <v>31</v>
      </c>
      <c r="R123" s="494">
        <v>0</v>
      </c>
      <c r="S123" s="494">
        <v>0</v>
      </c>
      <c r="T123" s="494">
        <v>0</v>
      </c>
      <c r="U123" s="494">
        <v>0</v>
      </c>
      <c r="V123" s="494">
        <v>0</v>
      </c>
      <c r="W123" s="494">
        <v>0</v>
      </c>
      <c r="X123" s="494">
        <v>0</v>
      </c>
      <c r="Y123" s="494">
        <v>0</v>
      </c>
      <c r="Z123" s="494">
        <v>0</v>
      </c>
      <c r="AA123" s="494">
        <v>0</v>
      </c>
      <c r="AB123" s="494">
        <v>0</v>
      </c>
      <c r="AC123" s="494">
        <v>0</v>
      </c>
      <c r="AD123" s="494">
        <v>0</v>
      </c>
      <c r="AE123" s="494">
        <v>0</v>
      </c>
      <c r="AF123" s="494">
        <v>0</v>
      </c>
      <c r="AG123" s="494">
        <v>0</v>
      </c>
      <c r="AH123" s="494">
        <v>0</v>
      </c>
      <c r="AI123" s="494">
        <v>0</v>
      </c>
      <c r="AJ123" s="494">
        <v>0</v>
      </c>
      <c r="AK123" s="494">
        <v>0</v>
      </c>
      <c r="AL123" s="494">
        <v>0</v>
      </c>
      <c r="AM123" s="494">
        <v>0</v>
      </c>
      <c r="AN123" s="494">
        <v>0</v>
      </c>
      <c r="AO123" s="494">
        <v>0</v>
      </c>
      <c r="AP123" s="494">
        <v>0</v>
      </c>
      <c r="AQ123" s="494">
        <v>0</v>
      </c>
      <c r="AR123" s="494">
        <v>0</v>
      </c>
      <c r="AS123" s="494">
        <v>0</v>
      </c>
      <c r="AT123" s="494">
        <v>0</v>
      </c>
      <c r="AU123" s="494">
        <v>0</v>
      </c>
      <c r="AV123" s="494">
        <v>0</v>
      </c>
      <c r="AW123" s="494">
        <v>0</v>
      </c>
      <c r="AX123" s="494">
        <v>0</v>
      </c>
      <c r="AY123" s="494">
        <v>0</v>
      </c>
      <c r="AZ123" s="494">
        <v>0</v>
      </c>
      <c r="BA123" s="494">
        <v>0</v>
      </c>
      <c r="BB123" s="494">
        <v>0</v>
      </c>
      <c r="BC123" s="494">
        <v>0</v>
      </c>
      <c r="BD123" s="494">
        <v>0</v>
      </c>
      <c r="BE123" s="494">
        <v>0</v>
      </c>
      <c r="BF123" s="494">
        <v>0</v>
      </c>
      <c r="BG123" s="494">
        <v>0</v>
      </c>
      <c r="BH123" s="494">
        <v>0</v>
      </c>
      <c r="BI123" s="494">
        <v>0</v>
      </c>
      <c r="BJ123" s="494">
        <v>0</v>
      </c>
      <c r="BK123" s="494">
        <v>0</v>
      </c>
      <c r="BL123" s="494">
        <v>0</v>
      </c>
      <c r="BM123" s="494">
        <v>0</v>
      </c>
      <c r="BN123" s="494">
        <v>0</v>
      </c>
      <c r="BO123" s="494">
        <v>0</v>
      </c>
      <c r="BP123" s="494">
        <v>0</v>
      </c>
      <c r="BQ123" s="494">
        <v>0</v>
      </c>
      <c r="BR123" s="494">
        <v>0</v>
      </c>
      <c r="BS123" s="494">
        <v>0</v>
      </c>
      <c r="BT123" s="494">
        <v>0</v>
      </c>
      <c r="BU123" s="494">
        <v>0</v>
      </c>
      <c r="BV123" s="494">
        <v>0</v>
      </c>
      <c r="BW123" s="494">
        <v>0</v>
      </c>
      <c r="BX123" s="494">
        <v>0</v>
      </c>
      <c r="BY123" s="494">
        <v>0</v>
      </c>
      <c r="BZ123" s="494">
        <v>0</v>
      </c>
      <c r="CA123" s="494">
        <v>0</v>
      </c>
      <c r="CB123" s="494">
        <v>0</v>
      </c>
      <c r="CC123" s="494">
        <v>0</v>
      </c>
      <c r="CD123" s="494">
        <v>0</v>
      </c>
      <c r="CE123" s="494">
        <v>0</v>
      </c>
      <c r="CF123" s="494">
        <v>0</v>
      </c>
      <c r="CG123" s="494">
        <v>0</v>
      </c>
      <c r="CH123" s="494">
        <v>0</v>
      </c>
      <c r="CI123" s="494">
        <v>0</v>
      </c>
      <c r="CJ123" s="494">
        <v>0</v>
      </c>
      <c r="CK123" s="494">
        <v>0</v>
      </c>
      <c r="CL123" s="494">
        <v>0</v>
      </c>
      <c r="CM123" s="494">
        <v>0</v>
      </c>
      <c r="CN123" s="494">
        <v>0</v>
      </c>
      <c r="CO123" s="494">
        <v>0</v>
      </c>
      <c r="CP123" s="494">
        <v>0</v>
      </c>
      <c r="CQ123" s="494">
        <v>0</v>
      </c>
      <c r="CR123" s="494">
        <v>0</v>
      </c>
      <c r="CS123" s="494">
        <v>0</v>
      </c>
      <c r="CT123" s="494">
        <v>0</v>
      </c>
      <c r="CU123" s="494">
        <v>0</v>
      </c>
      <c r="CV123" s="494">
        <v>0</v>
      </c>
      <c r="CW123" s="494">
        <v>0</v>
      </c>
      <c r="CX123" s="494">
        <v>0</v>
      </c>
      <c r="CY123" s="494">
        <v>0</v>
      </c>
      <c r="CZ123" s="494">
        <v>0</v>
      </c>
      <c r="DA123" s="494">
        <v>0</v>
      </c>
      <c r="DB123" s="494">
        <v>0</v>
      </c>
      <c r="DC123" s="494">
        <v>0</v>
      </c>
      <c r="DD123" s="494">
        <v>0</v>
      </c>
      <c r="DE123" s="494">
        <v>0</v>
      </c>
      <c r="DF123" s="494">
        <v>0</v>
      </c>
      <c r="DG123" s="494">
        <v>0</v>
      </c>
      <c r="DH123" s="494">
        <v>0</v>
      </c>
      <c r="DI123" s="494">
        <v>0</v>
      </c>
      <c r="DJ123" s="494">
        <v>0</v>
      </c>
      <c r="DK123" s="494">
        <v>0</v>
      </c>
      <c r="DL123" s="494">
        <v>0</v>
      </c>
      <c r="DM123" s="494">
        <v>0</v>
      </c>
      <c r="DN123" s="494">
        <v>0</v>
      </c>
      <c r="DO123" s="494">
        <v>0</v>
      </c>
      <c r="DP123" s="494">
        <v>0</v>
      </c>
      <c r="DQ123" s="494">
        <v>0</v>
      </c>
      <c r="DR123" s="494">
        <v>352748</v>
      </c>
      <c r="DS123" s="494">
        <v>0</v>
      </c>
      <c r="DT123" s="494">
        <v>0</v>
      </c>
      <c r="DU123" s="494">
        <v>0</v>
      </c>
      <c r="DV123" s="494">
        <v>0</v>
      </c>
      <c r="DW123" s="494">
        <v>0</v>
      </c>
      <c r="DX123" s="494">
        <v>0</v>
      </c>
      <c r="DY123" s="494">
        <v>0</v>
      </c>
      <c r="DZ123" s="494">
        <v>0</v>
      </c>
      <c r="EA123" s="494">
        <v>0</v>
      </c>
      <c r="EB123" s="494">
        <v>0</v>
      </c>
      <c r="EC123" s="494">
        <v>0</v>
      </c>
      <c r="ED123" s="494">
        <v>0</v>
      </c>
      <c r="EE123" s="494">
        <v>0</v>
      </c>
      <c r="EF123" s="494">
        <v>0</v>
      </c>
      <c r="EG123" s="494">
        <v>0</v>
      </c>
      <c r="EH123" s="494">
        <v>0</v>
      </c>
      <c r="EI123" s="494">
        <v>0</v>
      </c>
      <c r="EJ123" s="494">
        <v>0</v>
      </c>
      <c r="EK123" s="494">
        <v>0</v>
      </c>
      <c r="EL123" s="494">
        <v>0</v>
      </c>
      <c r="EM123" s="494">
        <v>0</v>
      </c>
      <c r="EN123" s="494">
        <v>0</v>
      </c>
      <c r="EO123" s="494">
        <v>0</v>
      </c>
      <c r="EP123" s="494">
        <v>0</v>
      </c>
      <c r="EQ123" s="494">
        <v>0</v>
      </c>
      <c r="ER123" s="494">
        <v>0</v>
      </c>
      <c r="ES123" s="494">
        <v>0</v>
      </c>
      <c r="ET123" s="494">
        <v>0</v>
      </c>
      <c r="EU123" s="494">
        <v>0</v>
      </c>
      <c r="EV123" s="494">
        <v>6136</v>
      </c>
      <c r="EW123" s="494">
        <v>41584</v>
      </c>
      <c r="EX123" s="494">
        <v>33101</v>
      </c>
      <c r="EY123" s="494">
        <v>0</v>
      </c>
      <c r="EZ123" s="494">
        <v>0</v>
      </c>
      <c r="FA123" s="494">
        <v>0</v>
      </c>
      <c r="FB123" s="494">
        <v>0</v>
      </c>
      <c r="FC123" s="494">
        <v>4496</v>
      </c>
      <c r="FD123" s="494">
        <v>0</v>
      </c>
      <c r="FE123" s="494">
        <v>0</v>
      </c>
      <c r="FF123" s="494">
        <v>0</v>
      </c>
      <c r="FG123" s="494">
        <v>0</v>
      </c>
      <c r="FH123" s="494">
        <v>0</v>
      </c>
      <c r="FI123" s="494">
        <v>0</v>
      </c>
      <c r="FJ123" s="494">
        <v>44700</v>
      </c>
      <c r="FK123" s="494">
        <v>3341</v>
      </c>
      <c r="FL123" s="494">
        <v>451</v>
      </c>
      <c r="FM123" s="494">
        <v>1471</v>
      </c>
      <c r="FN123" s="494">
        <v>1015</v>
      </c>
      <c r="FO123" s="494">
        <v>0</v>
      </c>
      <c r="FP123" s="494">
        <v>0</v>
      </c>
      <c r="FQ123" s="494">
        <v>0</v>
      </c>
      <c r="FR123" s="494">
        <v>0</v>
      </c>
      <c r="FS123" s="494">
        <v>0</v>
      </c>
      <c r="FT123" s="494">
        <v>0</v>
      </c>
      <c r="FU123" s="494">
        <v>60</v>
      </c>
      <c r="FV123" s="494">
        <v>0</v>
      </c>
      <c r="FW123" s="494">
        <v>0</v>
      </c>
      <c r="FX123" s="494">
        <v>0</v>
      </c>
      <c r="FY123" s="494">
        <v>0</v>
      </c>
      <c r="FZ123" s="494">
        <v>42</v>
      </c>
      <c r="GA123" s="494">
        <v>0</v>
      </c>
      <c r="GB123" s="494">
        <v>0</v>
      </c>
      <c r="GC123" s="494">
        <v>0</v>
      </c>
      <c r="GD123" s="494">
        <v>129</v>
      </c>
      <c r="GE123" s="494">
        <v>0</v>
      </c>
      <c r="GF123" s="494">
        <v>0</v>
      </c>
      <c r="GG123" s="495">
        <v>0</v>
      </c>
      <c r="GH123" s="496">
        <v>561460</v>
      </c>
      <c r="GI123" s="497">
        <v>0</v>
      </c>
      <c r="GJ123" s="497">
        <v>12087</v>
      </c>
      <c r="GK123" s="497">
        <v>0</v>
      </c>
      <c r="GL123" s="497">
        <v>0</v>
      </c>
      <c r="GM123" s="497">
        <v>0</v>
      </c>
      <c r="GN123" s="497">
        <v>204096</v>
      </c>
      <c r="GO123" s="497">
        <v>336197</v>
      </c>
      <c r="GP123" s="495">
        <v>96175</v>
      </c>
      <c r="GQ123" s="496">
        <v>648555</v>
      </c>
      <c r="GR123" s="496">
        <v>1210015</v>
      </c>
      <c r="GS123" s="494">
        <v>1570344</v>
      </c>
      <c r="GT123" s="495">
        <v>0</v>
      </c>
      <c r="GU123" s="496">
        <v>1570344</v>
      </c>
      <c r="GV123" s="496">
        <v>2218899</v>
      </c>
      <c r="GW123" s="496">
        <v>2780359</v>
      </c>
      <c r="GX123" s="497">
        <v>-86389</v>
      </c>
      <c r="GY123" s="497">
        <v>0</v>
      </c>
      <c r="GZ123" s="497">
        <v>0</v>
      </c>
      <c r="HA123" s="495">
        <v>-5072</v>
      </c>
      <c r="HB123" s="495">
        <v>-91461</v>
      </c>
      <c r="HC123" s="496">
        <v>2127438</v>
      </c>
      <c r="HD123" s="496">
        <v>2688898</v>
      </c>
    </row>
    <row r="124" spans="1:212" ht="15.75" hidden="1" customHeight="1" x14ac:dyDescent="0.2">
      <c r="A124" s="498" t="s">
        <v>1136</v>
      </c>
      <c r="B124" s="499" t="s">
        <v>851</v>
      </c>
      <c r="C124" s="493">
        <v>0</v>
      </c>
      <c r="D124" s="494">
        <v>0</v>
      </c>
      <c r="E124" s="494">
        <v>0</v>
      </c>
      <c r="F124" s="494">
        <v>0</v>
      </c>
      <c r="G124" s="494">
        <v>0</v>
      </c>
      <c r="H124" s="494">
        <v>0</v>
      </c>
      <c r="I124" s="494">
        <v>0</v>
      </c>
      <c r="J124" s="494">
        <v>0</v>
      </c>
      <c r="K124" s="494">
        <v>0</v>
      </c>
      <c r="L124" s="494">
        <v>0</v>
      </c>
      <c r="M124" s="494">
        <v>0</v>
      </c>
      <c r="N124" s="494">
        <v>0</v>
      </c>
      <c r="O124" s="494">
        <v>0</v>
      </c>
      <c r="P124" s="494">
        <v>0</v>
      </c>
      <c r="Q124" s="494">
        <v>0</v>
      </c>
      <c r="R124" s="494">
        <v>0</v>
      </c>
      <c r="S124" s="494">
        <v>0</v>
      </c>
      <c r="T124" s="494">
        <v>0</v>
      </c>
      <c r="U124" s="494">
        <v>0</v>
      </c>
      <c r="V124" s="494">
        <v>0</v>
      </c>
      <c r="W124" s="494">
        <v>0</v>
      </c>
      <c r="X124" s="494">
        <v>0</v>
      </c>
      <c r="Y124" s="494">
        <v>0</v>
      </c>
      <c r="Z124" s="494">
        <v>0</v>
      </c>
      <c r="AA124" s="494">
        <v>0</v>
      </c>
      <c r="AB124" s="494">
        <v>0</v>
      </c>
      <c r="AC124" s="494">
        <v>0</v>
      </c>
      <c r="AD124" s="494">
        <v>0</v>
      </c>
      <c r="AE124" s="494">
        <v>0</v>
      </c>
      <c r="AF124" s="494">
        <v>0</v>
      </c>
      <c r="AG124" s="494">
        <v>0</v>
      </c>
      <c r="AH124" s="494">
        <v>0</v>
      </c>
      <c r="AI124" s="494">
        <v>0</v>
      </c>
      <c r="AJ124" s="494">
        <v>0</v>
      </c>
      <c r="AK124" s="494">
        <v>0</v>
      </c>
      <c r="AL124" s="494">
        <v>0</v>
      </c>
      <c r="AM124" s="494">
        <v>0</v>
      </c>
      <c r="AN124" s="494">
        <v>0</v>
      </c>
      <c r="AO124" s="494">
        <v>0</v>
      </c>
      <c r="AP124" s="494">
        <v>0</v>
      </c>
      <c r="AQ124" s="494">
        <v>0</v>
      </c>
      <c r="AR124" s="494">
        <v>0</v>
      </c>
      <c r="AS124" s="494">
        <v>0</v>
      </c>
      <c r="AT124" s="494">
        <v>0</v>
      </c>
      <c r="AU124" s="494">
        <v>0</v>
      </c>
      <c r="AV124" s="494">
        <v>0</v>
      </c>
      <c r="AW124" s="494">
        <v>0</v>
      </c>
      <c r="AX124" s="494">
        <v>0</v>
      </c>
      <c r="AY124" s="494">
        <v>0</v>
      </c>
      <c r="AZ124" s="494">
        <v>0</v>
      </c>
      <c r="BA124" s="494">
        <v>0</v>
      </c>
      <c r="BB124" s="494">
        <v>0</v>
      </c>
      <c r="BC124" s="494">
        <v>0</v>
      </c>
      <c r="BD124" s="494">
        <v>0</v>
      </c>
      <c r="BE124" s="494">
        <v>0</v>
      </c>
      <c r="BF124" s="494">
        <v>0</v>
      </c>
      <c r="BG124" s="494">
        <v>0</v>
      </c>
      <c r="BH124" s="494">
        <v>0</v>
      </c>
      <c r="BI124" s="494">
        <v>0</v>
      </c>
      <c r="BJ124" s="494">
        <v>0</v>
      </c>
      <c r="BK124" s="494">
        <v>0</v>
      </c>
      <c r="BL124" s="494">
        <v>0</v>
      </c>
      <c r="BM124" s="494">
        <v>0</v>
      </c>
      <c r="BN124" s="494">
        <v>0</v>
      </c>
      <c r="BO124" s="494">
        <v>0</v>
      </c>
      <c r="BP124" s="494">
        <v>0</v>
      </c>
      <c r="BQ124" s="494">
        <v>0</v>
      </c>
      <c r="BR124" s="494">
        <v>0</v>
      </c>
      <c r="BS124" s="494">
        <v>0</v>
      </c>
      <c r="BT124" s="494">
        <v>0</v>
      </c>
      <c r="BU124" s="494">
        <v>0</v>
      </c>
      <c r="BV124" s="494">
        <v>0</v>
      </c>
      <c r="BW124" s="494">
        <v>0</v>
      </c>
      <c r="BX124" s="494">
        <v>0</v>
      </c>
      <c r="BY124" s="494">
        <v>0</v>
      </c>
      <c r="BZ124" s="494">
        <v>0</v>
      </c>
      <c r="CA124" s="494">
        <v>0</v>
      </c>
      <c r="CB124" s="494">
        <v>0</v>
      </c>
      <c r="CC124" s="494">
        <v>0</v>
      </c>
      <c r="CD124" s="494">
        <v>0</v>
      </c>
      <c r="CE124" s="494">
        <v>0</v>
      </c>
      <c r="CF124" s="494">
        <v>0</v>
      </c>
      <c r="CG124" s="494">
        <v>0</v>
      </c>
      <c r="CH124" s="494">
        <v>0</v>
      </c>
      <c r="CI124" s="494">
        <v>0</v>
      </c>
      <c r="CJ124" s="494">
        <v>0</v>
      </c>
      <c r="CK124" s="494">
        <v>0</v>
      </c>
      <c r="CL124" s="494">
        <v>0</v>
      </c>
      <c r="CM124" s="494">
        <v>0</v>
      </c>
      <c r="CN124" s="494">
        <v>0</v>
      </c>
      <c r="CO124" s="494">
        <v>0</v>
      </c>
      <c r="CP124" s="494">
        <v>0</v>
      </c>
      <c r="CQ124" s="494">
        <v>0</v>
      </c>
      <c r="CR124" s="494">
        <v>0</v>
      </c>
      <c r="CS124" s="494">
        <v>0</v>
      </c>
      <c r="CT124" s="494">
        <v>0</v>
      </c>
      <c r="CU124" s="494">
        <v>0</v>
      </c>
      <c r="CV124" s="494">
        <v>0</v>
      </c>
      <c r="CW124" s="494">
        <v>0</v>
      </c>
      <c r="CX124" s="494">
        <v>0</v>
      </c>
      <c r="CY124" s="494">
        <v>0</v>
      </c>
      <c r="CZ124" s="494">
        <v>0</v>
      </c>
      <c r="DA124" s="494">
        <v>0</v>
      </c>
      <c r="DB124" s="494">
        <v>0</v>
      </c>
      <c r="DC124" s="494">
        <v>0</v>
      </c>
      <c r="DD124" s="494">
        <v>0</v>
      </c>
      <c r="DE124" s="494">
        <v>0</v>
      </c>
      <c r="DF124" s="494">
        <v>0</v>
      </c>
      <c r="DG124" s="494">
        <v>0</v>
      </c>
      <c r="DH124" s="494">
        <v>0</v>
      </c>
      <c r="DI124" s="494">
        <v>0</v>
      </c>
      <c r="DJ124" s="494">
        <v>0</v>
      </c>
      <c r="DK124" s="494">
        <v>0</v>
      </c>
      <c r="DL124" s="494">
        <v>0</v>
      </c>
      <c r="DM124" s="494">
        <v>0</v>
      </c>
      <c r="DN124" s="494">
        <v>0</v>
      </c>
      <c r="DO124" s="494">
        <v>0</v>
      </c>
      <c r="DP124" s="494">
        <v>0</v>
      </c>
      <c r="DQ124" s="494">
        <v>0</v>
      </c>
      <c r="DR124" s="494">
        <v>0</v>
      </c>
      <c r="DS124" s="494">
        <v>248538</v>
      </c>
      <c r="DT124" s="494">
        <v>0</v>
      </c>
      <c r="DU124" s="494">
        <v>0</v>
      </c>
      <c r="DV124" s="494">
        <v>0</v>
      </c>
      <c r="DW124" s="494">
        <v>0</v>
      </c>
      <c r="DX124" s="494">
        <v>0</v>
      </c>
      <c r="DY124" s="494">
        <v>0</v>
      </c>
      <c r="DZ124" s="494">
        <v>0</v>
      </c>
      <c r="EA124" s="494">
        <v>0</v>
      </c>
      <c r="EB124" s="494">
        <v>0</v>
      </c>
      <c r="EC124" s="494">
        <v>0</v>
      </c>
      <c r="ED124" s="494">
        <v>0</v>
      </c>
      <c r="EE124" s="494">
        <v>0</v>
      </c>
      <c r="EF124" s="494">
        <v>0</v>
      </c>
      <c r="EG124" s="494">
        <v>0</v>
      </c>
      <c r="EH124" s="494">
        <v>0</v>
      </c>
      <c r="EI124" s="494">
        <v>0</v>
      </c>
      <c r="EJ124" s="494">
        <v>0</v>
      </c>
      <c r="EK124" s="494">
        <v>0</v>
      </c>
      <c r="EL124" s="494">
        <v>0</v>
      </c>
      <c r="EM124" s="494">
        <v>0</v>
      </c>
      <c r="EN124" s="494">
        <v>0</v>
      </c>
      <c r="EO124" s="494">
        <v>0</v>
      </c>
      <c r="EP124" s="494">
        <v>350505</v>
      </c>
      <c r="EQ124" s="494">
        <v>23756</v>
      </c>
      <c r="ER124" s="494">
        <v>0</v>
      </c>
      <c r="ES124" s="494">
        <v>0</v>
      </c>
      <c r="ET124" s="494">
        <v>0</v>
      </c>
      <c r="EU124" s="494">
        <v>0</v>
      </c>
      <c r="EV124" s="494">
        <v>0</v>
      </c>
      <c r="EW124" s="494">
        <v>0</v>
      </c>
      <c r="EX124" s="494">
        <v>0</v>
      </c>
      <c r="EY124" s="494">
        <v>0</v>
      </c>
      <c r="EZ124" s="494">
        <v>0</v>
      </c>
      <c r="FA124" s="494">
        <v>0</v>
      </c>
      <c r="FB124" s="494">
        <v>0</v>
      </c>
      <c r="FC124" s="494">
        <v>0</v>
      </c>
      <c r="FD124" s="494">
        <v>0</v>
      </c>
      <c r="FE124" s="494">
        <v>0</v>
      </c>
      <c r="FF124" s="494">
        <v>0</v>
      </c>
      <c r="FG124" s="494">
        <v>0</v>
      </c>
      <c r="FH124" s="494">
        <v>0</v>
      </c>
      <c r="FI124" s="494">
        <v>0</v>
      </c>
      <c r="FJ124" s="494">
        <v>0</v>
      </c>
      <c r="FK124" s="494">
        <v>0</v>
      </c>
      <c r="FL124" s="494">
        <v>0</v>
      </c>
      <c r="FM124" s="494">
        <v>0</v>
      </c>
      <c r="FN124" s="494">
        <v>0</v>
      </c>
      <c r="FO124" s="494">
        <v>0</v>
      </c>
      <c r="FP124" s="494">
        <v>0</v>
      </c>
      <c r="FQ124" s="494">
        <v>0</v>
      </c>
      <c r="FR124" s="494">
        <v>0</v>
      </c>
      <c r="FS124" s="494">
        <v>0</v>
      </c>
      <c r="FT124" s="494">
        <v>0</v>
      </c>
      <c r="FU124" s="494">
        <v>0</v>
      </c>
      <c r="FV124" s="494">
        <v>0</v>
      </c>
      <c r="FW124" s="494">
        <v>0</v>
      </c>
      <c r="FX124" s="494">
        <v>0</v>
      </c>
      <c r="FY124" s="494">
        <v>0</v>
      </c>
      <c r="FZ124" s="494">
        <v>0</v>
      </c>
      <c r="GA124" s="494">
        <v>0</v>
      </c>
      <c r="GB124" s="494">
        <v>0</v>
      </c>
      <c r="GC124" s="494">
        <v>0</v>
      </c>
      <c r="GD124" s="494">
        <v>0</v>
      </c>
      <c r="GE124" s="494">
        <v>0</v>
      </c>
      <c r="GF124" s="494">
        <v>0</v>
      </c>
      <c r="GG124" s="495">
        <v>0</v>
      </c>
      <c r="GH124" s="496">
        <v>622799</v>
      </c>
      <c r="GI124" s="497">
        <v>0</v>
      </c>
      <c r="GJ124" s="497">
        <v>0</v>
      </c>
      <c r="GK124" s="497">
        <v>0</v>
      </c>
      <c r="GL124" s="497">
        <v>0</v>
      </c>
      <c r="GM124" s="497">
        <v>0</v>
      </c>
      <c r="GN124" s="497">
        <v>88740</v>
      </c>
      <c r="GO124" s="497">
        <v>265010</v>
      </c>
      <c r="GP124" s="495">
        <v>-48819</v>
      </c>
      <c r="GQ124" s="496">
        <v>304931</v>
      </c>
      <c r="GR124" s="496">
        <v>927730</v>
      </c>
      <c r="GS124" s="494">
        <v>92307</v>
      </c>
      <c r="GT124" s="495">
        <v>0</v>
      </c>
      <c r="GU124" s="496">
        <v>92307</v>
      </c>
      <c r="GV124" s="496">
        <v>397238</v>
      </c>
      <c r="GW124" s="496">
        <v>1020037</v>
      </c>
      <c r="GX124" s="497">
        <v>-25375</v>
      </c>
      <c r="GY124" s="497">
        <v>0</v>
      </c>
      <c r="GZ124" s="497">
        <v>0</v>
      </c>
      <c r="HA124" s="495">
        <v>-2030</v>
      </c>
      <c r="HB124" s="495">
        <v>-27405</v>
      </c>
      <c r="HC124" s="496">
        <v>369833</v>
      </c>
      <c r="HD124" s="496">
        <v>992632</v>
      </c>
    </row>
    <row r="125" spans="1:212" ht="15.75" hidden="1" customHeight="1" x14ac:dyDescent="0.2">
      <c r="A125" s="498" t="s">
        <v>1137</v>
      </c>
      <c r="B125" s="499" t="s">
        <v>847</v>
      </c>
      <c r="C125" s="493">
        <v>0</v>
      </c>
      <c r="D125" s="494">
        <v>0</v>
      </c>
      <c r="E125" s="494">
        <v>0</v>
      </c>
      <c r="F125" s="494">
        <v>0</v>
      </c>
      <c r="G125" s="494">
        <v>0</v>
      </c>
      <c r="H125" s="494">
        <v>0</v>
      </c>
      <c r="I125" s="494">
        <v>0</v>
      </c>
      <c r="J125" s="494">
        <v>0</v>
      </c>
      <c r="K125" s="494">
        <v>0</v>
      </c>
      <c r="L125" s="494">
        <v>0</v>
      </c>
      <c r="M125" s="494">
        <v>0</v>
      </c>
      <c r="N125" s="494">
        <v>0</v>
      </c>
      <c r="O125" s="494">
        <v>0</v>
      </c>
      <c r="P125" s="494">
        <v>0</v>
      </c>
      <c r="Q125" s="494">
        <v>0</v>
      </c>
      <c r="R125" s="494">
        <v>0</v>
      </c>
      <c r="S125" s="494">
        <v>0</v>
      </c>
      <c r="T125" s="494">
        <v>0</v>
      </c>
      <c r="U125" s="494">
        <v>0</v>
      </c>
      <c r="V125" s="494">
        <v>0</v>
      </c>
      <c r="W125" s="494">
        <v>0</v>
      </c>
      <c r="X125" s="494">
        <v>0</v>
      </c>
      <c r="Y125" s="494">
        <v>0</v>
      </c>
      <c r="Z125" s="494">
        <v>0</v>
      </c>
      <c r="AA125" s="494">
        <v>0</v>
      </c>
      <c r="AB125" s="494">
        <v>0</v>
      </c>
      <c r="AC125" s="494">
        <v>0</v>
      </c>
      <c r="AD125" s="494">
        <v>0</v>
      </c>
      <c r="AE125" s="494">
        <v>0</v>
      </c>
      <c r="AF125" s="494">
        <v>0</v>
      </c>
      <c r="AG125" s="494">
        <v>0</v>
      </c>
      <c r="AH125" s="494">
        <v>0</v>
      </c>
      <c r="AI125" s="494">
        <v>0</v>
      </c>
      <c r="AJ125" s="494">
        <v>0</v>
      </c>
      <c r="AK125" s="494">
        <v>0</v>
      </c>
      <c r="AL125" s="494">
        <v>0</v>
      </c>
      <c r="AM125" s="494">
        <v>0</v>
      </c>
      <c r="AN125" s="494">
        <v>0</v>
      </c>
      <c r="AO125" s="494">
        <v>0</v>
      </c>
      <c r="AP125" s="494">
        <v>0</v>
      </c>
      <c r="AQ125" s="494">
        <v>0</v>
      </c>
      <c r="AR125" s="494">
        <v>0</v>
      </c>
      <c r="AS125" s="494">
        <v>0</v>
      </c>
      <c r="AT125" s="494">
        <v>0</v>
      </c>
      <c r="AU125" s="494">
        <v>0</v>
      </c>
      <c r="AV125" s="494">
        <v>0</v>
      </c>
      <c r="AW125" s="494">
        <v>0</v>
      </c>
      <c r="AX125" s="494">
        <v>0</v>
      </c>
      <c r="AY125" s="494">
        <v>0</v>
      </c>
      <c r="AZ125" s="494">
        <v>0</v>
      </c>
      <c r="BA125" s="494">
        <v>0</v>
      </c>
      <c r="BB125" s="494">
        <v>0</v>
      </c>
      <c r="BC125" s="494">
        <v>0</v>
      </c>
      <c r="BD125" s="494">
        <v>0</v>
      </c>
      <c r="BE125" s="494">
        <v>0</v>
      </c>
      <c r="BF125" s="494">
        <v>0</v>
      </c>
      <c r="BG125" s="494">
        <v>0</v>
      </c>
      <c r="BH125" s="494">
        <v>0</v>
      </c>
      <c r="BI125" s="494">
        <v>0</v>
      </c>
      <c r="BJ125" s="494">
        <v>0</v>
      </c>
      <c r="BK125" s="494">
        <v>0</v>
      </c>
      <c r="BL125" s="494">
        <v>0</v>
      </c>
      <c r="BM125" s="494">
        <v>0</v>
      </c>
      <c r="BN125" s="494">
        <v>0</v>
      </c>
      <c r="BO125" s="494">
        <v>0</v>
      </c>
      <c r="BP125" s="494">
        <v>0</v>
      </c>
      <c r="BQ125" s="494">
        <v>0</v>
      </c>
      <c r="BR125" s="494">
        <v>0</v>
      </c>
      <c r="BS125" s="494">
        <v>0</v>
      </c>
      <c r="BT125" s="494">
        <v>0</v>
      </c>
      <c r="BU125" s="494">
        <v>0</v>
      </c>
      <c r="BV125" s="494">
        <v>0</v>
      </c>
      <c r="BW125" s="494">
        <v>0</v>
      </c>
      <c r="BX125" s="494">
        <v>0</v>
      </c>
      <c r="BY125" s="494">
        <v>0</v>
      </c>
      <c r="BZ125" s="494">
        <v>0</v>
      </c>
      <c r="CA125" s="494">
        <v>0</v>
      </c>
      <c r="CB125" s="494">
        <v>0</v>
      </c>
      <c r="CC125" s="494">
        <v>0</v>
      </c>
      <c r="CD125" s="494">
        <v>0</v>
      </c>
      <c r="CE125" s="494">
        <v>0</v>
      </c>
      <c r="CF125" s="494">
        <v>0</v>
      </c>
      <c r="CG125" s="494">
        <v>0</v>
      </c>
      <c r="CH125" s="494">
        <v>0</v>
      </c>
      <c r="CI125" s="494">
        <v>0</v>
      </c>
      <c r="CJ125" s="494">
        <v>0</v>
      </c>
      <c r="CK125" s="494">
        <v>0</v>
      </c>
      <c r="CL125" s="494">
        <v>0</v>
      </c>
      <c r="CM125" s="494">
        <v>0</v>
      </c>
      <c r="CN125" s="494">
        <v>0</v>
      </c>
      <c r="CO125" s="494">
        <v>0</v>
      </c>
      <c r="CP125" s="494">
        <v>0</v>
      </c>
      <c r="CQ125" s="494">
        <v>0</v>
      </c>
      <c r="CR125" s="494">
        <v>0</v>
      </c>
      <c r="CS125" s="494">
        <v>0</v>
      </c>
      <c r="CT125" s="494">
        <v>0</v>
      </c>
      <c r="CU125" s="494">
        <v>0</v>
      </c>
      <c r="CV125" s="494">
        <v>0</v>
      </c>
      <c r="CW125" s="494">
        <v>0</v>
      </c>
      <c r="CX125" s="494">
        <v>0</v>
      </c>
      <c r="CY125" s="494">
        <v>0</v>
      </c>
      <c r="CZ125" s="494">
        <v>0</v>
      </c>
      <c r="DA125" s="494">
        <v>0</v>
      </c>
      <c r="DB125" s="494">
        <v>0</v>
      </c>
      <c r="DC125" s="494">
        <v>0</v>
      </c>
      <c r="DD125" s="494">
        <v>0</v>
      </c>
      <c r="DE125" s="494">
        <v>0</v>
      </c>
      <c r="DF125" s="494">
        <v>0</v>
      </c>
      <c r="DG125" s="494">
        <v>0</v>
      </c>
      <c r="DH125" s="494">
        <v>0</v>
      </c>
      <c r="DI125" s="494">
        <v>0</v>
      </c>
      <c r="DJ125" s="494">
        <v>0</v>
      </c>
      <c r="DK125" s="494">
        <v>0</v>
      </c>
      <c r="DL125" s="494">
        <v>0</v>
      </c>
      <c r="DM125" s="494">
        <v>0</v>
      </c>
      <c r="DN125" s="494">
        <v>0</v>
      </c>
      <c r="DO125" s="494">
        <v>0</v>
      </c>
      <c r="DP125" s="494">
        <v>0</v>
      </c>
      <c r="DQ125" s="494">
        <v>0</v>
      </c>
      <c r="DR125" s="494">
        <v>0</v>
      </c>
      <c r="DS125" s="494">
        <v>0</v>
      </c>
      <c r="DT125" s="494">
        <v>821136</v>
      </c>
      <c r="DU125" s="494">
        <v>0</v>
      </c>
      <c r="DV125" s="494">
        <v>0</v>
      </c>
      <c r="DW125" s="494">
        <v>0</v>
      </c>
      <c r="DX125" s="494">
        <v>0</v>
      </c>
      <c r="DY125" s="494">
        <v>0</v>
      </c>
      <c r="DZ125" s="494">
        <v>0</v>
      </c>
      <c r="EA125" s="494">
        <v>0</v>
      </c>
      <c r="EB125" s="494">
        <v>0</v>
      </c>
      <c r="EC125" s="494">
        <v>0</v>
      </c>
      <c r="ED125" s="494">
        <v>0</v>
      </c>
      <c r="EE125" s="494">
        <v>0</v>
      </c>
      <c r="EF125" s="494">
        <v>0</v>
      </c>
      <c r="EG125" s="494">
        <v>0</v>
      </c>
      <c r="EH125" s="494">
        <v>0</v>
      </c>
      <c r="EI125" s="494">
        <v>0</v>
      </c>
      <c r="EJ125" s="494">
        <v>0</v>
      </c>
      <c r="EK125" s="494">
        <v>0</v>
      </c>
      <c r="EL125" s="494">
        <v>0</v>
      </c>
      <c r="EM125" s="494">
        <v>0</v>
      </c>
      <c r="EN125" s="494">
        <v>0</v>
      </c>
      <c r="EO125" s="494">
        <v>0</v>
      </c>
      <c r="EP125" s="494">
        <v>0</v>
      </c>
      <c r="EQ125" s="494">
        <v>0</v>
      </c>
      <c r="ER125" s="494">
        <v>0</v>
      </c>
      <c r="ES125" s="494">
        <v>0</v>
      </c>
      <c r="ET125" s="494">
        <v>0</v>
      </c>
      <c r="EU125" s="494">
        <v>0</v>
      </c>
      <c r="EV125" s="494">
        <v>0</v>
      </c>
      <c r="EW125" s="494">
        <v>0</v>
      </c>
      <c r="EX125" s="494">
        <v>0</v>
      </c>
      <c r="EY125" s="494">
        <v>345894</v>
      </c>
      <c r="EZ125" s="494">
        <v>0</v>
      </c>
      <c r="FA125" s="494">
        <v>0</v>
      </c>
      <c r="FB125" s="494">
        <v>0</v>
      </c>
      <c r="FC125" s="494">
        <v>8987</v>
      </c>
      <c r="FD125" s="494">
        <v>0</v>
      </c>
      <c r="FE125" s="494">
        <v>0</v>
      </c>
      <c r="FF125" s="494">
        <v>0</v>
      </c>
      <c r="FG125" s="494">
        <v>0</v>
      </c>
      <c r="FH125" s="494">
        <v>0</v>
      </c>
      <c r="FI125" s="494">
        <v>0</v>
      </c>
      <c r="FJ125" s="494">
        <v>140473</v>
      </c>
      <c r="FK125" s="494">
        <v>0</v>
      </c>
      <c r="FL125" s="494">
        <v>0</v>
      </c>
      <c r="FM125" s="494">
        <v>0</v>
      </c>
      <c r="FN125" s="494">
        <v>0</v>
      </c>
      <c r="FO125" s="494">
        <v>0</v>
      </c>
      <c r="FP125" s="494">
        <v>0</v>
      </c>
      <c r="FQ125" s="494">
        <v>0</v>
      </c>
      <c r="FR125" s="494">
        <v>0</v>
      </c>
      <c r="FS125" s="494">
        <v>0</v>
      </c>
      <c r="FT125" s="494">
        <v>0</v>
      </c>
      <c r="FU125" s="494">
        <v>0</v>
      </c>
      <c r="FV125" s="494">
        <v>0</v>
      </c>
      <c r="FW125" s="494">
        <v>0</v>
      </c>
      <c r="FX125" s="494">
        <v>0</v>
      </c>
      <c r="FY125" s="494">
        <v>0</v>
      </c>
      <c r="FZ125" s="494">
        <v>0</v>
      </c>
      <c r="GA125" s="494">
        <v>0</v>
      </c>
      <c r="GB125" s="494">
        <v>0</v>
      </c>
      <c r="GC125" s="494">
        <v>0</v>
      </c>
      <c r="GD125" s="494">
        <v>0</v>
      </c>
      <c r="GE125" s="494">
        <v>0</v>
      </c>
      <c r="GF125" s="494">
        <v>0</v>
      </c>
      <c r="GG125" s="495">
        <v>0</v>
      </c>
      <c r="GH125" s="496">
        <v>1316490</v>
      </c>
      <c r="GI125" s="497">
        <v>0</v>
      </c>
      <c r="GJ125" s="497">
        <v>0</v>
      </c>
      <c r="GK125" s="497">
        <v>0</v>
      </c>
      <c r="GL125" s="497">
        <v>0</v>
      </c>
      <c r="GM125" s="497">
        <v>0</v>
      </c>
      <c r="GN125" s="497">
        <v>341145</v>
      </c>
      <c r="GO125" s="497">
        <v>895368</v>
      </c>
      <c r="GP125" s="495">
        <v>550</v>
      </c>
      <c r="GQ125" s="496">
        <v>1237063</v>
      </c>
      <c r="GR125" s="496">
        <v>2553553</v>
      </c>
      <c r="GS125" s="494">
        <v>930842</v>
      </c>
      <c r="GT125" s="495">
        <v>0</v>
      </c>
      <c r="GU125" s="496">
        <v>930842</v>
      </c>
      <c r="GV125" s="496">
        <v>2167905</v>
      </c>
      <c r="GW125" s="496">
        <v>3484395</v>
      </c>
      <c r="GX125" s="497">
        <v>-1334074</v>
      </c>
      <c r="GY125" s="497">
        <v>0</v>
      </c>
      <c r="GZ125" s="497">
        <v>0</v>
      </c>
      <c r="HA125" s="495">
        <v>-101366</v>
      </c>
      <c r="HB125" s="495">
        <v>-1435440</v>
      </c>
      <c r="HC125" s="496">
        <v>732465</v>
      </c>
      <c r="HD125" s="496">
        <v>2048955</v>
      </c>
    </row>
    <row r="126" spans="1:212" ht="15.75" hidden="1" customHeight="1" x14ac:dyDescent="0.2">
      <c r="A126" s="498" t="s">
        <v>1138</v>
      </c>
      <c r="B126" s="499" t="s">
        <v>844</v>
      </c>
      <c r="C126" s="493">
        <v>0</v>
      </c>
      <c r="D126" s="494">
        <v>0</v>
      </c>
      <c r="E126" s="494">
        <v>0</v>
      </c>
      <c r="F126" s="494">
        <v>0</v>
      </c>
      <c r="G126" s="494">
        <v>0</v>
      </c>
      <c r="H126" s="494">
        <v>0</v>
      </c>
      <c r="I126" s="494">
        <v>0</v>
      </c>
      <c r="J126" s="494">
        <v>0</v>
      </c>
      <c r="K126" s="494">
        <v>0</v>
      </c>
      <c r="L126" s="494">
        <v>0</v>
      </c>
      <c r="M126" s="494">
        <v>0</v>
      </c>
      <c r="N126" s="494">
        <v>0</v>
      </c>
      <c r="O126" s="494">
        <v>0</v>
      </c>
      <c r="P126" s="494">
        <v>0</v>
      </c>
      <c r="Q126" s="494">
        <v>0</v>
      </c>
      <c r="R126" s="494">
        <v>0</v>
      </c>
      <c r="S126" s="494">
        <v>0</v>
      </c>
      <c r="T126" s="494">
        <v>0</v>
      </c>
      <c r="U126" s="494">
        <v>0</v>
      </c>
      <c r="V126" s="494">
        <v>0</v>
      </c>
      <c r="W126" s="494">
        <v>0</v>
      </c>
      <c r="X126" s="494">
        <v>0</v>
      </c>
      <c r="Y126" s="494">
        <v>0</v>
      </c>
      <c r="Z126" s="494">
        <v>0</v>
      </c>
      <c r="AA126" s="494">
        <v>0</v>
      </c>
      <c r="AB126" s="494">
        <v>0</v>
      </c>
      <c r="AC126" s="494">
        <v>0</v>
      </c>
      <c r="AD126" s="494">
        <v>0</v>
      </c>
      <c r="AE126" s="494">
        <v>0</v>
      </c>
      <c r="AF126" s="494">
        <v>0</v>
      </c>
      <c r="AG126" s="494">
        <v>0</v>
      </c>
      <c r="AH126" s="494">
        <v>0</v>
      </c>
      <c r="AI126" s="494">
        <v>0</v>
      </c>
      <c r="AJ126" s="494">
        <v>0</v>
      </c>
      <c r="AK126" s="494">
        <v>0</v>
      </c>
      <c r="AL126" s="494">
        <v>0</v>
      </c>
      <c r="AM126" s="494">
        <v>0</v>
      </c>
      <c r="AN126" s="494">
        <v>0</v>
      </c>
      <c r="AO126" s="494">
        <v>0</v>
      </c>
      <c r="AP126" s="494">
        <v>0</v>
      </c>
      <c r="AQ126" s="494">
        <v>0</v>
      </c>
      <c r="AR126" s="494">
        <v>0</v>
      </c>
      <c r="AS126" s="494">
        <v>0</v>
      </c>
      <c r="AT126" s="494">
        <v>0</v>
      </c>
      <c r="AU126" s="494">
        <v>0</v>
      </c>
      <c r="AV126" s="494">
        <v>0</v>
      </c>
      <c r="AW126" s="494">
        <v>0</v>
      </c>
      <c r="AX126" s="494">
        <v>0</v>
      </c>
      <c r="AY126" s="494">
        <v>0</v>
      </c>
      <c r="AZ126" s="494">
        <v>0</v>
      </c>
      <c r="BA126" s="494">
        <v>0</v>
      </c>
      <c r="BB126" s="494">
        <v>0</v>
      </c>
      <c r="BC126" s="494">
        <v>0</v>
      </c>
      <c r="BD126" s="494">
        <v>0</v>
      </c>
      <c r="BE126" s="494">
        <v>0</v>
      </c>
      <c r="BF126" s="494">
        <v>0</v>
      </c>
      <c r="BG126" s="494">
        <v>0</v>
      </c>
      <c r="BH126" s="494">
        <v>0</v>
      </c>
      <c r="BI126" s="494">
        <v>0</v>
      </c>
      <c r="BJ126" s="494">
        <v>0</v>
      </c>
      <c r="BK126" s="494">
        <v>0</v>
      </c>
      <c r="BL126" s="494">
        <v>0</v>
      </c>
      <c r="BM126" s="494">
        <v>0</v>
      </c>
      <c r="BN126" s="494">
        <v>0</v>
      </c>
      <c r="BO126" s="494">
        <v>0</v>
      </c>
      <c r="BP126" s="494">
        <v>0</v>
      </c>
      <c r="BQ126" s="494">
        <v>0</v>
      </c>
      <c r="BR126" s="494">
        <v>0</v>
      </c>
      <c r="BS126" s="494">
        <v>0</v>
      </c>
      <c r="BT126" s="494">
        <v>0</v>
      </c>
      <c r="BU126" s="494">
        <v>0</v>
      </c>
      <c r="BV126" s="494">
        <v>0</v>
      </c>
      <c r="BW126" s="494">
        <v>0</v>
      </c>
      <c r="BX126" s="494">
        <v>0</v>
      </c>
      <c r="BY126" s="494">
        <v>0</v>
      </c>
      <c r="BZ126" s="494">
        <v>0</v>
      </c>
      <c r="CA126" s="494">
        <v>0</v>
      </c>
      <c r="CB126" s="494">
        <v>0</v>
      </c>
      <c r="CC126" s="494">
        <v>0</v>
      </c>
      <c r="CD126" s="494">
        <v>0</v>
      </c>
      <c r="CE126" s="494">
        <v>0</v>
      </c>
      <c r="CF126" s="494">
        <v>0</v>
      </c>
      <c r="CG126" s="494">
        <v>0</v>
      </c>
      <c r="CH126" s="494">
        <v>0</v>
      </c>
      <c r="CI126" s="494">
        <v>0</v>
      </c>
      <c r="CJ126" s="494">
        <v>0</v>
      </c>
      <c r="CK126" s="494">
        <v>0</v>
      </c>
      <c r="CL126" s="494">
        <v>0</v>
      </c>
      <c r="CM126" s="494">
        <v>0</v>
      </c>
      <c r="CN126" s="494">
        <v>0</v>
      </c>
      <c r="CO126" s="494">
        <v>0</v>
      </c>
      <c r="CP126" s="494">
        <v>0</v>
      </c>
      <c r="CQ126" s="494">
        <v>0</v>
      </c>
      <c r="CR126" s="494">
        <v>0</v>
      </c>
      <c r="CS126" s="494">
        <v>0</v>
      </c>
      <c r="CT126" s="494">
        <v>0</v>
      </c>
      <c r="CU126" s="494">
        <v>0</v>
      </c>
      <c r="CV126" s="494">
        <v>0</v>
      </c>
      <c r="CW126" s="494">
        <v>0</v>
      </c>
      <c r="CX126" s="494">
        <v>0</v>
      </c>
      <c r="CY126" s="494">
        <v>0</v>
      </c>
      <c r="CZ126" s="494">
        <v>0</v>
      </c>
      <c r="DA126" s="494">
        <v>0</v>
      </c>
      <c r="DB126" s="494">
        <v>0</v>
      </c>
      <c r="DC126" s="494">
        <v>0</v>
      </c>
      <c r="DD126" s="494">
        <v>0</v>
      </c>
      <c r="DE126" s="494">
        <v>0</v>
      </c>
      <c r="DF126" s="494">
        <v>0</v>
      </c>
      <c r="DG126" s="494">
        <v>0</v>
      </c>
      <c r="DH126" s="494">
        <v>0</v>
      </c>
      <c r="DI126" s="494">
        <v>0</v>
      </c>
      <c r="DJ126" s="494">
        <v>0</v>
      </c>
      <c r="DK126" s="494">
        <v>0</v>
      </c>
      <c r="DL126" s="494">
        <v>0</v>
      </c>
      <c r="DM126" s="494">
        <v>0</v>
      </c>
      <c r="DN126" s="494">
        <v>0</v>
      </c>
      <c r="DO126" s="494">
        <v>0</v>
      </c>
      <c r="DP126" s="494">
        <v>0</v>
      </c>
      <c r="DQ126" s="494">
        <v>0</v>
      </c>
      <c r="DR126" s="494">
        <v>0</v>
      </c>
      <c r="DS126" s="494">
        <v>0</v>
      </c>
      <c r="DT126" s="494">
        <v>0</v>
      </c>
      <c r="DU126" s="494">
        <v>276730</v>
      </c>
      <c r="DV126" s="494">
        <v>0</v>
      </c>
      <c r="DW126" s="494">
        <v>0</v>
      </c>
      <c r="DX126" s="494">
        <v>0</v>
      </c>
      <c r="DY126" s="494">
        <v>0</v>
      </c>
      <c r="DZ126" s="494">
        <v>0</v>
      </c>
      <c r="EA126" s="494">
        <v>0</v>
      </c>
      <c r="EB126" s="494">
        <v>0</v>
      </c>
      <c r="EC126" s="494">
        <v>0</v>
      </c>
      <c r="ED126" s="494">
        <v>0</v>
      </c>
      <c r="EE126" s="494">
        <v>0</v>
      </c>
      <c r="EF126" s="494">
        <v>0</v>
      </c>
      <c r="EG126" s="494">
        <v>0</v>
      </c>
      <c r="EH126" s="494">
        <v>0</v>
      </c>
      <c r="EI126" s="494">
        <v>0</v>
      </c>
      <c r="EJ126" s="494">
        <v>0</v>
      </c>
      <c r="EK126" s="494">
        <v>0</v>
      </c>
      <c r="EL126" s="494">
        <v>0</v>
      </c>
      <c r="EM126" s="494">
        <v>0</v>
      </c>
      <c r="EN126" s="494">
        <v>0</v>
      </c>
      <c r="EO126" s="494">
        <v>0</v>
      </c>
      <c r="EP126" s="494">
        <v>0</v>
      </c>
      <c r="EQ126" s="494">
        <v>0</v>
      </c>
      <c r="ER126" s="494">
        <v>0</v>
      </c>
      <c r="ES126" s="494">
        <v>0</v>
      </c>
      <c r="ET126" s="494">
        <v>0</v>
      </c>
      <c r="EU126" s="494">
        <v>0</v>
      </c>
      <c r="EV126" s="494">
        <v>0</v>
      </c>
      <c r="EW126" s="494">
        <v>0</v>
      </c>
      <c r="EX126" s="494">
        <v>0</v>
      </c>
      <c r="EY126" s="494">
        <v>0</v>
      </c>
      <c r="EZ126" s="494">
        <v>0</v>
      </c>
      <c r="FA126" s="494">
        <v>0</v>
      </c>
      <c r="FB126" s="494">
        <v>449</v>
      </c>
      <c r="FC126" s="494">
        <v>0</v>
      </c>
      <c r="FD126" s="494">
        <v>0</v>
      </c>
      <c r="FE126" s="494">
        <v>0</v>
      </c>
      <c r="FF126" s="494">
        <v>0</v>
      </c>
      <c r="FG126" s="494">
        <v>0</v>
      </c>
      <c r="FH126" s="494">
        <v>0</v>
      </c>
      <c r="FI126" s="494">
        <v>0</v>
      </c>
      <c r="FJ126" s="494">
        <v>90</v>
      </c>
      <c r="FK126" s="494">
        <v>13745</v>
      </c>
      <c r="FL126" s="494">
        <v>0</v>
      </c>
      <c r="FM126" s="494">
        <v>0</v>
      </c>
      <c r="FN126" s="494">
        <v>0</v>
      </c>
      <c r="FO126" s="494">
        <v>0</v>
      </c>
      <c r="FP126" s="494">
        <v>0</v>
      </c>
      <c r="FQ126" s="494">
        <v>0</v>
      </c>
      <c r="FR126" s="494">
        <v>0</v>
      </c>
      <c r="FS126" s="494">
        <v>0</v>
      </c>
      <c r="FT126" s="494">
        <v>0</v>
      </c>
      <c r="FU126" s="494">
        <v>18</v>
      </c>
      <c r="FV126" s="494">
        <v>0</v>
      </c>
      <c r="FW126" s="494">
        <v>0</v>
      </c>
      <c r="FX126" s="494">
        <v>0</v>
      </c>
      <c r="FY126" s="494">
        <v>97517</v>
      </c>
      <c r="FZ126" s="494">
        <v>514</v>
      </c>
      <c r="GA126" s="494">
        <v>0</v>
      </c>
      <c r="GB126" s="494">
        <v>0</v>
      </c>
      <c r="GC126" s="494">
        <v>0</v>
      </c>
      <c r="GD126" s="494">
        <v>24</v>
      </c>
      <c r="GE126" s="494">
        <v>1369</v>
      </c>
      <c r="GF126" s="494">
        <v>0</v>
      </c>
      <c r="GG126" s="495">
        <v>0</v>
      </c>
      <c r="GH126" s="496">
        <v>390456</v>
      </c>
      <c r="GI126" s="497">
        <v>0</v>
      </c>
      <c r="GJ126" s="497">
        <v>145358</v>
      </c>
      <c r="GK126" s="497">
        <v>0</v>
      </c>
      <c r="GL126" s="497">
        <v>0</v>
      </c>
      <c r="GM126" s="497">
        <v>0</v>
      </c>
      <c r="GN126" s="497">
        <v>73019</v>
      </c>
      <c r="GO126" s="497">
        <v>636909</v>
      </c>
      <c r="GP126" s="495">
        <v>-3825</v>
      </c>
      <c r="GQ126" s="496">
        <v>851461</v>
      </c>
      <c r="GR126" s="496">
        <v>1241917</v>
      </c>
      <c r="GS126" s="494">
        <v>268859</v>
      </c>
      <c r="GT126" s="495">
        <v>174</v>
      </c>
      <c r="GU126" s="496">
        <v>269033</v>
      </c>
      <c r="GV126" s="496">
        <v>1120494</v>
      </c>
      <c r="GW126" s="496">
        <v>1510950</v>
      </c>
      <c r="GX126" s="497">
        <v>-168193</v>
      </c>
      <c r="GY126" s="497">
        <v>-122</v>
      </c>
      <c r="GZ126" s="497">
        <v>0</v>
      </c>
      <c r="HA126" s="495">
        <v>-13455</v>
      </c>
      <c r="HB126" s="495">
        <v>-181770</v>
      </c>
      <c r="HC126" s="496">
        <v>938724</v>
      </c>
      <c r="HD126" s="496">
        <v>1329180</v>
      </c>
    </row>
    <row r="127" spans="1:212" ht="15.75" hidden="1" customHeight="1" x14ac:dyDescent="0.2">
      <c r="A127" s="498" t="s">
        <v>839</v>
      </c>
      <c r="B127" s="499" t="s">
        <v>178</v>
      </c>
      <c r="C127" s="493">
        <v>0</v>
      </c>
      <c r="D127" s="494">
        <v>0</v>
      </c>
      <c r="E127" s="494">
        <v>0</v>
      </c>
      <c r="F127" s="494">
        <v>0</v>
      </c>
      <c r="G127" s="494">
        <v>0</v>
      </c>
      <c r="H127" s="494">
        <v>0</v>
      </c>
      <c r="I127" s="494">
        <v>0</v>
      </c>
      <c r="J127" s="494">
        <v>0</v>
      </c>
      <c r="K127" s="494">
        <v>0</v>
      </c>
      <c r="L127" s="494">
        <v>0</v>
      </c>
      <c r="M127" s="494">
        <v>0</v>
      </c>
      <c r="N127" s="494">
        <v>6322</v>
      </c>
      <c r="O127" s="494">
        <v>381</v>
      </c>
      <c r="P127" s="494">
        <v>0</v>
      </c>
      <c r="Q127" s="494">
        <v>0</v>
      </c>
      <c r="R127" s="494">
        <v>0</v>
      </c>
      <c r="S127" s="494">
        <v>0</v>
      </c>
      <c r="T127" s="494">
        <v>0</v>
      </c>
      <c r="U127" s="494">
        <v>0</v>
      </c>
      <c r="V127" s="494">
        <v>2636</v>
      </c>
      <c r="W127" s="494">
        <v>0</v>
      </c>
      <c r="X127" s="494">
        <v>0</v>
      </c>
      <c r="Y127" s="494">
        <v>0</v>
      </c>
      <c r="Z127" s="494">
        <v>0</v>
      </c>
      <c r="AA127" s="494">
        <v>201</v>
      </c>
      <c r="AB127" s="494">
        <v>0</v>
      </c>
      <c r="AC127" s="494">
        <v>0</v>
      </c>
      <c r="AD127" s="494">
        <v>0</v>
      </c>
      <c r="AE127" s="494">
        <v>0</v>
      </c>
      <c r="AF127" s="494">
        <v>0</v>
      </c>
      <c r="AG127" s="494">
        <v>0</v>
      </c>
      <c r="AH127" s="494">
        <v>0</v>
      </c>
      <c r="AI127" s="494">
        <v>0</v>
      </c>
      <c r="AJ127" s="494">
        <v>0</v>
      </c>
      <c r="AK127" s="494">
        <v>0</v>
      </c>
      <c r="AL127" s="494">
        <v>0</v>
      </c>
      <c r="AM127" s="494">
        <v>0</v>
      </c>
      <c r="AN127" s="494">
        <v>0</v>
      </c>
      <c r="AO127" s="494">
        <v>0</v>
      </c>
      <c r="AP127" s="494">
        <v>0</v>
      </c>
      <c r="AQ127" s="494">
        <v>0</v>
      </c>
      <c r="AR127" s="494">
        <v>0</v>
      </c>
      <c r="AS127" s="494">
        <v>0</v>
      </c>
      <c r="AT127" s="494">
        <v>0</v>
      </c>
      <c r="AU127" s="494">
        <v>0</v>
      </c>
      <c r="AV127" s="494">
        <v>0</v>
      </c>
      <c r="AW127" s="494">
        <v>0</v>
      </c>
      <c r="AX127" s="494">
        <v>0</v>
      </c>
      <c r="AY127" s="494">
        <v>0</v>
      </c>
      <c r="AZ127" s="494">
        <v>0</v>
      </c>
      <c r="BA127" s="494">
        <v>0</v>
      </c>
      <c r="BB127" s="494">
        <v>0</v>
      </c>
      <c r="BC127" s="494">
        <v>0</v>
      </c>
      <c r="BD127" s="494">
        <v>0</v>
      </c>
      <c r="BE127" s="494">
        <v>0</v>
      </c>
      <c r="BF127" s="494">
        <v>0</v>
      </c>
      <c r="BG127" s="494">
        <v>0</v>
      </c>
      <c r="BH127" s="494">
        <v>0</v>
      </c>
      <c r="BI127" s="494">
        <v>0</v>
      </c>
      <c r="BJ127" s="494">
        <v>0</v>
      </c>
      <c r="BK127" s="494">
        <v>0</v>
      </c>
      <c r="BL127" s="494">
        <v>0</v>
      </c>
      <c r="BM127" s="494">
        <v>0</v>
      </c>
      <c r="BN127" s="494">
        <v>0</v>
      </c>
      <c r="BO127" s="494">
        <v>0</v>
      </c>
      <c r="BP127" s="494">
        <v>0</v>
      </c>
      <c r="BQ127" s="494">
        <v>0</v>
      </c>
      <c r="BR127" s="494">
        <v>0</v>
      </c>
      <c r="BS127" s="494">
        <v>0</v>
      </c>
      <c r="BT127" s="494">
        <v>0</v>
      </c>
      <c r="BU127" s="494">
        <v>0</v>
      </c>
      <c r="BV127" s="494">
        <v>0</v>
      </c>
      <c r="BW127" s="494">
        <v>0</v>
      </c>
      <c r="BX127" s="494">
        <v>0</v>
      </c>
      <c r="BY127" s="494">
        <v>0</v>
      </c>
      <c r="BZ127" s="494">
        <v>0</v>
      </c>
      <c r="CA127" s="494">
        <v>0</v>
      </c>
      <c r="CB127" s="494">
        <v>0</v>
      </c>
      <c r="CC127" s="494">
        <v>0</v>
      </c>
      <c r="CD127" s="494">
        <v>0</v>
      </c>
      <c r="CE127" s="494">
        <v>0</v>
      </c>
      <c r="CF127" s="494">
        <v>0</v>
      </c>
      <c r="CG127" s="494">
        <v>0</v>
      </c>
      <c r="CH127" s="494">
        <v>0</v>
      </c>
      <c r="CI127" s="494">
        <v>0</v>
      </c>
      <c r="CJ127" s="494">
        <v>1</v>
      </c>
      <c r="CK127" s="494">
        <v>0</v>
      </c>
      <c r="CL127" s="494">
        <v>0</v>
      </c>
      <c r="CM127" s="494">
        <v>0</v>
      </c>
      <c r="CN127" s="494">
        <v>0</v>
      </c>
      <c r="CO127" s="494">
        <v>0</v>
      </c>
      <c r="CP127" s="494">
        <v>0</v>
      </c>
      <c r="CQ127" s="494">
        <v>0</v>
      </c>
      <c r="CR127" s="494">
        <v>0</v>
      </c>
      <c r="CS127" s="494">
        <v>0</v>
      </c>
      <c r="CT127" s="494">
        <v>0</v>
      </c>
      <c r="CU127" s="494">
        <v>0</v>
      </c>
      <c r="CV127" s="494">
        <v>0</v>
      </c>
      <c r="CW127" s="494">
        <v>0</v>
      </c>
      <c r="CX127" s="494">
        <v>0</v>
      </c>
      <c r="CY127" s="494">
        <v>0</v>
      </c>
      <c r="CZ127" s="494">
        <v>0</v>
      </c>
      <c r="DA127" s="494">
        <v>0</v>
      </c>
      <c r="DB127" s="494">
        <v>0</v>
      </c>
      <c r="DC127" s="494">
        <v>0</v>
      </c>
      <c r="DD127" s="494">
        <v>0</v>
      </c>
      <c r="DE127" s="494">
        <v>0</v>
      </c>
      <c r="DF127" s="494">
        <v>0</v>
      </c>
      <c r="DG127" s="494">
        <v>0</v>
      </c>
      <c r="DH127" s="494">
        <v>0</v>
      </c>
      <c r="DI127" s="494">
        <v>0</v>
      </c>
      <c r="DJ127" s="494">
        <v>0</v>
      </c>
      <c r="DK127" s="494">
        <v>0</v>
      </c>
      <c r="DL127" s="494">
        <v>0</v>
      </c>
      <c r="DM127" s="494">
        <v>0</v>
      </c>
      <c r="DN127" s="494">
        <v>0</v>
      </c>
      <c r="DO127" s="494">
        <v>0</v>
      </c>
      <c r="DP127" s="494">
        <v>0</v>
      </c>
      <c r="DQ127" s="494">
        <v>0</v>
      </c>
      <c r="DR127" s="494">
        <v>0</v>
      </c>
      <c r="DS127" s="494">
        <v>0</v>
      </c>
      <c r="DT127" s="494">
        <v>0</v>
      </c>
      <c r="DU127" s="494">
        <v>0</v>
      </c>
      <c r="DV127" s="494">
        <v>21115</v>
      </c>
      <c r="DW127" s="494">
        <v>0</v>
      </c>
      <c r="DX127" s="494">
        <v>0</v>
      </c>
      <c r="DY127" s="494">
        <v>0</v>
      </c>
      <c r="DZ127" s="494">
        <v>0</v>
      </c>
      <c r="EA127" s="494">
        <v>0</v>
      </c>
      <c r="EB127" s="494">
        <v>0</v>
      </c>
      <c r="EC127" s="494">
        <v>0</v>
      </c>
      <c r="ED127" s="494">
        <v>0</v>
      </c>
      <c r="EE127" s="494">
        <v>0</v>
      </c>
      <c r="EF127" s="494">
        <v>0</v>
      </c>
      <c r="EG127" s="494">
        <v>0</v>
      </c>
      <c r="EH127" s="494">
        <v>0</v>
      </c>
      <c r="EI127" s="494">
        <v>0</v>
      </c>
      <c r="EJ127" s="494">
        <v>0</v>
      </c>
      <c r="EK127" s="494">
        <v>0</v>
      </c>
      <c r="EL127" s="494">
        <v>0</v>
      </c>
      <c r="EM127" s="494">
        <v>0</v>
      </c>
      <c r="EN127" s="494">
        <v>0</v>
      </c>
      <c r="EO127" s="494">
        <v>0</v>
      </c>
      <c r="EP127" s="494">
        <v>0</v>
      </c>
      <c r="EQ127" s="494">
        <v>0</v>
      </c>
      <c r="ER127" s="494">
        <v>0</v>
      </c>
      <c r="ES127" s="494">
        <v>0</v>
      </c>
      <c r="ET127" s="494">
        <v>0</v>
      </c>
      <c r="EU127" s="494">
        <v>0</v>
      </c>
      <c r="EV127" s="494">
        <v>0</v>
      </c>
      <c r="EW127" s="494">
        <v>0</v>
      </c>
      <c r="EX127" s="494">
        <v>0</v>
      </c>
      <c r="EY127" s="494">
        <v>0</v>
      </c>
      <c r="EZ127" s="494">
        <v>0</v>
      </c>
      <c r="FA127" s="494">
        <v>0</v>
      </c>
      <c r="FB127" s="494">
        <v>0</v>
      </c>
      <c r="FC127" s="494">
        <v>0</v>
      </c>
      <c r="FD127" s="494">
        <v>0</v>
      </c>
      <c r="FE127" s="494">
        <v>0</v>
      </c>
      <c r="FF127" s="494">
        <v>0</v>
      </c>
      <c r="FG127" s="494">
        <v>0</v>
      </c>
      <c r="FH127" s="494">
        <v>0</v>
      </c>
      <c r="FI127" s="494">
        <v>689</v>
      </c>
      <c r="FJ127" s="494">
        <v>251</v>
      </c>
      <c r="FK127" s="494">
        <v>3614</v>
      </c>
      <c r="FL127" s="494">
        <v>36182</v>
      </c>
      <c r="FM127" s="494">
        <v>9874</v>
      </c>
      <c r="FN127" s="494">
        <v>20036</v>
      </c>
      <c r="FO127" s="494">
        <v>21565</v>
      </c>
      <c r="FP127" s="494">
        <v>0</v>
      </c>
      <c r="FQ127" s="494">
        <v>0</v>
      </c>
      <c r="FR127" s="494">
        <v>18165</v>
      </c>
      <c r="FS127" s="494">
        <v>8681</v>
      </c>
      <c r="FT127" s="494">
        <v>0</v>
      </c>
      <c r="FU127" s="494">
        <v>9113</v>
      </c>
      <c r="FV127" s="494">
        <v>0</v>
      </c>
      <c r="FW127" s="494">
        <v>0</v>
      </c>
      <c r="FX127" s="494">
        <v>0</v>
      </c>
      <c r="FY127" s="494">
        <v>0</v>
      </c>
      <c r="FZ127" s="494">
        <v>0</v>
      </c>
      <c r="GA127" s="494">
        <v>2650</v>
      </c>
      <c r="GB127" s="494">
        <v>1728</v>
      </c>
      <c r="GC127" s="494">
        <v>0</v>
      </c>
      <c r="GD127" s="494">
        <v>26022</v>
      </c>
      <c r="GE127" s="494">
        <v>8</v>
      </c>
      <c r="GF127" s="494">
        <v>0</v>
      </c>
      <c r="GG127" s="495">
        <v>1672</v>
      </c>
      <c r="GH127" s="496">
        <v>190906</v>
      </c>
      <c r="GI127" s="497">
        <v>28507</v>
      </c>
      <c r="GJ127" s="497">
        <v>545214</v>
      </c>
      <c r="GK127" s="497">
        <v>0</v>
      </c>
      <c r="GL127" s="497">
        <v>0</v>
      </c>
      <c r="GM127" s="497">
        <v>0</v>
      </c>
      <c r="GN127" s="497">
        <v>4918</v>
      </c>
      <c r="GO127" s="497">
        <v>120249</v>
      </c>
      <c r="GP127" s="495">
        <v>19667</v>
      </c>
      <c r="GQ127" s="496">
        <v>718555</v>
      </c>
      <c r="GR127" s="496">
        <v>909461</v>
      </c>
      <c r="GS127" s="494">
        <v>96459</v>
      </c>
      <c r="GT127" s="495">
        <v>652</v>
      </c>
      <c r="GU127" s="496">
        <v>97111</v>
      </c>
      <c r="GV127" s="496">
        <v>815666</v>
      </c>
      <c r="GW127" s="496">
        <v>1006572</v>
      </c>
      <c r="GX127" s="497">
        <v>-462452</v>
      </c>
      <c r="GY127" s="497">
        <v>-5333</v>
      </c>
      <c r="GZ127" s="497">
        <v>-6227</v>
      </c>
      <c r="HA127" s="495">
        <v>-37429</v>
      </c>
      <c r="HB127" s="495">
        <v>-511441</v>
      </c>
      <c r="HC127" s="496">
        <v>304225</v>
      </c>
      <c r="HD127" s="496">
        <v>495131</v>
      </c>
    </row>
    <row r="128" spans="1:212" ht="15.75" hidden="1" customHeight="1" x14ac:dyDescent="0.2">
      <c r="A128" s="498" t="s">
        <v>837</v>
      </c>
      <c r="B128" s="499" t="s">
        <v>831</v>
      </c>
      <c r="C128" s="493">
        <v>120</v>
      </c>
      <c r="D128" s="494">
        <v>11</v>
      </c>
      <c r="E128" s="494">
        <v>40</v>
      </c>
      <c r="F128" s="494">
        <v>208</v>
      </c>
      <c r="G128" s="494">
        <v>43</v>
      </c>
      <c r="H128" s="494">
        <v>52</v>
      </c>
      <c r="I128" s="494">
        <v>185</v>
      </c>
      <c r="J128" s="494">
        <v>80</v>
      </c>
      <c r="K128" s="494">
        <v>69</v>
      </c>
      <c r="L128" s="494">
        <v>10</v>
      </c>
      <c r="M128" s="494">
        <v>131</v>
      </c>
      <c r="N128" s="494">
        <v>2945</v>
      </c>
      <c r="O128" s="494">
        <v>39</v>
      </c>
      <c r="P128" s="494">
        <v>241</v>
      </c>
      <c r="Q128" s="494">
        <v>893</v>
      </c>
      <c r="R128" s="494">
        <v>392</v>
      </c>
      <c r="S128" s="494">
        <v>595</v>
      </c>
      <c r="T128" s="494">
        <v>1483</v>
      </c>
      <c r="U128" s="494">
        <v>14</v>
      </c>
      <c r="V128" s="494">
        <v>463</v>
      </c>
      <c r="W128" s="494">
        <v>199</v>
      </c>
      <c r="X128" s="494">
        <v>1930</v>
      </c>
      <c r="Y128" s="494">
        <v>1636</v>
      </c>
      <c r="Z128" s="494">
        <v>6651</v>
      </c>
      <c r="AA128" s="494">
        <v>4103</v>
      </c>
      <c r="AB128" s="494">
        <v>2</v>
      </c>
      <c r="AC128" s="494">
        <v>1</v>
      </c>
      <c r="AD128" s="494">
        <v>143</v>
      </c>
      <c r="AE128" s="494">
        <v>36</v>
      </c>
      <c r="AF128" s="494">
        <v>115</v>
      </c>
      <c r="AG128" s="494">
        <v>24</v>
      </c>
      <c r="AH128" s="494">
        <v>265</v>
      </c>
      <c r="AI128" s="494">
        <v>33516</v>
      </c>
      <c r="AJ128" s="494">
        <v>4112</v>
      </c>
      <c r="AK128" s="494">
        <v>5147</v>
      </c>
      <c r="AL128" s="494">
        <v>3</v>
      </c>
      <c r="AM128" s="494">
        <v>4156</v>
      </c>
      <c r="AN128" s="494">
        <v>17470</v>
      </c>
      <c r="AO128" s="494">
        <v>4</v>
      </c>
      <c r="AP128" s="494">
        <v>1569</v>
      </c>
      <c r="AQ128" s="494">
        <v>270</v>
      </c>
      <c r="AR128" s="494">
        <v>316</v>
      </c>
      <c r="AS128" s="494">
        <v>106</v>
      </c>
      <c r="AT128" s="494">
        <v>291</v>
      </c>
      <c r="AU128" s="494">
        <v>6</v>
      </c>
      <c r="AV128" s="494">
        <v>11</v>
      </c>
      <c r="AW128" s="494">
        <v>30</v>
      </c>
      <c r="AX128" s="494">
        <v>43</v>
      </c>
      <c r="AY128" s="494">
        <v>504</v>
      </c>
      <c r="AZ128" s="494">
        <v>5</v>
      </c>
      <c r="BA128" s="494">
        <v>2385</v>
      </c>
      <c r="BB128" s="494">
        <v>111</v>
      </c>
      <c r="BC128" s="494">
        <v>21</v>
      </c>
      <c r="BD128" s="494">
        <v>614</v>
      </c>
      <c r="BE128" s="494">
        <v>255</v>
      </c>
      <c r="BF128" s="494">
        <v>14</v>
      </c>
      <c r="BG128" s="494">
        <v>1220</v>
      </c>
      <c r="BH128" s="494">
        <v>4</v>
      </c>
      <c r="BI128" s="494">
        <v>812</v>
      </c>
      <c r="BJ128" s="494">
        <v>5</v>
      </c>
      <c r="BK128" s="494">
        <v>150</v>
      </c>
      <c r="BL128" s="494">
        <v>2600</v>
      </c>
      <c r="BM128" s="494">
        <v>863</v>
      </c>
      <c r="BN128" s="494">
        <v>424</v>
      </c>
      <c r="BO128" s="494">
        <v>2598</v>
      </c>
      <c r="BP128" s="494">
        <v>616</v>
      </c>
      <c r="BQ128" s="494">
        <v>3785</v>
      </c>
      <c r="BR128" s="494">
        <v>435</v>
      </c>
      <c r="BS128" s="494">
        <v>3115</v>
      </c>
      <c r="BT128" s="494">
        <v>1307</v>
      </c>
      <c r="BU128" s="494">
        <v>1958</v>
      </c>
      <c r="BV128" s="494">
        <v>62</v>
      </c>
      <c r="BW128" s="494">
        <v>0</v>
      </c>
      <c r="BX128" s="494">
        <v>11539</v>
      </c>
      <c r="BY128" s="494">
        <v>2264</v>
      </c>
      <c r="BZ128" s="494">
        <v>6656</v>
      </c>
      <c r="CA128" s="494">
        <v>5142</v>
      </c>
      <c r="CB128" s="494">
        <v>99</v>
      </c>
      <c r="CC128" s="494">
        <v>10</v>
      </c>
      <c r="CD128" s="494">
        <v>0</v>
      </c>
      <c r="CE128" s="494">
        <v>1436</v>
      </c>
      <c r="CF128" s="494">
        <v>4056</v>
      </c>
      <c r="CG128" s="494">
        <v>171</v>
      </c>
      <c r="CH128" s="494">
        <v>9</v>
      </c>
      <c r="CI128" s="494">
        <v>3</v>
      </c>
      <c r="CJ128" s="494">
        <v>1063</v>
      </c>
      <c r="CK128" s="494">
        <v>94</v>
      </c>
      <c r="CL128" s="494">
        <v>151</v>
      </c>
      <c r="CM128" s="494">
        <v>24</v>
      </c>
      <c r="CN128" s="494">
        <v>245</v>
      </c>
      <c r="CO128" s="494">
        <v>155</v>
      </c>
      <c r="CP128" s="494">
        <v>146</v>
      </c>
      <c r="CQ128" s="494">
        <v>311</v>
      </c>
      <c r="CR128" s="494">
        <v>71</v>
      </c>
      <c r="CS128" s="494">
        <v>227</v>
      </c>
      <c r="CT128" s="494">
        <v>208</v>
      </c>
      <c r="CU128" s="494">
        <v>21047</v>
      </c>
      <c r="CV128" s="494">
        <v>553</v>
      </c>
      <c r="CW128" s="494">
        <v>3795</v>
      </c>
      <c r="CX128" s="494">
        <v>1494</v>
      </c>
      <c r="CY128" s="494">
        <v>107</v>
      </c>
      <c r="CZ128" s="494">
        <v>2396</v>
      </c>
      <c r="DA128" s="494">
        <v>3228</v>
      </c>
      <c r="DB128" s="494">
        <v>1324</v>
      </c>
      <c r="DC128" s="494">
        <v>2107</v>
      </c>
      <c r="DD128" s="494">
        <v>3530</v>
      </c>
      <c r="DE128" s="494">
        <v>8578</v>
      </c>
      <c r="DF128" s="494">
        <v>6630</v>
      </c>
      <c r="DG128" s="494">
        <v>510</v>
      </c>
      <c r="DH128" s="494">
        <v>204</v>
      </c>
      <c r="DI128" s="494">
        <v>6291</v>
      </c>
      <c r="DJ128" s="494">
        <v>1904</v>
      </c>
      <c r="DK128" s="494">
        <v>4861</v>
      </c>
      <c r="DL128" s="494">
        <v>2093</v>
      </c>
      <c r="DM128" s="494">
        <v>1568</v>
      </c>
      <c r="DN128" s="494">
        <v>8963</v>
      </c>
      <c r="DO128" s="494">
        <v>2602</v>
      </c>
      <c r="DP128" s="494">
        <v>12</v>
      </c>
      <c r="DQ128" s="494">
        <v>14238</v>
      </c>
      <c r="DR128" s="494">
        <v>1417</v>
      </c>
      <c r="DS128" s="494">
        <v>176</v>
      </c>
      <c r="DT128" s="494">
        <v>29</v>
      </c>
      <c r="DU128" s="494">
        <v>688</v>
      </c>
      <c r="DV128" s="494">
        <v>11214</v>
      </c>
      <c r="DW128" s="494">
        <v>137647</v>
      </c>
      <c r="DX128" s="494">
        <v>28</v>
      </c>
      <c r="DY128" s="494">
        <v>32080</v>
      </c>
      <c r="DZ128" s="494">
        <v>8630</v>
      </c>
      <c r="EA128" s="494">
        <v>59983</v>
      </c>
      <c r="EB128" s="494">
        <v>38694</v>
      </c>
      <c r="EC128" s="494">
        <v>29253</v>
      </c>
      <c r="ED128" s="494">
        <v>258</v>
      </c>
      <c r="EE128" s="494">
        <v>6</v>
      </c>
      <c r="EF128" s="494">
        <v>0</v>
      </c>
      <c r="EG128" s="494">
        <v>2867</v>
      </c>
      <c r="EH128" s="494">
        <v>2450</v>
      </c>
      <c r="EI128" s="494">
        <v>16356</v>
      </c>
      <c r="EJ128" s="494">
        <v>15545</v>
      </c>
      <c r="EK128" s="494">
        <v>5578</v>
      </c>
      <c r="EL128" s="494">
        <v>2248</v>
      </c>
      <c r="EM128" s="494">
        <v>476</v>
      </c>
      <c r="EN128" s="494">
        <v>203</v>
      </c>
      <c r="EO128" s="494">
        <v>0</v>
      </c>
      <c r="EP128" s="494">
        <v>212</v>
      </c>
      <c r="EQ128" s="494">
        <v>8</v>
      </c>
      <c r="ER128" s="494">
        <v>1947</v>
      </c>
      <c r="ES128" s="494">
        <v>2041</v>
      </c>
      <c r="ET128" s="494">
        <v>38</v>
      </c>
      <c r="EU128" s="494">
        <v>117</v>
      </c>
      <c r="EV128" s="494">
        <v>344</v>
      </c>
      <c r="EW128" s="494">
        <v>746</v>
      </c>
      <c r="EX128" s="494">
        <v>199</v>
      </c>
      <c r="EY128" s="494">
        <v>79</v>
      </c>
      <c r="EZ128" s="494">
        <v>11</v>
      </c>
      <c r="FA128" s="494">
        <v>99</v>
      </c>
      <c r="FB128" s="494">
        <v>198</v>
      </c>
      <c r="FC128" s="494">
        <v>846</v>
      </c>
      <c r="FD128" s="494">
        <v>106</v>
      </c>
      <c r="FE128" s="494">
        <v>19591</v>
      </c>
      <c r="FF128" s="494">
        <v>9092</v>
      </c>
      <c r="FG128" s="494">
        <v>130878</v>
      </c>
      <c r="FH128" s="494">
        <v>2595</v>
      </c>
      <c r="FI128" s="494">
        <v>58686</v>
      </c>
      <c r="FJ128" s="494">
        <v>25279</v>
      </c>
      <c r="FK128" s="494">
        <v>24135</v>
      </c>
      <c r="FL128" s="494">
        <v>25033</v>
      </c>
      <c r="FM128" s="494">
        <v>2411</v>
      </c>
      <c r="FN128" s="494">
        <v>8975</v>
      </c>
      <c r="FO128" s="494">
        <v>126647</v>
      </c>
      <c r="FP128" s="494">
        <v>9673</v>
      </c>
      <c r="FQ128" s="494">
        <v>1137</v>
      </c>
      <c r="FR128" s="494">
        <v>16884</v>
      </c>
      <c r="FS128" s="494">
        <v>11636</v>
      </c>
      <c r="FT128" s="494">
        <v>22028</v>
      </c>
      <c r="FU128" s="494">
        <v>67818</v>
      </c>
      <c r="FV128" s="494">
        <v>33</v>
      </c>
      <c r="FW128" s="494">
        <v>17558</v>
      </c>
      <c r="FX128" s="494">
        <v>8009</v>
      </c>
      <c r="FY128" s="494">
        <v>4776</v>
      </c>
      <c r="FZ128" s="494">
        <v>168369</v>
      </c>
      <c r="GA128" s="494">
        <v>8535</v>
      </c>
      <c r="GB128" s="494">
        <v>55947</v>
      </c>
      <c r="GC128" s="494">
        <v>22937</v>
      </c>
      <c r="GD128" s="494">
        <v>33159</v>
      </c>
      <c r="GE128" s="494">
        <v>63331</v>
      </c>
      <c r="GF128" s="494">
        <v>214894</v>
      </c>
      <c r="GG128" s="495">
        <v>763</v>
      </c>
      <c r="GH128" s="496">
        <v>1779773</v>
      </c>
      <c r="GI128" s="497">
        <v>136338</v>
      </c>
      <c r="GJ128" s="497">
        <v>1269484</v>
      </c>
      <c r="GK128" s="497">
        <v>0</v>
      </c>
      <c r="GL128" s="497">
        <v>10</v>
      </c>
      <c r="GM128" s="497">
        <v>0</v>
      </c>
      <c r="GN128" s="497">
        <v>106470</v>
      </c>
      <c r="GO128" s="497">
        <v>948324</v>
      </c>
      <c r="GP128" s="495">
        <v>27992</v>
      </c>
      <c r="GQ128" s="496">
        <v>2488618</v>
      </c>
      <c r="GR128" s="496">
        <v>4268391</v>
      </c>
      <c r="GS128" s="494">
        <v>587381</v>
      </c>
      <c r="GT128" s="495">
        <v>19385</v>
      </c>
      <c r="GU128" s="496">
        <v>606766</v>
      </c>
      <c r="GV128" s="496">
        <v>3095384</v>
      </c>
      <c r="GW128" s="496">
        <v>4875157</v>
      </c>
      <c r="GX128" s="497">
        <v>-1359739</v>
      </c>
      <c r="GY128" s="497">
        <v>-261548</v>
      </c>
      <c r="GZ128" s="497">
        <v>-21700</v>
      </c>
      <c r="HA128" s="495">
        <v>-108995</v>
      </c>
      <c r="HB128" s="495">
        <v>-1751982</v>
      </c>
      <c r="HC128" s="496">
        <v>1343402</v>
      </c>
      <c r="HD128" s="496">
        <v>3123175</v>
      </c>
    </row>
    <row r="129" spans="1:212" ht="15.75" hidden="1" customHeight="1" x14ac:dyDescent="0.2">
      <c r="A129" s="498" t="s">
        <v>1139</v>
      </c>
      <c r="B129" s="499" t="s">
        <v>830</v>
      </c>
      <c r="C129" s="493">
        <v>1113</v>
      </c>
      <c r="D129" s="494">
        <v>95</v>
      </c>
      <c r="E129" s="494">
        <v>830</v>
      </c>
      <c r="F129" s="494">
        <v>102</v>
      </c>
      <c r="G129" s="494">
        <v>210</v>
      </c>
      <c r="H129" s="494">
        <v>189</v>
      </c>
      <c r="I129" s="494">
        <v>9762</v>
      </c>
      <c r="J129" s="494">
        <v>3</v>
      </c>
      <c r="K129" s="494">
        <v>2</v>
      </c>
      <c r="L129" s="494">
        <v>0</v>
      </c>
      <c r="M129" s="494">
        <v>4762</v>
      </c>
      <c r="N129" s="494">
        <v>0</v>
      </c>
      <c r="O129" s="494">
        <v>4</v>
      </c>
      <c r="P129" s="494">
        <v>0</v>
      </c>
      <c r="Q129" s="494">
        <v>0</v>
      </c>
      <c r="R129" s="494">
        <v>0</v>
      </c>
      <c r="S129" s="494">
        <v>0</v>
      </c>
      <c r="T129" s="494">
        <v>0</v>
      </c>
      <c r="U129" s="494">
        <v>0</v>
      </c>
      <c r="V129" s="494">
        <v>0</v>
      </c>
      <c r="W129" s="494">
        <v>0</v>
      </c>
      <c r="X129" s="494">
        <v>0</v>
      </c>
      <c r="Y129" s="494">
        <v>0</v>
      </c>
      <c r="Z129" s="494">
        <v>22919</v>
      </c>
      <c r="AA129" s="494">
        <v>264</v>
      </c>
      <c r="AB129" s="494">
        <v>2935</v>
      </c>
      <c r="AC129" s="494">
        <v>0</v>
      </c>
      <c r="AD129" s="494">
        <v>294</v>
      </c>
      <c r="AE129" s="494">
        <v>4</v>
      </c>
      <c r="AF129" s="494">
        <v>0</v>
      </c>
      <c r="AG129" s="494">
        <v>0</v>
      </c>
      <c r="AH129" s="494">
        <v>29</v>
      </c>
      <c r="AI129" s="494">
        <v>0</v>
      </c>
      <c r="AJ129" s="494">
        <v>0</v>
      </c>
      <c r="AK129" s="494">
        <v>0</v>
      </c>
      <c r="AL129" s="494">
        <v>11013</v>
      </c>
      <c r="AM129" s="494">
        <v>1821</v>
      </c>
      <c r="AN129" s="494">
        <v>0</v>
      </c>
      <c r="AO129" s="494">
        <v>58</v>
      </c>
      <c r="AP129" s="494">
        <v>77986</v>
      </c>
      <c r="AQ129" s="494">
        <v>0</v>
      </c>
      <c r="AR129" s="494">
        <v>0</v>
      </c>
      <c r="AS129" s="494">
        <v>0</v>
      </c>
      <c r="AT129" s="494">
        <v>0</v>
      </c>
      <c r="AU129" s="494">
        <v>10566</v>
      </c>
      <c r="AV129" s="494">
        <v>0</v>
      </c>
      <c r="AW129" s="494">
        <v>1938</v>
      </c>
      <c r="AX129" s="494">
        <v>7286</v>
      </c>
      <c r="AY129" s="494">
        <v>4</v>
      </c>
      <c r="AZ129" s="494">
        <v>0</v>
      </c>
      <c r="BA129" s="494">
        <v>4914</v>
      </c>
      <c r="BB129" s="494">
        <v>0</v>
      </c>
      <c r="BC129" s="494">
        <v>212</v>
      </c>
      <c r="BD129" s="494">
        <v>3</v>
      </c>
      <c r="BE129" s="494">
        <v>0</v>
      </c>
      <c r="BF129" s="494">
        <v>28</v>
      </c>
      <c r="BG129" s="494">
        <v>0</v>
      </c>
      <c r="BH129" s="494">
        <v>0</v>
      </c>
      <c r="BI129" s="494">
        <v>1</v>
      </c>
      <c r="BJ129" s="494">
        <v>602</v>
      </c>
      <c r="BK129" s="494">
        <v>20200</v>
      </c>
      <c r="BL129" s="494">
        <v>16519</v>
      </c>
      <c r="BM129" s="494">
        <v>33</v>
      </c>
      <c r="BN129" s="494">
        <v>5</v>
      </c>
      <c r="BO129" s="494">
        <v>0</v>
      </c>
      <c r="BP129" s="494">
        <v>0</v>
      </c>
      <c r="BQ129" s="494">
        <v>16557</v>
      </c>
      <c r="BR129" s="494">
        <v>10015</v>
      </c>
      <c r="BS129" s="494">
        <v>9170</v>
      </c>
      <c r="BT129" s="494">
        <v>4528</v>
      </c>
      <c r="BU129" s="494">
        <v>313</v>
      </c>
      <c r="BV129" s="494">
        <v>121581</v>
      </c>
      <c r="BW129" s="494">
        <v>0</v>
      </c>
      <c r="BX129" s="494">
        <v>50461</v>
      </c>
      <c r="BY129" s="494">
        <v>664</v>
      </c>
      <c r="BZ129" s="494">
        <v>2962</v>
      </c>
      <c r="CA129" s="494">
        <v>10120</v>
      </c>
      <c r="CB129" s="494">
        <v>318</v>
      </c>
      <c r="CC129" s="494">
        <v>153146</v>
      </c>
      <c r="CD129" s="494">
        <v>0</v>
      </c>
      <c r="CE129" s="494">
        <v>7421</v>
      </c>
      <c r="CF129" s="494">
        <v>114480</v>
      </c>
      <c r="CG129" s="494">
        <v>0</v>
      </c>
      <c r="CH129" s="494">
        <v>0</v>
      </c>
      <c r="CI129" s="494">
        <v>0</v>
      </c>
      <c r="CJ129" s="494">
        <v>3629</v>
      </c>
      <c r="CK129" s="494">
        <v>0</v>
      </c>
      <c r="CL129" s="494">
        <v>0</v>
      </c>
      <c r="CM129" s="494">
        <v>0</v>
      </c>
      <c r="CN129" s="494">
        <v>0</v>
      </c>
      <c r="CO129" s="494">
        <v>0</v>
      </c>
      <c r="CP129" s="494">
        <v>0</v>
      </c>
      <c r="CQ129" s="494">
        <v>0</v>
      </c>
      <c r="CR129" s="494">
        <v>0</v>
      </c>
      <c r="CS129" s="494">
        <v>0</v>
      </c>
      <c r="CT129" s="494">
        <v>0</v>
      </c>
      <c r="CU129" s="494">
        <v>0</v>
      </c>
      <c r="CV129" s="494">
        <v>0</v>
      </c>
      <c r="CW129" s="494">
        <v>0</v>
      </c>
      <c r="CX129" s="494">
        <v>0</v>
      </c>
      <c r="CY129" s="494">
        <v>0</v>
      </c>
      <c r="CZ129" s="494">
        <v>0</v>
      </c>
      <c r="DA129" s="494">
        <v>0</v>
      </c>
      <c r="DB129" s="494">
        <v>0</v>
      </c>
      <c r="DC129" s="494">
        <v>0</v>
      </c>
      <c r="DD129" s="494">
        <v>969</v>
      </c>
      <c r="DE129" s="494">
        <v>0</v>
      </c>
      <c r="DF129" s="494">
        <v>0</v>
      </c>
      <c r="DG129" s="494">
        <v>0</v>
      </c>
      <c r="DH129" s="494">
        <v>0</v>
      </c>
      <c r="DI129" s="494">
        <v>0</v>
      </c>
      <c r="DJ129" s="494">
        <v>211</v>
      </c>
      <c r="DK129" s="494">
        <v>0</v>
      </c>
      <c r="DL129" s="494">
        <v>0</v>
      </c>
      <c r="DM129" s="494">
        <v>0</v>
      </c>
      <c r="DN129" s="494">
        <v>0</v>
      </c>
      <c r="DO129" s="494">
        <v>0</v>
      </c>
      <c r="DP129" s="494">
        <v>0</v>
      </c>
      <c r="DQ129" s="494">
        <v>9099</v>
      </c>
      <c r="DR129" s="494">
        <v>0</v>
      </c>
      <c r="DS129" s="494">
        <v>0</v>
      </c>
      <c r="DT129" s="494">
        <v>0</v>
      </c>
      <c r="DU129" s="494">
        <v>0</v>
      </c>
      <c r="DV129" s="494">
        <v>0</v>
      </c>
      <c r="DW129" s="494">
        <v>56</v>
      </c>
      <c r="DX129" s="494">
        <v>0</v>
      </c>
      <c r="DY129" s="494">
        <v>0</v>
      </c>
      <c r="DZ129" s="494">
        <v>0</v>
      </c>
      <c r="EA129" s="494">
        <v>0</v>
      </c>
      <c r="EB129" s="494">
        <v>3441</v>
      </c>
      <c r="EC129" s="494">
        <v>140</v>
      </c>
      <c r="ED129" s="494">
        <v>142665</v>
      </c>
      <c r="EE129" s="494">
        <v>22424</v>
      </c>
      <c r="EF129" s="494">
        <v>0</v>
      </c>
      <c r="EG129" s="494">
        <v>0</v>
      </c>
      <c r="EH129" s="494">
        <v>0</v>
      </c>
      <c r="EI129" s="494">
        <v>0</v>
      </c>
      <c r="EJ129" s="494">
        <v>0</v>
      </c>
      <c r="EK129" s="494">
        <v>0</v>
      </c>
      <c r="EL129" s="494">
        <v>0</v>
      </c>
      <c r="EM129" s="494">
        <v>0</v>
      </c>
      <c r="EN129" s="494">
        <v>0</v>
      </c>
      <c r="EO129" s="494">
        <v>0</v>
      </c>
      <c r="EP129" s="494">
        <v>0</v>
      </c>
      <c r="EQ129" s="494">
        <v>0</v>
      </c>
      <c r="ER129" s="494">
        <v>8201</v>
      </c>
      <c r="ES129" s="494">
        <v>0</v>
      </c>
      <c r="ET129" s="494">
        <v>0</v>
      </c>
      <c r="EU129" s="494">
        <v>0</v>
      </c>
      <c r="EV129" s="494">
        <v>0</v>
      </c>
      <c r="EW129" s="494">
        <v>0</v>
      </c>
      <c r="EX129" s="494">
        <v>0</v>
      </c>
      <c r="EY129" s="494">
        <v>0</v>
      </c>
      <c r="EZ129" s="494">
        <v>0</v>
      </c>
      <c r="FA129" s="494">
        <v>0</v>
      </c>
      <c r="FB129" s="494">
        <v>0</v>
      </c>
      <c r="FC129" s="494">
        <v>0</v>
      </c>
      <c r="FD129" s="494">
        <v>0</v>
      </c>
      <c r="FE129" s="494">
        <v>0</v>
      </c>
      <c r="FF129" s="494">
        <v>0</v>
      </c>
      <c r="FG129" s="494">
        <v>0</v>
      </c>
      <c r="FH129" s="494">
        <v>0</v>
      </c>
      <c r="FI129" s="494">
        <v>0</v>
      </c>
      <c r="FJ129" s="494">
        <v>0</v>
      </c>
      <c r="FK129" s="494">
        <v>0</v>
      </c>
      <c r="FL129" s="494">
        <v>0</v>
      </c>
      <c r="FM129" s="494">
        <v>0</v>
      </c>
      <c r="FN129" s="494">
        <v>0</v>
      </c>
      <c r="FO129" s="494">
        <v>0</v>
      </c>
      <c r="FP129" s="494">
        <v>0</v>
      </c>
      <c r="FQ129" s="494">
        <v>0</v>
      </c>
      <c r="FR129" s="494">
        <v>0</v>
      </c>
      <c r="FS129" s="494">
        <v>0</v>
      </c>
      <c r="FT129" s="494">
        <v>0</v>
      </c>
      <c r="FU129" s="494">
        <v>0</v>
      </c>
      <c r="FV129" s="494">
        <v>0</v>
      </c>
      <c r="FW129" s="494">
        <v>0</v>
      </c>
      <c r="FX129" s="494">
        <v>0</v>
      </c>
      <c r="FY129" s="494">
        <v>0</v>
      </c>
      <c r="FZ129" s="494">
        <v>0</v>
      </c>
      <c r="GA129" s="494">
        <v>0</v>
      </c>
      <c r="GB129" s="494">
        <v>1839</v>
      </c>
      <c r="GC129" s="494">
        <v>0</v>
      </c>
      <c r="GD129" s="494">
        <v>0</v>
      </c>
      <c r="GE129" s="494">
        <v>0</v>
      </c>
      <c r="GF129" s="494">
        <v>0</v>
      </c>
      <c r="GG129" s="495">
        <v>0</v>
      </c>
      <c r="GH129" s="496">
        <v>891116</v>
      </c>
      <c r="GI129" s="497">
        <v>0</v>
      </c>
      <c r="GJ129" s="497">
        <v>104116</v>
      </c>
      <c r="GK129" s="497">
        <v>0</v>
      </c>
      <c r="GL129" s="497">
        <v>0</v>
      </c>
      <c r="GM129" s="497">
        <v>0</v>
      </c>
      <c r="GN129" s="497">
        <v>0</v>
      </c>
      <c r="GO129" s="497">
        <v>0</v>
      </c>
      <c r="GP129" s="495">
        <v>0</v>
      </c>
      <c r="GQ129" s="496">
        <v>104116</v>
      </c>
      <c r="GR129" s="496">
        <v>995232</v>
      </c>
      <c r="GS129" s="494">
        <v>0</v>
      </c>
      <c r="GT129" s="495">
        <v>0</v>
      </c>
      <c r="GU129" s="496">
        <v>0</v>
      </c>
      <c r="GV129" s="496">
        <v>104116</v>
      </c>
      <c r="GW129" s="496">
        <v>995232</v>
      </c>
      <c r="GX129" s="497">
        <v>0</v>
      </c>
      <c r="GY129" s="497">
        <v>0</v>
      </c>
      <c r="GZ129" s="497">
        <v>0</v>
      </c>
      <c r="HA129" s="495">
        <v>0</v>
      </c>
      <c r="HB129" s="495">
        <v>0</v>
      </c>
      <c r="HC129" s="496">
        <v>104116</v>
      </c>
      <c r="HD129" s="496">
        <v>995232</v>
      </c>
    </row>
    <row r="130" spans="1:212" ht="15.75" hidden="1" customHeight="1" x14ac:dyDescent="0.2">
      <c r="A130" s="498" t="s">
        <v>829</v>
      </c>
      <c r="B130" s="499" t="s">
        <v>355</v>
      </c>
      <c r="C130" s="493">
        <v>0</v>
      </c>
      <c r="D130" s="494">
        <v>0</v>
      </c>
      <c r="E130" s="494">
        <v>0</v>
      </c>
      <c r="F130" s="494">
        <v>0</v>
      </c>
      <c r="G130" s="494">
        <v>0</v>
      </c>
      <c r="H130" s="494">
        <v>0</v>
      </c>
      <c r="I130" s="494">
        <v>0</v>
      </c>
      <c r="J130" s="494">
        <v>0</v>
      </c>
      <c r="K130" s="494">
        <v>0</v>
      </c>
      <c r="L130" s="494">
        <v>0</v>
      </c>
      <c r="M130" s="494">
        <v>0</v>
      </c>
      <c r="N130" s="494">
        <v>0</v>
      </c>
      <c r="O130" s="494">
        <v>0</v>
      </c>
      <c r="P130" s="494">
        <v>0</v>
      </c>
      <c r="Q130" s="494">
        <v>0</v>
      </c>
      <c r="R130" s="494">
        <v>0</v>
      </c>
      <c r="S130" s="494">
        <v>0</v>
      </c>
      <c r="T130" s="494">
        <v>0</v>
      </c>
      <c r="U130" s="494">
        <v>0</v>
      </c>
      <c r="V130" s="494">
        <v>0</v>
      </c>
      <c r="W130" s="494">
        <v>0</v>
      </c>
      <c r="X130" s="494">
        <v>0</v>
      </c>
      <c r="Y130" s="494">
        <v>0</v>
      </c>
      <c r="Z130" s="494">
        <v>0</v>
      </c>
      <c r="AA130" s="494">
        <v>0</v>
      </c>
      <c r="AB130" s="494">
        <v>0</v>
      </c>
      <c r="AC130" s="494">
        <v>0</v>
      </c>
      <c r="AD130" s="494">
        <v>0</v>
      </c>
      <c r="AE130" s="494">
        <v>0</v>
      </c>
      <c r="AF130" s="494">
        <v>0</v>
      </c>
      <c r="AG130" s="494">
        <v>0</v>
      </c>
      <c r="AH130" s="494">
        <v>0</v>
      </c>
      <c r="AI130" s="494">
        <v>0</v>
      </c>
      <c r="AJ130" s="494">
        <v>0</v>
      </c>
      <c r="AK130" s="494">
        <v>0</v>
      </c>
      <c r="AL130" s="494">
        <v>0</v>
      </c>
      <c r="AM130" s="494">
        <v>0</v>
      </c>
      <c r="AN130" s="494">
        <v>0</v>
      </c>
      <c r="AO130" s="494">
        <v>0</v>
      </c>
      <c r="AP130" s="494">
        <v>0</v>
      </c>
      <c r="AQ130" s="494">
        <v>0</v>
      </c>
      <c r="AR130" s="494">
        <v>0</v>
      </c>
      <c r="AS130" s="494">
        <v>0</v>
      </c>
      <c r="AT130" s="494">
        <v>0</v>
      </c>
      <c r="AU130" s="494">
        <v>0</v>
      </c>
      <c r="AV130" s="494">
        <v>0</v>
      </c>
      <c r="AW130" s="494">
        <v>0</v>
      </c>
      <c r="AX130" s="494">
        <v>0</v>
      </c>
      <c r="AY130" s="494">
        <v>0</v>
      </c>
      <c r="AZ130" s="494">
        <v>0</v>
      </c>
      <c r="BA130" s="494">
        <v>0</v>
      </c>
      <c r="BB130" s="494">
        <v>0</v>
      </c>
      <c r="BC130" s="494">
        <v>0</v>
      </c>
      <c r="BD130" s="494">
        <v>0</v>
      </c>
      <c r="BE130" s="494">
        <v>0</v>
      </c>
      <c r="BF130" s="494">
        <v>0</v>
      </c>
      <c r="BG130" s="494">
        <v>0</v>
      </c>
      <c r="BH130" s="494">
        <v>0</v>
      </c>
      <c r="BI130" s="494">
        <v>0</v>
      </c>
      <c r="BJ130" s="494">
        <v>0</v>
      </c>
      <c r="BK130" s="494">
        <v>0</v>
      </c>
      <c r="BL130" s="494">
        <v>0</v>
      </c>
      <c r="BM130" s="494">
        <v>0</v>
      </c>
      <c r="BN130" s="494">
        <v>0</v>
      </c>
      <c r="BO130" s="494">
        <v>0</v>
      </c>
      <c r="BP130" s="494">
        <v>0</v>
      </c>
      <c r="BQ130" s="494">
        <v>0</v>
      </c>
      <c r="BR130" s="494">
        <v>0</v>
      </c>
      <c r="BS130" s="494">
        <v>0</v>
      </c>
      <c r="BT130" s="494">
        <v>0</v>
      </c>
      <c r="BU130" s="494">
        <v>0</v>
      </c>
      <c r="BV130" s="494">
        <v>0</v>
      </c>
      <c r="BW130" s="494">
        <v>0</v>
      </c>
      <c r="BX130" s="494">
        <v>0</v>
      </c>
      <c r="BY130" s="494">
        <v>0</v>
      </c>
      <c r="BZ130" s="494">
        <v>0</v>
      </c>
      <c r="CA130" s="494">
        <v>0</v>
      </c>
      <c r="CB130" s="494">
        <v>0</v>
      </c>
      <c r="CC130" s="494">
        <v>0</v>
      </c>
      <c r="CD130" s="494">
        <v>0</v>
      </c>
      <c r="CE130" s="494">
        <v>0</v>
      </c>
      <c r="CF130" s="494">
        <v>0</v>
      </c>
      <c r="CG130" s="494">
        <v>0</v>
      </c>
      <c r="CH130" s="494">
        <v>0</v>
      </c>
      <c r="CI130" s="494">
        <v>0</v>
      </c>
      <c r="CJ130" s="494">
        <v>0</v>
      </c>
      <c r="CK130" s="494">
        <v>0</v>
      </c>
      <c r="CL130" s="494">
        <v>0</v>
      </c>
      <c r="CM130" s="494">
        <v>0</v>
      </c>
      <c r="CN130" s="494">
        <v>0</v>
      </c>
      <c r="CO130" s="494">
        <v>0</v>
      </c>
      <c r="CP130" s="494">
        <v>0</v>
      </c>
      <c r="CQ130" s="494">
        <v>0</v>
      </c>
      <c r="CR130" s="494">
        <v>0</v>
      </c>
      <c r="CS130" s="494">
        <v>0</v>
      </c>
      <c r="CT130" s="494">
        <v>0</v>
      </c>
      <c r="CU130" s="494">
        <v>0</v>
      </c>
      <c r="CV130" s="494">
        <v>0</v>
      </c>
      <c r="CW130" s="494">
        <v>0</v>
      </c>
      <c r="CX130" s="494">
        <v>0</v>
      </c>
      <c r="CY130" s="494">
        <v>0</v>
      </c>
      <c r="CZ130" s="494">
        <v>0</v>
      </c>
      <c r="DA130" s="494">
        <v>0</v>
      </c>
      <c r="DB130" s="494">
        <v>0</v>
      </c>
      <c r="DC130" s="494">
        <v>0</v>
      </c>
      <c r="DD130" s="494">
        <v>0</v>
      </c>
      <c r="DE130" s="494">
        <v>0</v>
      </c>
      <c r="DF130" s="494">
        <v>0</v>
      </c>
      <c r="DG130" s="494">
        <v>0</v>
      </c>
      <c r="DH130" s="494">
        <v>0</v>
      </c>
      <c r="DI130" s="494">
        <v>0</v>
      </c>
      <c r="DJ130" s="494">
        <v>0</v>
      </c>
      <c r="DK130" s="494">
        <v>0</v>
      </c>
      <c r="DL130" s="494">
        <v>0</v>
      </c>
      <c r="DM130" s="494">
        <v>0</v>
      </c>
      <c r="DN130" s="494">
        <v>0</v>
      </c>
      <c r="DO130" s="494">
        <v>0</v>
      </c>
      <c r="DP130" s="494">
        <v>0</v>
      </c>
      <c r="DQ130" s="494">
        <v>0</v>
      </c>
      <c r="DR130" s="494">
        <v>0</v>
      </c>
      <c r="DS130" s="494">
        <v>0</v>
      </c>
      <c r="DT130" s="494">
        <v>0</v>
      </c>
      <c r="DU130" s="494">
        <v>0</v>
      </c>
      <c r="DV130" s="494">
        <v>0</v>
      </c>
      <c r="DW130" s="494">
        <v>0</v>
      </c>
      <c r="DX130" s="494">
        <v>0</v>
      </c>
      <c r="DY130" s="494">
        <v>0</v>
      </c>
      <c r="DZ130" s="494">
        <v>0</v>
      </c>
      <c r="EA130" s="494">
        <v>0</v>
      </c>
      <c r="EB130" s="494">
        <v>0</v>
      </c>
      <c r="EC130" s="494">
        <v>0</v>
      </c>
      <c r="ED130" s="494">
        <v>0</v>
      </c>
      <c r="EE130" s="494">
        <v>0</v>
      </c>
      <c r="EF130" s="494">
        <v>0</v>
      </c>
      <c r="EG130" s="494">
        <v>0</v>
      </c>
      <c r="EH130" s="494">
        <v>0</v>
      </c>
      <c r="EI130" s="494">
        <v>0</v>
      </c>
      <c r="EJ130" s="494">
        <v>0</v>
      </c>
      <c r="EK130" s="494">
        <v>0</v>
      </c>
      <c r="EL130" s="494">
        <v>0</v>
      </c>
      <c r="EM130" s="494">
        <v>0</v>
      </c>
      <c r="EN130" s="494">
        <v>0</v>
      </c>
      <c r="EO130" s="494">
        <v>0</v>
      </c>
      <c r="EP130" s="494">
        <v>0</v>
      </c>
      <c r="EQ130" s="494">
        <v>0</v>
      </c>
      <c r="ER130" s="494">
        <v>0</v>
      </c>
      <c r="ES130" s="494">
        <v>0</v>
      </c>
      <c r="ET130" s="494">
        <v>0</v>
      </c>
      <c r="EU130" s="494">
        <v>0</v>
      </c>
      <c r="EV130" s="494">
        <v>0</v>
      </c>
      <c r="EW130" s="494">
        <v>0</v>
      </c>
      <c r="EX130" s="494">
        <v>0</v>
      </c>
      <c r="EY130" s="494">
        <v>0</v>
      </c>
      <c r="EZ130" s="494">
        <v>0</v>
      </c>
      <c r="FA130" s="494">
        <v>0</v>
      </c>
      <c r="FB130" s="494">
        <v>0</v>
      </c>
      <c r="FC130" s="494">
        <v>0</v>
      </c>
      <c r="FD130" s="494">
        <v>0</v>
      </c>
      <c r="FE130" s="494">
        <v>0</v>
      </c>
      <c r="FF130" s="494">
        <v>0</v>
      </c>
      <c r="FG130" s="494">
        <v>0</v>
      </c>
      <c r="FH130" s="494">
        <v>0</v>
      </c>
      <c r="FI130" s="494">
        <v>0</v>
      </c>
      <c r="FJ130" s="494">
        <v>0</v>
      </c>
      <c r="FK130" s="494">
        <v>0</v>
      </c>
      <c r="FL130" s="494">
        <v>0</v>
      </c>
      <c r="FM130" s="494">
        <v>0</v>
      </c>
      <c r="FN130" s="494">
        <v>0</v>
      </c>
      <c r="FO130" s="494">
        <v>0</v>
      </c>
      <c r="FP130" s="494">
        <v>0</v>
      </c>
      <c r="FQ130" s="494">
        <v>0</v>
      </c>
      <c r="FR130" s="494">
        <v>0</v>
      </c>
      <c r="FS130" s="494">
        <v>0</v>
      </c>
      <c r="FT130" s="494">
        <v>0</v>
      </c>
      <c r="FU130" s="494">
        <v>0</v>
      </c>
      <c r="FV130" s="494">
        <v>0</v>
      </c>
      <c r="FW130" s="494">
        <v>0</v>
      </c>
      <c r="FX130" s="494">
        <v>0</v>
      </c>
      <c r="FY130" s="494">
        <v>0</v>
      </c>
      <c r="FZ130" s="494">
        <v>0</v>
      </c>
      <c r="GA130" s="494">
        <v>0</v>
      </c>
      <c r="GB130" s="494">
        <v>0</v>
      </c>
      <c r="GC130" s="494">
        <v>0</v>
      </c>
      <c r="GD130" s="494">
        <v>0</v>
      </c>
      <c r="GE130" s="494">
        <v>0</v>
      </c>
      <c r="GF130" s="494">
        <v>0</v>
      </c>
      <c r="GG130" s="495">
        <v>0</v>
      </c>
      <c r="GH130" s="496">
        <v>0</v>
      </c>
      <c r="GI130" s="497">
        <v>0</v>
      </c>
      <c r="GJ130" s="497">
        <v>0</v>
      </c>
      <c r="GK130" s="497">
        <v>0</v>
      </c>
      <c r="GL130" s="497">
        <v>0</v>
      </c>
      <c r="GM130" s="497">
        <v>0</v>
      </c>
      <c r="GN130" s="497">
        <v>787803</v>
      </c>
      <c r="GO130" s="497">
        <v>15473314</v>
      </c>
      <c r="GP130" s="495">
        <v>0</v>
      </c>
      <c r="GQ130" s="496">
        <v>16261117</v>
      </c>
      <c r="GR130" s="496">
        <v>16261117</v>
      </c>
      <c r="GS130" s="494">
        <v>0</v>
      </c>
      <c r="GT130" s="495">
        <v>0</v>
      </c>
      <c r="GU130" s="496">
        <v>0</v>
      </c>
      <c r="GV130" s="496">
        <v>16261117</v>
      </c>
      <c r="GW130" s="496">
        <v>16261117</v>
      </c>
      <c r="GX130" s="497">
        <v>0</v>
      </c>
      <c r="GY130" s="497">
        <v>0</v>
      </c>
      <c r="GZ130" s="497">
        <v>0</v>
      </c>
      <c r="HA130" s="495">
        <v>0</v>
      </c>
      <c r="HB130" s="495">
        <v>0</v>
      </c>
      <c r="HC130" s="496">
        <v>16261117</v>
      </c>
      <c r="HD130" s="496">
        <v>16261117</v>
      </c>
    </row>
    <row r="131" spans="1:212" ht="15.75" hidden="1" customHeight="1" x14ac:dyDescent="0.2">
      <c r="A131" s="498" t="s">
        <v>828</v>
      </c>
      <c r="B131" s="499" t="s">
        <v>357</v>
      </c>
      <c r="C131" s="493">
        <v>0</v>
      </c>
      <c r="D131" s="494">
        <v>0</v>
      </c>
      <c r="E131" s="494">
        <v>0</v>
      </c>
      <c r="F131" s="494">
        <v>0</v>
      </c>
      <c r="G131" s="494">
        <v>0</v>
      </c>
      <c r="H131" s="494">
        <v>0</v>
      </c>
      <c r="I131" s="494">
        <v>0</v>
      </c>
      <c r="J131" s="494">
        <v>0</v>
      </c>
      <c r="K131" s="494">
        <v>0</v>
      </c>
      <c r="L131" s="494">
        <v>0</v>
      </c>
      <c r="M131" s="494">
        <v>0</v>
      </c>
      <c r="N131" s="494">
        <v>0</v>
      </c>
      <c r="O131" s="494">
        <v>0</v>
      </c>
      <c r="P131" s="494">
        <v>0</v>
      </c>
      <c r="Q131" s="494">
        <v>0</v>
      </c>
      <c r="R131" s="494">
        <v>0</v>
      </c>
      <c r="S131" s="494">
        <v>0</v>
      </c>
      <c r="T131" s="494">
        <v>0</v>
      </c>
      <c r="U131" s="494">
        <v>0</v>
      </c>
      <c r="V131" s="494">
        <v>0</v>
      </c>
      <c r="W131" s="494">
        <v>0</v>
      </c>
      <c r="X131" s="494">
        <v>0</v>
      </c>
      <c r="Y131" s="494">
        <v>0</v>
      </c>
      <c r="Z131" s="494">
        <v>0</v>
      </c>
      <c r="AA131" s="494">
        <v>0</v>
      </c>
      <c r="AB131" s="494">
        <v>0</v>
      </c>
      <c r="AC131" s="494">
        <v>0</v>
      </c>
      <c r="AD131" s="494">
        <v>0</v>
      </c>
      <c r="AE131" s="494">
        <v>0</v>
      </c>
      <c r="AF131" s="494">
        <v>0</v>
      </c>
      <c r="AG131" s="494">
        <v>0</v>
      </c>
      <c r="AH131" s="494">
        <v>0</v>
      </c>
      <c r="AI131" s="494">
        <v>0</v>
      </c>
      <c r="AJ131" s="494">
        <v>0</v>
      </c>
      <c r="AK131" s="494">
        <v>0</v>
      </c>
      <c r="AL131" s="494">
        <v>0</v>
      </c>
      <c r="AM131" s="494">
        <v>0</v>
      </c>
      <c r="AN131" s="494">
        <v>0</v>
      </c>
      <c r="AO131" s="494">
        <v>0</v>
      </c>
      <c r="AP131" s="494">
        <v>0</v>
      </c>
      <c r="AQ131" s="494">
        <v>0</v>
      </c>
      <c r="AR131" s="494">
        <v>0</v>
      </c>
      <c r="AS131" s="494">
        <v>0</v>
      </c>
      <c r="AT131" s="494">
        <v>0</v>
      </c>
      <c r="AU131" s="494">
        <v>0</v>
      </c>
      <c r="AV131" s="494">
        <v>0</v>
      </c>
      <c r="AW131" s="494">
        <v>0</v>
      </c>
      <c r="AX131" s="494">
        <v>0</v>
      </c>
      <c r="AY131" s="494">
        <v>0</v>
      </c>
      <c r="AZ131" s="494">
        <v>0</v>
      </c>
      <c r="BA131" s="494">
        <v>0</v>
      </c>
      <c r="BB131" s="494">
        <v>0</v>
      </c>
      <c r="BC131" s="494">
        <v>0</v>
      </c>
      <c r="BD131" s="494">
        <v>0</v>
      </c>
      <c r="BE131" s="494">
        <v>0</v>
      </c>
      <c r="BF131" s="494">
        <v>0</v>
      </c>
      <c r="BG131" s="494">
        <v>0</v>
      </c>
      <c r="BH131" s="494">
        <v>0</v>
      </c>
      <c r="BI131" s="494">
        <v>0</v>
      </c>
      <c r="BJ131" s="494">
        <v>0</v>
      </c>
      <c r="BK131" s="494">
        <v>0</v>
      </c>
      <c r="BL131" s="494">
        <v>0</v>
      </c>
      <c r="BM131" s="494">
        <v>0</v>
      </c>
      <c r="BN131" s="494">
        <v>0</v>
      </c>
      <c r="BO131" s="494">
        <v>0</v>
      </c>
      <c r="BP131" s="494">
        <v>0</v>
      </c>
      <c r="BQ131" s="494">
        <v>0</v>
      </c>
      <c r="BR131" s="494">
        <v>0</v>
      </c>
      <c r="BS131" s="494">
        <v>0</v>
      </c>
      <c r="BT131" s="494">
        <v>0</v>
      </c>
      <c r="BU131" s="494">
        <v>0</v>
      </c>
      <c r="BV131" s="494">
        <v>0</v>
      </c>
      <c r="BW131" s="494">
        <v>0</v>
      </c>
      <c r="BX131" s="494">
        <v>0</v>
      </c>
      <c r="BY131" s="494">
        <v>0</v>
      </c>
      <c r="BZ131" s="494">
        <v>0</v>
      </c>
      <c r="CA131" s="494">
        <v>0</v>
      </c>
      <c r="CB131" s="494">
        <v>0</v>
      </c>
      <c r="CC131" s="494">
        <v>0</v>
      </c>
      <c r="CD131" s="494">
        <v>0</v>
      </c>
      <c r="CE131" s="494">
        <v>0</v>
      </c>
      <c r="CF131" s="494">
        <v>0</v>
      </c>
      <c r="CG131" s="494">
        <v>0</v>
      </c>
      <c r="CH131" s="494">
        <v>0</v>
      </c>
      <c r="CI131" s="494">
        <v>0</v>
      </c>
      <c r="CJ131" s="494">
        <v>0</v>
      </c>
      <c r="CK131" s="494">
        <v>0</v>
      </c>
      <c r="CL131" s="494">
        <v>0</v>
      </c>
      <c r="CM131" s="494">
        <v>0</v>
      </c>
      <c r="CN131" s="494">
        <v>0</v>
      </c>
      <c r="CO131" s="494">
        <v>0</v>
      </c>
      <c r="CP131" s="494">
        <v>0</v>
      </c>
      <c r="CQ131" s="494">
        <v>0</v>
      </c>
      <c r="CR131" s="494">
        <v>0</v>
      </c>
      <c r="CS131" s="494">
        <v>0</v>
      </c>
      <c r="CT131" s="494">
        <v>0</v>
      </c>
      <c r="CU131" s="494">
        <v>0</v>
      </c>
      <c r="CV131" s="494">
        <v>0</v>
      </c>
      <c r="CW131" s="494">
        <v>0</v>
      </c>
      <c r="CX131" s="494">
        <v>0</v>
      </c>
      <c r="CY131" s="494">
        <v>0</v>
      </c>
      <c r="CZ131" s="494">
        <v>0</v>
      </c>
      <c r="DA131" s="494">
        <v>0</v>
      </c>
      <c r="DB131" s="494">
        <v>0</v>
      </c>
      <c r="DC131" s="494">
        <v>0</v>
      </c>
      <c r="DD131" s="494">
        <v>0</v>
      </c>
      <c r="DE131" s="494">
        <v>0</v>
      </c>
      <c r="DF131" s="494">
        <v>0</v>
      </c>
      <c r="DG131" s="494">
        <v>0</v>
      </c>
      <c r="DH131" s="494">
        <v>0</v>
      </c>
      <c r="DI131" s="494">
        <v>0</v>
      </c>
      <c r="DJ131" s="494">
        <v>0</v>
      </c>
      <c r="DK131" s="494">
        <v>0</v>
      </c>
      <c r="DL131" s="494">
        <v>0</v>
      </c>
      <c r="DM131" s="494">
        <v>0</v>
      </c>
      <c r="DN131" s="494">
        <v>0</v>
      </c>
      <c r="DO131" s="494">
        <v>0</v>
      </c>
      <c r="DP131" s="494">
        <v>0</v>
      </c>
      <c r="DQ131" s="494">
        <v>0</v>
      </c>
      <c r="DR131" s="494">
        <v>0</v>
      </c>
      <c r="DS131" s="494">
        <v>0</v>
      </c>
      <c r="DT131" s="494">
        <v>0</v>
      </c>
      <c r="DU131" s="494">
        <v>0</v>
      </c>
      <c r="DV131" s="494">
        <v>0</v>
      </c>
      <c r="DW131" s="494">
        <v>0</v>
      </c>
      <c r="DX131" s="494">
        <v>0</v>
      </c>
      <c r="DY131" s="494">
        <v>0</v>
      </c>
      <c r="DZ131" s="494">
        <v>0</v>
      </c>
      <c r="EA131" s="494">
        <v>0</v>
      </c>
      <c r="EB131" s="494">
        <v>0</v>
      </c>
      <c r="EC131" s="494">
        <v>0</v>
      </c>
      <c r="ED131" s="494">
        <v>0</v>
      </c>
      <c r="EE131" s="494">
        <v>0</v>
      </c>
      <c r="EF131" s="494">
        <v>0</v>
      </c>
      <c r="EG131" s="494">
        <v>0</v>
      </c>
      <c r="EH131" s="494">
        <v>0</v>
      </c>
      <c r="EI131" s="494">
        <v>0</v>
      </c>
      <c r="EJ131" s="494">
        <v>0</v>
      </c>
      <c r="EK131" s="494">
        <v>0</v>
      </c>
      <c r="EL131" s="494">
        <v>0</v>
      </c>
      <c r="EM131" s="494">
        <v>0</v>
      </c>
      <c r="EN131" s="494">
        <v>0</v>
      </c>
      <c r="EO131" s="494">
        <v>0</v>
      </c>
      <c r="EP131" s="494">
        <v>0</v>
      </c>
      <c r="EQ131" s="494">
        <v>0</v>
      </c>
      <c r="ER131" s="494">
        <v>0</v>
      </c>
      <c r="ES131" s="494">
        <v>0</v>
      </c>
      <c r="ET131" s="494">
        <v>0</v>
      </c>
      <c r="EU131" s="494">
        <v>0</v>
      </c>
      <c r="EV131" s="494">
        <v>0</v>
      </c>
      <c r="EW131" s="494">
        <v>0</v>
      </c>
      <c r="EX131" s="494">
        <v>0</v>
      </c>
      <c r="EY131" s="494">
        <v>0</v>
      </c>
      <c r="EZ131" s="494">
        <v>0</v>
      </c>
      <c r="FA131" s="494">
        <v>0</v>
      </c>
      <c r="FB131" s="494">
        <v>0</v>
      </c>
      <c r="FC131" s="494">
        <v>0</v>
      </c>
      <c r="FD131" s="494">
        <v>0</v>
      </c>
      <c r="FE131" s="494">
        <v>0</v>
      </c>
      <c r="FF131" s="494">
        <v>0</v>
      </c>
      <c r="FG131" s="494">
        <v>0</v>
      </c>
      <c r="FH131" s="494">
        <v>0</v>
      </c>
      <c r="FI131" s="494">
        <v>0</v>
      </c>
      <c r="FJ131" s="494">
        <v>0</v>
      </c>
      <c r="FK131" s="494">
        <v>0</v>
      </c>
      <c r="FL131" s="494">
        <v>0</v>
      </c>
      <c r="FM131" s="494">
        <v>0</v>
      </c>
      <c r="FN131" s="494">
        <v>0</v>
      </c>
      <c r="FO131" s="494">
        <v>0</v>
      </c>
      <c r="FP131" s="494">
        <v>0</v>
      </c>
      <c r="FQ131" s="494">
        <v>0</v>
      </c>
      <c r="FR131" s="494">
        <v>0</v>
      </c>
      <c r="FS131" s="494">
        <v>0</v>
      </c>
      <c r="FT131" s="494">
        <v>0</v>
      </c>
      <c r="FU131" s="494">
        <v>0</v>
      </c>
      <c r="FV131" s="494">
        <v>0</v>
      </c>
      <c r="FW131" s="494">
        <v>0</v>
      </c>
      <c r="FX131" s="494">
        <v>0</v>
      </c>
      <c r="FY131" s="494">
        <v>0</v>
      </c>
      <c r="FZ131" s="494">
        <v>0</v>
      </c>
      <c r="GA131" s="494">
        <v>0</v>
      </c>
      <c r="GB131" s="494">
        <v>0</v>
      </c>
      <c r="GC131" s="494">
        <v>0</v>
      </c>
      <c r="GD131" s="494">
        <v>0</v>
      </c>
      <c r="GE131" s="494">
        <v>0</v>
      </c>
      <c r="GF131" s="494">
        <v>0</v>
      </c>
      <c r="GG131" s="495">
        <v>0</v>
      </c>
      <c r="GH131" s="496">
        <v>0</v>
      </c>
      <c r="GI131" s="497">
        <v>0</v>
      </c>
      <c r="GJ131" s="497">
        <v>0</v>
      </c>
      <c r="GK131" s="497">
        <v>0</v>
      </c>
      <c r="GL131" s="497">
        <v>0</v>
      </c>
      <c r="GM131" s="497">
        <v>0</v>
      </c>
      <c r="GN131" s="497">
        <v>3508785</v>
      </c>
      <c r="GO131" s="497">
        <v>9506139</v>
      </c>
      <c r="GP131" s="495">
        <v>0</v>
      </c>
      <c r="GQ131" s="496">
        <v>13014924</v>
      </c>
      <c r="GR131" s="496">
        <v>13014924</v>
      </c>
      <c r="GS131" s="494">
        <v>0</v>
      </c>
      <c r="GT131" s="495">
        <v>0</v>
      </c>
      <c r="GU131" s="496">
        <v>0</v>
      </c>
      <c r="GV131" s="496">
        <v>13014924</v>
      </c>
      <c r="GW131" s="496">
        <v>13014924</v>
      </c>
      <c r="GX131" s="497">
        <v>0</v>
      </c>
      <c r="GY131" s="497">
        <v>0</v>
      </c>
      <c r="GZ131" s="497">
        <v>0</v>
      </c>
      <c r="HA131" s="495">
        <v>0</v>
      </c>
      <c r="HB131" s="495">
        <v>0</v>
      </c>
      <c r="HC131" s="496">
        <v>13014924</v>
      </c>
      <c r="HD131" s="496">
        <v>13014924</v>
      </c>
    </row>
    <row r="132" spans="1:212" ht="15.75" hidden="1" customHeight="1" x14ac:dyDescent="0.2">
      <c r="A132" s="498" t="s">
        <v>827</v>
      </c>
      <c r="B132" s="499" t="s">
        <v>826</v>
      </c>
      <c r="C132" s="493">
        <v>4807</v>
      </c>
      <c r="D132" s="494">
        <v>326</v>
      </c>
      <c r="E132" s="494">
        <v>11141</v>
      </c>
      <c r="F132" s="494">
        <v>2533</v>
      </c>
      <c r="G132" s="494">
        <v>389</v>
      </c>
      <c r="H132" s="494">
        <v>1823</v>
      </c>
      <c r="I132" s="494">
        <v>5482</v>
      </c>
      <c r="J132" s="494">
        <v>1426</v>
      </c>
      <c r="K132" s="494">
        <v>96</v>
      </c>
      <c r="L132" s="494">
        <v>272</v>
      </c>
      <c r="M132" s="494">
        <v>668</v>
      </c>
      <c r="N132" s="494">
        <v>1142</v>
      </c>
      <c r="O132" s="494">
        <v>65</v>
      </c>
      <c r="P132" s="494">
        <v>566</v>
      </c>
      <c r="Q132" s="494">
        <v>1789</v>
      </c>
      <c r="R132" s="494">
        <v>249</v>
      </c>
      <c r="S132" s="494">
        <v>5040</v>
      </c>
      <c r="T132" s="494">
        <v>1251</v>
      </c>
      <c r="U132" s="494">
        <v>876</v>
      </c>
      <c r="V132" s="494">
        <v>2438</v>
      </c>
      <c r="W132" s="494">
        <v>400</v>
      </c>
      <c r="X132" s="494">
        <v>1669</v>
      </c>
      <c r="Y132" s="494">
        <v>2816</v>
      </c>
      <c r="Z132" s="494">
        <v>2156</v>
      </c>
      <c r="AA132" s="494">
        <v>1074</v>
      </c>
      <c r="AB132" s="494">
        <v>162</v>
      </c>
      <c r="AC132" s="494">
        <v>56</v>
      </c>
      <c r="AD132" s="494">
        <v>233</v>
      </c>
      <c r="AE132" s="494">
        <v>359</v>
      </c>
      <c r="AF132" s="494">
        <v>65</v>
      </c>
      <c r="AG132" s="494">
        <v>1727</v>
      </c>
      <c r="AH132" s="494">
        <v>1622</v>
      </c>
      <c r="AI132" s="494">
        <v>2797</v>
      </c>
      <c r="AJ132" s="494">
        <v>372</v>
      </c>
      <c r="AK132" s="494">
        <v>893</v>
      </c>
      <c r="AL132" s="494">
        <v>224</v>
      </c>
      <c r="AM132" s="494">
        <v>2000</v>
      </c>
      <c r="AN132" s="494">
        <v>3422</v>
      </c>
      <c r="AO132" s="494">
        <v>1694</v>
      </c>
      <c r="AP132" s="494">
        <v>19339</v>
      </c>
      <c r="AQ132" s="494">
        <v>4236</v>
      </c>
      <c r="AR132" s="494">
        <v>6326</v>
      </c>
      <c r="AS132" s="494">
        <v>4453</v>
      </c>
      <c r="AT132" s="494">
        <v>7800</v>
      </c>
      <c r="AU132" s="494">
        <v>965</v>
      </c>
      <c r="AV132" s="494">
        <v>2286</v>
      </c>
      <c r="AW132" s="494">
        <v>7382</v>
      </c>
      <c r="AX132" s="494">
        <v>6238</v>
      </c>
      <c r="AY132" s="494">
        <v>7378</v>
      </c>
      <c r="AZ132" s="494">
        <v>6334</v>
      </c>
      <c r="BA132" s="494">
        <v>9017</v>
      </c>
      <c r="BB132" s="494">
        <v>12836</v>
      </c>
      <c r="BC132" s="494">
        <v>4358</v>
      </c>
      <c r="BD132" s="494">
        <v>9337</v>
      </c>
      <c r="BE132" s="494">
        <v>3605</v>
      </c>
      <c r="BF132" s="494">
        <v>5569</v>
      </c>
      <c r="BG132" s="494">
        <v>2338</v>
      </c>
      <c r="BH132" s="494">
        <v>414</v>
      </c>
      <c r="BI132" s="494">
        <v>8170</v>
      </c>
      <c r="BJ132" s="494">
        <v>2780</v>
      </c>
      <c r="BK132" s="494">
        <v>3029</v>
      </c>
      <c r="BL132" s="494">
        <v>36534</v>
      </c>
      <c r="BM132" s="494">
        <v>1136</v>
      </c>
      <c r="BN132" s="494">
        <v>3645</v>
      </c>
      <c r="BO132" s="494">
        <v>47</v>
      </c>
      <c r="BP132" s="494">
        <v>204</v>
      </c>
      <c r="BQ132" s="494">
        <v>4374</v>
      </c>
      <c r="BR132" s="494">
        <v>16229</v>
      </c>
      <c r="BS132" s="494">
        <v>2634</v>
      </c>
      <c r="BT132" s="494">
        <v>2617</v>
      </c>
      <c r="BU132" s="494">
        <v>7996</v>
      </c>
      <c r="BV132" s="494">
        <v>49887</v>
      </c>
      <c r="BW132" s="494">
        <v>0</v>
      </c>
      <c r="BX132" s="494">
        <v>25966</v>
      </c>
      <c r="BY132" s="494">
        <v>2345</v>
      </c>
      <c r="BZ132" s="494">
        <v>13320</v>
      </c>
      <c r="CA132" s="494">
        <v>9927</v>
      </c>
      <c r="CB132" s="494">
        <v>4842</v>
      </c>
      <c r="CC132" s="494">
        <v>11539</v>
      </c>
      <c r="CD132" s="494">
        <v>0</v>
      </c>
      <c r="CE132" s="494">
        <v>3015</v>
      </c>
      <c r="CF132" s="494">
        <v>11788</v>
      </c>
      <c r="CG132" s="494">
        <v>4886</v>
      </c>
      <c r="CH132" s="494">
        <v>15752</v>
      </c>
      <c r="CI132" s="494">
        <v>716</v>
      </c>
      <c r="CJ132" s="494">
        <v>21757</v>
      </c>
      <c r="CK132" s="494">
        <v>3393</v>
      </c>
      <c r="CL132" s="494">
        <v>2387</v>
      </c>
      <c r="CM132" s="494">
        <v>1589</v>
      </c>
      <c r="CN132" s="494">
        <v>1991</v>
      </c>
      <c r="CO132" s="494">
        <v>7991</v>
      </c>
      <c r="CP132" s="494">
        <v>1060</v>
      </c>
      <c r="CQ132" s="494">
        <v>4391</v>
      </c>
      <c r="CR132" s="494">
        <v>581</v>
      </c>
      <c r="CS132" s="494">
        <v>3827</v>
      </c>
      <c r="CT132" s="494">
        <v>1717</v>
      </c>
      <c r="CU132" s="494">
        <v>6227</v>
      </c>
      <c r="CV132" s="494">
        <v>3381</v>
      </c>
      <c r="CW132" s="494">
        <v>5682</v>
      </c>
      <c r="CX132" s="494">
        <v>350</v>
      </c>
      <c r="CY132" s="494">
        <v>1097</v>
      </c>
      <c r="CZ132" s="494">
        <v>3278</v>
      </c>
      <c r="DA132" s="494">
        <v>1903</v>
      </c>
      <c r="DB132" s="494">
        <v>736</v>
      </c>
      <c r="DC132" s="494">
        <v>1015</v>
      </c>
      <c r="DD132" s="494">
        <v>10746</v>
      </c>
      <c r="DE132" s="494">
        <v>32165</v>
      </c>
      <c r="DF132" s="494">
        <v>15269</v>
      </c>
      <c r="DG132" s="494">
        <v>4076</v>
      </c>
      <c r="DH132" s="494">
        <v>1407</v>
      </c>
      <c r="DI132" s="494">
        <v>1090</v>
      </c>
      <c r="DJ132" s="494">
        <v>5325</v>
      </c>
      <c r="DK132" s="494">
        <v>5454</v>
      </c>
      <c r="DL132" s="494">
        <v>816</v>
      </c>
      <c r="DM132" s="494">
        <v>2277</v>
      </c>
      <c r="DN132" s="494">
        <v>3527</v>
      </c>
      <c r="DO132" s="494">
        <v>3430</v>
      </c>
      <c r="DP132" s="494">
        <v>16</v>
      </c>
      <c r="DQ132" s="494">
        <v>15008</v>
      </c>
      <c r="DR132" s="494">
        <v>2978</v>
      </c>
      <c r="DS132" s="494">
        <v>5181</v>
      </c>
      <c r="DT132" s="494">
        <v>2585</v>
      </c>
      <c r="DU132" s="494">
        <v>1027</v>
      </c>
      <c r="DV132" s="494">
        <v>958</v>
      </c>
      <c r="DW132" s="494">
        <v>4514</v>
      </c>
      <c r="DX132" s="494">
        <v>257</v>
      </c>
      <c r="DY132" s="494">
        <v>9376</v>
      </c>
      <c r="DZ132" s="494">
        <v>9267</v>
      </c>
      <c r="EA132" s="494">
        <v>12302</v>
      </c>
      <c r="EB132" s="494">
        <v>4994</v>
      </c>
      <c r="EC132" s="494">
        <v>2009</v>
      </c>
      <c r="ED132" s="494">
        <v>253897</v>
      </c>
      <c r="EE132" s="494">
        <v>102816</v>
      </c>
      <c r="EF132" s="494">
        <v>510</v>
      </c>
      <c r="EG132" s="494">
        <v>133015</v>
      </c>
      <c r="EH132" s="494">
        <v>13937</v>
      </c>
      <c r="EI132" s="494">
        <v>120978</v>
      </c>
      <c r="EJ132" s="494">
        <v>155693</v>
      </c>
      <c r="EK132" s="494">
        <v>52084</v>
      </c>
      <c r="EL132" s="494">
        <v>34677</v>
      </c>
      <c r="EM132" s="494">
        <v>60725</v>
      </c>
      <c r="EN132" s="494">
        <v>149301</v>
      </c>
      <c r="EO132" s="494">
        <v>512650</v>
      </c>
      <c r="EP132" s="494">
        <v>105011</v>
      </c>
      <c r="EQ132" s="494">
        <v>1159</v>
      </c>
      <c r="ER132" s="494">
        <v>3121</v>
      </c>
      <c r="ES132" s="494">
        <v>12607</v>
      </c>
      <c r="ET132" s="494">
        <v>44924</v>
      </c>
      <c r="EU132" s="494">
        <v>63615</v>
      </c>
      <c r="EV132" s="494">
        <v>368</v>
      </c>
      <c r="EW132" s="494">
        <v>3477</v>
      </c>
      <c r="EX132" s="494">
        <v>5025</v>
      </c>
      <c r="EY132" s="494">
        <v>181</v>
      </c>
      <c r="EZ132" s="494">
        <v>3885</v>
      </c>
      <c r="FA132" s="494">
        <v>24472</v>
      </c>
      <c r="FB132" s="494">
        <v>789</v>
      </c>
      <c r="FC132" s="494">
        <v>87682</v>
      </c>
      <c r="FD132" s="494">
        <v>2144</v>
      </c>
      <c r="FE132" s="494">
        <v>66695</v>
      </c>
      <c r="FF132" s="494">
        <v>53688</v>
      </c>
      <c r="FG132" s="494">
        <v>9731</v>
      </c>
      <c r="FH132" s="494">
        <v>22332</v>
      </c>
      <c r="FI132" s="494">
        <v>18475</v>
      </c>
      <c r="FJ132" s="494">
        <v>10449</v>
      </c>
      <c r="FK132" s="494">
        <v>313851</v>
      </c>
      <c r="FL132" s="494">
        <v>133484</v>
      </c>
      <c r="FM132" s="494">
        <v>25189</v>
      </c>
      <c r="FN132" s="494">
        <v>28122</v>
      </c>
      <c r="FO132" s="494">
        <v>43088</v>
      </c>
      <c r="FP132" s="494">
        <v>88654</v>
      </c>
      <c r="FQ132" s="494">
        <v>2946</v>
      </c>
      <c r="FR132" s="494">
        <v>36422</v>
      </c>
      <c r="FS132" s="494">
        <v>23745</v>
      </c>
      <c r="FT132" s="494">
        <v>7339</v>
      </c>
      <c r="FU132" s="494">
        <v>15661</v>
      </c>
      <c r="FV132" s="494">
        <v>1162</v>
      </c>
      <c r="FW132" s="494">
        <v>1509</v>
      </c>
      <c r="FX132" s="494">
        <v>5617</v>
      </c>
      <c r="FY132" s="494">
        <v>2399</v>
      </c>
      <c r="FZ132" s="494">
        <v>62717</v>
      </c>
      <c r="GA132" s="494">
        <v>8885</v>
      </c>
      <c r="GB132" s="494">
        <v>34483</v>
      </c>
      <c r="GC132" s="494">
        <v>12323</v>
      </c>
      <c r="GD132" s="494">
        <v>40786</v>
      </c>
      <c r="GE132" s="494">
        <v>20769</v>
      </c>
      <c r="GF132" s="494">
        <v>0</v>
      </c>
      <c r="GG132" s="495">
        <v>0</v>
      </c>
      <c r="GH132" s="496">
        <v>3699380</v>
      </c>
      <c r="GI132" s="497">
        <v>0</v>
      </c>
      <c r="GJ132" s="497">
        <v>0</v>
      </c>
      <c r="GK132" s="497">
        <v>0</v>
      </c>
      <c r="GL132" s="497">
        <v>0</v>
      </c>
      <c r="GM132" s="497">
        <v>0</v>
      </c>
      <c r="GN132" s="497">
        <v>1332636</v>
      </c>
      <c r="GO132" s="497">
        <v>6151946</v>
      </c>
      <c r="GP132" s="495">
        <v>0</v>
      </c>
      <c r="GQ132" s="496">
        <v>7484582</v>
      </c>
      <c r="GR132" s="496">
        <v>11183962</v>
      </c>
      <c r="GS132" s="494">
        <v>0</v>
      </c>
      <c r="GT132" s="495">
        <v>0</v>
      </c>
      <c r="GU132" s="496">
        <v>0</v>
      </c>
      <c r="GV132" s="496">
        <v>7484582</v>
      </c>
      <c r="GW132" s="496">
        <v>11183962</v>
      </c>
      <c r="GX132" s="497">
        <v>0</v>
      </c>
      <c r="GY132" s="497">
        <v>0</v>
      </c>
      <c r="GZ132" s="497">
        <v>0</v>
      </c>
      <c r="HA132" s="495">
        <v>0</v>
      </c>
      <c r="HB132" s="495">
        <v>0</v>
      </c>
      <c r="HC132" s="496">
        <v>7484582</v>
      </c>
      <c r="HD132" s="496">
        <v>11183962</v>
      </c>
    </row>
    <row r="133" spans="1:212" ht="15.75" hidden="1" customHeight="1" x14ac:dyDescent="0.2">
      <c r="A133" s="498" t="s">
        <v>824</v>
      </c>
      <c r="B133" s="499" t="s">
        <v>823</v>
      </c>
      <c r="C133" s="493">
        <v>0</v>
      </c>
      <c r="D133" s="494">
        <v>0</v>
      </c>
      <c r="E133" s="494">
        <v>0</v>
      </c>
      <c r="F133" s="494">
        <v>0</v>
      </c>
      <c r="G133" s="494">
        <v>0</v>
      </c>
      <c r="H133" s="494">
        <v>0</v>
      </c>
      <c r="I133" s="494">
        <v>0</v>
      </c>
      <c r="J133" s="494">
        <v>0</v>
      </c>
      <c r="K133" s="494">
        <v>0</v>
      </c>
      <c r="L133" s="494">
        <v>0</v>
      </c>
      <c r="M133" s="494">
        <v>0</v>
      </c>
      <c r="N133" s="494">
        <v>0</v>
      </c>
      <c r="O133" s="494">
        <v>0</v>
      </c>
      <c r="P133" s="494">
        <v>0</v>
      </c>
      <c r="Q133" s="494">
        <v>0</v>
      </c>
      <c r="R133" s="494">
        <v>0</v>
      </c>
      <c r="S133" s="494">
        <v>0</v>
      </c>
      <c r="T133" s="494">
        <v>0</v>
      </c>
      <c r="U133" s="494">
        <v>0</v>
      </c>
      <c r="V133" s="494">
        <v>0</v>
      </c>
      <c r="W133" s="494">
        <v>0</v>
      </c>
      <c r="X133" s="494">
        <v>0</v>
      </c>
      <c r="Y133" s="494">
        <v>0</v>
      </c>
      <c r="Z133" s="494">
        <v>0</v>
      </c>
      <c r="AA133" s="494">
        <v>0</v>
      </c>
      <c r="AB133" s="494">
        <v>0</v>
      </c>
      <c r="AC133" s="494">
        <v>0</v>
      </c>
      <c r="AD133" s="494">
        <v>0</v>
      </c>
      <c r="AE133" s="494">
        <v>0</v>
      </c>
      <c r="AF133" s="494">
        <v>0</v>
      </c>
      <c r="AG133" s="494">
        <v>0</v>
      </c>
      <c r="AH133" s="494">
        <v>0</v>
      </c>
      <c r="AI133" s="494">
        <v>0</v>
      </c>
      <c r="AJ133" s="494">
        <v>0</v>
      </c>
      <c r="AK133" s="494">
        <v>0</v>
      </c>
      <c r="AL133" s="494">
        <v>0</v>
      </c>
      <c r="AM133" s="494">
        <v>0</v>
      </c>
      <c r="AN133" s="494">
        <v>0</v>
      </c>
      <c r="AO133" s="494">
        <v>0</v>
      </c>
      <c r="AP133" s="494">
        <v>0</v>
      </c>
      <c r="AQ133" s="494">
        <v>0</v>
      </c>
      <c r="AR133" s="494">
        <v>0</v>
      </c>
      <c r="AS133" s="494">
        <v>0</v>
      </c>
      <c r="AT133" s="494">
        <v>0</v>
      </c>
      <c r="AU133" s="494">
        <v>0</v>
      </c>
      <c r="AV133" s="494">
        <v>0</v>
      </c>
      <c r="AW133" s="494">
        <v>0</v>
      </c>
      <c r="AX133" s="494">
        <v>0</v>
      </c>
      <c r="AY133" s="494">
        <v>0</v>
      </c>
      <c r="AZ133" s="494">
        <v>0</v>
      </c>
      <c r="BA133" s="494">
        <v>0</v>
      </c>
      <c r="BB133" s="494">
        <v>0</v>
      </c>
      <c r="BC133" s="494">
        <v>0</v>
      </c>
      <c r="BD133" s="494">
        <v>0</v>
      </c>
      <c r="BE133" s="494">
        <v>0</v>
      </c>
      <c r="BF133" s="494">
        <v>0</v>
      </c>
      <c r="BG133" s="494">
        <v>0</v>
      </c>
      <c r="BH133" s="494">
        <v>0</v>
      </c>
      <c r="BI133" s="494">
        <v>0</v>
      </c>
      <c r="BJ133" s="494">
        <v>0</v>
      </c>
      <c r="BK133" s="494">
        <v>0</v>
      </c>
      <c r="BL133" s="494">
        <v>0</v>
      </c>
      <c r="BM133" s="494">
        <v>0</v>
      </c>
      <c r="BN133" s="494">
        <v>0</v>
      </c>
      <c r="BO133" s="494">
        <v>0</v>
      </c>
      <c r="BP133" s="494">
        <v>0</v>
      </c>
      <c r="BQ133" s="494">
        <v>0</v>
      </c>
      <c r="BR133" s="494">
        <v>0</v>
      </c>
      <c r="BS133" s="494">
        <v>0</v>
      </c>
      <c r="BT133" s="494">
        <v>0</v>
      </c>
      <c r="BU133" s="494">
        <v>0</v>
      </c>
      <c r="BV133" s="494">
        <v>0</v>
      </c>
      <c r="BW133" s="494">
        <v>0</v>
      </c>
      <c r="BX133" s="494">
        <v>0</v>
      </c>
      <c r="BY133" s="494">
        <v>0</v>
      </c>
      <c r="BZ133" s="494">
        <v>0</v>
      </c>
      <c r="CA133" s="494">
        <v>0</v>
      </c>
      <c r="CB133" s="494">
        <v>0</v>
      </c>
      <c r="CC133" s="494">
        <v>0</v>
      </c>
      <c r="CD133" s="494">
        <v>0</v>
      </c>
      <c r="CE133" s="494">
        <v>0</v>
      </c>
      <c r="CF133" s="494">
        <v>0</v>
      </c>
      <c r="CG133" s="494">
        <v>0</v>
      </c>
      <c r="CH133" s="494">
        <v>0</v>
      </c>
      <c r="CI133" s="494">
        <v>0</v>
      </c>
      <c r="CJ133" s="494">
        <v>0</v>
      </c>
      <c r="CK133" s="494">
        <v>0</v>
      </c>
      <c r="CL133" s="494">
        <v>0</v>
      </c>
      <c r="CM133" s="494">
        <v>0</v>
      </c>
      <c r="CN133" s="494">
        <v>0</v>
      </c>
      <c r="CO133" s="494">
        <v>0</v>
      </c>
      <c r="CP133" s="494">
        <v>0</v>
      </c>
      <c r="CQ133" s="494">
        <v>0</v>
      </c>
      <c r="CR133" s="494">
        <v>0</v>
      </c>
      <c r="CS133" s="494">
        <v>0</v>
      </c>
      <c r="CT133" s="494">
        <v>0</v>
      </c>
      <c r="CU133" s="494">
        <v>0</v>
      </c>
      <c r="CV133" s="494">
        <v>0</v>
      </c>
      <c r="CW133" s="494">
        <v>0</v>
      </c>
      <c r="CX133" s="494">
        <v>0</v>
      </c>
      <c r="CY133" s="494">
        <v>0</v>
      </c>
      <c r="CZ133" s="494">
        <v>0</v>
      </c>
      <c r="DA133" s="494">
        <v>0</v>
      </c>
      <c r="DB133" s="494">
        <v>0</v>
      </c>
      <c r="DC133" s="494">
        <v>0</v>
      </c>
      <c r="DD133" s="494">
        <v>0</v>
      </c>
      <c r="DE133" s="494">
        <v>0</v>
      </c>
      <c r="DF133" s="494">
        <v>0</v>
      </c>
      <c r="DG133" s="494">
        <v>0</v>
      </c>
      <c r="DH133" s="494">
        <v>0</v>
      </c>
      <c r="DI133" s="494">
        <v>0</v>
      </c>
      <c r="DJ133" s="494">
        <v>0</v>
      </c>
      <c r="DK133" s="494">
        <v>0</v>
      </c>
      <c r="DL133" s="494">
        <v>0</v>
      </c>
      <c r="DM133" s="494">
        <v>0</v>
      </c>
      <c r="DN133" s="494">
        <v>0</v>
      </c>
      <c r="DO133" s="494">
        <v>0</v>
      </c>
      <c r="DP133" s="494">
        <v>0</v>
      </c>
      <c r="DQ133" s="494">
        <v>0</v>
      </c>
      <c r="DR133" s="494">
        <v>0</v>
      </c>
      <c r="DS133" s="494">
        <v>0</v>
      </c>
      <c r="DT133" s="494">
        <v>0</v>
      </c>
      <c r="DU133" s="494">
        <v>0</v>
      </c>
      <c r="DV133" s="494">
        <v>0</v>
      </c>
      <c r="DW133" s="494">
        <v>0</v>
      </c>
      <c r="DX133" s="494">
        <v>0</v>
      </c>
      <c r="DY133" s="494">
        <v>0</v>
      </c>
      <c r="DZ133" s="494">
        <v>0</v>
      </c>
      <c r="EA133" s="494">
        <v>0</v>
      </c>
      <c r="EB133" s="494">
        <v>0</v>
      </c>
      <c r="EC133" s="494">
        <v>0</v>
      </c>
      <c r="ED133" s="494">
        <v>0</v>
      </c>
      <c r="EE133" s="494">
        <v>0</v>
      </c>
      <c r="EF133" s="494">
        <v>0</v>
      </c>
      <c r="EG133" s="494">
        <v>0</v>
      </c>
      <c r="EH133" s="494">
        <v>0</v>
      </c>
      <c r="EI133" s="494">
        <v>0</v>
      </c>
      <c r="EJ133" s="494">
        <v>0</v>
      </c>
      <c r="EK133" s="494">
        <v>0</v>
      </c>
      <c r="EL133" s="494">
        <v>0</v>
      </c>
      <c r="EM133" s="494">
        <v>0</v>
      </c>
      <c r="EN133" s="494">
        <v>0</v>
      </c>
      <c r="EO133" s="494">
        <v>0</v>
      </c>
      <c r="EP133" s="494">
        <v>0</v>
      </c>
      <c r="EQ133" s="494">
        <v>0</v>
      </c>
      <c r="ER133" s="494">
        <v>0</v>
      </c>
      <c r="ES133" s="494">
        <v>0</v>
      </c>
      <c r="ET133" s="494">
        <v>0</v>
      </c>
      <c r="EU133" s="494">
        <v>0</v>
      </c>
      <c r="EV133" s="494">
        <v>0</v>
      </c>
      <c r="EW133" s="494">
        <v>0</v>
      </c>
      <c r="EX133" s="494">
        <v>0</v>
      </c>
      <c r="EY133" s="494">
        <v>0</v>
      </c>
      <c r="EZ133" s="494">
        <v>0</v>
      </c>
      <c r="FA133" s="494">
        <v>0</v>
      </c>
      <c r="FB133" s="494">
        <v>0</v>
      </c>
      <c r="FC133" s="494">
        <v>0</v>
      </c>
      <c r="FD133" s="494">
        <v>0</v>
      </c>
      <c r="FE133" s="494">
        <v>0</v>
      </c>
      <c r="FF133" s="494">
        <v>0</v>
      </c>
      <c r="FG133" s="494">
        <v>0</v>
      </c>
      <c r="FH133" s="494">
        <v>0</v>
      </c>
      <c r="FI133" s="494">
        <v>0</v>
      </c>
      <c r="FJ133" s="494">
        <v>0</v>
      </c>
      <c r="FK133" s="494">
        <v>0</v>
      </c>
      <c r="FL133" s="494">
        <v>0</v>
      </c>
      <c r="FM133" s="494">
        <v>0</v>
      </c>
      <c r="FN133" s="494">
        <v>0</v>
      </c>
      <c r="FO133" s="494">
        <v>0</v>
      </c>
      <c r="FP133" s="494">
        <v>0</v>
      </c>
      <c r="FQ133" s="494">
        <v>0</v>
      </c>
      <c r="FR133" s="494">
        <v>0</v>
      </c>
      <c r="FS133" s="494">
        <v>0</v>
      </c>
      <c r="FT133" s="494">
        <v>0</v>
      </c>
      <c r="FU133" s="494">
        <v>0</v>
      </c>
      <c r="FV133" s="494">
        <v>0</v>
      </c>
      <c r="FW133" s="494">
        <v>0</v>
      </c>
      <c r="FX133" s="494">
        <v>0</v>
      </c>
      <c r="FY133" s="494">
        <v>0</v>
      </c>
      <c r="FZ133" s="494">
        <v>0</v>
      </c>
      <c r="GA133" s="494">
        <v>0</v>
      </c>
      <c r="GB133" s="494">
        <v>0</v>
      </c>
      <c r="GC133" s="494">
        <v>0</v>
      </c>
      <c r="GD133" s="494">
        <v>0</v>
      </c>
      <c r="GE133" s="494">
        <v>0</v>
      </c>
      <c r="GF133" s="494">
        <v>0</v>
      </c>
      <c r="GG133" s="495">
        <v>0</v>
      </c>
      <c r="GH133" s="496">
        <v>0</v>
      </c>
      <c r="GI133" s="497">
        <v>0</v>
      </c>
      <c r="GJ133" s="497">
        <v>0</v>
      </c>
      <c r="GK133" s="497">
        <v>0</v>
      </c>
      <c r="GL133" s="497">
        <v>0</v>
      </c>
      <c r="GM133" s="497">
        <v>0</v>
      </c>
      <c r="GN133" s="497">
        <v>12235129</v>
      </c>
      <c r="GO133" s="497">
        <v>11085</v>
      </c>
      <c r="GP133" s="495">
        <v>0</v>
      </c>
      <c r="GQ133" s="496">
        <v>12246214</v>
      </c>
      <c r="GR133" s="496">
        <v>12246214</v>
      </c>
      <c r="GS133" s="494">
        <v>0</v>
      </c>
      <c r="GT133" s="495">
        <v>0</v>
      </c>
      <c r="GU133" s="496">
        <v>0</v>
      </c>
      <c r="GV133" s="496">
        <v>12246214</v>
      </c>
      <c r="GW133" s="496">
        <v>12246214</v>
      </c>
      <c r="GX133" s="497">
        <v>0</v>
      </c>
      <c r="GY133" s="497">
        <v>0</v>
      </c>
      <c r="GZ133" s="497">
        <v>0</v>
      </c>
      <c r="HA133" s="495">
        <v>0</v>
      </c>
      <c r="HB133" s="495">
        <v>0</v>
      </c>
      <c r="HC133" s="496">
        <v>12246214</v>
      </c>
      <c r="HD133" s="496">
        <v>12246214</v>
      </c>
    </row>
    <row r="134" spans="1:212" ht="15.75" hidden="1" customHeight="1" x14ac:dyDescent="0.2">
      <c r="A134" s="498" t="s">
        <v>1140</v>
      </c>
      <c r="B134" s="499" t="s">
        <v>817</v>
      </c>
      <c r="C134" s="493">
        <v>0</v>
      </c>
      <c r="D134" s="494">
        <v>0</v>
      </c>
      <c r="E134" s="494">
        <v>0</v>
      </c>
      <c r="F134" s="494">
        <v>0</v>
      </c>
      <c r="G134" s="494">
        <v>0</v>
      </c>
      <c r="H134" s="494">
        <v>0</v>
      </c>
      <c r="I134" s="494">
        <v>0</v>
      </c>
      <c r="J134" s="494">
        <v>0</v>
      </c>
      <c r="K134" s="494">
        <v>0</v>
      </c>
      <c r="L134" s="494">
        <v>0</v>
      </c>
      <c r="M134" s="494">
        <v>0</v>
      </c>
      <c r="N134" s="494">
        <v>0</v>
      </c>
      <c r="O134" s="494">
        <v>0</v>
      </c>
      <c r="P134" s="494">
        <v>0</v>
      </c>
      <c r="Q134" s="494">
        <v>0</v>
      </c>
      <c r="R134" s="494">
        <v>0</v>
      </c>
      <c r="S134" s="494">
        <v>0</v>
      </c>
      <c r="T134" s="494">
        <v>0</v>
      </c>
      <c r="U134" s="494">
        <v>0</v>
      </c>
      <c r="V134" s="494">
        <v>0</v>
      </c>
      <c r="W134" s="494">
        <v>0</v>
      </c>
      <c r="X134" s="494">
        <v>0</v>
      </c>
      <c r="Y134" s="494">
        <v>0</v>
      </c>
      <c r="Z134" s="494">
        <v>0</v>
      </c>
      <c r="AA134" s="494">
        <v>0</v>
      </c>
      <c r="AB134" s="494">
        <v>0</v>
      </c>
      <c r="AC134" s="494">
        <v>0</v>
      </c>
      <c r="AD134" s="494">
        <v>0</v>
      </c>
      <c r="AE134" s="494">
        <v>0</v>
      </c>
      <c r="AF134" s="494">
        <v>0</v>
      </c>
      <c r="AG134" s="494">
        <v>0</v>
      </c>
      <c r="AH134" s="494">
        <v>0</v>
      </c>
      <c r="AI134" s="494">
        <v>0</v>
      </c>
      <c r="AJ134" s="494">
        <v>0</v>
      </c>
      <c r="AK134" s="494">
        <v>0</v>
      </c>
      <c r="AL134" s="494">
        <v>0</v>
      </c>
      <c r="AM134" s="494">
        <v>0</v>
      </c>
      <c r="AN134" s="494">
        <v>0</v>
      </c>
      <c r="AO134" s="494">
        <v>0</v>
      </c>
      <c r="AP134" s="494">
        <v>0</v>
      </c>
      <c r="AQ134" s="494">
        <v>0</v>
      </c>
      <c r="AR134" s="494">
        <v>0</v>
      </c>
      <c r="AS134" s="494">
        <v>0</v>
      </c>
      <c r="AT134" s="494">
        <v>0</v>
      </c>
      <c r="AU134" s="494">
        <v>0</v>
      </c>
      <c r="AV134" s="494">
        <v>0</v>
      </c>
      <c r="AW134" s="494">
        <v>0</v>
      </c>
      <c r="AX134" s="494">
        <v>0</v>
      </c>
      <c r="AY134" s="494">
        <v>0</v>
      </c>
      <c r="AZ134" s="494">
        <v>0</v>
      </c>
      <c r="BA134" s="494">
        <v>0</v>
      </c>
      <c r="BB134" s="494">
        <v>0</v>
      </c>
      <c r="BC134" s="494">
        <v>0</v>
      </c>
      <c r="BD134" s="494">
        <v>0</v>
      </c>
      <c r="BE134" s="494">
        <v>0</v>
      </c>
      <c r="BF134" s="494">
        <v>0</v>
      </c>
      <c r="BG134" s="494">
        <v>0</v>
      </c>
      <c r="BH134" s="494">
        <v>0</v>
      </c>
      <c r="BI134" s="494">
        <v>0</v>
      </c>
      <c r="BJ134" s="494">
        <v>0</v>
      </c>
      <c r="BK134" s="494">
        <v>0</v>
      </c>
      <c r="BL134" s="494">
        <v>0</v>
      </c>
      <c r="BM134" s="494">
        <v>0</v>
      </c>
      <c r="BN134" s="494">
        <v>0</v>
      </c>
      <c r="BO134" s="494">
        <v>0</v>
      </c>
      <c r="BP134" s="494">
        <v>0</v>
      </c>
      <c r="BQ134" s="494">
        <v>0</v>
      </c>
      <c r="BR134" s="494">
        <v>0</v>
      </c>
      <c r="BS134" s="494">
        <v>0</v>
      </c>
      <c r="BT134" s="494">
        <v>0</v>
      </c>
      <c r="BU134" s="494">
        <v>0</v>
      </c>
      <c r="BV134" s="494">
        <v>0</v>
      </c>
      <c r="BW134" s="494">
        <v>0</v>
      </c>
      <c r="BX134" s="494">
        <v>0</v>
      </c>
      <c r="BY134" s="494">
        <v>0</v>
      </c>
      <c r="BZ134" s="494">
        <v>0</v>
      </c>
      <c r="CA134" s="494">
        <v>0</v>
      </c>
      <c r="CB134" s="494">
        <v>0</v>
      </c>
      <c r="CC134" s="494">
        <v>0</v>
      </c>
      <c r="CD134" s="494">
        <v>0</v>
      </c>
      <c r="CE134" s="494">
        <v>0</v>
      </c>
      <c r="CF134" s="494">
        <v>0</v>
      </c>
      <c r="CG134" s="494">
        <v>0</v>
      </c>
      <c r="CH134" s="494">
        <v>0</v>
      </c>
      <c r="CI134" s="494">
        <v>0</v>
      </c>
      <c r="CJ134" s="494">
        <v>0</v>
      </c>
      <c r="CK134" s="494">
        <v>0</v>
      </c>
      <c r="CL134" s="494">
        <v>0</v>
      </c>
      <c r="CM134" s="494">
        <v>0</v>
      </c>
      <c r="CN134" s="494">
        <v>0</v>
      </c>
      <c r="CO134" s="494">
        <v>0</v>
      </c>
      <c r="CP134" s="494">
        <v>0</v>
      </c>
      <c r="CQ134" s="494">
        <v>0</v>
      </c>
      <c r="CR134" s="494">
        <v>0</v>
      </c>
      <c r="CS134" s="494">
        <v>0</v>
      </c>
      <c r="CT134" s="494">
        <v>0</v>
      </c>
      <c r="CU134" s="494">
        <v>0</v>
      </c>
      <c r="CV134" s="494">
        <v>0</v>
      </c>
      <c r="CW134" s="494">
        <v>0</v>
      </c>
      <c r="CX134" s="494">
        <v>0</v>
      </c>
      <c r="CY134" s="494">
        <v>0</v>
      </c>
      <c r="CZ134" s="494">
        <v>0</v>
      </c>
      <c r="DA134" s="494">
        <v>0</v>
      </c>
      <c r="DB134" s="494">
        <v>0</v>
      </c>
      <c r="DC134" s="494">
        <v>0</v>
      </c>
      <c r="DD134" s="494">
        <v>0</v>
      </c>
      <c r="DE134" s="494">
        <v>0</v>
      </c>
      <c r="DF134" s="494">
        <v>0</v>
      </c>
      <c r="DG134" s="494">
        <v>0</v>
      </c>
      <c r="DH134" s="494">
        <v>0</v>
      </c>
      <c r="DI134" s="494">
        <v>0</v>
      </c>
      <c r="DJ134" s="494">
        <v>0</v>
      </c>
      <c r="DK134" s="494">
        <v>0</v>
      </c>
      <c r="DL134" s="494">
        <v>0</v>
      </c>
      <c r="DM134" s="494">
        <v>0</v>
      </c>
      <c r="DN134" s="494">
        <v>0</v>
      </c>
      <c r="DO134" s="494">
        <v>0</v>
      </c>
      <c r="DP134" s="494">
        <v>0</v>
      </c>
      <c r="DQ134" s="494">
        <v>0</v>
      </c>
      <c r="DR134" s="494">
        <v>0</v>
      </c>
      <c r="DS134" s="494">
        <v>0</v>
      </c>
      <c r="DT134" s="494">
        <v>0</v>
      </c>
      <c r="DU134" s="494">
        <v>0</v>
      </c>
      <c r="DV134" s="494">
        <v>0</v>
      </c>
      <c r="DW134" s="494">
        <v>0</v>
      </c>
      <c r="DX134" s="494">
        <v>0</v>
      </c>
      <c r="DY134" s="494">
        <v>0</v>
      </c>
      <c r="DZ134" s="494">
        <v>0</v>
      </c>
      <c r="EA134" s="494">
        <v>0</v>
      </c>
      <c r="EB134" s="494">
        <v>0</v>
      </c>
      <c r="EC134" s="494">
        <v>0</v>
      </c>
      <c r="ED134" s="494">
        <v>0</v>
      </c>
      <c r="EE134" s="494">
        <v>0</v>
      </c>
      <c r="EF134" s="494">
        <v>0</v>
      </c>
      <c r="EG134" s="494">
        <v>0</v>
      </c>
      <c r="EH134" s="494">
        <v>0</v>
      </c>
      <c r="EI134" s="494">
        <v>0</v>
      </c>
      <c r="EJ134" s="494">
        <v>0</v>
      </c>
      <c r="EK134" s="494">
        <v>0</v>
      </c>
      <c r="EL134" s="494">
        <v>0</v>
      </c>
      <c r="EM134" s="494">
        <v>0</v>
      </c>
      <c r="EN134" s="494">
        <v>0</v>
      </c>
      <c r="EO134" s="494">
        <v>0</v>
      </c>
      <c r="EP134" s="494">
        <v>0</v>
      </c>
      <c r="EQ134" s="494">
        <v>0</v>
      </c>
      <c r="ER134" s="494">
        <v>0</v>
      </c>
      <c r="ES134" s="494">
        <v>0</v>
      </c>
      <c r="ET134" s="494">
        <v>0</v>
      </c>
      <c r="EU134" s="494">
        <v>0</v>
      </c>
      <c r="EV134" s="494">
        <v>0</v>
      </c>
      <c r="EW134" s="494">
        <v>0</v>
      </c>
      <c r="EX134" s="494">
        <v>0</v>
      </c>
      <c r="EY134" s="494">
        <v>0</v>
      </c>
      <c r="EZ134" s="494">
        <v>0</v>
      </c>
      <c r="FA134" s="494">
        <v>0</v>
      </c>
      <c r="FB134" s="494">
        <v>0</v>
      </c>
      <c r="FC134" s="494">
        <v>0</v>
      </c>
      <c r="FD134" s="494">
        <v>0</v>
      </c>
      <c r="FE134" s="494">
        <v>0</v>
      </c>
      <c r="FF134" s="494">
        <v>0</v>
      </c>
      <c r="FG134" s="494">
        <v>0</v>
      </c>
      <c r="FH134" s="494">
        <v>0</v>
      </c>
      <c r="FI134" s="494">
        <v>0</v>
      </c>
      <c r="FJ134" s="494">
        <v>0</v>
      </c>
      <c r="FK134" s="494">
        <v>0</v>
      </c>
      <c r="FL134" s="494">
        <v>0</v>
      </c>
      <c r="FM134" s="494">
        <v>0</v>
      </c>
      <c r="FN134" s="494">
        <v>0</v>
      </c>
      <c r="FO134" s="494">
        <v>0</v>
      </c>
      <c r="FP134" s="494">
        <v>0</v>
      </c>
      <c r="FQ134" s="494">
        <v>0</v>
      </c>
      <c r="FR134" s="494">
        <v>0</v>
      </c>
      <c r="FS134" s="494">
        <v>0</v>
      </c>
      <c r="FT134" s="494">
        <v>0</v>
      </c>
      <c r="FU134" s="494">
        <v>0</v>
      </c>
      <c r="FV134" s="494">
        <v>0</v>
      </c>
      <c r="FW134" s="494">
        <v>0</v>
      </c>
      <c r="FX134" s="494">
        <v>0</v>
      </c>
      <c r="FY134" s="494">
        <v>0</v>
      </c>
      <c r="FZ134" s="494">
        <v>0</v>
      </c>
      <c r="GA134" s="494">
        <v>0</v>
      </c>
      <c r="GB134" s="494">
        <v>0</v>
      </c>
      <c r="GC134" s="494">
        <v>0</v>
      </c>
      <c r="GD134" s="494">
        <v>0</v>
      </c>
      <c r="GE134" s="494">
        <v>0</v>
      </c>
      <c r="GF134" s="494">
        <v>0</v>
      </c>
      <c r="GG134" s="495">
        <v>0</v>
      </c>
      <c r="GH134" s="496">
        <v>0</v>
      </c>
      <c r="GI134" s="497">
        <v>0</v>
      </c>
      <c r="GJ134" s="497">
        <v>0</v>
      </c>
      <c r="GK134" s="497">
        <v>0</v>
      </c>
      <c r="GL134" s="497">
        <v>0</v>
      </c>
      <c r="GM134" s="497">
        <v>0</v>
      </c>
      <c r="GN134" s="497">
        <v>2685815</v>
      </c>
      <c r="GO134" s="497">
        <v>5444537</v>
      </c>
      <c r="GP134" s="495">
        <v>0</v>
      </c>
      <c r="GQ134" s="496">
        <v>8130352</v>
      </c>
      <c r="GR134" s="496">
        <v>8130352</v>
      </c>
      <c r="GS134" s="494">
        <v>0</v>
      </c>
      <c r="GT134" s="495">
        <v>0</v>
      </c>
      <c r="GU134" s="496">
        <v>0</v>
      </c>
      <c r="GV134" s="496">
        <v>8130352</v>
      </c>
      <c r="GW134" s="496">
        <v>8130352</v>
      </c>
      <c r="GX134" s="497">
        <v>0</v>
      </c>
      <c r="GY134" s="497">
        <v>0</v>
      </c>
      <c r="GZ134" s="497">
        <v>0</v>
      </c>
      <c r="HA134" s="495">
        <v>0</v>
      </c>
      <c r="HB134" s="495">
        <v>0</v>
      </c>
      <c r="HC134" s="496">
        <v>8130352</v>
      </c>
      <c r="HD134" s="496">
        <v>8130352</v>
      </c>
    </row>
    <row r="135" spans="1:212" ht="15.75" hidden="1" customHeight="1" x14ac:dyDescent="0.2">
      <c r="A135" s="498" t="s">
        <v>1141</v>
      </c>
      <c r="B135" s="499" t="s">
        <v>814</v>
      </c>
      <c r="C135" s="493">
        <v>9552</v>
      </c>
      <c r="D135" s="494">
        <v>774</v>
      </c>
      <c r="E135" s="494">
        <v>10078</v>
      </c>
      <c r="F135" s="494">
        <v>226</v>
      </c>
      <c r="G135" s="494">
        <v>3588</v>
      </c>
      <c r="H135" s="494">
        <v>16460</v>
      </c>
      <c r="I135" s="494">
        <v>32499</v>
      </c>
      <c r="J135" s="494">
        <v>28109</v>
      </c>
      <c r="K135" s="494">
        <v>43</v>
      </c>
      <c r="L135" s="494">
        <v>270</v>
      </c>
      <c r="M135" s="494">
        <v>5370</v>
      </c>
      <c r="N135" s="494">
        <v>5814</v>
      </c>
      <c r="O135" s="494">
        <v>5234</v>
      </c>
      <c r="P135" s="494">
        <v>11644</v>
      </c>
      <c r="Q135" s="494">
        <v>11550</v>
      </c>
      <c r="R135" s="494">
        <v>8753</v>
      </c>
      <c r="S135" s="494">
        <v>51432</v>
      </c>
      <c r="T135" s="494">
        <v>39805</v>
      </c>
      <c r="U135" s="494">
        <v>13264</v>
      </c>
      <c r="V135" s="494">
        <v>66903</v>
      </c>
      <c r="W135" s="494">
        <v>9712</v>
      </c>
      <c r="X135" s="494">
        <v>38469</v>
      </c>
      <c r="Y135" s="494">
        <v>90786</v>
      </c>
      <c r="Z135" s="494">
        <v>17923</v>
      </c>
      <c r="AA135" s="494">
        <v>48933</v>
      </c>
      <c r="AB135" s="494">
        <v>10879</v>
      </c>
      <c r="AC135" s="494">
        <v>5623</v>
      </c>
      <c r="AD135" s="494">
        <v>3362</v>
      </c>
      <c r="AE135" s="494">
        <v>16820</v>
      </c>
      <c r="AF135" s="494">
        <v>2018</v>
      </c>
      <c r="AG135" s="494">
        <v>13654</v>
      </c>
      <c r="AH135" s="494">
        <v>12583</v>
      </c>
      <c r="AI135" s="494">
        <v>27442</v>
      </c>
      <c r="AJ135" s="494">
        <v>4978</v>
      </c>
      <c r="AK135" s="494">
        <v>9377</v>
      </c>
      <c r="AL135" s="494">
        <v>16541</v>
      </c>
      <c r="AM135" s="494">
        <v>28974</v>
      </c>
      <c r="AN135" s="494">
        <v>21369</v>
      </c>
      <c r="AO135" s="494">
        <v>44170</v>
      </c>
      <c r="AP135" s="494">
        <v>325041</v>
      </c>
      <c r="AQ135" s="494">
        <v>9436</v>
      </c>
      <c r="AR135" s="494">
        <v>20115</v>
      </c>
      <c r="AS135" s="494">
        <v>30181</v>
      </c>
      <c r="AT135" s="494">
        <v>113263</v>
      </c>
      <c r="AU135" s="494">
        <v>16558</v>
      </c>
      <c r="AV135" s="494">
        <v>116167</v>
      </c>
      <c r="AW135" s="494">
        <v>160800</v>
      </c>
      <c r="AX135" s="494">
        <v>27344</v>
      </c>
      <c r="AY135" s="494">
        <v>99196</v>
      </c>
      <c r="AZ135" s="494">
        <v>48300</v>
      </c>
      <c r="BA135" s="494">
        <v>50283</v>
      </c>
      <c r="BB135" s="494">
        <v>44113</v>
      </c>
      <c r="BC135" s="494">
        <v>36198</v>
      </c>
      <c r="BD135" s="494">
        <v>57798</v>
      </c>
      <c r="BE135" s="494">
        <v>11269</v>
      </c>
      <c r="BF135" s="494">
        <v>18010</v>
      </c>
      <c r="BG135" s="494">
        <v>5005</v>
      </c>
      <c r="BH135" s="494">
        <v>10237</v>
      </c>
      <c r="BI135" s="494">
        <v>43237</v>
      </c>
      <c r="BJ135" s="494">
        <v>109471</v>
      </c>
      <c r="BK135" s="494">
        <v>18379</v>
      </c>
      <c r="BL135" s="494">
        <v>299064</v>
      </c>
      <c r="BM135" s="494">
        <v>36792</v>
      </c>
      <c r="BN135" s="494">
        <v>40979</v>
      </c>
      <c r="BO135" s="494">
        <v>1110</v>
      </c>
      <c r="BP135" s="494">
        <v>1866</v>
      </c>
      <c r="BQ135" s="494">
        <v>54009</v>
      </c>
      <c r="BR135" s="494">
        <v>149723</v>
      </c>
      <c r="BS135" s="494">
        <v>22104</v>
      </c>
      <c r="BT135" s="494">
        <v>19348</v>
      </c>
      <c r="BU135" s="494">
        <v>58906</v>
      </c>
      <c r="BV135" s="494">
        <v>378760</v>
      </c>
      <c r="BW135" s="494">
        <v>0</v>
      </c>
      <c r="BX135" s="494">
        <v>229499</v>
      </c>
      <c r="BY135" s="494">
        <v>14153</v>
      </c>
      <c r="BZ135" s="494">
        <v>188811</v>
      </c>
      <c r="CA135" s="494">
        <v>207589</v>
      </c>
      <c r="CB135" s="494">
        <v>30426</v>
      </c>
      <c r="CC135" s="494">
        <v>154125</v>
      </c>
      <c r="CD135" s="494">
        <v>0</v>
      </c>
      <c r="CE135" s="494">
        <v>33434</v>
      </c>
      <c r="CF135" s="494">
        <v>105870</v>
      </c>
      <c r="CG135" s="494">
        <v>22903</v>
      </c>
      <c r="CH135" s="494">
        <v>29809</v>
      </c>
      <c r="CI135" s="494">
        <v>7222</v>
      </c>
      <c r="CJ135" s="494">
        <v>170456</v>
      </c>
      <c r="CK135" s="494">
        <v>18109</v>
      </c>
      <c r="CL135" s="494">
        <v>21138</v>
      </c>
      <c r="CM135" s="494">
        <v>9060</v>
      </c>
      <c r="CN135" s="494">
        <v>13905</v>
      </c>
      <c r="CO135" s="494">
        <v>63888</v>
      </c>
      <c r="CP135" s="494">
        <v>4675</v>
      </c>
      <c r="CQ135" s="494">
        <v>16612</v>
      </c>
      <c r="CR135" s="494">
        <v>5013</v>
      </c>
      <c r="CS135" s="494">
        <v>8626</v>
      </c>
      <c r="CT135" s="494">
        <v>12093</v>
      </c>
      <c r="CU135" s="494">
        <v>50482</v>
      </c>
      <c r="CV135" s="494">
        <v>26032</v>
      </c>
      <c r="CW135" s="494">
        <v>38374</v>
      </c>
      <c r="CX135" s="494">
        <v>14785</v>
      </c>
      <c r="CY135" s="494">
        <v>4746</v>
      </c>
      <c r="CZ135" s="494">
        <v>12224</v>
      </c>
      <c r="DA135" s="494">
        <v>10369</v>
      </c>
      <c r="DB135" s="494">
        <v>12690</v>
      </c>
      <c r="DC135" s="494">
        <v>1541</v>
      </c>
      <c r="DD135" s="494">
        <v>198883</v>
      </c>
      <c r="DE135" s="494">
        <v>156033</v>
      </c>
      <c r="DF135" s="494">
        <v>64365</v>
      </c>
      <c r="DG135" s="494">
        <v>17955</v>
      </c>
      <c r="DH135" s="494">
        <v>3312</v>
      </c>
      <c r="DI135" s="494">
        <v>7074</v>
      </c>
      <c r="DJ135" s="494">
        <v>38641</v>
      </c>
      <c r="DK135" s="494">
        <v>11844</v>
      </c>
      <c r="DL135" s="494">
        <v>5103</v>
      </c>
      <c r="DM135" s="494">
        <v>9316</v>
      </c>
      <c r="DN135" s="494">
        <v>87563</v>
      </c>
      <c r="DO135" s="494">
        <v>19185</v>
      </c>
      <c r="DP135" s="494">
        <v>1590</v>
      </c>
      <c r="DQ135" s="494">
        <v>300524</v>
      </c>
      <c r="DR135" s="494">
        <v>44068</v>
      </c>
      <c r="DS135" s="494">
        <v>13837</v>
      </c>
      <c r="DT135" s="494">
        <v>25042</v>
      </c>
      <c r="DU135" s="494">
        <v>16914</v>
      </c>
      <c r="DV135" s="494">
        <v>2905</v>
      </c>
      <c r="DW135" s="494">
        <v>20212</v>
      </c>
      <c r="DX135" s="494">
        <v>27068</v>
      </c>
      <c r="DY135" s="494">
        <v>70758</v>
      </c>
      <c r="DZ135" s="494">
        <v>10852</v>
      </c>
      <c r="EA135" s="494">
        <v>17887</v>
      </c>
      <c r="EB135" s="494">
        <v>21045</v>
      </c>
      <c r="EC135" s="494">
        <v>28736</v>
      </c>
      <c r="ED135" s="494">
        <v>1970499</v>
      </c>
      <c r="EE135" s="494">
        <v>54781</v>
      </c>
      <c r="EF135" s="494">
        <v>19824</v>
      </c>
      <c r="EG135" s="494">
        <v>184248</v>
      </c>
      <c r="EH135" s="494">
        <v>343404</v>
      </c>
      <c r="EI135" s="494">
        <v>221933</v>
      </c>
      <c r="EJ135" s="494">
        <v>1525834</v>
      </c>
      <c r="EK135" s="494">
        <v>79989</v>
      </c>
      <c r="EL135" s="494">
        <v>66863</v>
      </c>
      <c r="EM135" s="494">
        <v>218592</v>
      </c>
      <c r="EN135" s="494">
        <v>72548</v>
      </c>
      <c r="EO135" s="494">
        <v>0</v>
      </c>
      <c r="EP135" s="494">
        <v>390250</v>
      </c>
      <c r="EQ135" s="494">
        <v>7371</v>
      </c>
      <c r="ER135" s="494">
        <v>8592</v>
      </c>
      <c r="ES135" s="494">
        <v>63139</v>
      </c>
      <c r="ET135" s="494">
        <v>5664</v>
      </c>
      <c r="EU135" s="494">
        <v>9278</v>
      </c>
      <c r="EV135" s="494">
        <v>137</v>
      </c>
      <c r="EW135" s="494">
        <v>1177</v>
      </c>
      <c r="EX135" s="494">
        <v>2191</v>
      </c>
      <c r="EY135" s="494">
        <v>8192</v>
      </c>
      <c r="EZ135" s="494">
        <v>2875</v>
      </c>
      <c r="FA135" s="494">
        <v>97003</v>
      </c>
      <c r="FB135" s="494">
        <v>2188</v>
      </c>
      <c r="FC135" s="494">
        <v>60601</v>
      </c>
      <c r="FD135" s="494">
        <v>8083</v>
      </c>
      <c r="FE135" s="494">
        <v>154569</v>
      </c>
      <c r="FF135" s="494">
        <v>23197</v>
      </c>
      <c r="FG135" s="494">
        <v>39389</v>
      </c>
      <c r="FH135" s="494">
        <v>13340</v>
      </c>
      <c r="FI135" s="494">
        <v>27252</v>
      </c>
      <c r="FJ135" s="494">
        <v>146079</v>
      </c>
      <c r="FK135" s="494">
        <v>224409</v>
      </c>
      <c r="FL135" s="494">
        <v>411271</v>
      </c>
      <c r="FM135" s="494">
        <v>115590</v>
      </c>
      <c r="FN135" s="494">
        <v>101125</v>
      </c>
      <c r="FO135" s="494">
        <v>55715</v>
      </c>
      <c r="FP135" s="494">
        <v>326050</v>
      </c>
      <c r="FQ135" s="494">
        <v>21504</v>
      </c>
      <c r="FR135" s="494">
        <v>170137</v>
      </c>
      <c r="FS135" s="494">
        <v>117470</v>
      </c>
      <c r="FT135" s="494">
        <v>13357</v>
      </c>
      <c r="FU135" s="494">
        <v>10609</v>
      </c>
      <c r="FV135" s="494">
        <v>16425</v>
      </c>
      <c r="FW135" s="494">
        <v>35654</v>
      </c>
      <c r="FX135" s="494">
        <v>19103</v>
      </c>
      <c r="FY135" s="494">
        <v>20222</v>
      </c>
      <c r="FZ135" s="494">
        <v>180810</v>
      </c>
      <c r="GA135" s="494">
        <v>195111</v>
      </c>
      <c r="GB135" s="494">
        <v>526334</v>
      </c>
      <c r="GC135" s="494">
        <v>144509</v>
      </c>
      <c r="GD135" s="494">
        <v>297908</v>
      </c>
      <c r="GE135" s="494">
        <v>136023</v>
      </c>
      <c r="GF135" s="494">
        <v>0</v>
      </c>
      <c r="GG135" s="495">
        <v>20473</v>
      </c>
      <c r="GH135" s="496">
        <v>14926305</v>
      </c>
      <c r="GI135" s="497">
        <v>5362</v>
      </c>
      <c r="GJ135" s="497">
        <v>5353504</v>
      </c>
      <c r="GK135" s="497">
        <v>0</v>
      </c>
      <c r="GL135" s="497">
        <v>0</v>
      </c>
      <c r="GM135" s="497">
        <v>0</v>
      </c>
      <c r="GN135" s="497">
        <v>0</v>
      </c>
      <c r="GO135" s="497">
        <v>0</v>
      </c>
      <c r="GP135" s="495">
        <v>0</v>
      </c>
      <c r="GQ135" s="496">
        <v>5358866</v>
      </c>
      <c r="GR135" s="496">
        <v>20285171</v>
      </c>
      <c r="GS135" s="494">
        <v>58614</v>
      </c>
      <c r="GT135" s="495">
        <v>420</v>
      </c>
      <c r="GU135" s="496">
        <v>59034</v>
      </c>
      <c r="GV135" s="496">
        <v>5417900</v>
      </c>
      <c r="GW135" s="496">
        <v>20344205</v>
      </c>
      <c r="GX135" s="497">
        <v>-1430</v>
      </c>
      <c r="GY135" s="497">
        <v>-109</v>
      </c>
      <c r="GZ135" s="497">
        <v>0</v>
      </c>
      <c r="HA135" s="495">
        <v>0</v>
      </c>
      <c r="HB135" s="495">
        <v>-1539</v>
      </c>
      <c r="HC135" s="496">
        <v>5416361</v>
      </c>
      <c r="HD135" s="496">
        <v>20342666</v>
      </c>
    </row>
    <row r="136" spans="1:212" ht="15.75" hidden="1" customHeight="1" x14ac:dyDescent="0.2">
      <c r="A136" s="498" t="s">
        <v>1142</v>
      </c>
      <c r="B136" s="499" t="s">
        <v>811</v>
      </c>
      <c r="C136" s="493">
        <v>0</v>
      </c>
      <c r="D136" s="494">
        <v>0</v>
      </c>
      <c r="E136" s="494">
        <v>0</v>
      </c>
      <c r="F136" s="494">
        <v>0</v>
      </c>
      <c r="G136" s="494">
        <v>0</v>
      </c>
      <c r="H136" s="494">
        <v>16</v>
      </c>
      <c r="I136" s="494">
        <v>0</v>
      </c>
      <c r="J136" s="494">
        <v>1233</v>
      </c>
      <c r="K136" s="494">
        <v>0</v>
      </c>
      <c r="L136" s="494">
        <v>0</v>
      </c>
      <c r="M136" s="494">
        <v>312</v>
      </c>
      <c r="N136" s="494">
        <v>10</v>
      </c>
      <c r="O136" s="494">
        <v>15</v>
      </c>
      <c r="P136" s="494">
        <v>81</v>
      </c>
      <c r="Q136" s="494">
        <v>23</v>
      </c>
      <c r="R136" s="494">
        <v>0</v>
      </c>
      <c r="S136" s="494">
        <v>4197</v>
      </c>
      <c r="T136" s="494">
        <v>1630</v>
      </c>
      <c r="U136" s="494">
        <v>490</v>
      </c>
      <c r="V136" s="494">
        <v>30968</v>
      </c>
      <c r="W136" s="494">
        <v>1346</v>
      </c>
      <c r="X136" s="494">
        <v>18295</v>
      </c>
      <c r="Y136" s="494">
        <v>25452</v>
      </c>
      <c r="Z136" s="494">
        <v>11308</v>
      </c>
      <c r="AA136" s="494">
        <v>13623</v>
      </c>
      <c r="AB136" s="494">
        <v>1467</v>
      </c>
      <c r="AC136" s="494">
        <v>7</v>
      </c>
      <c r="AD136" s="494">
        <v>1631</v>
      </c>
      <c r="AE136" s="494">
        <v>859</v>
      </c>
      <c r="AF136" s="494">
        <v>131</v>
      </c>
      <c r="AG136" s="494">
        <v>11065</v>
      </c>
      <c r="AH136" s="494">
        <v>1657</v>
      </c>
      <c r="AI136" s="494">
        <v>2615</v>
      </c>
      <c r="AJ136" s="494">
        <v>46</v>
      </c>
      <c r="AK136" s="494">
        <v>908</v>
      </c>
      <c r="AL136" s="494">
        <v>21</v>
      </c>
      <c r="AM136" s="494">
        <v>213</v>
      </c>
      <c r="AN136" s="494">
        <v>978</v>
      </c>
      <c r="AO136" s="494">
        <v>101</v>
      </c>
      <c r="AP136" s="494">
        <v>2002</v>
      </c>
      <c r="AQ136" s="494">
        <v>1122</v>
      </c>
      <c r="AR136" s="494">
        <v>1471</v>
      </c>
      <c r="AS136" s="494">
        <v>1633</v>
      </c>
      <c r="AT136" s="494">
        <v>3869</v>
      </c>
      <c r="AU136" s="494">
        <v>5457</v>
      </c>
      <c r="AV136" s="494">
        <v>653</v>
      </c>
      <c r="AW136" s="494">
        <v>3547</v>
      </c>
      <c r="AX136" s="494">
        <v>35</v>
      </c>
      <c r="AY136" s="494">
        <v>2977</v>
      </c>
      <c r="AZ136" s="494">
        <v>365</v>
      </c>
      <c r="BA136" s="494">
        <v>4112</v>
      </c>
      <c r="BB136" s="494">
        <v>1837</v>
      </c>
      <c r="BC136" s="494">
        <v>557</v>
      </c>
      <c r="BD136" s="494">
        <v>20500</v>
      </c>
      <c r="BE136" s="494">
        <v>8625</v>
      </c>
      <c r="BF136" s="494">
        <v>997</v>
      </c>
      <c r="BG136" s="494">
        <v>719</v>
      </c>
      <c r="BH136" s="494">
        <v>717</v>
      </c>
      <c r="BI136" s="494">
        <v>6202</v>
      </c>
      <c r="BJ136" s="494">
        <v>41</v>
      </c>
      <c r="BK136" s="494">
        <v>939</v>
      </c>
      <c r="BL136" s="494">
        <v>49113</v>
      </c>
      <c r="BM136" s="494">
        <v>11867</v>
      </c>
      <c r="BN136" s="494">
        <v>6526</v>
      </c>
      <c r="BO136" s="494">
        <v>59</v>
      </c>
      <c r="BP136" s="494">
        <v>71</v>
      </c>
      <c r="BQ136" s="494">
        <v>17609</v>
      </c>
      <c r="BR136" s="494">
        <v>1261</v>
      </c>
      <c r="BS136" s="494">
        <v>12630</v>
      </c>
      <c r="BT136" s="494">
        <v>4551</v>
      </c>
      <c r="BU136" s="494">
        <v>3532</v>
      </c>
      <c r="BV136" s="494">
        <v>12441</v>
      </c>
      <c r="BW136" s="494">
        <v>0</v>
      </c>
      <c r="BX136" s="494">
        <v>28254</v>
      </c>
      <c r="BY136" s="494">
        <v>7798</v>
      </c>
      <c r="BZ136" s="494">
        <v>43729</v>
      </c>
      <c r="CA136" s="494">
        <v>32190</v>
      </c>
      <c r="CB136" s="494">
        <v>909</v>
      </c>
      <c r="CC136" s="494">
        <v>1580</v>
      </c>
      <c r="CD136" s="494">
        <v>0</v>
      </c>
      <c r="CE136" s="494">
        <v>3395</v>
      </c>
      <c r="CF136" s="494">
        <v>14578</v>
      </c>
      <c r="CG136" s="494">
        <v>5121</v>
      </c>
      <c r="CH136" s="494">
        <v>4462</v>
      </c>
      <c r="CI136" s="494">
        <v>3888</v>
      </c>
      <c r="CJ136" s="494">
        <v>29191</v>
      </c>
      <c r="CK136" s="494">
        <v>3022</v>
      </c>
      <c r="CL136" s="494">
        <v>3109</v>
      </c>
      <c r="CM136" s="494">
        <v>1340</v>
      </c>
      <c r="CN136" s="494">
        <v>2824</v>
      </c>
      <c r="CO136" s="494">
        <v>5067</v>
      </c>
      <c r="CP136" s="494">
        <v>1935</v>
      </c>
      <c r="CQ136" s="494">
        <v>2549</v>
      </c>
      <c r="CR136" s="494">
        <v>460</v>
      </c>
      <c r="CS136" s="494">
        <v>969</v>
      </c>
      <c r="CT136" s="494">
        <v>556</v>
      </c>
      <c r="CU136" s="494">
        <v>4265</v>
      </c>
      <c r="CV136" s="494">
        <v>1644</v>
      </c>
      <c r="CW136" s="494">
        <v>5067</v>
      </c>
      <c r="CX136" s="494">
        <v>980</v>
      </c>
      <c r="CY136" s="494">
        <v>1896</v>
      </c>
      <c r="CZ136" s="494">
        <v>4598</v>
      </c>
      <c r="DA136" s="494">
        <v>2045</v>
      </c>
      <c r="DB136" s="494">
        <v>927</v>
      </c>
      <c r="DC136" s="494">
        <v>269</v>
      </c>
      <c r="DD136" s="494">
        <v>16126</v>
      </c>
      <c r="DE136" s="494">
        <v>11090</v>
      </c>
      <c r="DF136" s="494">
        <v>7363</v>
      </c>
      <c r="DG136" s="494">
        <v>1011</v>
      </c>
      <c r="DH136" s="494">
        <v>161</v>
      </c>
      <c r="DI136" s="494">
        <v>397</v>
      </c>
      <c r="DJ136" s="494">
        <v>7038</v>
      </c>
      <c r="DK136" s="494">
        <v>2766</v>
      </c>
      <c r="DL136" s="494">
        <v>244</v>
      </c>
      <c r="DM136" s="494">
        <v>1040</v>
      </c>
      <c r="DN136" s="494">
        <v>23782</v>
      </c>
      <c r="DO136" s="494">
        <v>22612</v>
      </c>
      <c r="DP136" s="494">
        <v>300</v>
      </c>
      <c r="DQ136" s="494">
        <v>99068</v>
      </c>
      <c r="DR136" s="494">
        <v>5649</v>
      </c>
      <c r="DS136" s="494">
        <v>84</v>
      </c>
      <c r="DT136" s="494">
        <v>5714</v>
      </c>
      <c r="DU136" s="494">
        <v>9547</v>
      </c>
      <c r="DV136" s="494">
        <v>257</v>
      </c>
      <c r="DW136" s="494">
        <v>3083</v>
      </c>
      <c r="DX136" s="494">
        <v>3120</v>
      </c>
      <c r="DY136" s="494">
        <v>16088</v>
      </c>
      <c r="DZ136" s="494">
        <v>10118</v>
      </c>
      <c r="EA136" s="494">
        <v>11328</v>
      </c>
      <c r="EB136" s="494">
        <v>6329</v>
      </c>
      <c r="EC136" s="494">
        <v>3950</v>
      </c>
      <c r="ED136" s="494">
        <v>28978</v>
      </c>
      <c r="EE136" s="494">
        <v>26774</v>
      </c>
      <c r="EF136" s="494">
        <v>18944</v>
      </c>
      <c r="EG136" s="494">
        <v>7754</v>
      </c>
      <c r="EH136" s="494">
        <v>18068</v>
      </c>
      <c r="EI136" s="494">
        <v>36383</v>
      </c>
      <c r="EJ136" s="494">
        <v>343320</v>
      </c>
      <c r="EK136" s="494">
        <v>4933</v>
      </c>
      <c r="EL136" s="494">
        <v>12539</v>
      </c>
      <c r="EM136" s="494">
        <v>25885</v>
      </c>
      <c r="EN136" s="494">
        <v>1068</v>
      </c>
      <c r="EO136" s="494">
        <v>0</v>
      </c>
      <c r="EP136" s="494">
        <v>1431</v>
      </c>
      <c r="EQ136" s="494">
        <v>82</v>
      </c>
      <c r="ER136" s="494">
        <v>2366</v>
      </c>
      <c r="ES136" s="494">
        <v>7204</v>
      </c>
      <c r="ET136" s="494">
        <v>1566</v>
      </c>
      <c r="EU136" s="494">
        <v>790</v>
      </c>
      <c r="EV136" s="494">
        <v>128</v>
      </c>
      <c r="EW136" s="494">
        <v>1523</v>
      </c>
      <c r="EX136" s="494">
        <v>85</v>
      </c>
      <c r="EY136" s="494">
        <v>1331</v>
      </c>
      <c r="EZ136" s="494">
        <v>505</v>
      </c>
      <c r="FA136" s="494">
        <v>243</v>
      </c>
      <c r="FB136" s="494">
        <v>179</v>
      </c>
      <c r="FC136" s="494">
        <v>6121</v>
      </c>
      <c r="FD136" s="494">
        <v>1183</v>
      </c>
      <c r="FE136" s="494">
        <v>11528</v>
      </c>
      <c r="FF136" s="494">
        <v>2286</v>
      </c>
      <c r="FG136" s="494">
        <v>1198</v>
      </c>
      <c r="FH136" s="494">
        <v>2506</v>
      </c>
      <c r="FI136" s="494">
        <v>2848</v>
      </c>
      <c r="FJ136" s="494">
        <v>10901</v>
      </c>
      <c r="FK136" s="494">
        <v>84560</v>
      </c>
      <c r="FL136" s="494">
        <v>114256</v>
      </c>
      <c r="FM136" s="494">
        <v>8454</v>
      </c>
      <c r="FN136" s="494">
        <v>30992</v>
      </c>
      <c r="FO136" s="494">
        <v>1030</v>
      </c>
      <c r="FP136" s="494">
        <v>81409</v>
      </c>
      <c r="FQ136" s="494">
        <v>5857</v>
      </c>
      <c r="FR136" s="494">
        <v>65121</v>
      </c>
      <c r="FS136" s="494">
        <v>53423</v>
      </c>
      <c r="FT136" s="494">
        <v>6793</v>
      </c>
      <c r="FU136" s="494">
        <v>206</v>
      </c>
      <c r="FV136" s="494">
        <v>634</v>
      </c>
      <c r="FW136" s="494">
        <v>1661</v>
      </c>
      <c r="FX136" s="494">
        <v>3194</v>
      </c>
      <c r="FY136" s="494">
        <v>26274</v>
      </c>
      <c r="FZ136" s="494">
        <v>81589</v>
      </c>
      <c r="GA136" s="494">
        <v>84073</v>
      </c>
      <c r="GB136" s="494">
        <v>468610</v>
      </c>
      <c r="GC136" s="494">
        <v>47696</v>
      </c>
      <c r="GD136" s="494">
        <v>10568</v>
      </c>
      <c r="GE136" s="494">
        <v>38031</v>
      </c>
      <c r="GF136" s="494">
        <v>0</v>
      </c>
      <c r="GG136" s="495">
        <v>0</v>
      </c>
      <c r="GH136" s="496">
        <v>2600698</v>
      </c>
      <c r="GI136" s="497">
        <v>1392</v>
      </c>
      <c r="GJ136" s="497">
        <v>1536976</v>
      </c>
      <c r="GK136" s="497">
        <v>0</v>
      </c>
      <c r="GL136" s="497">
        <v>0</v>
      </c>
      <c r="GM136" s="497">
        <v>0</v>
      </c>
      <c r="GN136" s="497">
        <v>0</v>
      </c>
      <c r="GO136" s="497">
        <v>0</v>
      </c>
      <c r="GP136" s="495">
        <v>0</v>
      </c>
      <c r="GQ136" s="496">
        <v>1538368</v>
      </c>
      <c r="GR136" s="496">
        <v>4139066</v>
      </c>
      <c r="GS136" s="494">
        <v>1611</v>
      </c>
      <c r="GT136" s="495">
        <v>187</v>
      </c>
      <c r="GU136" s="496">
        <v>1798</v>
      </c>
      <c r="GV136" s="496">
        <v>1540166</v>
      </c>
      <c r="GW136" s="496">
        <v>4140864</v>
      </c>
      <c r="GX136" s="497">
        <v>-95</v>
      </c>
      <c r="GY136" s="497">
        <v>-119</v>
      </c>
      <c r="GZ136" s="497">
        <v>0</v>
      </c>
      <c r="HA136" s="495">
        <v>0</v>
      </c>
      <c r="HB136" s="495">
        <v>-214</v>
      </c>
      <c r="HC136" s="496">
        <v>1539952</v>
      </c>
      <c r="HD136" s="496">
        <v>4140650</v>
      </c>
    </row>
    <row r="137" spans="1:212" ht="15.75" hidden="1" customHeight="1" x14ac:dyDescent="0.2">
      <c r="A137" s="498" t="s">
        <v>1143</v>
      </c>
      <c r="B137" s="499" t="s">
        <v>809</v>
      </c>
      <c r="C137" s="493">
        <v>0</v>
      </c>
      <c r="D137" s="494">
        <v>0</v>
      </c>
      <c r="E137" s="494">
        <v>0</v>
      </c>
      <c r="F137" s="494">
        <v>0</v>
      </c>
      <c r="G137" s="494">
        <v>0</v>
      </c>
      <c r="H137" s="494">
        <v>0</v>
      </c>
      <c r="I137" s="494">
        <v>0</v>
      </c>
      <c r="J137" s="494">
        <v>0</v>
      </c>
      <c r="K137" s="494">
        <v>0</v>
      </c>
      <c r="L137" s="494">
        <v>0</v>
      </c>
      <c r="M137" s="494">
        <v>0</v>
      </c>
      <c r="N137" s="494">
        <v>0</v>
      </c>
      <c r="O137" s="494">
        <v>0</v>
      </c>
      <c r="P137" s="494">
        <v>18</v>
      </c>
      <c r="Q137" s="494">
        <v>0</v>
      </c>
      <c r="R137" s="494">
        <v>0</v>
      </c>
      <c r="S137" s="494">
        <v>1240</v>
      </c>
      <c r="T137" s="494">
        <v>196</v>
      </c>
      <c r="U137" s="494">
        <v>90</v>
      </c>
      <c r="V137" s="494">
        <v>683</v>
      </c>
      <c r="W137" s="494">
        <v>220</v>
      </c>
      <c r="X137" s="494">
        <v>1065</v>
      </c>
      <c r="Y137" s="494">
        <v>1112</v>
      </c>
      <c r="Z137" s="494">
        <v>204</v>
      </c>
      <c r="AA137" s="494">
        <v>1771</v>
      </c>
      <c r="AB137" s="494">
        <v>188</v>
      </c>
      <c r="AC137" s="494">
        <v>55</v>
      </c>
      <c r="AD137" s="494">
        <v>43</v>
      </c>
      <c r="AE137" s="494">
        <v>391</v>
      </c>
      <c r="AF137" s="494">
        <v>3</v>
      </c>
      <c r="AG137" s="494">
        <v>235</v>
      </c>
      <c r="AH137" s="494">
        <v>75</v>
      </c>
      <c r="AI137" s="494">
        <v>135</v>
      </c>
      <c r="AJ137" s="494">
        <v>2</v>
      </c>
      <c r="AK137" s="494">
        <v>61</v>
      </c>
      <c r="AL137" s="494">
        <v>39</v>
      </c>
      <c r="AM137" s="494">
        <v>22</v>
      </c>
      <c r="AN137" s="494">
        <v>4</v>
      </c>
      <c r="AO137" s="494">
        <v>16</v>
      </c>
      <c r="AP137" s="494">
        <v>4038</v>
      </c>
      <c r="AQ137" s="494">
        <v>423</v>
      </c>
      <c r="AR137" s="494">
        <v>560</v>
      </c>
      <c r="AS137" s="494">
        <v>768</v>
      </c>
      <c r="AT137" s="494">
        <v>178</v>
      </c>
      <c r="AU137" s="494">
        <v>95</v>
      </c>
      <c r="AV137" s="494">
        <v>141</v>
      </c>
      <c r="AW137" s="494">
        <v>657</v>
      </c>
      <c r="AX137" s="494">
        <v>257</v>
      </c>
      <c r="AY137" s="494">
        <v>1122</v>
      </c>
      <c r="AZ137" s="494">
        <v>199</v>
      </c>
      <c r="BA137" s="494">
        <v>315</v>
      </c>
      <c r="BB137" s="494">
        <v>1494</v>
      </c>
      <c r="BC137" s="494">
        <v>231</v>
      </c>
      <c r="BD137" s="494">
        <v>3351</v>
      </c>
      <c r="BE137" s="494">
        <v>58</v>
      </c>
      <c r="BF137" s="494">
        <v>571</v>
      </c>
      <c r="BG137" s="494">
        <v>95</v>
      </c>
      <c r="BH137" s="494">
        <v>25</v>
      </c>
      <c r="BI137" s="494">
        <v>254</v>
      </c>
      <c r="BJ137" s="494">
        <v>59</v>
      </c>
      <c r="BK137" s="494">
        <v>28</v>
      </c>
      <c r="BL137" s="494">
        <v>9780</v>
      </c>
      <c r="BM137" s="494">
        <v>244</v>
      </c>
      <c r="BN137" s="494">
        <v>42</v>
      </c>
      <c r="BO137" s="494">
        <v>0</v>
      </c>
      <c r="BP137" s="494">
        <v>0</v>
      </c>
      <c r="BQ137" s="494">
        <v>111</v>
      </c>
      <c r="BR137" s="494">
        <v>63</v>
      </c>
      <c r="BS137" s="494">
        <v>17</v>
      </c>
      <c r="BT137" s="494">
        <v>17</v>
      </c>
      <c r="BU137" s="494">
        <v>57</v>
      </c>
      <c r="BV137" s="494">
        <v>213</v>
      </c>
      <c r="BW137" s="494">
        <v>0</v>
      </c>
      <c r="BX137" s="494">
        <v>284</v>
      </c>
      <c r="BY137" s="494">
        <v>66</v>
      </c>
      <c r="BZ137" s="494">
        <v>236</v>
      </c>
      <c r="CA137" s="494">
        <v>77</v>
      </c>
      <c r="CB137" s="494">
        <v>52</v>
      </c>
      <c r="CC137" s="494">
        <v>336</v>
      </c>
      <c r="CD137" s="494">
        <v>0</v>
      </c>
      <c r="CE137" s="494">
        <v>17</v>
      </c>
      <c r="CF137" s="494">
        <v>90</v>
      </c>
      <c r="CG137" s="494">
        <v>4</v>
      </c>
      <c r="CH137" s="494">
        <v>7</v>
      </c>
      <c r="CI137" s="494">
        <v>1</v>
      </c>
      <c r="CJ137" s="494">
        <v>75</v>
      </c>
      <c r="CK137" s="494">
        <v>27</v>
      </c>
      <c r="CL137" s="494">
        <v>2</v>
      </c>
      <c r="CM137" s="494">
        <v>37</v>
      </c>
      <c r="CN137" s="494">
        <v>25</v>
      </c>
      <c r="CO137" s="494">
        <v>13</v>
      </c>
      <c r="CP137" s="494">
        <v>4</v>
      </c>
      <c r="CQ137" s="494">
        <v>49</v>
      </c>
      <c r="CR137" s="494">
        <v>1</v>
      </c>
      <c r="CS137" s="494">
        <v>9</v>
      </c>
      <c r="CT137" s="494">
        <v>14</v>
      </c>
      <c r="CU137" s="494">
        <v>12</v>
      </c>
      <c r="CV137" s="494">
        <v>4</v>
      </c>
      <c r="CW137" s="494">
        <v>12</v>
      </c>
      <c r="CX137" s="494">
        <v>12</v>
      </c>
      <c r="CY137" s="494">
        <v>4</v>
      </c>
      <c r="CZ137" s="494">
        <v>179</v>
      </c>
      <c r="DA137" s="494">
        <v>8</v>
      </c>
      <c r="DB137" s="494">
        <v>3</v>
      </c>
      <c r="DC137" s="494">
        <v>3</v>
      </c>
      <c r="DD137" s="494">
        <v>146</v>
      </c>
      <c r="DE137" s="494">
        <v>84</v>
      </c>
      <c r="DF137" s="494">
        <v>15</v>
      </c>
      <c r="DG137" s="494">
        <v>5</v>
      </c>
      <c r="DH137" s="494">
        <v>1</v>
      </c>
      <c r="DI137" s="494">
        <v>1</v>
      </c>
      <c r="DJ137" s="494">
        <v>18</v>
      </c>
      <c r="DK137" s="494">
        <v>2</v>
      </c>
      <c r="DL137" s="494">
        <v>1</v>
      </c>
      <c r="DM137" s="494">
        <v>2</v>
      </c>
      <c r="DN137" s="494">
        <v>673</v>
      </c>
      <c r="DO137" s="494">
        <v>111</v>
      </c>
      <c r="DP137" s="494">
        <v>31</v>
      </c>
      <c r="DQ137" s="494">
        <v>894</v>
      </c>
      <c r="DR137" s="494">
        <v>86</v>
      </c>
      <c r="DS137" s="494">
        <v>26</v>
      </c>
      <c r="DT137" s="494">
        <v>51</v>
      </c>
      <c r="DU137" s="494">
        <v>21</v>
      </c>
      <c r="DV137" s="494">
        <v>4</v>
      </c>
      <c r="DW137" s="494">
        <v>120</v>
      </c>
      <c r="DX137" s="494">
        <v>22</v>
      </c>
      <c r="DY137" s="494">
        <v>54</v>
      </c>
      <c r="DZ137" s="494">
        <v>133</v>
      </c>
      <c r="EA137" s="494">
        <v>14</v>
      </c>
      <c r="EB137" s="494">
        <v>91</v>
      </c>
      <c r="EC137" s="494">
        <v>146</v>
      </c>
      <c r="ED137" s="494">
        <v>825</v>
      </c>
      <c r="EE137" s="494">
        <v>21</v>
      </c>
      <c r="EF137" s="494">
        <v>2221</v>
      </c>
      <c r="EG137" s="494">
        <v>0</v>
      </c>
      <c r="EH137" s="494">
        <v>87</v>
      </c>
      <c r="EI137" s="494">
        <v>9079</v>
      </c>
      <c r="EJ137" s="494">
        <v>15830</v>
      </c>
      <c r="EK137" s="494">
        <v>7900</v>
      </c>
      <c r="EL137" s="494">
        <v>5081</v>
      </c>
      <c r="EM137" s="494">
        <v>4939</v>
      </c>
      <c r="EN137" s="494">
        <v>1480</v>
      </c>
      <c r="EO137" s="494">
        <v>0</v>
      </c>
      <c r="EP137" s="494">
        <v>2782</v>
      </c>
      <c r="EQ137" s="494">
        <v>29</v>
      </c>
      <c r="ER137" s="494">
        <v>104</v>
      </c>
      <c r="ES137" s="494">
        <v>787</v>
      </c>
      <c r="ET137" s="494">
        <v>0</v>
      </c>
      <c r="EU137" s="494">
        <v>0</v>
      </c>
      <c r="EV137" s="494">
        <v>89</v>
      </c>
      <c r="EW137" s="494">
        <v>192</v>
      </c>
      <c r="EX137" s="494">
        <v>131</v>
      </c>
      <c r="EY137" s="494">
        <v>180</v>
      </c>
      <c r="EZ137" s="494">
        <v>131</v>
      </c>
      <c r="FA137" s="494">
        <v>63</v>
      </c>
      <c r="FB137" s="494">
        <v>24</v>
      </c>
      <c r="FC137" s="494">
        <v>87</v>
      </c>
      <c r="FD137" s="494">
        <v>209</v>
      </c>
      <c r="FE137" s="494">
        <v>2617</v>
      </c>
      <c r="FF137" s="494">
        <v>2047</v>
      </c>
      <c r="FG137" s="494">
        <v>1750</v>
      </c>
      <c r="FH137" s="494">
        <v>768</v>
      </c>
      <c r="FI137" s="494">
        <v>844</v>
      </c>
      <c r="FJ137" s="494">
        <v>296</v>
      </c>
      <c r="FK137" s="494">
        <v>10688</v>
      </c>
      <c r="FL137" s="494">
        <v>1374</v>
      </c>
      <c r="FM137" s="494">
        <v>445</v>
      </c>
      <c r="FN137" s="494">
        <v>2733</v>
      </c>
      <c r="FO137" s="494">
        <v>1106</v>
      </c>
      <c r="FP137" s="494">
        <v>2867</v>
      </c>
      <c r="FQ137" s="494">
        <v>267</v>
      </c>
      <c r="FR137" s="494">
        <v>1788</v>
      </c>
      <c r="FS137" s="494">
        <v>2044</v>
      </c>
      <c r="FT137" s="494">
        <v>301</v>
      </c>
      <c r="FU137" s="494">
        <v>0</v>
      </c>
      <c r="FV137" s="494">
        <v>7</v>
      </c>
      <c r="FW137" s="494">
        <v>567</v>
      </c>
      <c r="FX137" s="494">
        <v>14</v>
      </c>
      <c r="FY137" s="494">
        <v>233</v>
      </c>
      <c r="FZ137" s="494">
        <v>4636</v>
      </c>
      <c r="GA137" s="494">
        <v>8189</v>
      </c>
      <c r="GB137" s="494">
        <v>1760</v>
      </c>
      <c r="GC137" s="494">
        <v>152</v>
      </c>
      <c r="GD137" s="494">
        <v>6557</v>
      </c>
      <c r="GE137" s="494">
        <v>864</v>
      </c>
      <c r="GF137" s="494">
        <v>0</v>
      </c>
      <c r="GG137" s="495">
        <v>812</v>
      </c>
      <c r="GH137" s="496">
        <v>145743</v>
      </c>
      <c r="GI137" s="497">
        <v>0</v>
      </c>
      <c r="GJ137" s="497">
        <v>4650</v>
      </c>
      <c r="GK137" s="497">
        <v>0</v>
      </c>
      <c r="GL137" s="497">
        <v>0</v>
      </c>
      <c r="GM137" s="497">
        <v>0</v>
      </c>
      <c r="GN137" s="497">
        <v>0</v>
      </c>
      <c r="GO137" s="497">
        <v>0</v>
      </c>
      <c r="GP137" s="495">
        <v>0</v>
      </c>
      <c r="GQ137" s="496">
        <v>4650</v>
      </c>
      <c r="GR137" s="496">
        <v>150393</v>
      </c>
      <c r="GS137" s="494">
        <v>0</v>
      </c>
      <c r="GT137" s="495">
        <v>0</v>
      </c>
      <c r="GU137" s="496">
        <v>0</v>
      </c>
      <c r="GV137" s="496">
        <v>4650</v>
      </c>
      <c r="GW137" s="496">
        <v>150393</v>
      </c>
      <c r="GX137" s="497">
        <v>0</v>
      </c>
      <c r="GY137" s="497">
        <v>0</v>
      </c>
      <c r="GZ137" s="497">
        <v>0</v>
      </c>
      <c r="HA137" s="495">
        <v>0</v>
      </c>
      <c r="HB137" s="495">
        <v>0</v>
      </c>
      <c r="HC137" s="496">
        <v>4650</v>
      </c>
      <c r="HD137" s="496">
        <v>150393</v>
      </c>
    </row>
    <row r="138" spans="1:212" ht="15.75" hidden="1" customHeight="1" x14ac:dyDescent="0.2">
      <c r="A138" s="498" t="s">
        <v>1144</v>
      </c>
      <c r="B138" s="499" t="s">
        <v>807</v>
      </c>
      <c r="C138" s="493">
        <v>0</v>
      </c>
      <c r="D138" s="494">
        <v>0</v>
      </c>
      <c r="E138" s="494">
        <v>200</v>
      </c>
      <c r="F138" s="494">
        <v>37</v>
      </c>
      <c r="G138" s="494">
        <v>0</v>
      </c>
      <c r="H138" s="494">
        <v>397</v>
      </c>
      <c r="I138" s="494">
        <v>4544</v>
      </c>
      <c r="J138" s="494">
        <v>1575</v>
      </c>
      <c r="K138" s="494">
        <v>15</v>
      </c>
      <c r="L138" s="494">
        <v>33</v>
      </c>
      <c r="M138" s="494">
        <v>118</v>
      </c>
      <c r="N138" s="494">
        <v>214</v>
      </c>
      <c r="O138" s="494">
        <v>74</v>
      </c>
      <c r="P138" s="494">
        <v>790</v>
      </c>
      <c r="Q138" s="494">
        <v>943</v>
      </c>
      <c r="R138" s="494">
        <v>439</v>
      </c>
      <c r="S138" s="494">
        <v>10463</v>
      </c>
      <c r="T138" s="494">
        <v>5344</v>
      </c>
      <c r="U138" s="494">
        <v>1227</v>
      </c>
      <c r="V138" s="494">
        <v>8610</v>
      </c>
      <c r="W138" s="494">
        <v>1250</v>
      </c>
      <c r="X138" s="494">
        <v>9291</v>
      </c>
      <c r="Y138" s="494">
        <v>16800</v>
      </c>
      <c r="Z138" s="494">
        <v>8076</v>
      </c>
      <c r="AA138" s="494">
        <v>6447</v>
      </c>
      <c r="AB138" s="494">
        <v>143</v>
      </c>
      <c r="AC138" s="494">
        <v>2675</v>
      </c>
      <c r="AD138" s="494">
        <v>182</v>
      </c>
      <c r="AE138" s="494">
        <v>206</v>
      </c>
      <c r="AF138" s="494">
        <v>24</v>
      </c>
      <c r="AG138" s="494">
        <v>2446</v>
      </c>
      <c r="AH138" s="494">
        <v>326</v>
      </c>
      <c r="AI138" s="494">
        <v>1473</v>
      </c>
      <c r="AJ138" s="494">
        <v>508</v>
      </c>
      <c r="AK138" s="494">
        <v>627</v>
      </c>
      <c r="AL138" s="494">
        <v>614</v>
      </c>
      <c r="AM138" s="494">
        <v>600</v>
      </c>
      <c r="AN138" s="494">
        <v>1127</v>
      </c>
      <c r="AO138" s="494">
        <v>1871</v>
      </c>
      <c r="AP138" s="494">
        <v>13385</v>
      </c>
      <c r="AQ138" s="494">
        <v>1209</v>
      </c>
      <c r="AR138" s="494">
        <v>1966</v>
      </c>
      <c r="AS138" s="494">
        <v>2770</v>
      </c>
      <c r="AT138" s="494">
        <v>2613</v>
      </c>
      <c r="AU138" s="494">
        <v>1444</v>
      </c>
      <c r="AV138" s="494">
        <v>1331</v>
      </c>
      <c r="AW138" s="494">
        <v>6399</v>
      </c>
      <c r="AX138" s="494">
        <v>2411</v>
      </c>
      <c r="AY138" s="494">
        <v>11999</v>
      </c>
      <c r="AZ138" s="494">
        <v>1579</v>
      </c>
      <c r="BA138" s="494">
        <v>4784</v>
      </c>
      <c r="BB138" s="494">
        <v>5900</v>
      </c>
      <c r="BC138" s="494">
        <v>1964</v>
      </c>
      <c r="BD138" s="494">
        <v>22474</v>
      </c>
      <c r="BE138" s="494">
        <v>930</v>
      </c>
      <c r="BF138" s="494">
        <v>1124</v>
      </c>
      <c r="BG138" s="494">
        <v>605</v>
      </c>
      <c r="BH138" s="494">
        <v>1143</v>
      </c>
      <c r="BI138" s="494">
        <v>3595</v>
      </c>
      <c r="BJ138" s="494">
        <v>5077</v>
      </c>
      <c r="BK138" s="494">
        <v>2997</v>
      </c>
      <c r="BL138" s="494">
        <v>11276</v>
      </c>
      <c r="BM138" s="494">
        <v>480</v>
      </c>
      <c r="BN138" s="494">
        <v>1299</v>
      </c>
      <c r="BO138" s="494">
        <v>19</v>
      </c>
      <c r="BP138" s="494">
        <v>119</v>
      </c>
      <c r="BQ138" s="494">
        <v>2103</v>
      </c>
      <c r="BR138" s="494">
        <v>3218</v>
      </c>
      <c r="BS138" s="494">
        <v>573</v>
      </c>
      <c r="BT138" s="494">
        <v>554</v>
      </c>
      <c r="BU138" s="494">
        <v>1343</v>
      </c>
      <c r="BV138" s="494">
        <v>2897</v>
      </c>
      <c r="BW138" s="494">
        <v>0</v>
      </c>
      <c r="BX138" s="494">
        <v>10741</v>
      </c>
      <c r="BY138" s="494">
        <v>1263</v>
      </c>
      <c r="BZ138" s="494">
        <v>8710</v>
      </c>
      <c r="CA138" s="494">
        <v>2065</v>
      </c>
      <c r="CB138" s="494">
        <v>454</v>
      </c>
      <c r="CC138" s="494">
        <v>3348</v>
      </c>
      <c r="CD138" s="494">
        <v>0</v>
      </c>
      <c r="CE138" s="494">
        <v>416</v>
      </c>
      <c r="CF138" s="494">
        <v>3112</v>
      </c>
      <c r="CG138" s="494">
        <v>1413</v>
      </c>
      <c r="CH138" s="494">
        <v>945</v>
      </c>
      <c r="CI138" s="494">
        <v>203</v>
      </c>
      <c r="CJ138" s="494">
        <v>5272</v>
      </c>
      <c r="CK138" s="494">
        <v>530</v>
      </c>
      <c r="CL138" s="494">
        <v>1363</v>
      </c>
      <c r="CM138" s="494">
        <v>217</v>
      </c>
      <c r="CN138" s="494">
        <v>873</v>
      </c>
      <c r="CO138" s="494">
        <v>3465</v>
      </c>
      <c r="CP138" s="494">
        <v>207</v>
      </c>
      <c r="CQ138" s="494">
        <v>805</v>
      </c>
      <c r="CR138" s="494">
        <v>352</v>
      </c>
      <c r="CS138" s="494">
        <v>1335</v>
      </c>
      <c r="CT138" s="494">
        <v>766</v>
      </c>
      <c r="CU138" s="494">
        <v>2575</v>
      </c>
      <c r="CV138" s="494">
        <v>833</v>
      </c>
      <c r="CW138" s="494">
        <v>2558</v>
      </c>
      <c r="CX138" s="494">
        <v>451</v>
      </c>
      <c r="CY138" s="494">
        <v>478</v>
      </c>
      <c r="CZ138" s="494">
        <v>693</v>
      </c>
      <c r="DA138" s="494">
        <v>899</v>
      </c>
      <c r="DB138" s="494">
        <v>325</v>
      </c>
      <c r="DC138" s="494">
        <v>1573</v>
      </c>
      <c r="DD138" s="494">
        <v>14101</v>
      </c>
      <c r="DE138" s="494">
        <v>9109</v>
      </c>
      <c r="DF138" s="494">
        <v>3930</v>
      </c>
      <c r="DG138" s="494">
        <v>1469</v>
      </c>
      <c r="DH138" s="494">
        <v>233</v>
      </c>
      <c r="DI138" s="494">
        <v>458</v>
      </c>
      <c r="DJ138" s="494">
        <v>3228</v>
      </c>
      <c r="DK138" s="494">
        <v>675</v>
      </c>
      <c r="DL138" s="494">
        <v>146</v>
      </c>
      <c r="DM138" s="494">
        <v>560</v>
      </c>
      <c r="DN138" s="494">
        <v>5398</v>
      </c>
      <c r="DO138" s="494">
        <v>1487</v>
      </c>
      <c r="DP138" s="494">
        <v>109</v>
      </c>
      <c r="DQ138" s="494">
        <v>8131</v>
      </c>
      <c r="DR138" s="494">
        <v>1814</v>
      </c>
      <c r="DS138" s="494">
        <v>3218</v>
      </c>
      <c r="DT138" s="494">
        <v>423</v>
      </c>
      <c r="DU138" s="494">
        <v>286</v>
      </c>
      <c r="DV138" s="494">
        <v>209</v>
      </c>
      <c r="DW138" s="494">
        <v>1962</v>
      </c>
      <c r="DX138" s="494">
        <v>3061</v>
      </c>
      <c r="DY138" s="494">
        <v>11342</v>
      </c>
      <c r="DZ138" s="494">
        <v>7669</v>
      </c>
      <c r="EA138" s="494">
        <v>14384</v>
      </c>
      <c r="EB138" s="494">
        <v>6026</v>
      </c>
      <c r="EC138" s="494">
        <v>5460</v>
      </c>
      <c r="ED138" s="494">
        <v>7848</v>
      </c>
      <c r="EE138" s="494">
        <v>6782</v>
      </c>
      <c r="EF138" s="494">
        <v>4233</v>
      </c>
      <c r="EG138" s="494">
        <v>407907</v>
      </c>
      <c r="EH138" s="494">
        <v>44308</v>
      </c>
      <c r="EI138" s="494">
        <v>30092</v>
      </c>
      <c r="EJ138" s="494">
        <v>184690</v>
      </c>
      <c r="EK138" s="494">
        <v>22687</v>
      </c>
      <c r="EL138" s="494">
        <v>21380</v>
      </c>
      <c r="EM138" s="494">
        <v>28741</v>
      </c>
      <c r="EN138" s="494">
        <v>3509</v>
      </c>
      <c r="EO138" s="494">
        <v>0</v>
      </c>
      <c r="EP138" s="494">
        <v>48345</v>
      </c>
      <c r="EQ138" s="494">
        <v>443</v>
      </c>
      <c r="ER138" s="494">
        <v>7085</v>
      </c>
      <c r="ES138" s="494">
        <v>10336</v>
      </c>
      <c r="ET138" s="494">
        <v>66461</v>
      </c>
      <c r="EU138" s="494">
        <v>30620</v>
      </c>
      <c r="EV138" s="494">
        <v>414</v>
      </c>
      <c r="EW138" s="494">
        <v>1674</v>
      </c>
      <c r="EX138" s="494">
        <v>263</v>
      </c>
      <c r="EY138" s="494">
        <v>608</v>
      </c>
      <c r="EZ138" s="494">
        <v>921</v>
      </c>
      <c r="FA138" s="494">
        <v>3531</v>
      </c>
      <c r="FB138" s="494">
        <v>718</v>
      </c>
      <c r="FC138" s="494">
        <v>25530</v>
      </c>
      <c r="FD138" s="494">
        <v>990</v>
      </c>
      <c r="FE138" s="494">
        <v>72293</v>
      </c>
      <c r="FF138" s="494">
        <v>2498</v>
      </c>
      <c r="FG138" s="494">
        <v>2850</v>
      </c>
      <c r="FH138" s="494">
        <v>4969</v>
      </c>
      <c r="FI138" s="494">
        <v>6082</v>
      </c>
      <c r="FJ138" s="494">
        <v>39837</v>
      </c>
      <c r="FK138" s="494">
        <v>118793</v>
      </c>
      <c r="FL138" s="494">
        <v>185576</v>
      </c>
      <c r="FM138" s="494">
        <v>35357</v>
      </c>
      <c r="FN138" s="494">
        <v>83583</v>
      </c>
      <c r="FO138" s="494">
        <v>82276</v>
      </c>
      <c r="FP138" s="494">
        <v>183792</v>
      </c>
      <c r="FQ138" s="494">
        <v>6884</v>
      </c>
      <c r="FR138" s="494">
        <v>59436</v>
      </c>
      <c r="FS138" s="494">
        <v>71633</v>
      </c>
      <c r="FT138" s="494">
        <v>9977</v>
      </c>
      <c r="FU138" s="494">
        <v>1251</v>
      </c>
      <c r="FV138" s="494">
        <v>1497</v>
      </c>
      <c r="FW138" s="494">
        <v>1190</v>
      </c>
      <c r="FX138" s="494">
        <v>5807</v>
      </c>
      <c r="FY138" s="494">
        <v>3968</v>
      </c>
      <c r="FZ138" s="494">
        <v>40827</v>
      </c>
      <c r="GA138" s="494">
        <v>58598</v>
      </c>
      <c r="GB138" s="494">
        <v>254121</v>
      </c>
      <c r="GC138" s="494">
        <v>81951</v>
      </c>
      <c r="GD138" s="494">
        <v>44547</v>
      </c>
      <c r="GE138" s="494">
        <v>32882</v>
      </c>
      <c r="GF138" s="494">
        <v>0</v>
      </c>
      <c r="GG138" s="495">
        <v>6497</v>
      </c>
      <c r="GH138" s="496">
        <v>2833505</v>
      </c>
      <c r="GI138" s="497">
        <v>2686</v>
      </c>
      <c r="GJ138" s="497">
        <v>1902465</v>
      </c>
      <c r="GK138" s="497">
        <v>0</v>
      </c>
      <c r="GL138" s="497">
        <v>-307276</v>
      </c>
      <c r="GM138" s="497">
        <v>94876</v>
      </c>
      <c r="GN138" s="497">
        <v>0</v>
      </c>
      <c r="GO138" s="497">
        <v>0</v>
      </c>
      <c r="GP138" s="495">
        <v>0</v>
      </c>
      <c r="GQ138" s="496">
        <v>1692751</v>
      </c>
      <c r="GR138" s="496">
        <v>4526256</v>
      </c>
      <c r="GS138" s="494">
        <v>20656</v>
      </c>
      <c r="GT138" s="495">
        <v>212</v>
      </c>
      <c r="GU138" s="496">
        <v>20868</v>
      </c>
      <c r="GV138" s="496">
        <v>1713619</v>
      </c>
      <c r="GW138" s="496">
        <v>4547124</v>
      </c>
      <c r="GX138" s="497">
        <v>-429</v>
      </c>
      <c r="GY138" s="497">
        <v>-1105</v>
      </c>
      <c r="GZ138" s="497">
        <v>0</v>
      </c>
      <c r="HA138" s="495">
        <v>0</v>
      </c>
      <c r="HB138" s="495">
        <v>-1534</v>
      </c>
      <c r="HC138" s="496">
        <v>1712085</v>
      </c>
      <c r="HD138" s="496">
        <v>4545590</v>
      </c>
    </row>
    <row r="139" spans="1:212" ht="15.75" hidden="1" customHeight="1" x14ac:dyDescent="0.2">
      <c r="A139" s="498" t="s">
        <v>1145</v>
      </c>
      <c r="B139" s="499" t="s">
        <v>804</v>
      </c>
      <c r="C139" s="493">
        <v>0</v>
      </c>
      <c r="D139" s="494">
        <v>0</v>
      </c>
      <c r="E139" s="494">
        <v>0</v>
      </c>
      <c r="F139" s="494">
        <v>0</v>
      </c>
      <c r="G139" s="494">
        <v>0</v>
      </c>
      <c r="H139" s="494">
        <v>33</v>
      </c>
      <c r="I139" s="494">
        <v>3012</v>
      </c>
      <c r="J139" s="494">
        <v>1775</v>
      </c>
      <c r="K139" s="494">
        <v>2</v>
      </c>
      <c r="L139" s="494">
        <v>31</v>
      </c>
      <c r="M139" s="494">
        <v>100</v>
      </c>
      <c r="N139" s="494">
        <v>0</v>
      </c>
      <c r="O139" s="494">
        <v>65</v>
      </c>
      <c r="P139" s="494">
        <v>651</v>
      </c>
      <c r="Q139" s="494">
        <v>974</v>
      </c>
      <c r="R139" s="494">
        <v>323</v>
      </c>
      <c r="S139" s="494">
        <v>9076</v>
      </c>
      <c r="T139" s="494">
        <v>2260</v>
      </c>
      <c r="U139" s="494">
        <v>228</v>
      </c>
      <c r="V139" s="494">
        <v>12374</v>
      </c>
      <c r="W139" s="494">
        <v>38</v>
      </c>
      <c r="X139" s="494">
        <v>2276</v>
      </c>
      <c r="Y139" s="494">
        <v>952</v>
      </c>
      <c r="Z139" s="494">
        <v>982</v>
      </c>
      <c r="AA139" s="494">
        <v>448</v>
      </c>
      <c r="AB139" s="494">
        <v>782</v>
      </c>
      <c r="AC139" s="494">
        <v>794</v>
      </c>
      <c r="AD139" s="494">
        <v>1</v>
      </c>
      <c r="AE139" s="494">
        <v>22</v>
      </c>
      <c r="AF139" s="494">
        <v>175</v>
      </c>
      <c r="AG139" s="494">
        <v>9</v>
      </c>
      <c r="AH139" s="494">
        <v>12</v>
      </c>
      <c r="AI139" s="494">
        <v>445</v>
      </c>
      <c r="AJ139" s="494">
        <v>83</v>
      </c>
      <c r="AK139" s="494">
        <v>77</v>
      </c>
      <c r="AL139" s="494">
        <v>680</v>
      </c>
      <c r="AM139" s="494">
        <v>103</v>
      </c>
      <c r="AN139" s="494">
        <v>418</v>
      </c>
      <c r="AO139" s="494">
        <v>7</v>
      </c>
      <c r="AP139" s="494">
        <v>5236</v>
      </c>
      <c r="AQ139" s="494">
        <v>441</v>
      </c>
      <c r="AR139" s="494">
        <v>1114</v>
      </c>
      <c r="AS139" s="494">
        <v>1012</v>
      </c>
      <c r="AT139" s="494">
        <v>2925</v>
      </c>
      <c r="AU139" s="494">
        <v>2050</v>
      </c>
      <c r="AV139" s="494">
        <v>4303</v>
      </c>
      <c r="AW139" s="494">
        <v>5170</v>
      </c>
      <c r="AX139" s="494">
        <v>3639</v>
      </c>
      <c r="AY139" s="494">
        <v>7563</v>
      </c>
      <c r="AZ139" s="494">
        <v>41</v>
      </c>
      <c r="BA139" s="494">
        <v>130</v>
      </c>
      <c r="BB139" s="494">
        <v>1479</v>
      </c>
      <c r="BC139" s="494">
        <v>1876</v>
      </c>
      <c r="BD139" s="494">
        <v>27409</v>
      </c>
      <c r="BE139" s="494">
        <v>3294</v>
      </c>
      <c r="BF139" s="494">
        <v>3073</v>
      </c>
      <c r="BG139" s="494">
        <v>3157</v>
      </c>
      <c r="BH139" s="494">
        <v>378</v>
      </c>
      <c r="BI139" s="494">
        <v>160</v>
      </c>
      <c r="BJ139" s="494">
        <v>0</v>
      </c>
      <c r="BK139" s="494">
        <v>202</v>
      </c>
      <c r="BL139" s="494">
        <v>470</v>
      </c>
      <c r="BM139" s="494">
        <v>429</v>
      </c>
      <c r="BN139" s="494">
        <v>132</v>
      </c>
      <c r="BO139" s="494">
        <v>7</v>
      </c>
      <c r="BP139" s="494">
        <v>85</v>
      </c>
      <c r="BQ139" s="494">
        <v>1266</v>
      </c>
      <c r="BR139" s="494">
        <v>8335</v>
      </c>
      <c r="BS139" s="494">
        <v>205</v>
      </c>
      <c r="BT139" s="494">
        <v>336</v>
      </c>
      <c r="BU139" s="494">
        <v>4892</v>
      </c>
      <c r="BV139" s="494">
        <v>3363</v>
      </c>
      <c r="BW139" s="494">
        <v>0</v>
      </c>
      <c r="BX139" s="494">
        <v>107</v>
      </c>
      <c r="BY139" s="494">
        <v>23</v>
      </c>
      <c r="BZ139" s="494">
        <v>104</v>
      </c>
      <c r="CA139" s="494">
        <v>100</v>
      </c>
      <c r="CB139" s="494">
        <v>1</v>
      </c>
      <c r="CC139" s="494">
        <v>0</v>
      </c>
      <c r="CD139" s="494">
        <v>0</v>
      </c>
      <c r="CE139" s="494">
        <v>1498</v>
      </c>
      <c r="CF139" s="494">
        <v>7</v>
      </c>
      <c r="CG139" s="494">
        <v>261</v>
      </c>
      <c r="CH139" s="494">
        <v>194</v>
      </c>
      <c r="CI139" s="494">
        <v>56</v>
      </c>
      <c r="CJ139" s="494">
        <v>471</v>
      </c>
      <c r="CK139" s="494">
        <v>311</v>
      </c>
      <c r="CL139" s="494">
        <v>479</v>
      </c>
      <c r="CM139" s="494">
        <v>184</v>
      </c>
      <c r="CN139" s="494">
        <v>930</v>
      </c>
      <c r="CO139" s="494">
        <v>982</v>
      </c>
      <c r="CP139" s="494">
        <v>13</v>
      </c>
      <c r="CQ139" s="494">
        <v>57</v>
      </c>
      <c r="CR139" s="494">
        <v>12</v>
      </c>
      <c r="CS139" s="494">
        <v>56</v>
      </c>
      <c r="CT139" s="494">
        <v>13</v>
      </c>
      <c r="CU139" s="494">
        <v>152</v>
      </c>
      <c r="CV139" s="494">
        <v>22</v>
      </c>
      <c r="CW139" s="494">
        <v>84</v>
      </c>
      <c r="CX139" s="494">
        <v>19</v>
      </c>
      <c r="CY139" s="494">
        <v>258</v>
      </c>
      <c r="CZ139" s="494">
        <v>252</v>
      </c>
      <c r="DA139" s="494">
        <v>209</v>
      </c>
      <c r="DB139" s="494">
        <v>73</v>
      </c>
      <c r="DC139" s="494">
        <v>2615</v>
      </c>
      <c r="DD139" s="494">
        <v>5130</v>
      </c>
      <c r="DE139" s="494">
        <v>4955</v>
      </c>
      <c r="DF139" s="494">
        <v>1276</v>
      </c>
      <c r="DG139" s="494">
        <v>53</v>
      </c>
      <c r="DH139" s="494">
        <v>100</v>
      </c>
      <c r="DI139" s="494">
        <v>74</v>
      </c>
      <c r="DJ139" s="494">
        <v>2257</v>
      </c>
      <c r="DK139" s="494">
        <v>490</v>
      </c>
      <c r="DL139" s="494">
        <v>81</v>
      </c>
      <c r="DM139" s="494">
        <v>423</v>
      </c>
      <c r="DN139" s="494">
        <v>450</v>
      </c>
      <c r="DO139" s="494">
        <v>411</v>
      </c>
      <c r="DP139" s="494">
        <v>268</v>
      </c>
      <c r="DQ139" s="494">
        <v>1063</v>
      </c>
      <c r="DR139" s="494">
        <v>2425</v>
      </c>
      <c r="DS139" s="494">
        <v>15057</v>
      </c>
      <c r="DT139" s="494">
        <v>12</v>
      </c>
      <c r="DU139" s="494">
        <v>307</v>
      </c>
      <c r="DV139" s="494">
        <v>7</v>
      </c>
      <c r="DW139" s="494">
        <v>323</v>
      </c>
      <c r="DX139" s="494">
        <v>0</v>
      </c>
      <c r="DY139" s="494">
        <v>7971</v>
      </c>
      <c r="DZ139" s="494">
        <v>4557</v>
      </c>
      <c r="EA139" s="494">
        <v>90</v>
      </c>
      <c r="EB139" s="494">
        <v>56808</v>
      </c>
      <c r="EC139" s="494">
        <v>46017</v>
      </c>
      <c r="ED139" s="494">
        <v>243861</v>
      </c>
      <c r="EE139" s="494">
        <v>6768</v>
      </c>
      <c r="EF139" s="494">
        <v>0</v>
      </c>
      <c r="EG139" s="494">
        <v>8962</v>
      </c>
      <c r="EH139" s="494">
        <v>0</v>
      </c>
      <c r="EI139" s="494">
        <v>55092</v>
      </c>
      <c r="EJ139" s="494">
        <v>71340</v>
      </c>
      <c r="EK139" s="494">
        <v>53200</v>
      </c>
      <c r="EL139" s="494">
        <v>58051</v>
      </c>
      <c r="EM139" s="494">
        <v>1025</v>
      </c>
      <c r="EN139" s="494">
        <v>0</v>
      </c>
      <c r="EO139" s="494">
        <v>0</v>
      </c>
      <c r="EP139" s="494">
        <v>162709</v>
      </c>
      <c r="EQ139" s="494">
        <v>3609</v>
      </c>
      <c r="ER139" s="494">
        <v>5352</v>
      </c>
      <c r="ES139" s="494">
        <v>32004</v>
      </c>
      <c r="ET139" s="494">
        <v>0</v>
      </c>
      <c r="EU139" s="494">
        <v>0</v>
      </c>
      <c r="EV139" s="494">
        <v>3243</v>
      </c>
      <c r="EW139" s="494">
        <v>3072</v>
      </c>
      <c r="EX139" s="494">
        <v>1991</v>
      </c>
      <c r="EY139" s="494">
        <v>2360</v>
      </c>
      <c r="EZ139" s="494">
        <v>3649</v>
      </c>
      <c r="FA139" s="494">
        <v>3233</v>
      </c>
      <c r="FB139" s="494">
        <v>2176</v>
      </c>
      <c r="FC139" s="494">
        <v>46744</v>
      </c>
      <c r="FD139" s="494">
        <v>2032</v>
      </c>
      <c r="FE139" s="494">
        <v>126615</v>
      </c>
      <c r="FF139" s="494">
        <v>29697</v>
      </c>
      <c r="FG139" s="494">
        <v>4010</v>
      </c>
      <c r="FH139" s="494">
        <v>9586</v>
      </c>
      <c r="FI139" s="494">
        <v>7447</v>
      </c>
      <c r="FJ139" s="494">
        <v>16886</v>
      </c>
      <c r="FK139" s="494">
        <v>1067073</v>
      </c>
      <c r="FL139" s="494">
        <v>140501</v>
      </c>
      <c r="FM139" s="494">
        <v>5591</v>
      </c>
      <c r="FN139" s="494">
        <v>26145</v>
      </c>
      <c r="FO139" s="494">
        <v>34477</v>
      </c>
      <c r="FP139" s="494">
        <v>153601</v>
      </c>
      <c r="FQ139" s="494">
        <v>12550</v>
      </c>
      <c r="FR139" s="494">
        <v>38113</v>
      </c>
      <c r="FS139" s="494">
        <v>41325</v>
      </c>
      <c r="FT139" s="494">
        <v>156</v>
      </c>
      <c r="FU139" s="494">
        <v>1146</v>
      </c>
      <c r="FV139" s="494">
        <v>3072</v>
      </c>
      <c r="FW139" s="494">
        <v>955</v>
      </c>
      <c r="FX139" s="494">
        <v>5647</v>
      </c>
      <c r="FY139" s="494">
        <v>3094</v>
      </c>
      <c r="FZ139" s="494">
        <v>8026</v>
      </c>
      <c r="GA139" s="494">
        <v>238216</v>
      </c>
      <c r="GB139" s="494">
        <v>435928</v>
      </c>
      <c r="GC139" s="494">
        <v>63104</v>
      </c>
      <c r="GD139" s="494">
        <v>109603</v>
      </c>
      <c r="GE139" s="494">
        <v>103335</v>
      </c>
      <c r="GF139" s="494">
        <v>0</v>
      </c>
      <c r="GG139" s="495">
        <v>67363</v>
      </c>
      <c r="GH139" s="496">
        <v>3817263</v>
      </c>
      <c r="GI139" s="497">
        <v>0</v>
      </c>
      <c r="GJ139" s="497">
        <v>292863</v>
      </c>
      <c r="GK139" s="497">
        <v>0</v>
      </c>
      <c r="GL139" s="497">
        <v>647716</v>
      </c>
      <c r="GM139" s="497">
        <v>135936</v>
      </c>
      <c r="GN139" s="497">
        <v>0</v>
      </c>
      <c r="GO139" s="497">
        <v>0</v>
      </c>
      <c r="GP139" s="495">
        <v>0</v>
      </c>
      <c r="GQ139" s="496">
        <v>1076515</v>
      </c>
      <c r="GR139" s="496">
        <v>4893778</v>
      </c>
      <c r="GS139" s="494">
        <v>8508</v>
      </c>
      <c r="GT139" s="495">
        <v>0</v>
      </c>
      <c r="GU139" s="496">
        <v>8508</v>
      </c>
      <c r="GV139" s="496">
        <v>1085023</v>
      </c>
      <c r="GW139" s="496">
        <v>4902286</v>
      </c>
      <c r="GX139" s="497">
        <v>-306</v>
      </c>
      <c r="GY139" s="497">
        <v>0</v>
      </c>
      <c r="GZ139" s="497">
        <v>0</v>
      </c>
      <c r="HA139" s="495">
        <v>0</v>
      </c>
      <c r="HB139" s="495">
        <v>-306</v>
      </c>
      <c r="HC139" s="496">
        <v>1084717</v>
      </c>
      <c r="HD139" s="496">
        <v>4901980</v>
      </c>
    </row>
    <row r="140" spans="1:212" ht="15.75" hidden="1" customHeight="1" x14ac:dyDescent="0.2">
      <c r="A140" s="498" t="s">
        <v>815</v>
      </c>
      <c r="B140" s="499" t="s">
        <v>802</v>
      </c>
      <c r="C140" s="493">
        <v>49553</v>
      </c>
      <c r="D140" s="494">
        <v>18613</v>
      </c>
      <c r="E140" s="494">
        <v>87299</v>
      </c>
      <c r="F140" s="494">
        <v>25543</v>
      </c>
      <c r="G140" s="494">
        <v>8689</v>
      </c>
      <c r="H140" s="494">
        <v>36482</v>
      </c>
      <c r="I140" s="494">
        <v>104150</v>
      </c>
      <c r="J140" s="494">
        <v>37279</v>
      </c>
      <c r="K140" s="494">
        <v>808</v>
      </c>
      <c r="L140" s="494">
        <v>694</v>
      </c>
      <c r="M140" s="494">
        <v>12656</v>
      </c>
      <c r="N140" s="494">
        <v>66103</v>
      </c>
      <c r="O140" s="494">
        <v>10474</v>
      </c>
      <c r="P140" s="494">
        <v>1947</v>
      </c>
      <c r="Q140" s="494">
        <v>10387</v>
      </c>
      <c r="R140" s="494">
        <v>1512</v>
      </c>
      <c r="S140" s="494">
        <v>330231</v>
      </c>
      <c r="T140" s="494">
        <v>222109</v>
      </c>
      <c r="U140" s="494">
        <v>104713</v>
      </c>
      <c r="V140" s="494">
        <v>473693</v>
      </c>
      <c r="W140" s="494">
        <v>119126</v>
      </c>
      <c r="X140" s="494">
        <v>200480</v>
      </c>
      <c r="Y140" s="494">
        <v>613956</v>
      </c>
      <c r="Z140" s="494">
        <v>85326</v>
      </c>
      <c r="AA140" s="494">
        <v>296031</v>
      </c>
      <c r="AB140" s="494">
        <v>142327</v>
      </c>
      <c r="AC140" s="494">
        <v>12800</v>
      </c>
      <c r="AD140" s="494">
        <v>10328</v>
      </c>
      <c r="AE140" s="494">
        <v>20573</v>
      </c>
      <c r="AF140" s="494">
        <v>5929</v>
      </c>
      <c r="AG140" s="494">
        <v>11014</v>
      </c>
      <c r="AH140" s="494">
        <v>27826</v>
      </c>
      <c r="AI140" s="494">
        <v>68255</v>
      </c>
      <c r="AJ140" s="494">
        <v>11301</v>
      </c>
      <c r="AK140" s="494">
        <v>57241</v>
      </c>
      <c r="AL140" s="494">
        <v>77207</v>
      </c>
      <c r="AM140" s="494">
        <v>66921</v>
      </c>
      <c r="AN140" s="494">
        <v>119342</v>
      </c>
      <c r="AO140" s="494">
        <v>53720</v>
      </c>
      <c r="AP140" s="494">
        <v>112864</v>
      </c>
      <c r="AQ140" s="494">
        <v>159570</v>
      </c>
      <c r="AR140" s="494">
        <v>151845</v>
      </c>
      <c r="AS140" s="494">
        <v>159240</v>
      </c>
      <c r="AT140" s="494">
        <v>340781</v>
      </c>
      <c r="AU140" s="494">
        <v>11212</v>
      </c>
      <c r="AV140" s="494">
        <v>14322</v>
      </c>
      <c r="AW140" s="494">
        <v>51211</v>
      </c>
      <c r="AX140" s="494">
        <v>24040</v>
      </c>
      <c r="AY140" s="494">
        <v>69285</v>
      </c>
      <c r="AZ140" s="494">
        <v>12055</v>
      </c>
      <c r="BA140" s="494">
        <v>93735</v>
      </c>
      <c r="BB140" s="494">
        <v>72681</v>
      </c>
      <c r="BC140" s="494">
        <v>25542</v>
      </c>
      <c r="BD140" s="494">
        <v>275361</v>
      </c>
      <c r="BE140" s="494">
        <v>51158</v>
      </c>
      <c r="BF140" s="494">
        <v>52828</v>
      </c>
      <c r="BG140" s="494">
        <v>99913</v>
      </c>
      <c r="BH140" s="494">
        <v>17435</v>
      </c>
      <c r="BI140" s="494">
        <v>175563</v>
      </c>
      <c r="BJ140" s="494">
        <v>132705</v>
      </c>
      <c r="BK140" s="494">
        <v>43567</v>
      </c>
      <c r="BL140" s="494">
        <v>617107</v>
      </c>
      <c r="BM140" s="494">
        <v>75254</v>
      </c>
      <c r="BN140" s="494">
        <v>83583</v>
      </c>
      <c r="BO140" s="494">
        <v>9969</v>
      </c>
      <c r="BP140" s="494">
        <v>18677</v>
      </c>
      <c r="BQ140" s="494">
        <v>44764</v>
      </c>
      <c r="BR140" s="494">
        <v>75106</v>
      </c>
      <c r="BS140" s="494">
        <v>26664</v>
      </c>
      <c r="BT140" s="494">
        <v>16502</v>
      </c>
      <c r="BU140" s="494">
        <v>50515</v>
      </c>
      <c r="BV140" s="494">
        <v>125738</v>
      </c>
      <c r="BW140" s="494">
        <v>0</v>
      </c>
      <c r="BX140" s="494">
        <v>17879</v>
      </c>
      <c r="BY140" s="494">
        <v>28163</v>
      </c>
      <c r="BZ140" s="494">
        <v>204640</v>
      </c>
      <c r="CA140" s="494">
        <v>56533</v>
      </c>
      <c r="CB140" s="494">
        <v>164190</v>
      </c>
      <c r="CC140" s="494">
        <v>66632</v>
      </c>
      <c r="CD140" s="494">
        <v>0</v>
      </c>
      <c r="CE140" s="494">
        <v>61323</v>
      </c>
      <c r="CF140" s="494">
        <v>200299</v>
      </c>
      <c r="CG140" s="494">
        <v>109795</v>
      </c>
      <c r="CH140" s="494">
        <v>91086</v>
      </c>
      <c r="CI140" s="494">
        <v>34256</v>
      </c>
      <c r="CJ140" s="494">
        <v>272877</v>
      </c>
      <c r="CK140" s="494">
        <v>104699</v>
      </c>
      <c r="CL140" s="494">
        <v>73743</v>
      </c>
      <c r="CM140" s="494">
        <v>44767</v>
      </c>
      <c r="CN140" s="494">
        <v>51989</v>
      </c>
      <c r="CO140" s="494">
        <v>148261</v>
      </c>
      <c r="CP140" s="494">
        <v>31803</v>
      </c>
      <c r="CQ140" s="494">
        <v>83402</v>
      </c>
      <c r="CR140" s="494">
        <v>11874</v>
      </c>
      <c r="CS140" s="494">
        <v>40035</v>
      </c>
      <c r="CT140" s="494">
        <v>43936</v>
      </c>
      <c r="CU140" s="494">
        <v>126320</v>
      </c>
      <c r="CV140" s="494">
        <v>94456</v>
      </c>
      <c r="CW140" s="494">
        <v>131030</v>
      </c>
      <c r="CX140" s="494">
        <v>53715</v>
      </c>
      <c r="CY140" s="494">
        <v>96035</v>
      </c>
      <c r="CZ140" s="494">
        <v>54129</v>
      </c>
      <c r="DA140" s="494">
        <v>54941</v>
      </c>
      <c r="DB140" s="494">
        <v>20943</v>
      </c>
      <c r="DC140" s="494">
        <v>19722</v>
      </c>
      <c r="DD140" s="494">
        <v>292434</v>
      </c>
      <c r="DE140" s="494">
        <v>237016</v>
      </c>
      <c r="DF140" s="494">
        <v>391757</v>
      </c>
      <c r="DG140" s="494">
        <v>154261</v>
      </c>
      <c r="DH140" s="494">
        <v>31597</v>
      </c>
      <c r="DI140" s="494">
        <v>41931</v>
      </c>
      <c r="DJ140" s="494">
        <v>149139</v>
      </c>
      <c r="DK140" s="494">
        <v>110264</v>
      </c>
      <c r="DL140" s="494">
        <v>34926</v>
      </c>
      <c r="DM140" s="494">
        <v>68354</v>
      </c>
      <c r="DN140" s="494">
        <v>266891</v>
      </c>
      <c r="DO140" s="494">
        <v>67031</v>
      </c>
      <c r="DP140" s="494">
        <v>3539</v>
      </c>
      <c r="DQ140" s="494">
        <v>1434249</v>
      </c>
      <c r="DR140" s="494">
        <v>142159</v>
      </c>
      <c r="DS140" s="494">
        <v>56672</v>
      </c>
      <c r="DT140" s="494">
        <v>36910</v>
      </c>
      <c r="DU140" s="494">
        <v>50634</v>
      </c>
      <c r="DV140" s="494">
        <v>34869</v>
      </c>
      <c r="DW140" s="494">
        <v>191761</v>
      </c>
      <c r="DX140" s="494">
        <v>3972</v>
      </c>
      <c r="DY140" s="494">
        <v>979026</v>
      </c>
      <c r="DZ140" s="494">
        <v>663763</v>
      </c>
      <c r="EA140" s="494">
        <v>752721</v>
      </c>
      <c r="EB140" s="494">
        <v>442181</v>
      </c>
      <c r="EC140" s="494">
        <v>287046</v>
      </c>
      <c r="ED140" s="494">
        <v>327858</v>
      </c>
      <c r="EE140" s="494">
        <v>100599</v>
      </c>
      <c r="EF140" s="494">
        <v>1011</v>
      </c>
      <c r="EG140" s="494">
        <v>69608</v>
      </c>
      <c r="EH140" s="494">
        <v>51331</v>
      </c>
      <c r="EI140" s="494">
        <v>404583</v>
      </c>
      <c r="EJ140" s="494">
        <v>306628</v>
      </c>
      <c r="EK140" s="494">
        <v>68061</v>
      </c>
      <c r="EL140" s="494">
        <v>56515</v>
      </c>
      <c r="EM140" s="494">
        <v>11185</v>
      </c>
      <c r="EN140" s="494">
        <v>14017</v>
      </c>
      <c r="EO140" s="494">
        <v>13655</v>
      </c>
      <c r="EP140" s="494">
        <v>10866</v>
      </c>
      <c r="EQ140" s="494">
        <v>301</v>
      </c>
      <c r="ER140" s="494">
        <v>38806</v>
      </c>
      <c r="ES140" s="494">
        <v>99253</v>
      </c>
      <c r="ET140" s="494">
        <v>314530</v>
      </c>
      <c r="EU140" s="494">
        <v>165762</v>
      </c>
      <c r="EV140" s="494">
        <v>33417</v>
      </c>
      <c r="EW140" s="494">
        <v>17900</v>
      </c>
      <c r="EX140" s="494">
        <v>7172</v>
      </c>
      <c r="EY140" s="494">
        <v>21191</v>
      </c>
      <c r="EZ140" s="494">
        <v>4092</v>
      </c>
      <c r="FA140" s="494">
        <v>11397</v>
      </c>
      <c r="FB140" s="494">
        <v>46966</v>
      </c>
      <c r="FC140" s="494">
        <v>24114</v>
      </c>
      <c r="FD140" s="494">
        <v>3666</v>
      </c>
      <c r="FE140" s="494">
        <v>49301</v>
      </c>
      <c r="FF140" s="494">
        <v>11213</v>
      </c>
      <c r="FG140" s="494">
        <v>164606</v>
      </c>
      <c r="FH140" s="494">
        <v>11038</v>
      </c>
      <c r="FI140" s="494">
        <v>209180</v>
      </c>
      <c r="FJ140" s="494">
        <v>97002</v>
      </c>
      <c r="FK140" s="494">
        <v>119391</v>
      </c>
      <c r="FL140" s="494">
        <v>142376</v>
      </c>
      <c r="FM140" s="494">
        <v>22505</v>
      </c>
      <c r="FN140" s="494">
        <v>70221</v>
      </c>
      <c r="FO140" s="494">
        <v>263258</v>
      </c>
      <c r="FP140" s="494">
        <v>2709495</v>
      </c>
      <c r="FQ140" s="494">
        <v>29949</v>
      </c>
      <c r="FR140" s="494">
        <v>183221</v>
      </c>
      <c r="FS140" s="494">
        <v>167986</v>
      </c>
      <c r="FT140" s="494">
        <v>95172</v>
      </c>
      <c r="FU140" s="494">
        <v>58965</v>
      </c>
      <c r="FV140" s="494">
        <v>4574</v>
      </c>
      <c r="FW140" s="494">
        <v>40027</v>
      </c>
      <c r="FX140" s="494">
        <v>326008</v>
      </c>
      <c r="FY140" s="494">
        <v>365828</v>
      </c>
      <c r="FZ140" s="494">
        <v>232061</v>
      </c>
      <c r="GA140" s="494">
        <v>169376</v>
      </c>
      <c r="GB140" s="494">
        <v>2157967</v>
      </c>
      <c r="GC140" s="494">
        <v>104229</v>
      </c>
      <c r="GD140" s="494">
        <v>113834</v>
      </c>
      <c r="GE140" s="494">
        <v>100474</v>
      </c>
      <c r="GF140" s="494">
        <v>217119</v>
      </c>
      <c r="GG140" s="495">
        <v>43623</v>
      </c>
      <c r="GH140" s="496">
        <v>26916489</v>
      </c>
      <c r="GI140" s="497">
        <v>404878</v>
      </c>
      <c r="GJ140" s="497">
        <v>12612003</v>
      </c>
      <c r="GK140" s="497">
        <v>0</v>
      </c>
      <c r="GL140" s="497">
        <v>2972</v>
      </c>
      <c r="GM140" s="497">
        <v>0</v>
      </c>
      <c r="GN140" s="497">
        <v>389751</v>
      </c>
      <c r="GO140" s="497">
        <v>4943321</v>
      </c>
      <c r="GP140" s="495">
        <v>181619</v>
      </c>
      <c r="GQ140" s="496">
        <v>18534544</v>
      </c>
      <c r="GR140" s="496">
        <v>45451033</v>
      </c>
      <c r="GS140" s="494">
        <v>5229392</v>
      </c>
      <c r="GT140" s="495">
        <v>137864</v>
      </c>
      <c r="GU140" s="496">
        <v>5367256</v>
      </c>
      <c r="GV140" s="496">
        <v>23901800</v>
      </c>
      <c r="GW140" s="496">
        <v>50818289</v>
      </c>
      <c r="GX140" s="497">
        <v>-189500</v>
      </c>
      <c r="GY140" s="497">
        <v>0</v>
      </c>
      <c r="GZ140" s="497">
        <v>0</v>
      </c>
      <c r="HA140" s="495">
        <v>0</v>
      </c>
      <c r="HB140" s="495">
        <v>-189500</v>
      </c>
      <c r="HC140" s="496">
        <v>23712300</v>
      </c>
      <c r="HD140" s="496">
        <v>50628789</v>
      </c>
    </row>
    <row r="141" spans="1:212" ht="15.75" hidden="1" customHeight="1" x14ac:dyDescent="0.2">
      <c r="A141" s="498" t="s">
        <v>1146</v>
      </c>
      <c r="B141" s="499" t="s">
        <v>800</v>
      </c>
      <c r="C141" s="493">
        <v>67693</v>
      </c>
      <c r="D141" s="494">
        <v>19145</v>
      </c>
      <c r="E141" s="494">
        <v>97438</v>
      </c>
      <c r="F141" s="494">
        <v>28451</v>
      </c>
      <c r="G141" s="494">
        <v>10838</v>
      </c>
      <c r="H141" s="494">
        <v>34842</v>
      </c>
      <c r="I141" s="494">
        <v>92303</v>
      </c>
      <c r="J141" s="494">
        <v>8721</v>
      </c>
      <c r="K141" s="494">
        <v>408</v>
      </c>
      <c r="L141" s="494">
        <v>568</v>
      </c>
      <c r="M141" s="494">
        <v>4795</v>
      </c>
      <c r="N141" s="494">
        <v>18115</v>
      </c>
      <c r="O141" s="494">
        <v>1706</v>
      </c>
      <c r="P141" s="494">
        <v>426</v>
      </c>
      <c r="Q141" s="494">
        <v>2712</v>
      </c>
      <c r="R141" s="494">
        <v>485</v>
      </c>
      <c r="S141" s="494">
        <v>3736</v>
      </c>
      <c r="T141" s="494">
        <v>2811</v>
      </c>
      <c r="U141" s="494">
        <v>550</v>
      </c>
      <c r="V141" s="494">
        <v>7762</v>
      </c>
      <c r="W141" s="494">
        <v>891</v>
      </c>
      <c r="X141" s="494">
        <v>2336</v>
      </c>
      <c r="Y141" s="494">
        <v>115793</v>
      </c>
      <c r="Z141" s="494">
        <v>4474</v>
      </c>
      <c r="AA141" s="494">
        <v>4991</v>
      </c>
      <c r="AB141" s="494">
        <v>579</v>
      </c>
      <c r="AC141" s="494">
        <v>587</v>
      </c>
      <c r="AD141" s="494">
        <v>354</v>
      </c>
      <c r="AE141" s="494">
        <v>616</v>
      </c>
      <c r="AF141" s="494">
        <v>148</v>
      </c>
      <c r="AG141" s="494">
        <v>676</v>
      </c>
      <c r="AH141" s="494">
        <v>809</v>
      </c>
      <c r="AI141" s="494">
        <v>35026</v>
      </c>
      <c r="AJ141" s="494">
        <v>5668</v>
      </c>
      <c r="AK141" s="494">
        <v>7577</v>
      </c>
      <c r="AL141" s="494">
        <v>1039</v>
      </c>
      <c r="AM141" s="494">
        <v>3219</v>
      </c>
      <c r="AN141" s="494">
        <v>18132</v>
      </c>
      <c r="AO141" s="494">
        <v>142</v>
      </c>
      <c r="AP141" s="494">
        <v>3242</v>
      </c>
      <c r="AQ141" s="494">
        <v>733</v>
      </c>
      <c r="AR141" s="494">
        <v>2057</v>
      </c>
      <c r="AS141" s="494">
        <v>1593</v>
      </c>
      <c r="AT141" s="494">
        <v>3955</v>
      </c>
      <c r="AU141" s="494">
        <v>907</v>
      </c>
      <c r="AV141" s="494">
        <v>367</v>
      </c>
      <c r="AW141" s="494">
        <v>2480</v>
      </c>
      <c r="AX141" s="494">
        <v>641</v>
      </c>
      <c r="AY141" s="494">
        <v>1741</v>
      </c>
      <c r="AZ141" s="494">
        <v>639</v>
      </c>
      <c r="BA141" s="494">
        <v>2390</v>
      </c>
      <c r="BB141" s="494">
        <v>894</v>
      </c>
      <c r="BC141" s="494">
        <v>427</v>
      </c>
      <c r="BD141" s="494">
        <v>8896</v>
      </c>
      <c r="BE141" s="494">
        <v>2255</v>
      </c>
      <c r="BF141" s="494">
        <v>1383</v>
      </c>
      <c r="BG141" s="494">
        <v>1688</v>
      </c>
      <c r="BH141" s="494">
        <v>342</v>
      </c>
      <c r="BI141" s="494">
        <v>3133</v>
      </c>
      <c r="BJ141" s="494">
        <v>905</v>
      </c>
      <c r="BK141" s="494">
        <v>664</v>
      </c>
      <c r="BL141" s="494">
        <v>7241</v>
      </c>
      <c r="BM141" s="494">
        <v>1931</v>
      </c>
      <c r="BN141" s="494">
        <v>5702</v>
      </c>
      <c r="BO141" s="494">
        <v>3191</v>
      </c>
      <c r="BP141" s="494">
        <v>964</v>
      </c>
      <c r="BQ141" s="494">
        <v>2782</v>
      </c>
      <c r="BR141" s="494">
        <v>3318</v>
      </c>
      <c r="BS141" s="494">
        <v>3560</v>
      </c>
      <c r="BT141" s="494">
        <v>1214</v>
      </c>
      <c r="BU141" s="494">
        <v>3583</v>
      </c>
      <c r="BV141" s="494">
        <v>1645</v>
      </c>
      <c r="BW141" s="494">
        <v>0</v>
      </c>
      <c r="BX141" s="494">
        <v>6358</v>
      </c>
      <c r="BY141" s="494">
        <v>1274</v>
      </c>
      <c r="BZ141" s="494">
        <v>3992</v>
      </c>
      <c r="CA141" s="494">
        <v>4381</v>
      </c>
      <c r="CB141" s="494">
        <v>1163</v>
      </c>
      <c r="CC141" s="494">
        <v>1540</v>
      </c>
      <c r="CD141" s="494">
        <v>0</v>
      </c>
      <c r="CE141" s="494">
        <v>1498</v>
      </c>
      <c r="CF141" s="494">
        <v>4457</v>
      </c>
      <c r="CG141" s="494">
        <v>1806</v>
      </c>
      <c r="CH141" s="494">
        <v>2114</v>
      </c>
      <c r="CI141" s="494">
        <v>465</v>
      </c>
      <c r="CJ141" s="494">
        <v>7592</v>
      </c>
      <c r="CK141" s="494">
        <v>4356</v>
      </c>
      <c r="CL141" s="494">
        <v>5200</v>
      </c>
      <c r="CM141" s="494">
        <v>6209</v>
      </c>
      <c r="CN141" s="494">
        <v>6884</v>
      </c>
      <c r="CO141" s="494">
        <v>6080</v>
      </c>
      <c r="CP141" s="494">
        <v>4011</v>
      </c>
      <c r="CQ141" s="494">
        <v>10894</v>
      </c>
      <c r="CR141" s="494">
        <v>970</v>
      </c>
      <c r="CS141" s="494">
        <v>4738</v>
      </c>
      <c r="CT141" s="494">
        <v>20308</v>
      </c>
      <c r="CU141" s="494">
        <v>41503</v>
      </c>
      <c r="CV141" s="494">
        <v>6554</v>
      </c>
      <c r="CW141" s="494">
        <v>14376</v>
      </c>
      <c r="CX141" s="494">
        <v>3989</v>
      </c>
      <c r="CY141" s="494">
        <v>4282</v>
      </c>
      <c r="CZ141" s="494">
        <v>13114</v>
      </c>
      <c r="DA141" s="494">
        <v>3266</v>
      </c>
      <c r="DB141" s="494">
        <v>2237</v>
      </c>
      <c r="DC141" s="494">
        <v>1634</v>
      </c>
      <c r="DD141" s="494">
        <v>12831</v>
      </c>
      <c r="DE141" s="494">
        <v>16361</v>
      </c>
      <c r="DF141" s="494">
        <v>25862</v>
      </c>
      <c r="DG141" s="494">
        <v>3419</v>
      </c>
      <c r="DH141" s="494">
        <v>850</v>
      </c>
      <c r="DI141" s="494">
        <v>4846</v>
      </c>
      <c r="DJ141" s="494">
        <v>4677</v>
      </c>
      <c r="DK141" s="494">
        <v>8320</v>
      </c>
      <c r="DL141" s="494">
        <v>3658</v>
      </c>
      <c r="DM141" s="494">
        <v>5853</v>
      </c>
      <c r="DN141" s="494">
        <v>30133</v>
      </c>
      <c r="DO141" s="494">
        <v>6919</v>
      </c>
      <c r="DP141" s="494">
        <v>481</v>
      </c>
      <c r="DQ141" s="494">
        <v>25855</v>
      </c>
      <c r="DR141" s="494">
        <v>8640</v>
      </c>
      <c r="DS141" s="494">
        <v>1904</v>
      </c>
      <c r="DT141" s="494">
        <v>2795</v>
      </c>
      <c r="DU141" s="494">
        <v>3291</v>
      </c>
      <c r="DV141" s="494">
        <v>13104</v>
      </c>
      <c r="DW141" s="494">
        <v>72398</v>
      </c>
      <c r="DX141" s="494">
        <v>1744</v>
      </c>
      <c r="DY141" s="494">
        <v>58461</v>
      </c>
      <c r="DZ141" s="494">
        <v>48207</v>
      </c>
      <c r="EA141" s="494">
        <v>55154</v>
      </c>
      <c r="EB141" s="494">
        <v>57829</v>
      </c>
      <c r="EC141" s="494">
        <v>31502</v>
      </c>
      <c r="ED141" s="494">
        <v>6474</v>
      </c>
      <c r="EE141" s="494">
        <v>1703</v>
      </c>
      <c r="EF141" s="494">
        <v>159</v>
      </c>
      <c r="EG141" s="494">
        <v>11385</v>
      </c>
      <c r="EH141" s="494">
        <v>20818</v>
      </c>
      <c r="EI141" s="494">
        <v>169759</v>
      </c>
      <c r="EJ141" s="494">
        <v>150704</v>
      </c>
      <c r="EK141" s="494">
        <v>35678</v>
      </c>
      <c r="EL141" s="494">
        <v>28015</v>
      </c>
      <c r="EM141" s="494">
        <v>9869</v>
      </c>
      <c r="EN141" s="494">
        <v>29026</v>
      </c>
      <c r="EO141" s="494">
        <v>22702</v>
      </c>
      <c r="EP141" s="494">
        <v>8402</v>
      </c>
      <c r="EQ141" s="494">
        <v>201</v>
      </c>
      <c r="ER141" s="494">
        <v>13033</v>
      </c>
      <c r="ES141" s="494">
        <v>61259</v>
      </c>
      <c r="ET141" s="494">
        <v>417234</v>
      </c>
      <c r="EU141" s="494">
        <v>155117</v>
      </c>
      <c r="EV141" s="494">
        <v>1677</v>
      </c>
      <c r="EW141" s="494">
        <v>2963</v>
      </c>
      <c r="EX141" s="494">
        <v>2631</v>
      </c>
      <c r="EY141" s="494">
        <v>2987</v>
      </c>
      <c r="EZ141" s="494">
        <v>3320</v>
      </c>
      <c r="FA141" s="494">
        <v>3923</v>
      </c>
      <c r="FB141" s="494">
        <v>1714</v>
      </c>
      <c r="FC141" s="494">
        <v>11226</v>
      </c>
      <c r="FD141" s="494">
        <v>5468</v>
      </c>
      <c r="FE141" s="494">
        <v>29611</v>
      </c>
      <c r="FF141" s="494">
        <v>9195</v>
      </c>
      <c r="FG141" s="494">
        <v>93514</v>
      </c>
      <c r="FH141" s="494">
        <v>7961</v>
      </c>
      <c r="FI141" s="494">
        <v>18269</v>
      </c>
      <c r="FJ141" s="494">
        <v>58224</v>
      </c>
      <c r="FK141" s="494">
        <v>116957</v>
      </c>
      <c r="FL141" s="494">
        <v>48527</v>
      </c>
      <c r="FM141" s="494">
        <v>18872</v>
      </c>
      <c r="FN141" s="494">
        <v>59888</v>
      </c>
      <c r="FO141" s="494">
        <v>199532</v>
      </c>
      <c r="FP141" s="494">
        <v>121363</v>
      </c>
      <c r="FQ141" s="494">
        <v>8155</v>
      </c>
      <c r="FR141" s="494">
        <v>97623</v>
      </c>
      <c r="FS141" s="494">
        <v>73569</v>
      </c>
      <c r="FT141" s="494">
        <v>74021</v>
      </c>
      <c r="FU141" s="494">
        <v>72480</v>
      </c>
      <c r="FV141" s="494">
        <v>3148</v>
      </c>
      <c r="FW141" s="494">
        <v>13168</v>
      </c>
      <c r="FX141" s="494">
        <v>23900</v>
      </c>
      <c r="FY141" s="494">
        <v>14469</v>
      </c>
      <c r="FZ141" s="494">
        <v>228805</v>
      </c>
      <c r="GA141" s="494">
        <v>95653</v>
      </c>
      <c r="GB141" s="494">
        <v>1236890</v>
      </c>
      <c r="GC141" s="494">
        <v>62009</v>
      </c>
      <c r="GD141" s="494">
        <v>83704</v>
      </c>
      <c r="GE141" s="494">
        <v>119938</v>
      </c>
      <c r="GF141" s="494">
        <v>114800</v>
      </c>
      <c r="GG141" s="495">
        <v>3582</v>
      </c>
      <c r="GH141" s="496">
        <v>5670638</v>
      </c>
      <c r="GI141" s="497">
        <v>1258670</v>
      </c>
      <c r="GJ141" s="497">
        <v>35542706</v>
      </c>
      <c r="GK141" s="497">
        <v>0</v>
      </c>
      <c r="GL141" s="497">
        <v>7307</v>
      </c>
      <c r="GM141" s="497">
        <v>0</v>
      </c>
      <c r="GN141" s="497">
        <v>106731</v>
      </c>
      <c r="GO141" s="497">
        <v>1956432</v>
      </c>
      <c r="GP141" s="495">
        <v>0</v>
      </c>
      <c r="GQ141" s="496">
        <v>38871846</v>
      </c>
      <c r="GR141" s="496">
        <v>44542484</v>
      </c>
      <c r="GS141" s="494">
        <v>71665</v>
      </c>
      <c r="GT141" s="495">
        <v>235943</v>
      </c>
      <c r="GU141" s="496">
        <v>307608</v>
      </c>
      <c r="GV141" s="496">
        <v>39179454</v>
      </c>
      <c r="GW141" s="496">
        <v>44850092</v>
      </c>
      <c r="GX141" s="497">
        <v>0</v>
      </c>
      <c r="GY141" s="497">
        <v>0</v>
      </c>
      <c r="GZ141" s="497">
        <v>0</v>
      </c>
      <c r="HA141" s="495">
        <v>0</v>
      </c>
      <c r="HB141" s="495">
        <v>0</v>
      </c>
      <c r="HC141" s="496">
        <v>39179454</v>
      </c>
      <c r="HD141" s="496">
        <v>44850092</v>
      </c>
    </row>
    <row r="142" spans="1:212" ht="15.75" hidden="1" customHeight="1" x14ac:dyDescent="0.2">
      <c r="A142" s="498" t="s">
        <v>1147</v>
      </c>
      <c r="B142" s="499" t="s">
        <v>799</v>
      </c>
      <c r="C142" s="493">
        <v>5861</v>
      </c>
      <c r="D142" s="494">
        <v>1231</v>
      </c>
      <c r="E142" s="494">
        <v>6700</v>
      </c>
      <c r="F142" s="494">
        <v>2165</v>
      </c>
      <c r="G142" s="494">
        <v>798</v>
      </c>
      <c r="H142" s="494">
        <v>3674</v>
      </c>
      <c r="I142" s="494">
        <v>13344</v>
      </c>
      <c r="J142" s="494">
        <v>6245</v>
      </c>
      <c r="K142" s="494">
        <v>1585</v>
      </c>
      <c r="L142" s="494">
        <v>489</v>
      </c>
      <c r="M142" s="494">
        <v>1132</v>
      </c>
      <c r="N142" s="494">
        <v>12127</v>
      </c>
      <c r="O142" s="494">
        <v>898</v>
      </c>
      <c r="P142" s="494">
        <v>4705</v>
      </c>
      <c r="Q142" s="494">
        <v>22277</v>
      </c>
      <c r="R142" s="494">
        <v>1790</v>
      </c>
      <c r="S142" s="494">
        <v>15789</v>
      </c>
      <c r="T142" s="494">
        <v>9104</v>
      </c>
      <c r="U142" s="494">
        <v>2408</v>
      </c>
      <c r="V142" s="494">
        <v>24647</v>
      </c>
      <c r="W142" s="494">
        <v>5437</v>
      </c>
      <c r="X142" s="494">
        <v>17958</v>
      </c>
      <c r="Y142" s="494">
        <v>24046</v>
      </c>
      <c r="Z142" s="494">
        <v>60300</v>
      </c>
      <c r="AA142" s="494">
        <v>14508</v>
      </c>
      <c r="AB142" s="494">
        <v>4811</v>
      </c>
      <c r="AC142" s="494">
        <v>10143</v>
      </c>
      <c r="AD142" s="494">
        <v>1488</v>
      </c>
      <c r="AE142" s="494">
        <v>8229</v>
      </c>
      <c r="AF142" s="494">
        <v>1752</v>
      </c>
      <c r="AG142" s="494">
        <v>7464</v>
      </c>
      <c r="AH142" s="494">
        <v>4104</v>
      </c>
      <c r="AI142" s="494">
        <v>17481</v>
      </c>
      <c r="AJ142" s="494">
        <v>3932</v>
      </c>
      <c r="AK142" s="494">
        <v>10607</v>
      </c>
      <c r="AL142" s="494">
        <v>6902</v>
      </c>
      <c r="AM142" s="494">
        <v>6319</v>
      </c>
      <c r="AN142" s="494">
        <v>21575</v>
      </c>
      <c r="AO142" s="494">
        <v>5245</v>
      </c>
      <c r="AP142" s="494">
        <v>15070</v>
      </c>
      <c r="AQ142" s="494">
        <v>9189</v>
      </c>
      <c r="AR142" s="494">
        <v>14930</v>
      </c>
      <c r="AS142" s="494">
        <v>12440</v>
      </c>
      <c r="AT142" s="494">
        <v>43143</v>
      </c>
      <c r="AU142" s="494">
        <v>2078</v>
      </c>
      <c r="AV142" s="494">
        <v>2683</v>
      </c>
      <c r="AW142" s="494">
        <v>6600</v>
      </c>
      <c r="AX142" s="494">
        <v>9376</v>
      </c>
      <c r="AY142" s="494">
        <v>17720</v>
      </c>
      <c r="AZ142" s="494">
        <v>3729</v>
      </c>
      <c r="BA142" s="494">
        <v>8438</v>
      </c>
      <c r="BB142" s="494">
        <v>9182</v>
      </c>
      <c r="BC142" s="494">
        <v>1966</v>
      </c>
      <c r="BD142" s="494">
        <v>43341</v>
      </c>
      <c r="BE142" s="494">
        <v>2779</v>
      </c>
      <c r="BF142" s="494">
        <v>5791</v>
      </c>
      <c r="BG142" s="494">
        <v>3774</v>
      </c>
      <c r="BH142" s="494">
        <v>14370</v>
      </c>
      <c r="BI142" s="494">
        <v>13584</v>
      </c>
      <c r="BJ142" s="494">
        <v>37844</v>
      </c>
      <c r="BK142" s="494">
        <v>6663</v>
      </c>
      <c r="BL142" s="494">
        <v>28438</v>
      </c>
      <c r="BM142" s="494">
        <v>5885</v>
      </c>
      <c r="BN142" s="494">
        <v>7283</v>
      </c>
      <c r="BO142" s="494">
        <v>501</v>
      </c>
      <c r="BP142" s="494">
        <v>988</v>
      </c>
      <c r="BQ142" s="494">
        <v>10372</v>
      </c>
      <c r="BR142" s="494">
        <v>24670</v>
      </c>
      <c r="BS142" s="494">
        <v>10821</v>
      </c>
      <c r="BT142" s="494">
        <v>2668</v>
      </c>
      <c r="BU142" s="494">
        <v>8652</v>
      </c>
      <c r="BV142" s="494">
        <v>31130</v>
      </c>
      <c r="BW142" s="494">
        <v>0</v>
      </c>
      <c r="BX142" s="494">
        <v>22618</v>
      </c>
      <c r="BY142" s="494">
        <v>5517</v>
      </c>
      <c r="BZ142" s="494">
        <v>18377</v>
      </c>
      <c r="CA142" s="494">
        <v>8862</v>
      </c>
      <c r="CB142" s="494">
        <v>9256</v>
      </c>
      <c r="CC142" s="494">
        <v>29353</v>
      </c>
      <c r="CD142" s="494">
        <v>0</v>
      </c>
      <c r="CE142" s="494">
        <v>6769</v>
      </c>
      <c r="CF142" s="494">
        <v>25151</v>
      </c>
      <c r="CG142" s="494">
        <v>28859</v>
      </c>
      <c r="CH142" s="494">
        <v>28979</v>
      </c>
      <c r="CI142" s="494">
        <v>12568</v>
      </c>
      <c r="CJ142" s="494">
        <v>49110</v>
      </c>
      <c r="CK142" s="494">
        <v>15427</v>
      </c>
      <c r="CL142" s="494">
        <v>9822</v>
      </c>
      <c r="CM142" s="494">
        <v>8336</v>
      </c>
      <c r="CN142" s="494">
        <v>6226</v>
      </c>
      <c r="CO142" s="494">
        <v>22105</v>
      </c>
      <c r="CP142" s="494">
        <v>3827</v>
      </c>
      <c r="CQ142" s="494">
        <v>14048</v>
      </c>
      <c r="CR142" s="494">
        <v>3563</v>
      </c>
      <c r="CS142" s="494">
        <v>6203</v>
      </c>
      <c r="CT142" s="494">
        <v>6368</v>
      </c>
      <c r="CU142" s="494">
        <v>17601</v>
      </c>
      <c r="CV142" s="494">
        <v>14293</v>
      </c>
      <c r="CW142" s="494">
        <v>26752</v>
      </c>
      <c r="CX142" s="494">
        <v>6212</v>
      </c>
      <c r="CY142" s="494">
        <v>6291</v>
      </c>
      <c r="CZ142" s="494">
        <v>21414</v>
      </c>
      <c r="DA142" s="494">
        <v>16382</v>
      </c>
      <c r="DB142" s="494">
        <v>8499</v>
      </c>
      <c r="DC142" s="494">
        <v>7896</v>
      </c>
      <c r="DD142" s="494">
        <v>38065</v>
      </c>
      <c r="DE142" s="494">
        <v>36528</v>
      </c>
      <c r="DF142" s="494">
        <v>31310</v>
      </c>
      <c r="DG142" s="494">
        <v>18079</v>
      </c>
      <c r="DH142" s="494">
        <v>5279</v>
      </c>
      <c r="DI142" s="494">
        <v>3258</v>
      </c>
      <c r="DJ142" s="494">
        <v>15646</v>
      </c>
      <c r="DK142" s="494">
        <v>12210</v>
      </c>
      <c r="DL142" s="494">
        <v>2555</v>
      </c>
      <c r="DM142" s="494">
        <v>10442</v>
      </c>
      <c r="DN142" s="494">
        <v>44932</v>
      </c>
      <c r="DO142" s="494">
        <v>11030</v>
      </c>
      <c r="DP142" s="494">
        <v>2658</v>
      </c>
      <c r="DQ142" s="494">
        <v>67379</v>
      </c>
      <c r="DR142" s="494">
        <v>33948</v>
      </c>
      <c r="DS142" s="494">
        <v>13029</v>
      </c>
      <c r="DT142" s="494">
        <v>10945</v>
      </c>
      <c r="DU142" s="494">
        <v>5373</v>
      </c>
      <c r="DV142" s="494">
        <v>9496</v>
      </c>
      <c r="DW142" s="494">
        <v>76723</v>
      </c>
      <c r="DX142" s="494">
        <v>1530</v>
      </c>
      <c r="DY142" s="494">
        <v>169213</v>
      </c>
      <c r="DZ142" s="494">
        <v>158609</v>
      </c>
      <c r="EA142" s="494">
        <v>80976</v>
      </c>
      <c r="EB142" s="494">
        <v>198987</v>
      </c>
      <c r="EC142" s="494">
        <v>103677</v>
      </c>
      <c r="ED142" s="494">
        <v>364845</v>
      </c>
      <c r="EE142" s="494">
        <v>21935</v>
      </c>
      <c r="EF142" s="494">
        <v>2368</v>
      </c>
      <c r="EG142" s="494">
        <v>106431</v>
      </c>
      <c r="EH142" s="494">
        <v>131740</v>
      </c>
      <c r="EI142" s="494">
        <v>906790</v>
      </c>
      <c r="EJ142" s="494">
        <v>627959</v>
      </c>
      <c r="EK142" s="494">
        <v>1442992</v>
      </c>
      <c r="EL142" s="494">
        <v>120453</v>
      </c>
      <c r="EM142" s="494">
        <v>1316980</v>
      </c>
      <c r="EN142" s="494">
        <v>851158</v>
      </c>
      <c r="EO142" s="494">
        <v>3238701</v>
      </c>
      <c r="EP142" s="494">
        <v>343161</v>
      </c>
      <c r="EQ142" s="494">
        <v>5580</v>
      </c>
      <c r="ER142" s="494">
        <v>10681</v>
      </c>
      <c r="ES142" s="494">
        <v>52478</v>
      </c>
      <c r="ET142" s="494">
        <v>0</v>
      </c>
      <c r="EU142" s="494">
        <v>0</v>
      </c>
      <c r="EV142" s="494">
        <v>29715</v>
      </c>
      <c r="EW142" s="494">
        <v>18522</v>
      </c>
      <c r="EX142" s="494">
        <v>20554</v>
      </c>
      <c r="EY142" s="494">
        <v>19741</v>
      </c>
      <c r="EZ142" s="494">
        <v>4362</v>
      </c>
      <c r="FA142" s="494">
        <v>9228</v>
      </c>
      <c r="FB142" s="494">
        <v>7097</v>
      </c>
      <c r="FC142" s="494">
        <v>62006</v>
      </c>
      <c r="FD142" s="494">
        <v>1013</v>
      </c>
      <c r="FE142" s="494">
        <v>91319</v>
      </c>
      <c r="FF142" s="494">
        <v>17840</v>
      </c>
      <c r="FG142" s="494">
        <v>60272</v>
      </c>
      <c r="FH142" s="494">
        <v>10745</v>
      </c>
      <c r="FI142" s="494">
        <v>18059</v>
      </c>
      <c r="FJ142" s="494">
        <v>385143</v>
      </c>
      <c r="FK142" s="494">
        <v>451165</v>
      </c>
      <c r="FL142" s="494">
        <v>241322</v>
      </c>
      <c r="FM142" s="494">
        <v>37886</v>
      </c>
      <c r="FN142" s="494">
        <v>1407</v>
      </c>
      <c r="FO142" s="494">
        <v>38053</v>
      </c>
      <c r="FP142" s="494">
        <v>241825</v>
      </c>
      <c r="FQ142" s="494">
        <v>67033</v>
      </c>
      <c r="FR142" s="494">
        <v>216645</v>
      </c>
      <c r="FS142" s="494">
        <v>42393</v>
      </c>
      <c r="FT142" s="494">
        <v>109518</v>
      </c>
      <c r="FU142" s="494">
        <v>291295</v>
      </c>
      <c r="FV142" s="494">
        <v>19592</v>
      </c>
      <c r="FW142" s="494">
        <v>9383</v>
      </c>
      <c r="FX142" s="494">
        <v>49490</v>
      </c>
      <c r="FY142" s="494">
        <v>34747</v>
      </c>
      <c r="FZ142" s="494">
        <v>133921</v>
      </c>
      <c r="GA142" s="494">
        <v>98517</v>
      </c>
      <c r="GB142" s="494">
        <v>119448</v>
      </c>
      <c r="GC142" s="494">
        <v>12877</v>
      </c>
      <c r="GD142" s="494">
        <v>53729</v>
      </c>
      <c r="GE142" s="494">
        <v>20390</v>
      </c>
      <c r="GF142" s="494">
        <v>0</v>
      </c>
      <c r="GG142" s="495">
        <v>13399</v>
      </c>
      <c r="GH142" s="496">
        <v>15017832</v>
      </c>
      <c r="GI142" s="497">
        <v>0</v>
      </c>
      <c r="GJ142" s="497">
        <v>5423037</v>
      </c>
      <c r="GK142" s="497">
        <v>0</v>
      </c>
      <c r="GL142" s="497">
        <v>0</v>
      </c>
      <c r="GM142" s="497">
        <v>0</v>
      </c>
      <c r="GN142" s="497">
        <v>0</v>
      </c>
      <c r="GO142" s="497">
        <v>0</v>
      </c>
      <c r="GP142" s="495">
        <v>0</v>
      </c>
      <c r="GQ142" s="496">
        <v>5423037</v>
      </c>
      <c r="GR142" s="496">
        <v>20440869</v>
      </c>
      <c r="GS142" s="494">
        <v>1553656</v>
      </c>
      <c r="GT142" s="495">
        <v>0</v>
      </c>
      <c r="GU142" s="496">
        <v>1553656</v>
      </c>
      <c r="GV142" s="496">
        <v>6976693</v>
      </c>
      <c r="GW142" s="496">
        <v>21994525</v>
      </c>
      <c r="GX142" s="497">
        <v>-834729</v>
      </c>
      <c r="GY142" s="497">
        <v>0</v>
      </c>
      <c r="GZ142" s="497">
        <v>0</v>
      </c>
      <c r="HA142" s="495">
        <v>0</v>
      </c>
      <c r="HB142" s="495">
        <v>-834729</v>
      </c>
      <c r="HC142" s="496">
        <v>6141964</v>
      </c>
      <c r="HD142" s="496">
        <v>21159796</v>
      </c>
    </row>
    <row r="143" spans="1:212" ht="15.75" hidden="1" customHeight="1" x14ac:dyDescent="0.2">
      <c r="A143" s="498" t="s">
        <v>1148</v>
      </c>
      <c r="B143" s="499" t="s">
        <v>796</v>
      </c>
      <c r="C143" s="493">
        <v>8010</v>
      </c>
      <c r="D143" s="494">
        <v>1683</v>
      </c>
      <c r="E143" s="494">
        <v>316</v>
      </c>
      <c r="F143" s="494">
        <v>187</v>
      </c>
      <c r="G143" s="494">
        <v>139</v>
      </c>
      <c r="H143" s="494">
        <v>941</v>
      </c>
      <c r="I143" s="494">
        <v>2391</v>
      </c>
      <c r="J143" s="494">
        <v>4724</v>
      </c>
      <c r="K143" s="494">
        <v>2600</v>
      </c>
      <c r="L143" s="494">
        <v>429</v>
      </c>
      <c r="M143" s="494">
        <v>466</v>
      </c>
      <c r="N143" s="494">
        <v>1321</v>
      </c>
      <c r="O143" s="494">
        <v>1575</v>
      </c>
      <c r="P143" s="494">
        <v>445</v>
      </c>
      <c r="Q143" s="494">
        <v>3281</v>
      </c>
      <c r="R143" s="494">
        <v>1787</v>
      </c>
      <c r="S143" s="494">
        <v>4838</v>
      </c>
      <c r="T143" s="494">
        <v>3267</v>
      </c>
      <c r="U143" s="494">
        <v>1237</v>
      </c>
      <c r="V143" s="494">
        <v>3131</v>
      </c>
      <c r="W143" s="494">
        <v>646</v>
      </c>
      <c r="X143" s="494">
        <v>2239</v>
      </c>
      <c r="Y143" s="494">
        <v>6396</v>
      </c>
      <c r="Z143" s="494">
        <v>6673</v>
      </c>
      <c r="AA143" s="494">
        <v>751</v>
      </c>
      <c r="AB143" s="494">
        <v>599</v>
      </c>
      <c r="AC143" s="494">
        <v>968</v>
      </c>
      <c r="AD143" s="494">
        <v>69</v>
      </c>
      <c r="AE143" s="494">
        <v>458</v>
      </c>
      <c r="AF143" s="494">
        <v>371</v>
      </c>
      <c r="AG143" s="494">
        <v>852</v>
      </c>
      <c r="AH143" s="494">
        <v>1891</v>
      </c>
      <c r="AI143" s="494">
        <v>5166</v>
      </c>
      <c r="AJ143" s="494">
        <v>569</v>
      </c>
      <c r="AK143" s="494">
        <v>708</v>
      </c>
      <c r="AL143" s="494">
        <v>1810</v>
      </c>
      <c r="AM143" s="494">
        <v>3578</v>
      </c>
      <c r="AN143" s="494">
        <v>5515</v>
      </c>
      <c r="AO143" s="494">
        <v>1044</v>
      </c>
      <c r="AP143" s="494">
        <v>3718</v>
      </c>
      <c r="AQ143" s="494">
        <v>902</v>
      </c>
      <c r="AR143" s="494">
        <v>3566</v>
      </c>
      <c r="AS143" s="494">
        <v>2054</v>
      </c>
      <c r="AT143" s="494">
        <v>3190</v>
      </c>
      <c r="AU143" s="494">
        <v>1600</v>
      </c>
      <c r="AV143" s="494">
        <v>522</v>
      </c>
      <c r="AW143" s="494">
        <v>2909</v>
      </c>
      <c r="AX143" s="494">
        <v>1936</v>
      </c>
      <c r="AY143" s="494">
        <v>6152</v>
      </c>
      <c r="AZ143" s="494">
        <v>1081</v>
      </c>
      <c r="BA143" s="494">
        <v>1731</v>
      </c>
      <c r="BB143" s="494">
        <v>3355</v>
      </c>
      <c r="BC143" s="494">
        <v>243</v>
      </c>
      <c r="BD143" s="494">
        <v>1181</v>
      </c>
      <c r="BE143" s="494">
        <v>1779</v>
      </c>
      <c r="BF143" s="494">
        <v>5827</v>
      </c>
      <c r="BG143" s="494">
        <v>1973</v>
      </c>
      <c r="BH143" s="494">
        <v>716</v>
      </c>
      <c r="BI143" s="494">
        <v>5612</v>
      </c>
      <c r="BJ143" s="494">
        <v>11753</v>
      </c>
      <c r="BK143" s="494">
        <v>566</v>
      </c>
      <c r="BL143" s="494">
        <v>9907</v>
      </c>
      <c r="BM143" s="494">
        <v>2359</v>
      </c>
      <c r="BN143" s="494">
        <v>2056</v>
      </c>
      <c r="BO143" s="494">
        <v>130</v>
      </c>
      <c r="BP143" s="494">
        <v>363</v>
      </c>
      <c r="BQ143" s="494">
        <v>1750</v>
      </c>
      <c r="BR143" s="494">
        <v>2472</v>
      </c>
      <c r="BS143" s="494">
        <v>1569</v>
      </c>
      <c r="BT143" s="494">
        <v>265</v>
      </c>
      <c r="BU143" s="494">
        <v>4744</v>
      </c>
      <c r="BV143" s="494">
        <v>5816</v>
      </c>
      <c r="BW143" s="494">
        <v>0</v>
      </c>
      <c r="BX143" s="494">
        <v>2202</v>
      </c>
      <c r="BY143" s="494">
        <v>453</v>
      </c>
      <c r="BZ143" s="494">
        <v>2942</v>
      </c>
      <c r="CA143" s="494">
        <v>3986</v>
      </c>
      <c r="CB143" s="494">
        <v>4823</v>
      </c>
      <c r="CC143" s="494">
        <v>1670</v>
      </c>
      <c r="CD143" s="494">
        <v>0</v>
      </c>
      <c r="CE143" s="494">
        <v>1801</v>
      </c>
      <c r="CF143" s="494">
        <v>6202</v>
      </c>
      <c r="CG143" s="494">
        <v>1093</v>
      </c>
      <c r="CH143" s="494">
        <v>1850</v>
      </c>
      <c r="CI143" s="494">
        <v>895</v>
      </c>
      <c r="CJ143" s="494">
        <v>10236</v>
      </c>
      <c r="CK143" s="494">
        <v>1525</v>
      </c>
      <c r="CL143" s="494">
        <v>770</v>
      </c>
      <c r="CM143" s="494">
        <v>807</v>
      </c>
      <c r="CN143" s="494">
        <v>439</v>
      </c>
      <c r="CO143" s="494">
        <v>4558</v>
      </c>
      <c r="CP143" s="494">
        <v>1305</v>
      </c>
      <c r="CQ143" s="494">
        <v>843</v>
      </c>
      <c r="CR143" s="494">
        <v>808</v>
      </c>
      <c r="CS143" s="494">
        <v>1085</v>
      </c>
      <c r="CT143" s="494">
        <v>3709</v>
      </c>
      <c r="CU143" s="494">
        <v>7446</v>
      </c>
      <c r="CV143" s="494">
        <v>2920</v>
      </c>
      <c r="CW143" s="494">
        <v>5584</v>
      </c>
      <c r="CX143" s="494">
        <v>587</v>
      </c>
      <c r="CY143" s="494">
        <v>1881</v>
      </c>
      <c r="CZ143" s="494">
        <v>3589</v>
      </c>
      <c r="DA143" s="494">
        <v>1963</v>
      </c>
      <c r="DB143" s="494">
        <v>104</v>
      </c>
      <c r="DC143" s="494">
        <v>48</v>
      </c>
      <c r="DD143" s="494">
        <v>1427</v>
      </c>
      <c r="DE143" s="494">
        <v>8282</v>
      </c>
      <c r="DF143" s="494">
        <v>10754</v>
      </c>
      <c r="DG143" s="494">
        <v>1626</v>
      </c>
      <c r="DH143" s="494">
        <v>2606</v>
      </c>
      <c r="DI143" s="494">
        <v>1824</v>
      </c>
      <c r="DJ143" s="494">
        <v>6797</v>
      </c>
      <c r="DK143" s="494">
        <v>4098</v>
      </c>
      <c r="DL143" s="494">
        <v>763</v>
      </c>
      <c r="DM143" s="494">
        <v>4170</v>
      </c>
      <c r="DN143" s="494">
        <v>15042</v>
      </c>
      <c r="DO143" s="494">
        <v>1466</v>
      </c>
      <c r="DP143" s="494">
        <v>16</v>
      </c>
      <c r="DQ143" s="494">
        <v>21841</v>
      </c>
      <c r="DR143" s="494">
        <v>5165</v>
      </c>
      <c r="DS143" s="494">
        <v>335</v>
      </c>
      <c r="DT143" s="494">
        <v>5756</v>
      </c>
      <c r="DU143" s="494">
        <v>2068</v>
      </c>
      <c r="DV143" s="494">
        <v>1579</v>
      </c>
      <c r="DW143" s="494">
        <v>6399</v>
      </c>
      <c r="DX143" s="494">
        <v>776</v>
      </c>
      <c r="DY143" s="494">
        <v>10094</v>
      </c>
      <c r="DZ143" s="494">
        <v>9900</v>
      </c>
      <c r="EA143" s="494">
        <v>27</v>
      </c>
      <c r="EB143" s="494">
        <v>13569</v>
      </c>
      <c r="EC143" s="494">
        <v>17062</v>
      </c>
      <c r="ED143" s="494">
        <v>13630</v>
      </c>
      <c r="EE143" s="494">
        <v>1092</v>
      </c>
      <c r="EF143" s="494">
        <v>54</v>
      </c>
      <c r="EG143" s="494">
        <v>1035</v>
      </c>
      <c r="EH143" s="494">
        <v>694</v>
      </c>
      <c r="EI143" s="494">
        <v>79574</v>
      </c>
      <c r="EJ143" s="494">
        <v>19629</v>
      </c>
      <c r="EK143" s="494">
        <v>34546</v>
      </c>
      <c r="EL143" s="494">
        <v>38054</v>
      </c>
      <c r="EM143" s="494">
        <v>49037</v>
      </c>
      <c r="EN143" s="494">
        <v>63798</v>
      </c>
      <c r="EO143" s="494">
        <v>618547</v>
      </c>
      <c r="EP143" s="494">
        <v>539</v>
      </c>
      <c r="EQ143" s="494">
        <v>317</v>
      </c>
      <c r="ER143" s="494">
        <v>6423</v>
      </c>
      <c r="ES143" s="494">
        <v>118579</v>
      </c>
      <c r="ET143" s="494">
        <v>289131</v>
      </c>
      <c r="EU143" s="494">
        <v>109483</v>
      </c>
      <c r="EV143" s="494">
        <v>11679</v>
      </c>
      <c r="EW143" s="494">
        <v>40902</v>
      </c>
      <c r="EX143" s="494">
        <v>36175</v>
      </c>
      <c r="EY143" s="494">
        <v>31871</v>
      </c>
      <c r="EZ143" s="494">
        <v>12900</v>
      </c>
      <c r="FA143" s="494">
        <v>497</v>
      </c>
      <c r="FB143" s="494">
        <v>2672</v>
      </c>
      <c r="FC143" s="494">
        <v>8826</v>
      </c>
      <c r="FD143" s="494">
        <v>94</v>
      </c>
      <c r="FE143" s="494">
        <v>40892</v>
      </c>
      <c r="FF143" s="494">
        <v>10378</v>
      </c>
      <c r="FG143" s="494">
        <v>16367</v>
      </c>
      <c r="FH143" s="494">
        <v>3769</v>
      </c>
      <c r="FI143" s="494">
        <v>9680</v>
      </c>
      <c r="FJ143" s="494">
        <v>157</v>
      </c>
      <c r="FK143" s="494">
        <v>131</v>
      </c>
      <c r="FL143" s="494">
        <v>70</v>
      </c>
      <c r="FM143" s="494">
        <v>154</v>
      </c>
      <c r="FN143" s="494">
        <v>651</v>
      </c>
      <c r="FO143" s="494">
        <v>2324</v>
      </c>
      <c r="FP143" s="494">
        <v>4619</v>
      </c>
      <c r="FQ143" s="494">
        <v>196</v>
      </c>
      <c r="FR143" s="494">
        <v>2290</v>
      </c>
      <c r="FS143" s="494">
        <v>12778</v>
      </c>
      <c r="FT143" s="494">
        <v>4735</v>
      </c>
      <c r="FU143" s="494">
        <v>31748</v>
      </c>
      <c r="FV143" s="494">
        <v>34128</v>
      </c>
      <c r="FW143" s="494">
        <v>4796</v>
      </c>
      <c r="FX143" s="494">
        <v>4796</v>
      </c>
      <c r="FY143" s="494">
        <v>572</v>
      </c>
      <c r="FZ143" s="494">
        <v>40262</v>
      </c>
      <c r="GA143" s="494">
        <v>2210</v>
      </c>
      <c r="GB143" s="494">
        <v>36808</v>
      </c>
      <c r="GC143" s="494">
        <v>507</v>
      </c>
      <c r="GD143" s="494">
        <v>31498</v>
      </c>
      <c r="GE143" s="494">
        <v>15269</v>
      </c>
      <c r="GF143" s="494">
        <v>0</v>
      </c>
      <c r="GG143" s="495">
        <v>0</v>
      </c>
      <c r="GH143" s="496">
        <v>2309997</v>
      </c>
      <c r="GI143" s="497">
        <v>282</v>
      </c>
      <c r="GJ143" s="497">
        <v>12351549</v>
      </c>
      <c r="GK143" s="497">
        <v>0</v>
      </c>
      <c r="GL143" s="497">
        <v>0</v>
      </c>
      <c r="GM143" s="497">
        <v>0</v>
      </c>
      <c r="GN143" s="497">
        <v>0</v>
      </c>
      <c r="GO143" s="497">
        <v>0</v>
      </c>
      <c r="GP143" s="495">
        <v>0</v>
      </c>
      <c r="GQ143" s="496">
        <v>12351831</v>
      </c>
      <c r="GR143" s="496">
        <v>14661828</v>
      </c>
      <c r="GS143" s="494">
        <v>191200</v>
      </c>
      <c r="GT143" s="495">
        <v>75</v>
      </c>
      <c r="GU143" s="496">
        <v>191275</v>
      </c>
      <c r="GV143" s="496">
        <v>12543106</v>
      </c>
      <c r="GW143" s="496">
        <v>14853103</v>
      </c>
      <c r="GX143" s="497">
        <v>-564000</v>
      </c>
      <c r="GY143" s="497">
        <v>-675</v>
      </c>
      <c r="GZ143" s="497">
        <v>0</v>
      </c>
      <c r="HA143" s="495">
        <v>0</v>
      </c>
      <c r="HB143" s="495">
        <v>-564675</v>
      </c>
      <c r="HC143" s="496">
        <v>11978431</v>
      </c>
      <c r="HD143" s="496">
        <v>14288428</v>
      </c>
    </row>
    <row r="144" spans="1:212" ht="15.75" hidden="1" customHeight="1" x14ac:dyDescent="0.2">
      <c r="A144" s="498" t="s">
        <v>1149</v>
      </c>
      <c r="B144" s="499" t="s">
        <v>792</v>
      </c>
      <c r="C144" s="493">
        <v>0</v>
      </c>
      <c r="D144" s="494">
        <v>0</v>
      </c>
      <c r="E144" s="494">
        <v>0</v>
      </c>
      <c r="F144" s="494">
        <v>0</v>
      </c>
      <c r="G144" s="494">
        <v>0</v>
      </c>
      <c r="H144" s="494">
        <v>3228</v>
      </c>
      <c r="I144" s="494">
        <v>0</v>
      </c>
      <c r="J144" s="494">
        <v>18317</v>
      </c>
      <c r="K144" s="494">
        <v>65</v>
      </c>
      <c r="L144" s="494">
        <v>109</v>
      </c>
      <c r="M144" s="494">
        <v>616</v>
      </c>
      <c r="N144" s="494">
        <v>1023</v>
      </c>
      <c r="O144" s="494">
        <v>92</v>
      </c>
      <c r="P144" s="494">
        <v>3502</v>
      </c>
      <c r="Q144" s="494">
        <v>3121</v>
      </c>
      <c r="R144" s="494">
        <v>394</v>
      </c>
      <c r="S144" s="494">
        <v>18132</v>
      </c>
      <c r="T144" s="494">
        <v>5289</v>
      </c>
      <c r="U144" s="494">
        <v>4062</v>
      </c>
      <c r="V144" s="494">
        <v>25118</v>
      </c>
      <c r="W144" s="494">
        <v>763</v>
      </c>
      <c r="X144" s="494">
        <v>6672</v>
      </c>
      <c r="Y144" s="494">
        <v>14422</v>
      </c>
      <c r="Z144" s="494">
        <v>9755</v>
      </c>
      <c r="AA144" s="494">
        <v>2767</v>
      </c>
      <c r="AB144" s="494">
        <v>848</v>
      </c>
      <c r="AC144" s="494">
        <v>28</v>
      </c>
      <c r="AD144" s="494">
        <v>256</v>
      </c>
      <c r="AE144" s="494">
        <v>787</v>
      </c>
      <c r="AF144" s="494">
        <v>68</v>
      </c>
      <c r="AG144" s="494">
        <v>1335</v>
      </c>
      <c r="AH144" s="494">
        <v>1086</v>
      </c>
      <c r="AI144" s="494">
        <v>6024</v>
      </c>
      <c r="AJ144" s="494">
        <v>738</v>
      </c>
      <c r="AK144" s="494">
        <v>3085</v>
      </c>
      <c r="AL144" s="494">
        <v>1083</v>
      </c>
      <c r="AM144" s="494">
        <v>3224</v>
      </c>
      <c r="AN144" s="494">
        <v>8878</v>
      </c>
      <c r="AO144" s="494">
        <v>1081</v>
      </c>
      <c r="AP144" s="494">
        <v>4592</v>
      </c>
      <c r="AQ144" s="494">
        <v>2092</v>
      </c>
      <c r="AR144" s="494">
        <v>3213</v>
      </c>
      <c r="AS144" s="494">
        <v>4107</v>
      </c>
      <c r="AT144" s="494">
        <v>23098</v>
      </c>
      <c r="AU144" s="494">
        <v>438</v>
      </c>
      <c r="AV144" s="494">
        <v>835</v>
      </c>
      <c r="AW144" s="494">
        <v>3887</v>
      </c>
      <c r="AX144" s="494">
        <v>4394</v>
      </c>
      <c r="AY144" s="494">
        <v>5018</v>
      </c>
      <c r="AZ144" s="494">
        <v>1716</v>
      </c>
      <c r="BA144" s="494">
        <v>3622</v>
      </c>
      <c r="BB144" s="494">
        <v>5028</v>
      </c>
      <c r="BC144" s="494">
        <v>1050</v>
      </c>
      <c r="BD144" s="494">
        <v>28532</v>
      </c>
      <c r="BE144" s="494">
        <v>818</v>
      </c>
      <c r="BF144" s="494">
        <v>3416</v>
      </c>
      <c r="BG144" s="494">
        <v>1419</v>
      </c>
      <c r="BH144" s="494">
        <v>3739</v>
      </c>
      <c r="BI144" s="494">
        <v>3439</v>
      </c>
      <c r="BJ144" s="494">
        <v>4742</v>
      </c>
      <c r="BK144" s="494">
        <v>1374</v>
      </c>
      <c r="BL144" s="494">
        <v>35970</v>
      </c>
      <c r="BM144" s="494">
        <v>2220</v>
      </c>
      <c r="BN144" s="494">
        <v>5924</v>
      </c>
      <c r="BO144" s="494">
        <v>151</v>
      </c>
      <c r="BP144" s="494">
        <v>508</v>
      </c>
      <c r="BQ144" s="494">
        <v>3510</v>
      </c>
      <c r="BR144" s="494">
        <v>10900</v>
      </c>
      <c r="BS144" s="494">
        <v>1934</v>
      </c>
      <c r="BT144" s="494">
        <v>874</v>
      </c>
      <c r="BU144" s="494">
        <v>3106</v>
      </c>
      <c r="BV144" s="494">
        <v>7167</v>
      </c>
      <c r="BW144" s="494">
        <v>0</v>
      </c>
      <c r="BX144" s="494">
        <v>10243</v>
      </c>
      <c r="BY144" s="494">
        <v>1818</v>
      </c>
      <c r="BZ144" s="494">
        <v>4724</v>
      </c>
      <c r="CA144" s="494">
        <v>6590</v>
      </c>
      <c r="CB144" s="494">
        <v>2651</v>
      </c>
      <c r="CC144" s="494">
        <v>2647</v>
      </c>
      <c r="CD144" s="494">
        <v>0</v>
      </c>
      <c r="CE144" s="494">
        <v>1501</v>
      </c>
      <c r="CF144" s="494">
        <v>4506</v>
      </c>
      <c r="CG144" s="494">
        <v>23631</v>
      </c>
      <c r="CH144" s="494">
        <v>4849</v>
      </c>
      <c r="CI144" s="494">
        <v>1627</v>
      </c>
      <c r="CJ144" s="494">
        <v>17755</v>
      </c>
      <c r="CK144" s="494">
        <v>4122</v>
      </c>
      <c r="CL144" s="494">
        <v>6561</v>
      </c>
      <c r="CM144" s="494">
        <v>4413</v>
      </c>
      <c r="CN144" s="494">
        <v>1930</v>
      </c>
      <c r="CO144" s="494">
        <v>10929</v>
      </c>
      <c r="CP144" s="494">
        <v>1720</v>
      </c>
      <c r="CQ144" s="494">
        <v>2278</v>
      </c>
      <c r="CR144" s="494">
        <v>807</v>
      </c>
      <c r="CS144" s="494">
        <v>4873</v>
      </c>
      <c r="CT144" s="494">
        <v>3059</v>
      </c>
      <c r="CU144" s="494">
        <v>7412</v>
      </c>
      <c r="CV144" s="494">
        <v>5507</v>
      </c>
      <c r="CW144" s="494">
        <v>16738</v>
      </c>
      <c r="CX144" s="494">
        <v>2468</v>
      </c>
      <c r="CY144" s="494">
        <v>2538</v>
      </c>
      <c r="CZ144" s="494">
        <v>3777</v>
      </c>
      <c r="DA144" s="494">
        <v>1492</v>
      </c>
      <c r="DB144" s="494">
        <v>1681</v>
      </c>
      <c r="DC144" s="494">
        <v>1236</v>
      </c>
      <c r="DD144" s="494">
        <v>9722</v>
      </c>
      <c r="DE144" s="494">
        <v>12100</v>
      </c>
      <c r="DF144" s="494">
        <v>16120</v>
      </c>
      <c r="DG144" s="494">
        <v>8810</v>
      </c>
      <c r="DH144" s="494">
        <v>1732</v>
      </c>
      <c r="DI144" s="494">
        <v>2666</v>
      </c>
      <c r="DJ144" s="494">
        <v>11951</v>
      </c>
      <c r="DK144" s="494">
        <v>4725</v>
      </c>
      <c r="DL144" s="494">
        <v>4636</v>
      </c>
      <c r="DM144" s="494">
        <v>4062</v>
      </c>
      <c r="DN144" s="494">
        <v>15488</v>
      </c>
      <c r="DO144" s="494">
        <v>2583</v>
      </c>
      <c r="DP144" s="494">
        <v>433</v>
      </c>
      <c r="DQ144" s="494">
        <v>13844</v>
      </c>
      <c r="DR144" s="494">
        <v>5317</v>
      </c>
      <c r="DS144" s="494">
        <v>115</v>
      </c>
      <c r="DT144" s="494">
        <v>1333</v>
      </c>
      <c r="DU144" s="494">
        <v>3749</v>
      </c>
      <c r="DV144" s="494">
        <v>929</v>
      </c>
      <c r="DW144" s="494">
        <v>4925</v>
      </c>
      <c r="DX144" s="494">
        <v>163</v>
      </c>
      <c r="DY144" s="494">
        <v>146258</v>
      </c>
      <c r="DZ144" s="494">
        <v>60297</v>
      </c>
      <c r="EA144" s="494">
        <v>28761</v>
      </c>
      <c r="EB144" s="494">
        <v>19854</v>
      </c>
      <c r="EC144" s="494">
        <v>21064</v>
      </c>
      <c r="ED144" s="494">
        <v>99971</v>
      </c>
      <c r="EE144" s="494">
        <v>34735</v>
      </c>
      <c r="EF144" s="494">
        <v>4261</v>
      </c>
      <c r="EG144" s="494">
        <v>6284</v>
      </c>
      <c r="EH144" s="494">
        <v>8996</v>
      </c>
      <c r="EI144" s="494">
        <v>1752715</v>
      </c>
      <c r="EJ144" s="494">
        <v>903670</v>
      </c>
      <c r="EK144" s="494">
        <v>362911</v>
      </c>
      <c r="EL144" s="494">
        <v>178432</v>
      </c>
      <c r="EM144" s="494">
        <v>585000</v>
      </c>
      <c r="EN144" s="494">
        <v>1417317</v>
      </c>
      <c r="EO144" s="494">
        <v>406469</v>
      </c>
      <c r="EP144" s="494">
        <v>11035</v>
      </c>
      <c r="EQ144" s="494">
        <v>693</v>
      </c>
      <c r="ER144" s="494">
        <v>23323</v>
      </c>
      <c r="ES144" s="494">
        <v>155200</v>
      </c>
      <c r="ET144" s="494">
        <v>145326</v>
      </c>
      <c r="EU144" s="494">
        <v>11698</v>
      </c>
      <c r="EV144" s="494">
        <v>1906</v>
      </c>
      <c r="EW144" s="494">
        <v>2618</v>
      </c>
      <c r="EX144" s="494">
        <v>247943</v>
      </c>
      <c r="EY144" s="494">
        <v>12550</v>
      </c>
      <c r="EZ144" s="494">
        <v>86795</v>
      </c>
      <c r="FA144" s="494">
        <v>149670</v>
      </c>
      <c r="FB144" s="494">
        <v>34843</v>
      </c>
      <c r="FC144" s="494">
        <v>156547</v>
      </c>
      <c r="FD144" s="494">
        <v>20457</v>
      </c>
      <c r="FE144" s="494">
        <v>159885</v>
      </c>
      <c r="FF144" s="494">
        <v>45223</v>
      </c>
      <c r="FG144" s="494">
        <v>646706</v>
      </c>
      <c r="FH144" s="494">
        <v>170873</v>
      </c>
      <c r="FI144" s="494">
        <v>133408</v>
      </c>
      <c r="FJ144" s="494">
        <v>48568</v>
      </c>
      <c r="FK144" s="494">
        <v>14968</v>
      </c>
      <c r="FL144" s="494">
        <v>26406</v>
      </c>
      <c r="FM144" s="494">
        <v>5451</v>
      </c>
      <c r="FN144" s="494">
        <v>13040</v>
      </c>
      <c r="FO144" s="494">
        <v>296247</v>
      </c>
      <c r="FP144" s="494">
        <v>911529</v>
      </c>
      <c r="FQ144" s="494">
        <v>26400</v>
      </c>
      <c r="FR144" s="494">
        <v>44774</v>
      </c>
      <c r="FS144" s="494">
        <v>105954</v>
      </c>
      <c r="FT144" s="494">
        <v>81346</v>
      </c>
      <c r="FU144" s="494">
        <v>93137</v>
      </c>
      <c r="FV144" s="494">
        <v>35150</v>
      </c>
      <c r="FW144" s="494">
        <v>6504</v>
      </c>
      <c r="FX144" s="494">
        <v>23308</v>
      </c>
      <c r="FY144" s="494">
        <v>9368</v>
      </c>
      <c r="FZ144" s="494">
        <v>410766</v>
      </c>
      <c r="GA144" s="494">
        <v>53888</v>
      </c>
      <c r="GB144" s="494">
        <v>275669</v>
      </c>
      <c r="GC144" s="494">
        <v>148683</v>
      </c>
      <c r="GD144" s="494">
        <v>73187</v>
      </c>
      <c r="GE144" s="494">
        <v>157962</v>
      </c>
      <c r="GF144" s="494">
        <v>0</v>
      </c>
      <c r="GG144" s="495">
        <v>147832</v>
      </c>
      <c r="GH144" s="496">
        <v>11884118</v>
      </c>
      <c r="GI144" s="497">
        <v>0</v>
      </c>
      <c r="GJ144" s="497">
        <v>558562</v>
      </c>
      <c r="GK144" s="497">
        <v>0</v>
      </c>
      <c r="GL144" s="497">
        <v>0</v>
      </c>
      <c r="GM144" s="497">
        <v>0</v>
      </c>
      <c r="GN144" s="497">
        <v>0</v>
      </c>
      <c r="GO144" s="497">
        <v>2853657</v>
      </c>
      <c r="GP144" s="495">
        <v>0</v>
      </c>
      <c r="GQ144" s="496">
        <v>3412219</v>
      </c>
      <c r="GR144" s="496">
        <v>15296337</v>
      </c>
      <c r="GS144" s="494">
        <v>2528</v>
      </c>
      <c r="GT144" s="495">
        <v>0</v>
      </c>
      <c r="GU144" s="496">
        <v>2528</v>
      </c>
      <c r="GV144" s="496">
        <v>3414747</v>
      </c>
      <c r="GW144" s="496">
        <v>15298865</v>
      </c>
      <c r="GX144" s="497">
        <v>0</v>
      </c>
      <c r="GY144" s="497">
        <v>0</v>
      </c>
      <c r="GZ144" s="497">
        <v>0</v>
      </c>
      <c r="HA144" s="495">
        <v>0</v>
      </c>
      <c r="HB144" s="495">
        <v>0</v>
      </c>
      <c r="HC144" s="496">
        <v>3414747</v>
      </c>
      <c r="HD144" s="496">
        <v>15298865</v>
      </c>
    </row>
    <row r="145" spans="1:212" ht="15.75" hidden="1" customHeight="1" x14ac:dyDescent="0.2">
      <c r="A145" s="498" t="s">
        <v>1150</v>
      </c>
      <c r="B145" s="499" t="s">
        <v>789</v>
      </c>
      <c r="C145" s="493">
        <v>0</v>
      </c>
      <c r="D145" s="494">
        <v>0</v>
      </c>
      <c r="E145" s="494">
        <v>0</v>
      </c>
      <c r="F145" s="494">
        <v>0</v>
      </c>
      <c r="G145" s="494">
        <v>0</v>
      </c>
      <c r="H145" s="494">
        <v>0</v>
      </c>
      <c r="I145" s="494">
        <v>0</v>
      </c>
      <c r="J145" s="494">
        <v>0</v>
      </c>
      <c r="K145" s="494">
        <v>0</v>
      </c>
      <c r="L145" s="494">
        <v>0</v>
      </c>
      <c r="M145" s="494">
        <v>0</v>
      </c>
      <c r="N145" s="494">
        <v>0</v>
      </c>
      <c r="O145" s="494">
        <v>0</v>
      </c>
      <c r="P145" s="494">
        <v>0</v>
      </c>
      <c r="Q145" s="494">
        <v>0</v>
      </c>
      <c r="R145" s="494">
        <v>0</v>
      </c>
      <c r="S145" s="494">
        <v>0</v>
      </c>
      <c r="T145" s="494">
        <v>0</v>
      </c>
      <c r="U145" s="494">
        <v>0</v>
      </c>
      <c r="V145" s="494">
        <v>0</v>
      </c>
      <c r="W145" s="494">
        <v>0</v>
      </c>
      <c r="X145" s="494">
        <v>0</v>
      </c>
      <c r="Y145" s="494">
        <v>0</v>
      </c>
      <c r="Z145" s="494">
        <v>0</v>
      </c>
      <c r="AA145" s="494">
        <v>0</v>
      </c>
      <c r="AB145" s="494">
        <v>0</v>
      </c>
      <c r="AC145" s="494">
        <v>0</v>
      </c>
      <c r="AD145" s="494">
        <v>0</v>
      </c>
      <c r="AE145" s="494">
        <v>0</v>
      </c>
      <c r="AF145" s="494">
        <v>0</v>
      </c>
      <c r="AG145" s="494">
        <v>0</v>
      </c>
      <c r="AH145" s="494">
        <v>0</v>
      </c>
      <c r="AI145" s="494">
        <v>0</v>
      </c>
      <c r="AJ145" s="494">
        <v>0</v>
      </c>
      <c r="AK145" s="494">
        <v>0</v>
      </c>
      <c r="AL145" s="494">
        <v>0</v>
      </c>
      <c r="AM145" s="494">
        <v>0</v>
      </c>
      <c r="AN145" s="494">
        <v>0</v>
      </c>
      <c r="AO145" s="494">
        <v>0</v>
      </c>
      <c r="AP145" s="494">
        <v>0</v>
      </c>
      <c r="AQ145" s="494">
        <v>0</v>
      </c>
      <c r="AR145" s="494">
        <v>0</v>
      </c>
      <c r="AS145" s="494">
        <v>0</v>
      </c>
      <c r="AT145" s="494">
        <v>0</v>
      </c>
      <c r="AU145" s="494">
        <v>0</v>
      </c>
      <c r="AV145" s="494">
        <v>0</v>
      </c>
      <c r="AW145" s="494">
        <v>0</v>
      </c>
      <c r="AX145" s="494">
        <v>0</v>
      </c>
      <c r="AY145" s="494">
        <v>0</v>
      </c>
      <c r="AZ145" s="494">
        <v>0</v>
      </c>
      <c r="BA145" s="494">
        <v>0</v>
      </c>
      <c r="BB145" s="494">
        <v>0</v>
      </c>
      <c r="BC145" s="494">
        <v>0</v>
      </c>
      <c r="BD145" s="494">
        <v>0</v>
      </c>
      <c r="BE145" s="494">
        <v>0</v>
      </c>
      <c r="BF145" s="494">
        <v>0</v>
      </c>
      <c r="BG145" s="494">
        <v>0</v>
      </c>
      <c r="BH145" s="494">
        <v>0</v>
      </c>
      <c r="BI145" s="494">
        <v>0</v>
      </c>
      <c r="BJ145" s="494">
        <v>0</v>
      </c>
      <c r="BK145" s="494">
        <v>0</v>
      </c>
      <c r="BL145" s="494">
        <v>0</v>
      </c>
      <c r="BM145" s="494">
        <v>0</v>
      </c>
      <c r="BN145" s="494">
        <v>0</v>
      </c>
      <c r="BO145" s="494">
        <v>0</v>
      </c>
      <c r="BP145" s="494">
        <v>0</v>
      </c>
      <c r="BQ145" s="494">
        <v>0</v>
      </c>
      <c r="BR145" s="494">
        <v>0</v>
      </c>
      <c r="BS145" s="494">
        <v>0</v>
      </c>
      <c r="BT145" s="494">
        <v>0</v>
      </c>
      <c r="BU145" s="494">
        <v>0</v>
      </c>
      <c r="BV145" s="494">
        <v>0</v>
      </c>
      <c r="BW145" s="494">
        <v>0</v>
      </c>
      <c r="BX145" s="494">
        <v>0</v>
      </c>
      <c r="BY145" s="494">
        <v>0</v>
      </c>
      <c r="BZ145" s="494">
        <v>0</v>
      </c>
      <c r="CA145" s="494">
        <v>0</v>
      </c>
      <c r="CB145" s="494">
        <v>0</v>
      </c>
      <c r="CC145" s="494">
        <v>0</v>
      </c>
      <c r="CD145" s="494">
        <v>0</v>
      </c>
      <c r="CE145" s="494">
        <v>0</v>
      </c>
      <c r="CF145" s="494">
        <v>0</v>
      </c>
      <c r="CG145" s="494">
        <v>0</v>
      </c>
      <c r="CH145" s="494">
        <v>0</v>
      </c>
      <c r="CI145" s="494">
        <v>0</v>
      </c>
      <c r="CJ145" s="494">
        <v>0</v>
      </c>
      <c r="CK145" s="494">
        <v>0</v>
      </c>
      <c r="CL145" s="494">
        <v>0</v>
      </c>
      <c r="CM145" s="494">
        <v>0</v>
      </c>
      <c r="CN145" s="494">
        <v>0</v>
      </c>
      <c r="CO145" s="494">
        <v>0</v>
      </c>
      <c r="CP145" s="494">
        <v>0</v>
      </c>
      <c r="CQ145" s="494">
        <v>0</v>
      </c>
      <c r="CR145" s="494">
        <v>0</v>
      </c>
      <c r="CS145" s="494">
        <v>0</v>
      </c>
      <c r="CT145" s="494">
        <v>0</v>
      </c>
      <c r="CU145" s="494">
        <v>0</v>
      </c>
      <c r="CV145" s="494">
        <v>0</v>
      </c>
      <c r="CW145" s="494">
        <v>0</v>
      </c>
      <c r="CX145" s="494">
        <v>0</v>
      </c>
      <c r="CY145" s="494">
        <v>0</v>
      </c>
      <c r="CZ145" s="494">
        <v>0</v>
      </c>
      <c r="DA145" s="494">
        <v>0</v>
      </c>
      <c r="DB145" s="494">
        <v>0</v>
      </c>
      <c r="DC145" s="494">
        <v>0</v>
      </c>
      <c r="DD145" s="494">
        <v>0</v>
      </c>
      <c r="DE145" s="494">
        <v>0</v>
      </c>
      <c r="DF145" s="494">
        <v>0</v>
      </c>
      <c r="DG145" s="494">
        <v>0</v>
      </c>
      <c r="DH145" s="494">
        <v>0</v>
      </c>
      <c r="DI145" s="494">
        <v>0</v>
      </c>
      <c r="DJ145" s="494">
        <v>0</v>
      </c>
      <c r="DK145" s="494">
        <v>0</v>
      </c>
      <c r="DL145" s="494">
        <v>0</v>
      </c>
      <c r="DM145" s="494">
        <v>0</v>
      </c>
      <c r="DN145" s="494">
        <v>0</v>
      </c>
      <c r="DO145" s="494">
        <v>0</v>
      </c>
      <c r="DP145" s="494">
        <v>0</v>
      </c>
      <c r="DQ145" s="494">
        <v>0</v>
      </c>
      <c r="DR145" s="494">
        <v>0</v>
      </c>
      <c r="DS145" s="494">
        <v>0</v>
      </c>
      <c r="DT145" s="494">
        <v>0</v>
      </c>
      <c r="DU145" s="494">
        <v>0</v>
      </c>
      <c r="DV145" s="494">
        <v>0</v>
      </c>
      <c r="DW145" s="494">
        <v>0</v>
      </c>
      <c r="DX145" s="494">
        <v>0</v>
      </c>
      <c r="DY145" s="494">
        <v>0</v>
      </c>
      <c r="DZ145" s="494">
        <v>0</v>
      </c>
      <c r="EA145" s="494">
        <v>0</v>
      </c>
      <c r="EB145" s="494">
        <v>0</v>
      </c>
      <c r="EC145" s="494">
        <v>0</v>
      </c>
      <c r="ED145" s="494">
        <v>0</v>
      </c>
      <c r="EE145" s="494">
        <v>0</v>
      </c>
      <c r="EF145" s="494">
        <v>0</v>
      </c>
      <c r="EG145" s="494">
        <v>0</v>
      </c>
      <c r="EH145" s="494">
        <v>0</v>
      </c>
      <c r="EI145" s="494">
        <v>0</v>
      </c>
      <c r="EJ145" s="494">
        <v>0</v>
      </c>
      <c r="EK145" s="494">
        <v>0</v>
      </c>
      <c r="EL145" s="494">
        <v>0</v>
      </c>
      <c r="EM145" s="494">
        <v>0</v>
      </c>
      <c r="EN145" s="494">
        <v>0</v>
      </c>
      <c r="EO145" s="494">
        <v>0</v>
      </c>
      <c r="EP145" s="494">
        <v>0</v>
      </c>
      <c r="EQ145" s="494">
        <v>0</v>
      </c>
      <c r="ER145" s="494">
        <v>0</v>
      </c>
      <c r="ES145" s="494">
        <v>0</v>
      </c>
      <c r="ET145" s="494">
        <v>0</v>
      </c>
      <c r="EU145" s="494">
        <v>0</v>
      </c>
      <c r="EV145" s="494">
        <v>0</v>
      </c>
      <c r="EW145" s="494">
        <v>0</v>
      </c>
      <c r="EX145" s="494">
        <v>0</v>
      </c>
      <c r="EY145" s="494">
        <v>0</v>
      </c>
      <c r="EZ145" s="494">
        <v>0</v>
      </c>
      <c r="FA145" s="494">
        <v>0</v>
      </c>
      <c r="FB145" s="494">
        <v>0</v>
      </c>
      <c r="FC145" s="494">
        <v>0</v>
      </c>
      <c r="FD145" s="494">
        <v>0</v>
      </c>
      <c r="FE145" s="494">
        <v>0</v>
      </c>
      <c r="FF145" s="494">
        <v>0</v>
      </c>
      <c r="FG145" s="494">
        <v>0</v>
      </c>
      <c r="FH145" s="494">
        <v>0</v>
      </c>
      <c r="FI145" s="494">
        <v>0</v>
      </c>
      <c r="FJ145" s="494">
        <v>0</v>
      </c>
      <c r="FK145" s="494">
        <v>0</v>
      </c>
      <c r="FL145" s="494">
        <v>0</v>
      </c>
      <c r="FM145" s="494">
        <v>0</v>
      </c>
      <c r="FN145" s="494">
        <v>0</v>
      </c>
      <c r="FO145" s="494">
        <v>0</v>
      </c>
      <c r="FP145" s="494">
        <v>0</v>
      </c>
      <c r="FQ145" s="494">
        <v>0</v>
      </c>
      <c r="FR145" s="494">
        <v>0</v>
      </c>
      <c r="FS145" s="494">
        <v>0</v>
      </c>
      <c r="FT145" s="494">
        <v>0</v>
      </c>
      <c r="FU145" s="494">
        <v>0</v>
      </c>
      <c r="FV145" s="494">
        <v>0</v>
      </c>
      <c r="FW145" s="494">
        <v>0</v>
      </c>
      <c r="FX145" s="494">
        <v>0</v>
      </c>
      <c r="FY145" s="494">
        <v>0</v>
      </c>
      <c r="FZ145" s="494">
        <v>0</v>
      </c>
      <c r="GA145" s="494">
        <v>0</v>
      </c>
      <c r="GB145" s="494">
        <v>0</v>
      </c>
      <c r="GC145" s="494">
        <v>0</v>
      </c>
      <c r="GD145" s="494">
        <v>0</v>
      </c>
      <c r="GE145" s="494">
        <v>0</v>
      </c>
      <c r="GF145" s="494">
        <v>0</v>
      </c>
      <c r="GG145" s="495">
        <v>0</v>
      </c>
      <c r="GH145" s="496">
        <v>0</v>
      </c>
      <c r="GI145" s="497">
        <v>0</v>
      </c>
      <c r="GJ145" s="497">
        <v>14022828</v>
      </c>
      <c r="GK145" s="497">
        <v>0</v>
      </c>
      <c r="GL145" s="497">
        <v>22007</v>
      </c>
      <c r="GM145" s="497">
        <v>0</v>
      </c>
      <c r="GN145" s="497">
        <v>0</v>
      </c>
      <c r="GO145" s="497">
        <v>0</v>
      </c>
      <c r="GP145" s="495">
        <v>0</v>
      </c>
      <c r="GQ145" s="496">
        <v>14044835</v>
      </c>
      <c r="GR145" s="496">
        <v>14044835</v>
      </c>
      <c r="GS145" s="494">
        <v>44120</v>
      </c>
      <c r="GT145" s="495">
        <v>211</v>
      </c>
      <c r="GU145" s="496">
        <v>44331</v>
      </c>
      <c r="GV145" s="496">
        <v>14089166</v>
      </c>
      <c r="GW145" s="496">
        <v>14089166</v>
      </c>
      <c r="GX145" s="497">
        <v>0</v>
      </c>
      <c r="GY145" s="497">
        <v>-1787</v>
      </c>
      <c r="GZ145" s="497">
        <v>0</v>
      </c>
      <c r="HA145" s="495">
        <v>0</v>
      </c>
      <c r="HB145" s="495">
        <v>-1787</v>
      </c>
      <c r="HC145" s="496">
        <v>14087379</v>
      </c>
      <c r="HD145" s="496">
        <v>14087379</v>
      </c>
    </row>
    <row r="146" spans="1:212" ht="15.75" hidden="1" customHeight="1" x14ac:dyDescent="0.2">
      <c r="A146" s="498" t="s">
        <v>1151</v>
      </c>
      <c r="B146" s="499" t="s">
        <v>510</v>
      </c>
      <c r="C146" s="493">
        <v>0</v>
      </c>
      <c r="D146" s="494">
        <v>0</v>
      </c>
      <c r="E146" s="494">
        <v>0</v>
      </c>
      <c r="F146" s="494">
        <v>0</v>
      </c>
      <c r="G146" s="494">
        <v>0</v>
      </c>
      <c r="H146" s="494">
        <v>0</v>
      </c>
      <c r="I146" s="494">
        <v>0</v>
      </c>
      <c r="J146" s="494">
        <v>0</v>
      </c>
      <c r="K146" s="494">
        <v>0</v>
      </c>
      <c r="L146" s="494">
        <v>0</v>
      </c>
      <c r="M146" s="494">
        <v>0</v>
      </c>
      <c r="N146" s="494">
        <v>0</v>
      </c>
      <c r="O146" s="494">
        <v>0</v>
      </c>
      <c r="P146" s="494">
        <v>0</v>
      </c>
      <c r="Q146" s="494">
        <v>0</v>
      </c>
      <c r="R146" s="494">
        <v>0</v>
      </c>
      <c r="S146" s="494">
        <v>0</v>
      </c>
      <c r="T146" s="494">
        <v>0</v>
      </c>
      <c r="U146" s="494">
        <v>0</v>
      </c>
      <c r="V146" s="494">
        <v>0</v>
      </c>
      <c r="W146" s="494">
        <v>0</v>
      </c>
      <c r="X146" s="494">
        <v>0</v>
      </c>
      <c r="Y146" s="494">
        <v>0</v>
      </c>
      <c r="Z146" s="494">
        <v>0</v>
      </c>
      <c r="AA146" s="494">
        <v>0</v>
      </c>
      <c r="AB146" s="494">
        <v>0</v>
      </c>
      <c r="AC146" s="494">
        <v>0</v>
      </c>
      <c r="AD146" s="494">
        <v>0</v>
      </c>
      <c r="AE146" s="494">
        <v>0</v>
      </c>
      <c r="AF146" s="494">
        <v>0</v>
      </c>
      <c r="AG146" s="494">
        <v>0</v>
      </c>
      <c r="AH146" s="494">
        <v>0</v>
      </c>
      <c r="AI146" s="494">
        <v>0</v>
      </c>
      <c r="AJ146" s="494">
        <v>0</v>
      </c>
      <c r="AK146" s="494">
        <v>0</v>
      </c>
      <c r="AL146" s="494">
        <v>0</v>
      </c>
      <c r="AM146" s="494">
        <v>0</v>
      </c>
      <c r="AN146" s="494">
        <v>0</v>
      </c>
      <c r="AO146" s="494">
        <v>0</v>
      </c>
      <c r="AP146" s="494">
        <v>0</v>
      </c>
      <c r="AQ146" s="494">
        <v>0</v>
      </c>
      <c r="AR146" s="494">
        <v>0</v>
      </c>
      <c r="AS146" s="494">
        <v>0</v>
      </c>
      <c r="AT146" s="494">
        <v>0</v>
      </c>
      <c r="AU146" s="494">
        <v>0</v>
      </c>
      <c r="AV146" s="494">
        <v>0</v>
      </c>
      <c r="AW146" s="494">
        <v>0</v>
      </c>
      <c r="AX146" s="494">
        <v>0</v>
      </c>
      <c r="AY146" s="494">
        <v>0</v>
      </c>
      <c r="AZ146" s="494">
        <v>0</v>
      </c>
      <c r="BA146" s="494">
        <v>0</v>
      </c>
      <c r="BB146" s="494">
        <v>0</v>
      </c>
      <c r="BC146" s="494">
        <v>0</v>
      </c>
      <c r="BD146" s="494">
        <v>0</v>
      </c>
      <c r="BE146" s="494">
        <v>0</v>
      </c>
      <c r="BF146" s="494">
        <v>0</v>
      </c>
      <c r="BG146" s="494">
        <v>0</v>
      </c>
      <c r="BH146" s="494">
        <v>0</v>
      </c>
      <c r="BI146" s="494">
        <v>0</v>
      </c>
      <c r="BJ146" s="494">
        <v>0</v>
      </c>
      <c r="BK146" s="494">
        <v>0</v>
      </c>
      <c r="BL146" s="494">
        <v>0</v>
      </c>
      <c r="BM146" s="494">
        <v>0</v>
      </c>
      <c r="BN146" s="494">
        <v>0</v>
      </c>
      <c r="BO146" s="494">
        <v>0</v>
      </c>
      <c r="BP146" s="494">
        <v>0</v>
      </c>
      <c r="BQ146" s="494">
        <v>0</v>
      </c>
      <c r="BR146" s="494">
        <v>0</v>
      </c>
      <c r="BS146" s="494">
        <v>0</v>
      </c>
      <c r="BT146" s="494">
        <v>0</v>
      </c>
      <c r="BU146" s="494">
        <v>0</v>
      </c>
      <c r="BV146" s="494">
        <v>0</v>
      </c>
      <c r="BW146" s="494">
        <v>0</v>
      </c>
      <c r="BX146" s="494">
        <v>0</v>
      </c>
      <c r="BY146" s="494">
        <v>0</v>
      </c>
      <c r="BZ146" s="494">
        <v>0</v>
      </c>
      <c r="CA146" s="494">
        <v>0</v>
      </c>
      <c r="CB146" s="494">
        <v>0</v>
      </c>
      <c r="CC146" s="494">
        <v>0</v>
      </c>
      <c r="CD146" s="494">
        <v>0</v>
      </c>
      <c r="CE146" s="494">
        <v>0</v>
      </c>
      <c r="CF146" s="494">
        <v>0</v>
      </c>
      <c r="CG146" s="494">
        <v>0</v>
      </c>
      <c r="CH146" s="494">
        <v>0</v>
      </c>
      <c r="CI146" s="494">
        <v>0</v>
      </c>
      <c r="CJ146" s="494">
        <v>0</v>
      </c>
      <c r="CK146" s="494">
        <v>0</v>
      </c>
      <c r="CL146" s="494">
        <v>0</v>
      </c>
      <c r="CM146" s="494">
        <v>0</v>
      </c>
      <c r="CN146" s="494">
        <v>0</v>
      </c>
      <c r="CO146" s="494">
        <v>0</v>
      </c>
      <c r="CP146" s="494">
        <v>0</v>
      </c>
      <c r="CQ146" s="494">
        <v>0</v>
      </c>
      <c r="CR146" s="494">
        <v>0</v>
      </c>
      <c r="CS146" s="494">
        <v>0</v>
      </c>
      <c r="CT146" s="494">
        <v>0</v>
      </c>
      <c r="CU146" s="494">
        <v>0</v>
      </c>
      <c r="CV146" s="494">
        <v>0</v>
      </c>
      <c r="CW146" s="494">
        <v>0</v>
      </c>
      <c r="CX146" s="494">
        <v>0</v>
      </c>
      <c r="CY146" s="494">
        <v>0</v>
      </c>
      <c r="CZ146" s="494">
        <v>0</v>
      </c>
      <c r="DA146" s="494">
        <v>0</v>
      </c>
      <c r="DB146" s="494">
        <v>0</v>
      </c>
      <c r="DC146" s="494">
        <v>0</v>
      </c>
      <c r="DD146" s="494">
        <v>0</v>
      </c>
      <c r="DE146" s="494">
        <v>0</v>
      </c>
      <c r="DF146" s="494">
        <v>0</v>
      </c>
      <c r="DG146" s="494">
        <v>0</v>
      </c>
      <c r="DH146" s="494">
        <v>0</v>
      </c>
      <c r="DI146" s="494">
        <v>0</v>
      </c>
      <c r="DJ146" s="494">
        <v>0</v>
      </c>
      <c r="DK146" s="494">
        <v>0</v>
      </c>
      <c r="DL146" s="494">
        <v>0</v>
      </c>
      <c r="DM146" s="494">
        <v>0</v>
      </c>
      <c r="DN146" s="494">
        <v>0</v>
      </c>
      <c r="DO146" s="494">
        <v>0</v>
      </c>
      <c r="DP146" s="494">
        <v>0</v>
      </c>
      <c r="DQ146" s="494">
        <v>0</v>
      </c>
      <c r="DR146" s="494">
        <v>0</v>
      </c>
      <c r="DS146" s="494">
        <v>0</v>
      </c>
      <c r="DT146" s="494">
        <v>0</v>
      </c>
      <c r="DU146" s="494">
        <v>0</v>
      </c>
      <c r="DV146" s="494">
        <v>0</v>
      </c>
      <c r="DW146" s="494">
        <v>0</v>
      </c>
      <c r="DX146" s="494">
        <v>0</v>
      </c>
      <c r="DY146" s="494">
        <v>0</v>
      </c>
      <c r="DZ146" s="494">
        <v>0</v>
      </c>
      <c r="EA146" s="494">
        <v>0</v>
      </c>
      <c r="EB146" s="494">
        <v>0</v>
      </c>
      <c r="EC146" s="494">
        <v>0</v>
      </c>
      <c r="ED146" s="494">
        <v>0</v>
      </c>
      <c r="EE146" s="494">
        <v>0</v>
      </c>
      <c r="EF146" s="494">
        <v>0</v>
      </c>
      <c r="EG146" s="494">
        <v>0</v>
      </c>
      <c r="EH146" s="494">
        <v>0</v>
      </c>
      <c r="EI146" s="494">
        <v>0</v>
      </c>
      <c r="EJ146" s="494">
        <v>0</v>
      </c>
      <c r="EK146" s="494">
        <v>0</v>
      </c>
      <c r="EL146" s="494">
        <v>0</v>
      </c>
      <c r="EM146" s="494">
        <v>0</v>
      </c>
      <c r="EN146" s="494">
        <v>0</v>
      </c>
      <c r="EO146" s="494">
        <v>0</v>
      </c>
      <c r="EP146" s="494">
        <v>0</v>
      </c>
      <c r="EQ146" s="494">
        <v>0</v>
      </c>
      <c r="ER146" s="494">
        <v>0</v>
      </c>
      <c r="ES146" s="494">
        <v>0</v>
      </c>
      <c r="ET146" s="494">
        <v>0</v>
      </c>
      <c r="EU146" s="494">
        <v>0</v>
      </c>
      <c r="EV146" s="494">
        <v>0</v>
      </c>
      <c r="EW146" s="494">
        <v>0</v>
      </c>
      <c r="EX146" s="494">
        <v>0</v>
      </c>
      <c r="EY146" s="494">
        <v>0</v>
      </c>
      <c r="EZ146" s="494">
        <v>0</v>
      </c>
      <c r="FA146" s="494">
        <v>0</v>
      </c>
      <c r="FB146" s="494">
        <v>0</v>
      </c>
      <c r="FC146" s="494">
        <v>0</v>
      </c>
      <c r="FD146" s="494">
        <v>0</v>
      </c>
      <c r="FE146" s="494">
        <v>0</v>
      </c>
      <c r="FF146" s="494">
        <v>0</v>
      </c>
      <c r="FG146" s="494">
        <v>0</v>
      </c>
      <c r="FH146" s="494">
        <v>0</v>
      </c>
      <c r="FI146" s="494">
        <v>0</v>
      </c>
      <c r="FJ146" s="494">
        <v>0</v>
      </c>
      <c r="FK146" s="494">
        <v>0</v>
      </c>
      <c r="FL146" s="494">
        <v>0</v>
      </c>
      <c r="FM146" s="494">
        <v>0</v>
      </c>
      <c r="FN146" s="494">
        <v>0</v>
      </c>
      <c r="FO146" s="494">
        <v>0</v>
      </c>
      <c r="FP146" s="494">
        <v>0</v>
      </c>
      <c r="FQ146" s="494">
        <v>0</v>
      </c>
      <c r="FR146" s="494">
        <v>0</v>
      </c>
      <c r="FS146" s="494">
        <v>0</v>
      </c>
      <c r="FT146" s="494">
        <v>0</v>
      </c>
      <c r="FU146" s="494">
        <v>0</v>
      </c>
      <c r="FV146" s="494">
        <v>0</v>
      </c>
      <c r="FW146" s="494">
        <v>0</v>
      </c>
      <c r="FX146" s="494">
        <v>0</v>
      </c>
      <c r="FY146" s="494">
        <v>0</v>
      </c>
      <c r="FZ146" s="494">
        <v>0</v>
      </c>
      <c r="GA146" s="494">
        <v>0</v>
      </c>
      <c r="GB146" s="494">
        <v>0</v>
      </c>
      <c r="GC146" s="494">
        <v>0</v>
      </c>
      <c r="GD146" s="494">
        <v>0</v>
      </c>
      <c r="GE146" s="494">
        <v>0</v>
      </c>
      <c r="GF146" s="494">
        <v>0</v>
      </c>
      <c r="GG146" s="495">
        <v>0</v>
      </c>
      <c r="GH146" s="496">
        <v>0</v>
      </c>
      <c r="GI146" s="497">
        <v>0</v>
      </c>
      <c r="GJ146" s="497">
        <v>51332699</v>
      </c>
      <c r="GK146" s="497">
        <v>0</v>
      </c>
      <c r="GL146" s="497">
        <v>0</v>
      </c>
      <c r="GM146" s="497">
        <v>0</v>
      </c>
      <c r="GN146" s="497">
        <v>0</v>
      </c>
      <c r="GO146" s="497">
        <v>0</v>
      </c>
      <c r="GP146" s="495">
        <v>0</v>
      </c>
      <c r="GQ146" s="496">
        <v>51332699</v>
      </c>
      <c r="GR146" s="496">
        <v>51332699</v>
      </c>
      <c r="GS146" s="494">
        <v>0</v>
      </c>
      <c r="GT146" s="495">
        <v>0</v>
      </c>
      <c r="GU146" s="496">
        <v>0</v>
      </c>
      <c r="GV146" s="496">
        <v>51332699</v>
      </c>
      <c r="GW146" s="496">
        <v>51332699</v>
      </c>
      <c r="GX146" s="497">
        <v>0</v>
      </c>
      <c r="GY146" s="497">
        <v>0</v>
      </c>
      <c r="GZ146" s="497">
        <v>0</v>
      </c>
      <c r="HA146" s="495">
        <v>0</v>
      </c>
      <c r="HB146" s="495">
        <v>0</v>
      </c>
      <c r="HC146" s="496">
        <v>51332699</v>
      </c>
      <c r="HD146" s="496">
        <v>51332699</v>
      </c>
    </row>
    <row r="147" spans="1:212" ht="15.75" hidden="1" customHeight="1" x14ac:dyDescent="0.2">
      <c r="A147" s="498" t="s">
        <v>1152</v>
      </c>
      <c r="B147" s="499" t="s">
        <v>787</v>
      </c>
      <c r="C147" s="493">
        <v>0</v>
      </c>
      <c r="D147" s="494">
        <v>0</v>
      </c>
      <c r="E147" s="494">
        <v>0</v>
      </c>
      <c r="F147" s="494">
        <v>0</v>
      </c>
      <c r="G147" s="494">
        <v>0</v>
      </c>
      <c r="H147" s="494">
        <v>0</v>
      </c>
      <c r="I147" s="494">
        <v>0</v>
      </c>
      <c r="J147" s="494">
        <v>581</v>
      </c>
      <c r="K147" s="494">
        <v>18</v>
      </c>
      <c r="L147" s="494">
        <v>3</v>
      </c>
      <c r="M147" s="494">
        <v>883</v>
      </c>
      <c r="N147" s="494">
        <v>1197</v>
      </c>
      <c r="O147" s="494">
        <v>66</v>
      </c>
      <c r="P147" s="494">
        <v>857</v>
      </c>
      <c r="Q147" s="494">
        <v>1180</v>
      </c>
      <c r="R147" s="494">
        <v>1242</v>
      </c>
      <c r="S147" s="494">
        <v>6815</v>
      </c>
      <c r="T147" s="494">
        <v>299</v>
      </c>
      <c r="U147" s="494">
        <v>97</v>
      </c>
      <c r="V147" s="494">
        <v>4212</v>
      </c>
      <c r="W147" s="494">
        <v>135</v>
      </c>
      <c r="X147" s="494">
        <v>541</v>
      </c>
      <c r="Y147" s="494">
        <v>805</v>
      </c>
      <c r="Z147" s="494">
        <v>2140</v>
      </c>
      <c r="AA147" s="494">
        <v>410</v>
      </c>
      <c r="AB147" s="494">
        <v>356</v>
      </c>
      <c r="AC147" s="494">
        <v>264</v>
      </c>
      <c r="AD147" s="494">
        <v>153</v>
      </c>
      <c r="AE147" s="494">
        <v>536</v>
      </c>
      <c r="AF147" s="494">
        <v>144</v>
      </c>
      <c r="AG147" s="494">
        <v>490</v>
      </c>
      <c r="AH147" s="494">
        <v>1074</v>
      </c>
      <c r="AI147" s="494">
        <v>2981</v>
      </c>
      <c r="AJ147" s="494">
        <v>539</v>
      </c>
      <c r="AK147" s="494">
        <v>1241</v>
      </c>
      <c r="AL147" s="494">
        <v>384</v>
      </c>
      <c r="AM147" s="494">
        <v>1607</v>
      </c>
      <c r="AN147" s="494">
        <v>2978</v>
      </c>
      <c r="AO147" s="494">
        <v>272</v>
      </c>
      <c r="AP147" s="494">
        <v>2280</v>
      </c>
      <c r="AQ147" s="494">
        <v>1151</v>
      </c>
      <c r="AR147" s="494">
        <v>3307</v>
      </c>
      <c r="AS147" s="494">
        <v>2803</v>
      </c>
      <c r="AT147" s="494">
        <v>10787</v>
      </c>
      <c r="AU147" s="494">
        <v>407</v>
      </c>
      <c r="AV147" s="494">
        <v>458</v>
      </c>
      <c r="AW147" s="494">
        <v>1895</v>
      </c>
      <c r="AX147" s="494">
        <v>1314</v>
      </c>
      <c r="AY147" s="494">
        <v>2919</v>
      </c>
      <c r="AZ147" s="494">
        <v>944</v>
      </c>
      <c r="BA147" s="494">
        <v>2593</v>
      </c>
      <c r="BB147" s="494">
        <v>3979</v>
      </c>
      <c r="BC147" s="494">
        <v>416</v>
      </c>
      <c r="BD147" s="494">
        <v>30577</v>
      </c>
      <c r="BE147" s="494">
        <v>2204</v>
      </c>
      <c r="BF147" s="494">
        <v>2701</v>
      </c>
      <c r="BG147" s="494">
        <v>2321</v>
      </c>
      <c r="BH147" s="494">
        <v>643</v>
      </c>
      <c r="BI147" s="494">
        <v>5096</v>
      </c>
      <c r="BJ147" s="494">
        <v>3327</v>
      </c>
      <c r="BK147" s="494">
        <v>1135</v>
      </c>
      <c r="BL147" s="494">
        <v>32183</v>
      </c>
      <c r="BM147" s="494">
        <v>1924</v>
      </c>
      <c r="BN147" s="494">
        <v>2398</v>
      </c>
      <c r="BO147" s="494">
        <v>91</v>
      </c>
      <c r="BP147" s="494">
        <v>432</v>
      </c>
      <c r="BQ147" s="494">
        <v>3030</v>
      </c>
      <c r="BR147" s="494">
        <v>2545</v>
      </c>
      <c r="BS147" s="494">
        <v>2196</v>
      </c>
      <c r="BT147" s="494">
        <v>426</v>
      </c>
      <c r="BU147" s="494">
        <v>8296</v>
      </c>
      <c r="BV147" s="494">
        <v>3368</v>
      </c>
      <c r="BW147" s="494">
        <v>0</v>
      </c>
      <c r="BX147" s="494">
        <v>4144</v>
      </c>
      <c r="BY147" s="494">
        <v>947</v>
      </c>
      <c r="BZ147" s="494">
        <v>3065</v>
      </c>
      <c r="CA147" s="494">
        <v>2004</v>
      </c>
      <c r="CB147" s="494">
        <v>661</v>
      </c>
      <c r="CC147" s="494">
        <v>1415</v>
      </c>
      <c r="CD147" s="494">
        <v>0</v>
      </c>
      <c r="CE147" s="494">
        <v>1100</v>
      </c>
      <c r="CF147" s="494">
        <v>4233</v>
      </c>
      <c r="CG147" s="494">
        <v>14476</v>
      </c>
      <c r="CH147" s="494">
        <v>2106</v>
      </c>
      <c r="CI147" s="494">
        <v>1019</v>
      </c>
      <c r="CJ147" s="494">
        <v>8796</v>
      </c>
      <c r="CK147" s="494">
        <v>3526</v>
      </c>
      <c r="CL147" s="494">
        <v>5877</v>
      </c>
      <c r="CM147" s="494">
        <v>1758</v>
      </c>
      <c r="CN147" s="494">
        <v>1961</v>
      </c>
      <c r="CO147" s="494">
        <v>4092</v>
      </c>
      <c r="CP147" s="494">
        <v>1317</v>
      </c>
      <c r="CQ147" s="494">
        <v>2673</v>
      </c>
      <c r="CR147" s="494">
        <v>1058</v>
      </c>
      <c r="CS147" s="494">
        <v>2284</v>
      </c>
      <c r="CT147" s="494">
        <v>3372</v>
      </c>
      <c r="CU147" s="494">
        <v>4280</v>
      </c>
      <c r="CV147" s="494">
        <v>3532</v>
      </c>
      <c r="CW147" s="494">
        <v>14741</v>
      </c>
      <c r="CX147" s="494">
        <v>5982</v>
      </c>
      <c r="CY147" s="494">
        <v>959</v>
      </c>
      <c r="CZ147" s="494">
        <v>8614</v>
      </c>
      <c r="DA147" s="494">
        <v>1919</v>
      </c>
      <c r="DB147" s="494">
        <v>476</v>
      </c>
      <c r="DC147" s="494">
        <v>602</v>
      </c>
      <c r="DD147" s="494">
        <v>27203</v>
      </c>
      <c r="DE147" s="494">
        <v>24212</v>
      </c>
      <c r="DF147" s="494">
        <v>12708</v>
      </c>
      <c r="DG147" s="494">
        <v>6034</v>
      </c>
      <c r="DH147" s="494">
        <v>5143</v>
      </c>
      <c r="DI147" s="494">
        <v>3281</v>
      </c>
      <c r="DJ147" s="494">
        <v>3279</v>
      </c>
      <c r="DK147" s="494">
        <v>29423</v>
      </c>
      <c r="DL147" s="494">
        <v>1002</v>
      </c>
      <c r="DM147" s="494">
        <v>5847</v>
      </c>
      <c r="DN147" s="494">
        <v>7005</v>
      </c>
      <c r="DO147" s="494">
        <v>846</v>
      </c>
      <c r="DP147" s="494">
        <v>286</v>
      </c>
      <c r="DQ147" s="494">
        <v>11139</v>
      </c>
      <c r="DR147" s="494">
        <v>2949</v>
      </c>
      <c r="DS147" s="494">
        <v>1897</v>
      </c>
      <c r="DT147" s="494">
        <v>1979</v>
      </c>
      <c r="DU147" s="494">
        <v>1892</v>
      </c>
      <c r="DV147" s="494">
        <v>1858</v>
      </c>
      <c r="DW147" s="494">
        <v>4323</v>
      </c>
      <c r="DX147" s="494">
        <v>332</v>
      </c>
      <c r="DY147" s="494">
        <v>19387</v>
      </c>
      <c r="DZ147" s="494">
        <v>19049</v>
      </c>
      <c r="EA147" s="494">
        <v>16494</v>
      </c>
      <c r="EB147" s="494">
        <v>15709</v>
      </c>
      <c r="EC147" s="494">
        <v>6515</v>
      </c>
      <c r="ED147" s="494">
        <v>12442</v>
      </c>
      <c r="EE147" s="494">
        <v>2262</v>
      </c>
      <c r="EF147" s="494">
        <v>95</v>
      </c>
      <c r="EG147" s="494">
        <v>8428</v>
      </c>
      <c r="EH147" s="494">
        <v>65096</v>
      </c>
      <c r="EI147" s="494">
        <v>414422</v>
      </c>
      <c r="EJ147" s="494">
        <v>105755</v>
      </c>
      <c r="EK147" s="494">
        <v>131485</v>
      </c>
      <c r="EL147" s="494">
        <v>275450</v>
      </c>
      <c r="EM147" s="494">
        <v>11033</v>
      </c>
      <c r="EN147" s="494">
        <v>1312</v>
      </c>
      <c r="EO147" s="494">
        <v>0</v>
      </c>
      <c r="EP147" s="494">
        <v>558</v>
      </c>
      <c r="EQ147" s="494">
        <v>99</v>
      </c>
      <c r="ER147" s="494">
        <v>1692</v>
      </c>
      <c r="ES147" s="494">
        <v>5485</v>
      </c>
      <c r="ET147" s="494">
        <v>0</v>
      </c>
      <c r="EU147" s="494">
        <v>0</v>
      </c>
      <c r="EV147" s="494">
        <v>1096</v>
      </c>
      <c r="EW147" s="494">
        <v>1177</v>
      </c>
      <c r="EX147" s="494">
        <v>6100</v>
      </c>
      <c r="EY147" s="494">
        <v>1085</v>
      </c>
      <c r="EZ147" s="494">
        <v>1781</v>
      </c>
      <c r="FA147" s="494">
        <v>3694</v>
      </c>
      <c r="FB147" s="494">
        <v>1868</v>
      </c>
      <c r="FC147" s="494">
        <v>15119</v>
      </c>
      <c r="FD147" s="494">
        <v>1328</v>
      </c>
      <c r="FE147" s="494">
        <v>37280</v>
      </c>
      <c r="FF147" s="494">
        <v>20135</v>
      </c>
      <c r="FG147" s="494">
        <v>14061</v>
      </c>
      <c r="FH147" s="494">
        <v>11758</v>
      </c>
      <c r="FI147" s="494">
        <v>13577</v>
      </c>
      <c r="FJ147" s="494">
        <v>121960</v>
      </c>
      <c r="FK147" s="494">
        <v>155253</v>
      </c>
      <c r="FL147" s="494">
        <v>80157</v>
      </c>
      <c r="FM147" s="494">
        <v>36187</v>
      </c>
      <c r="FN147" s="494">
        <v>110595</v>
      </c>
      <c r="FO147" s="494">
        <v>39437</v>
      </c>
      <c r="FP147" s="494">
        <v>68434</v>
      </c>
      <c r="FQ147" s="494">
        <v>5579</v>
      </c>
      <c r="FR147" s="494">
        <v>10633</v>
      </c>
      <c r="FS147" s="494">
        <v>7098</v>
      </c>
      <c r="FT147" s="494">
        <v>20959</v>
      </c>
      <c r="FU147" s="494">
        <v>6378</v>
      </c>
      <c r="FV147" s="494">
        <v>1257</v>
      </c>
      <c r="FW147" s="494">
        <v>3417</v>
      </c>
      <c r="FX147" s="494">
        <v>2255</v>
      </c>
      <c r="FY147" s="494">
        <v>5427</v>
      </c>
      <c r="FZ147" s="494">
        <v>74233</v>
      </c>
      <c r="GA147" s="494">
        <v>6585</v>
      </c>
      <c r="GB147" s="494">
        <v>58356</v>
      </c>
      <c r="GC147" s="494">
        <v>10507</v>
      </c>
      <c r="GD147" s="494">
        <v>21068</v>
      </c>
      <c r="GE147" s="494">
        <v>20517</v>
      </c>
      <c r="GF147" s="494">
        <v>0</v>
      </c>
      <c r="GG147" s="495">
        <v>72175</v>
      </c>
      <c r="GH147" s="496">
        <v>2621567</v>
      </c>
      <c r="GI147" s="497">
        <v>20644</v>
      </c>
      <c r="GJ147" s="497">
        <v>4465040</v>
      </c>
      <c r="GK147" s="497">
        <v>0</v>
      </c>
      <c r="GL147" s="497">
        <v>0</v>
      </c>
      <c r="GM147" s="497">
        <v>0</v>
      </c>
      <c r="GN147" s="497">
        <v>0</v>
      </c>
      <c r="GO147" s="497">
        <v>0</v>
      </c>
      <c r="GP147" s="495">
        <v>0</v>
      </c>
      <c r="GQ147" s="496">
        <v>4485684</v>
      </c>
      <c r="GR147" s="496">
        <v>7107251</v>
      </c>
      <c r="GS147" s="494">
        <v>18491</v>
      </c>
      <c r="GT147" s="495">
        <v>157715</v>
      </c>
      <c r="GU147" s="496">
        <v>176206</v>
      </c>
      <c r="GV147" s="496">
        <v>4661890</v>
      </c>
      <c r="GW147" s="496">
        <v>7283457</v>
      </c>
      <c r="GX147" s="497">
        <v>-5935</v>
      </c>
      <c r="GY147" s="497">
        <v>-33201</v>
      </c>
      <c r="GZ147" s="497">
        <v>0</v>
      </c>
      <c r="HA147" s="495">
        <v>0</v>
      </c>
      <c r="HB147" s="495">
        <v>-39136</v>
      </c>
      <c r="HC147" s="496">
        <v>4622754</v>
      </c>
      <c r="HD147" s="496">
        <v>7244321</v>
      </c>
    </row>
    <row r="148" spans="1:212" ht="15.75" hidden="1" customHeight="1" x14ac:dyDescent="0.2">
      <c r="A148" s="498" t="s">
        <v>1153</v>
      </c>
      <c r="B148" s="499" t="s">
        <v>785</v>
      </c>
      <c r="C148" s="493">
        <v>324</v>
      </c>
      <c r="D148" s="494">
        <v>202</v>
      </c>
      <c r="E148" s="494">
        <v>217</v>
      </c>
      <c r="F148" s="494">
        <v>85</v>
      </c>
      <c r="G148" s="494">
        <v>31</v>
      </c>
      <c r="H148" s="494">
        <v>86</v>
      </c>
      <c r="I148" s="494">
        <v>433</v>
      </c>
      <c r="J148" s="494">
        <v>44</v>
      </c>
      <c r="K148" s="494">
        <v>0</v>
      </c>
      <c r="L148" s="494">
        <v>9</v>
      </c>
      <c r="M148" s="494">
        <v>15</v>
      </c>
      <c r="N148" s="494">
        <v>151</v>
      </c>
      <c r="O148" s="494">
        <v>11</v>
      </c>
      <c r="P148" s="494">
        <v>5</v>
      </c>
      <c r="Q148" s="494">
        <v>37</v>
      </c>
      <c r="R148" s="494">
        <v>16</v>
      </c>
      <c r="S148" s="494">
        <v>479</v>
      </c>
      <c r="T148" s="494">
        <v>206</v>
      </c>
      <c r="U148" s="494">
        <v>3741</v>
      </c>
      <c r="V148" s="494">
        <v>2586</v>
      </c>
      <c r="W148" s="494">
        <v>366</v>
      </c>
      <c r="X148" s="494">
        <v>1242</v>
      </c>
      <c r="Y148" s="494">
        <v>1471</v>
      </c>
      <c r="Z148" s="494">
        <v>231</v>
      </c>
      <c r="AA148" s="494">
        <v>801</v>
      </c>
      <c r="AB148" s="494">
        <v>300</v>
      </c>
      <c r="AC148" s="494">
        <v>164</v>
      </c>
      <c r="AD148" s="494">
        <v>14</v>
      </c>
      <c r="AE148" s="494">
        <v>29</v>
      </c>
      <c r="AF148" s="494">
        <v>9</v>
      </c>
      <c r="AG148" s="494">
        <v>50</v>
      </c>
      <c r="AH148" s="494">
        <v>20</v>
      </c>
      <c r="AI148" s="494">
        <v>111</v>
      </c>
      <c r="AJ148" s="494">
        <v>12</v>
      </c>
      <c r="AK148" s="494">
        <v>91</v>
      </c>
      <c r="AL148" s="494">
        <v>49</v>
      </c>
      <c r="AM148" s="494">
        <v>83</v>
      </c>
      <c r="AN148" s="494">
        <v>116</v>
      </c>
      <c r="AO148" s="494">
        <v>92</v>
      </c>
      <c r="AP148" s="494">
        <v>390</v>
      </c>
      <c r="AQ148" s="494">
        <v>2418</v>
      </c>
      <c r="AR148" s="494">
        <v>925</v>
      </c>
      <c r="AS148" s="494">
        <v>1187</v>
      </c>
      <c r="AT148" s="494">
        <v>2888</v>
      </c>
      <c r="AU148" s="494">
        <v>89</v>
      </c>
      <c r="AV148" s="494">
        <v>75</v>
      </c>
      <c r="AW148" s="494">
        <v>222</v>
      </c>
      <c r="AX148" s="494">
        <v>1678</v>
      </c>
      <c r="AY148" s="494">
        <v>555</v>
      </c>
      <c r="AZ148" s="494">
        <v>89</v>
      </c>
      <c r="BA148" s="494">
        <v>334</v>
      </c>
      <c r="BB148" s="494">
        <v>482</v>
      </c>
      <c r="BC148" s="494">
        <v>165</v>
      </c>
      <c r="BD148" s="494">
        <v>719</v>
      </c>
      <c r="BE148" s="494">
        <v>206</v>
      </c>
      <c r="BF148" s="494">
        <v>182</v>
      </c>
      <c r="BG148" s="494">
        <v>344</v>
      </c>
      <c r="BH148" s="494">
        <v>90</v>
      </c>
      <c r="BI148" s="494">
        <v>577</v>
      </c>
      <c r="BJ148" s="494">
        <v>276</v>
      </c>
      <c r="BK148" s="494">
        <v>159</v>
      </c>
      <c r="BL148" s="494">
        <v>916</v>
      </c>
      <c r="BM148" s="494">
        <v>107</v>
      </c>
      <c r="BN148" s="494">
        <v>174</v>
      </c>
      <c r="BO148" s="494">
        <v>4</v>
      </c>
      <c r="BP148" s="494">
        <v>11</v>
      </c>
      <c r="BQ148" s="494">
        <v>190</v>
      </c>
      <c r="BR148" s="494">
        <v>938</v>
      </c>
      <c r="BS148" s="494">
        <v>93</v>
      </c>
      <c r="BT148" s="494">
        <v>108</v>
      </c>
      <c r="BU148" s="494">
        <v>433</v>
      </c>
      <c r="BV148" s="494">
        <v>877</v>
      </c>
      <c r="BW148" s="494">
        <v>0</v>
      </c>
      <c r="BX148" s="494">
        <v>44</v>
      </c>
      <c r="BY148" s="494">
        <v>16</v>
      </c>
      <c r="BZ148" s="494">
        <v>131</v>
      </c>
      <c r="CA148" s="494">
        <v>225</v>
      </c>
      <c r="CB148" s="494">
        <v>62</v>
      </c>
      <c r="CC148" s="494">
        <v>581</v>
      </c>
      <c r="CD148" s="494">
        <v>0</v>
      </c>
      <c r="CE148" s="494">
        <v>142</v>
      </c>
      <c r="CF148" s="494">
        <v>255</v>
      </c>
      <c r="CG148" s="494">
        <v>89</v>
      </c>
      <c r="CH148" s="494">
        <v>73</v>
      </c>
      <c r="CI148" s="494">
        <v>35</v>
      </c>
      <c r="CJ148" s="494">
        <v>229</v>
      </c>
      <c r="CK148" s="494">
        <v>57</v>
      </c>
      <c r="CL148" s="494">
        <v>75</v>
      </c>
      <c r="CM148" s="494">
        <v>48</v>
      </c>
      <c r="CN148" s="494">
        <v>58</v>
      </c>
      <c r="CO148" s="494">
        <v>153</v>
      </c>
      <c r="CP148" s="494">
        <v>30</v>
      </c>
      <c r="CQ148" s="494">
        <v>92</v>
      </c>
      <c r="CR148" s="494">
        <v>13</v>
      </c>
      <c r="CS148" s="494">
        <v>41</v>
      </c>
      <c r="CT148" s="494">
        <v>43</v>
      </c>
      <c r="CU148" s="494">
        <v>128</v>
      </c>
      <c r="CV148" s="494">
        <v>72</v>
      </c>
      <c r="CW148" s="494">
        <v>123</v>
      </c>
      <c r="CX148" s="494">
        <v>32</v>
      </c>
      <c r="CY148" s="494">
        <v>64</v>
      </c>
      <c r="CZ148" s="494">
        <v>46</v>
      </c>
      <c r="DA148" s="494">
        <v>62</v>
      </c>
      <c r="DB148" s="494">
        <v>30</v>
      </c>
      <c r="DC148" s="494">
        <v>16</v>
      </c>
      <c r="DD148" s="494">
        <v>251</v>
      </c>
      <c r="DE148" s="494">
        <v>268</v>
      </c>
      <c r="DF148" s="494">
        <v>319</v>
      </c>
      <c r="DG148" s="494">
        <v>111</v>
      </c>
      <c r="DH148" s="494">
        <v>13</v>
      </c>
      <c r="DI148" s="494">
        <v>21</v>
      </c>
      <c r="DJ148" s="494">
        <v>237</v>
      </c>
      <c r="DK148" s="494">
        <v>108</v>
      </c>
      <c r="DL148" s="494">
        <v>23</v>
      </c>
      <c r="DM148" s="494">
        <v>48</v>
      </c>
      <c r="DN148" s="494">
        <v>1594</v>
      </c>
      <c r="DO148" s="494">
        <v>391</v>
      </c>
      <c r="DP148" s="494">
        <v>29</v>
      </c>
      <c r="DQ148" s="494">
        <v>1371</v>
      </c>
      <c r="DR148" s="494">
        <v>162</v>
      </c>
      <c r="DS148" s="494">
        <v>85</v>
      </c>
      <c r="DT148" s="494">
        <v>47</v>
      </c>
      <c r="DU148" s="494">
        <v>61</v>
      </c>
      <c r="DV148" s="494">
        <v>51</v>
      </c>
      <c r="DW148" s="494">
        <v>323</v>
      </c>
      <c r="DX148" s="494">
        <v>1425</v>
      </c>
      <c r="DY148" s="494">
        <v>1170</v>
      </c>
      <c r="DZ148" s="494">
        <v>957</v>
      </c>
      <c r="EA148" s="494">
        <v>1051</v>
      </c>
      <c r="EB148" s="494">
        <v>681</v>
      </c>
      <c r="EC148" s="494">
        <v>493</v>
      </c>
      <c r="ED148" s="494">
        <v>866</v>
      </c>
      <c r="EE148" s="494">
        <v>52</v>
      </c>
      <c r="EF148" s="494">
        <v>10</v>
      </c>
      <c r="EG148" s="494">
        <v>215</v>
      </c>
      <c r="EH148" s="494">
        <v>1142</v>
      </c>
      <c r="EI148" s="494">
        <v>765</v>
      </c>
      <c r="EJ148" s="494">
        <v>1234</v>
      </c>
      <c r="EK148" s="494">
        <v>270</v>
      </c>
      <c r="EL148" s="494">
        <v>169</v>
      </c>
      <c r="EM148" s="494">
        <v>251</v>
      </c>
      <c r="EN148" s="494">
        <v>46</v>
      </c>
      <c r="EO148" s="494">
        <v>45</v>
      </c>
      <c r="EP148" s="494">
        <v>1614</v>
      </c>
      <c r="EQ148" s="494">
        <v>260</v>
      </c>
      <c r="ER148" s="494">
        <v>212</v>
      </c>
      <c r="ES148" s="494">
        <v>15445</v>
      </c>
      <c r="ET148" s="494">
        <v>1651</v>
      </c>
      <c r="EU148" s="494">
        <v>1281</v>
      </c>
      <c r="EV148" s="494">
        <v>443</v>
      </c>
      <c r="EW148" s="494">
        <v>108</v>
      </c>
      <c r="EX148" s="494">
        <v>22</v>
      </c>
      <c r="EY148" s="494">
        <v>1169</v>
      </c>
      <c r="EZ148" s="494">
        <v>4102</v>
      </c>
      <c r="FA148" s="494">
        <v>37</v>
      </c>
      <c r="FB148" s="494">
        <v>158</v>
      </c>
      <c r="FC148" s="494">
        <v>172</v>
      </c>
      <c r="FD148" s="494">
        <v>1857</v>
      </c>
      <c r="FE148" s="494">
        <v>128</v>
      </c>
      <c r="FF148" s="494">
        <v>101</v>
      </c>
      <c r="FG148" s="494">
        <v>582</v>
      </c>
      <c r="FH148" s="494">
        <v>19</v>
      </c>
      <c r="FI148" s="494">
        <v>1731</v>
      </c>
      <c r="FJ148" s="494">
        <v>379</v>
      </c>
      <c r="FK148" s="494">
        <v>343</v>
      </c>
      <c r="FL148" s="494">
        <v>870</v>
      </c>
      <c r="FM148" s="494">
        <v>75</v>
      </c>
      <c r="FN148" s="494">
        <v>199</v>
      </c>
      <c r="FO148" s="494">
        <v>915</v>
      </c>
      <c r="FP148" s="494">
        <v>6139</v>
      </c>
      <c r="FQ148" s="494">
        <v>149</v>
      </c>
      <c r="FR148" s="494">
        <v>685</v>
      </c>
      <c r="FS148" s="494">
        <v>491</v>
      </c>
      <c r="FT148" s="494">
        <v>195</v>
      </c>
      <c r="FU148" s="494">
        <v>118</v>
      </c>
      <c r="FV148" s="494">
        <v>64</v>
      </c>
      <c r="FW148" s="494">
        <v>62</v>
      </c>
      <c r="FX148" s="494">
        <v>430</v>
      </c>
      <c r="FY148" s="494">
        <v>151</v>
      </c>
      <c r="FZ148" s="494">
        <v>896</v>
      </c>
      <c r="GA148" s="494">
        <v>375</v>
      </c>
      <c r="GB148" s="494">
        <v>4644</v>
      </c>
      <c r="GC148" s="494">
        <v>245</v>
      </c>
      <c r="GD148" s="494">
        <v>202</v>
      </c>
      <c r="GE148" s="494">
        <v>277</v>
      </c>
      <c r="GF148" s="494">
        <v>932</v>
      </c>
      <c r="GG148" s="495">
        <v>126</v>
      </c>
      <c r="GH148" s="496">
        <v>101304</v>
      </c>
      <c r="GI148" s="497">
        <v>1045</v>
      </c>
      <c r="GJ148" s="497">
        <v>23896</v>
      </c>
      <c r="GK148" s="497">
        <v>0</v>
      </c>
      <c r="GL148" s="497">
        <v>26</v>
      </c>
      <c r="GM148" s="497">
        <v>0</v>
      </c>
      <c r="GN148" s="497">
        <v>88</v>
      </c>
      <c r="GO148" s="497">
        <v>884</v>
      </c>
      <c r="GP148" s="495">
        <v>262</v>
      </c>
      <c r="GQ148" s="496">
        <v>26201</v>
      </c>
      <c r="GR148" s="496">
        <v>127505</v>
      </c>
      <c r="GS148" s="494">
        <v>7970</v>
      </c>
      <c r="GT148" s="495">
        <v>163</v>
      </c>
      <c r="GU148" s="496">
        <v>8133</v>
      </c>
      <c r="GV148" s="496">
        <v>34334</v>
      </c>
      <c r="GW148" s="496">
        <v>135638</v>
      </c>
      <c r="GX148" s="497">
        <v>0</v>
      </c>
      <c r="GY148" s="497">
        <v>0</v>
      </c>
      <c r="GZ148" s="497">
        <v>0</v>
      </c>
      <c r="HA148" s="495">
        <v>0</v>
      </c>
      <c r="HB148" s="495">
        <v>0</v>
      </c>
      <c r="HC148" s="496">
        <v>34334</v>
      </c>
      <c r="HD148" s="496">
        <v>135638</v>
      </c>
    </row>
    <row r="149" spans="1:212" ht="15.75" hidden="1" customHeight="1" x14ac:dyDescent="0.2">
      <c r="A149" s="498" t="s">
        <v>1154</v>
      </c>
      <c r="B149" s="499" t="s">
        <v>783</v>
      </c>
      <c r="C149" s="493">
        <v>0</v>
      </c>
      <c r="D149" s="494">
        <v>0</v>
      </c>
      <c r="E149" s="494">
        <v>0</v>
      </c>
      <c r="F149" s="494">
        <v>0</v>
      </c>
      <c r="G149" s="494">
        <v>0</v>
      </c>
      <c r="H149" s="494">
        <v>0</v>
      </c>
      <c r="I149" s="494">
        <v>0</v>
      </c>
      <c r="J149" s="494">
        <v>111</v>
      </c>
      <c r="K149" s="494">
        <v>12</v>
      </c>
      <c r="L149" s="494">
        <v>2</v>
      </c>
      <c r="M149" s="494">
        <v>362</v>
      </c>
      <c r="N149" s="494">
        <v>560</v>
      </c>
      <c r="O149" s="494">
        <v>40</v>
      </c>
      <c r="P149" s="494">
        <v>1010</v>
      </c>
      <c r="Q149" s="494">
        <v>3048</v>
      </c>
      <c r="R149" s="494">
        <v>2523</v>
      </c>
      <c r="S149" s="494">
        <v>2363</v>
      </c>
      <c r="T149" s="494">
        <v>157</v>
      </c>
      <c r="U149" s="494">
        <v>27</v>
      </c>
      <c r="V149" s="494">
        <v>3414</v>
      </c>
      <c r="W149" s="494">
        <v>116</v>
      </c>
      <c r="X149" s="494">
        <v>356</v>
      </c>
      <c r="Y149" s="494">
        <v>637</v>
      </c>
      <c r="Z149" s="494">
        <v>1084</v>
      </c>
      <c r="AA149" s="494">
        <v>363</v>
      </c>
      <c r="AB149" s="494">
        <v>182</v>
      </c>
      <c r="AC149" s="494">
        <v>154</v>
      </c>
      <c r="AD149" s="494">
        <v>40</v>
      </c>
      <c r="AE149" s="494">
        <v>155</v>
      </c>
      <c r="AF149" s="494">
        <v>41</v>
      </c>
      <c r="AG149" s="494">
        <v>140</v>
      </c>
      <c r="AH149" s="494">
        <v>269</v>
      </c>
      <c r="AI149" s="494">
        <v>779</v>
      </c>
      <c r="AJ149" s="494">
        <v>160</v>
      </c>
      <c r="AK149" s="494">
        <v>372</v>
      </c>
      <c r="AL149" s="494">
        <v>322</v>
      </c>
      <c r="AM149" s="494">
        <v>433</v>
      </c>
      <c r="AN149" s="494">
        <v>1237</v>
      </c>
      <c r="AO149" s="494">
        <v>135</v>
      </c>
      <c r="AP149" s="494">
        <v>1055</v>
      </c>
      <c r="AQ149" s="494">
        <v>368</v>
      </c>
      <c r="AR149" s="494">
        <v>979</v>
      </c>
      <c r="AS149" s="494">
        <v>1012</v>
      </c>
      <c r="AT149" s="494">
        <v>2614</v>
      </c>
      <c r="AU149" s="494">
        <v>268</v>
      </c>
      <c r="AV149" s="494">
        <v>346</v>
      </c>
      <c r="AW149" s="494">
        <v>1063</v>
      </c>
      <c r="AX149" s="494">
        <v>580</v>
      </c>
      <c r="AY149" s="494">
        <v>1354</v>
      </c>
      <c r="AZ149" s="494">
        <v>607</v>
      </c>
      <c r="BA149" s="494">
        <v>918</v>
      </c>
      <c r="BB149" s="494">
        <v>1562</v>
      </c>
      <c r="BC149" s="494">
        <v>201</v>
      </c>
      <c r="BD149" s="494">
        <v>15771</v>
      </c>
      <c r="BE149" s="494">
        <v>285</v>
      </c>
      <c r="BF149" s="494">
        <v>767</v>
      </c>
      <c r="BG149" s="494">
        <v>893</v>
      </c>
      <c r="BH149" s="494">
        <v>359</v>
      </c>
      <c r="BI149" s="494">
        <v>1879</v>
      </c>
      <c r="BJ149" s="494">
        <v>1708</v>
      </c>
      <c r="BK149" s="494">
        <v>203</v>
      </c>
      <c r="BL149" s="494">
        <v>6509</v>
      </c>
      <c r="BM149" s="494">
        <v>823</v>
      </c>
      <c r="BN149" s="494">
        <v>3232</v>
      </c>
      <c r="BO149" s="494">
        <v>27</v>
      </c>
      <c r="BP149" s="494">
        <v>133</v>
      </c>
      <c r="BQ149" s="494">
        <v>805</v>
      </c>
      <c r="BR149" s="494">
        <v>1268</v>
      </c>
      <c r="BS149" s="494">
        <v>551</v>
      </c>
      <c r="BT149" s="494">
        <v>966</v>
      </c>
      <c r="BU149" s="494">
        <v>2009</v>
      </c>
      <c r="BV149" s="494">
        <v>952</v>
      </c>
      <c r="BW149" s="494">
        <v>0</v>
      </c>
      <c r="BX149" s="494">
        <v>1312</v>
      </c>
      <c r="BY149" s="494">
        <v>305</v>
      </c>
      <c r="BZ149" s="494">
        <v>1145</v>
      </c>
      <c r="CA149" s="494">
        <v>926</v>
      </c>
      <c r="CB149" s="494">
        <v>620</v>
      </c>
      <c r="CC149" s="494">
        <v>782</v>
      </c>
      <c r="CD149" s="494">
        <v>0</v>
      </c>
      <c r="CE149" s="494">
        <v>339</v>
      </c>
      <c r="CF149" s="494">
        <v>1521</v>
      </c>
      <c r="CG149" s="494">
        <v>6357</v>
      </c>
      <c r="CH149" s="494">
        <v>601</v>
      </c>
      <c r="CI149" s="494">
        <v>421</v>
      </c>
      <c r="CJ149" s="494">
        <v>6743</v>
      </c>
      <c r="CK149" s="494">
        <v>4179</v>
      </c>
      <c r="CL149" s="494">
        <v>2634</v>
      </c>
      <c r="CM149" s="494">
        <v>3593</v>
      </c>
      <c r="CN149" s="494">
        <v>1910</v>
      </c>
      <c r="CO149" s="494">
        <v>3554</v>
      </c>
      <c r="CP149" s="494">
        <v>571</v>
      </c>
      <c r="CQ149" s="494">
        <v>1186</v>
      </c>
      <c r="CR149" s="494">
        <v>563</v>
      </c>
      <c r="CS149" s="494">
        <v>1764</v>
      </c>
      <c r="CT149" s="494">
        <v>2005</v>
      </c>
      <c r="CU149" s="494">
        <v>3557</v>
      </c>
      <c r="CV149" s="494">
        <v>5167</v>
      </c>
      <c r="CW149" s="494">
        <v>7735</v>
      </c>
      <c r="CX149" s="494">
        <v>2304</v>
      </c>
      <c r="CY149" s="494">
        <v>1903</v>
      </c>
      <c r="CZ149" s="494">
        <v>3319</v>
      </c>
      <c r="DA149" s="494">
        <v>1058</v>
      </c>
      <c r="DB149" s="494">
        <v>116</v>
      </c>
      <c r="DC149" s="494">
        <v>432</v>
      </c>
      <c r="DD149" s="494">
        <v>20353</v>
      </c>
      <c r="DE149" s="494">
        <v>12184</v>
      </c>
      <c r="DF149" s="494">
        <v>8351</v>
      </c>
      <c r="DG149" s="494">
        <v>3725</v>
      </c>
      <c r="DH149" s="494">
        <v>757</v>
      </c>
      <c r="DI149" s="494">
        <v>1466</v>
      </c>
      <c r="DJ149" s="494">
        <v>3205</v>
      </c>
      <c r="DK149" s="494">
        <v>3442</v>
      </c>
      <c r="DL149" s="494">
        <v>551</v>
      </c>
      <c r="DM149" s="494">
        <v>2472</v>
      </c>
      <c r="DN149" s="494">
        <v>4243</v>
      </c>
      <c r="DO149" s="494">
        <v>733</v>
      </c>
      <c r="DP149" s="494">
        <v>35</v>
      </c>
      <c r="DQ149" s="494">
        <v>6871</v>
      </c>
      <c r="DR149" s="494">
        <v>1964</v>
      </c>
      <c r="DS149" s="494">
        <v>1059</v>
      </c>
      <c r="DT149" s="494">
        <v>971</v>
      </c>
      <c r="DU149" s="494">
        <v>647</v>
      </c>
      <c r="DV149" s="494">
        <v>444</v>
      </c>
      <c r="DW149" s="494">
        <v>1945</v>
      </c>
      <c r="DX149" s="494">
        <v>669</v>
      </c>
      <c r="DY149" s="494">
        <v>14637</v>
      </c>
      <c r="DZ149" s="494">
        <v>10602</v>
      </c>
      <c r="EA149" s="494">
        <v>11697</v>
      </c>
      <c r="EB149" s="494">
        <v>11726</v>
      </c>
      <c r="EC149" s="494">
        <v>4685</v>
      </c>
      <c r="ED149" s="494">
        <v>6221</v>
      </c>
      <c r="EE149" s="494">
        <v>1739</v>
      </c>
      <c r="EF149" s="494">
        <v>30</v>
      </c>
      <c r="EG149" s="494">
        <v>2351</v>
      </c>
      <c r="EH149" s="494">
        <v>17245</v>
      </c>
      <c r="EI149" s="494">
        <v>162981</v>
      </c>
      <c r="EJ149" s="494">
        <v>56642</v>
      </c>
      <c r="EK149" s="494">
        <v>98574</v>
      </c>
      <c r="EL149" s="494">
        <v>88237</v>
      </c>
      <c r="EM149" s="494">
        <v>5304</v>
      </c>
      <c r="EN149" s="494">
        <v>581</v>
      </c>
      <c r="EO149" s="494">
        <v>0</v>
      </c>
      <c r="EP149" s="494">
        <v>762</v>
      </c>
      <c r="EQ149" s="494">
        <v>29</v>
      </c>
      <c r="ER149" s="494">
        <v>4582</v>
      </c>
      <c r="ES149" s="494">
        <v>9965</v>
      </c>
      <c r="ET149" s="494">
        <v>0</v>
      </c>
      <c r="EU149" s="494">
        <v>0</v>
      </c>
      <c r="EV149" s="494">
        <v>1059</v>
      </c>
      <c r="EW149" s="494">
        <v>2349</v>
      </c>
      <c r="EX149" s="494">
        <v>1798</v>
      </c>
      <c r="EY149" s="494">
        <v>113</v>
      </c>
      <c r="EZ149" s="494">
        <v>936</v>
      </c>
      <c r="FA149" s="494">
        <v>1236</v>
      </c>
      <c r="FB149" s="494">
        <v>198</v>
      </c>
      <c r="FC149" s="494">
        <v>15661</v>
      </c>
      <c r="FD149" s="494">
        <v>1580</v>
      </c>
      <c r="FE149" s="494">
        <v>28436</v>
      </c>
      <c r="FF149" s="494">
        <v>8391</v>
      </c>
      <c r="FG149" s="494">
        <v>29742</v>
      </c>
      <c r="FH149" s="494">
        <v>8167</v>
      </c>
      <c r="FI149" s="494">
        <v>13022</v>
      </c>
      <c r="FJ149" s="494">
        <v>47644</v>
      </c>
      <c r="FK149" s="494">
        <v>111700</v>
      </c>
      <c r="FL149" s="494">
        <v>26113</v>
      </c>
      <c r="FM149" s="494">
        <v>5497</v>
      </c>
      <c r="FN149" s="494">
        <v>37207</v>
      </c>
      <c r="FO149" s="494">
        <v>16330</v>
      </c>
      <c r="FP149" s="494">
        <v>17939</v>
      </c>
      <c r="FQ149" s="494">
        <v>1328</v>
      </c>
      <c r="FR149" s="494">
        <v>1705</v>
      </c>
      <c r="FS149" s="494">
        <v>1796</v>
      </c>
      <c r="FT149" s="494">
        <v>21562</v>
      </c>
      <c r="FU149" s="494">
        <v>11213</v>
      </c>
      <c r="FV149" s="494">
        <v>324</v>
      </c>
      <c r="FW149" s="494">
        <v>4246</v>
      </c>
      <c r="FX149" s="494">
        <v>663</v>
      </c>
      <c r="FY149" s="494">
        <v>7348</v>
      </c>
      <c r="FZ149" s="494">
        <v>45750</v>
      </c>
      <c r="GA149" s="494">
        <v>736</v>
      </c>
      <c r="GB149" s="494">
        <v>9779</v>
      </c>
      <c r="GC149" s="494">
        <v>2700</v>
      </c>
      <c r="GD149" s="494">
        <v>6879</v>
      </c>
      <c r="GE149" s="494">
        <v>13593</v>
      </c>
      <c r="GF149" s="494">
        <v>0</v>
      </c>
      <c r="GG149" s="495">
        <v>38681</v>
      </c>
      <c r="GH149" s="496">
        <v>1269391</v>
      </c>
      <c r="GI149" s="497">
        <v>80622</v>
      </c>
      <c r="GJ149" s="497">
        <v>2147636</v>
      </c>
      <c r="GK149" s="497">
        <v>0</v>
      </c>
      <c r="GL149" s="497">
        <v>0</v>
      </c>
      <c r="GM149" s="497">
        <v>0</v>
      </c>
      <c r="GN149" s="497">
        <v>0</v>
      </c>
      <c r="GO149" s="497">
        <v>0</v>
      </c>
      <c r="GP149" s="495">
        <v>0</v>
      </c>
      <c r="GQ149" s="496">
        <v>2228258</v>
      </c>
      <c r="GR149" s="496">
        <v>3497649</v>
      </c>
      <c r="GS149" s="494">
        <v>5874</v>
      </c>
      <c r="GT149" s="495">
        <v>38040</v>
      </c>
      <c r="GU149" s="496">
        <v>43914</v>
      </c>
      <c r="GV149" s="496">
        <v>2272172</v>
      </c>
      <c r="GW149" s="496">
        <v>3541563</v>
      </c>
      <c r="GX149" s="497">
        <v>-14555</v>
      </c>
      <c r="GY149" s="497">
        <v>-55214</v>
      </c>
      <c r="GZ149" s="497">
        <v>0</v>
      </c>
      <c r="HA149" s="495">
        <v>0</v>
      </c>
      <c r="HB149" s="495">
        <v>-69769</v>
      </c>
      <c r="HC149" s="496">
        <v>2202403</v>
      </c>
      <c r="HD149" s="496">
        <v>3471794</v>
      </c>
    </row>
    <row r="150" spans="1:212" ht="15.75" hidden="1" customHeight="1" x14ac:dyDescent="0.2">
      <c r="A150" s="498" t="s">
        <v>1251</v>
      </c>
      <c r="B150" s="499" t="s">
        <v>1252</v>
      </c>
      <c r="C150" s="493">
        <v>13974</v>
      </c>
      <c r="D150" s="494">
        <v>3465</v>
      </c>
      <c r="E150" s="494">
        <v>21421</v>
      </c>
      <c r="F150" s="494">
        <v>6462</v>
      </c>
      <c r="G150" s="494">
        <v>1868</v>
      </c>
      <c r="H150" s="494">
        <v>8938</v>
      </c>
      <c r="I150" s="494">
        <v>153101</v>
      </c>
      <c r="J150" s="494">
        <v>6830</v>
      </c>
      <c r="K150" s="494">
        <v>7521</v>
      </c>
      <c r="L150" s="494">
        <v>13090</v>
      </c>
      <c r="M150" s="494">
        <v>3352</v>
      </c>
      <c r="N150" s="494">
        <v>14663</v>
      </c>
      <c r="O150" s="494">
        <v>2951</v>
      </c>
      <c r="P150" s="494">
        <v>562</v>
      </c>
      <c r="Q150" s="494">
        <v>1702</v>
      </c>
      <c r="R150" s="494">
        <v>630</v>
      </c>
      <c r="S150" s="494">
        <v>77896</v>
      </c>
      <c r="T150" s="494">
        <v>55467</v>
      </c>
      <c r="U150" s="494">
        <v>85187</v>
      </c>
      <c r="V150" s="494">
        <v>129755</v>
      </c>
      <c r="W150" s="494">
        <v>18725</v>
      </c>
      <c r="X150" s="494">
        <v>63897</v>
      </c>
      <c r="Y150" s="494">
        <v>100365</v>
      </c>
      <c r="Z150" s="494">
        <v>28538</v>
      </c>
      <c r="AA150" s="494">
        <v>60606</v>
      </c>
      <c r="AB150" s="494">
        <v>39024</v>
      </c>
      <c r="AC150" s="494">
        <v>6957</v>
      </c>
      <c r="AD150" s="494">
        <v>1072</v>
      </c>
      <c r="AE150" s="494">
        <v>3582</v>
      </c>
      <c r="AF150" s="494">
        <v>1317</v>
      </c>
      <c r="AG150" s="494">
        <v>1897</v>
      </c>
      <c r="AH150" s="494">
        <v>4427</v>
      </c>
      <c r="AI150" s="494">
        <v>10903</v>
      </c>
      <c r="AJ150" s="494">
        <v>1764</v>
      </c>
      <c r="AK150" s="494">
        <v>8012</v>
      </c>
      <c r="AL150" s="494">
        <v>22676</v>
      </c>
      <c r="AM150" s="494">
        <v>26542</v>
      </c>
      <c r="AN150" s="494">
        <v>33069</v>
      </c>
      <c r="AO150" s="494">
        <v>22262</v>
      </c>
      <c r="AP150" s="494">
        <v>37302</v>
      </c>
      <c r="AQ150" s="494">
        <v>34086</v>
      </c>
      <c r="AR150" s="494">
        <v>49805</v>
      </c>
      <c r="AS150" s="494">
        <v>29735</v>
      </c>
      <c r="AT150" s="494">
        <v>66189</v>
      </c>
      <c r="AU150" s="494">
        <v>4599</v>
      </c>
      <c r="AV150" s="494">
        <v>4329</v>
      </c>
      <c r="AW150" s="494">
        <v>15199</v>
      </c>
      <c r="AX150" s="494">
        <v>25354</v>
      </c>
      <c r="AY150" s="494">
        <v>32243</v>
      </c>
      <c r="AZ150" s="494">
        <v>7241</v>
      </c>
      <c r="BA150" s="494">
        <v>25118</v>
      </c>
      <c r="BB150" s="494">
        <v>27711</v>
      </c>
      <c r="BC150" s="494">
        <v>8605</v>
      </c>
      <c r="BD150" s="494">
        <v>59593</v>
      </c>
      <c r="BE150" s="494">
        <v>14745</v>
      </c>
      <c r="BF150" s="494">
        <v>20415</v>
      </c>
      <c r="BG150" s="494">
        <v>26145</v>
      </c>
      <c r="BH150" s="494">
        <v>4173</v>
      </c>
      <c r="BI150" s="494">
        <v>42008</v>
      </c>
      <c r="BJ150" s="494">
        <v>39450</v>
      </c>
      <c r="BK150" s="494">
        <v>26312</v>
      </c>
      <c r="BL150" s="494">
        <v>97301</v>
      </c>
      <c r="BM150" s="494">
        <v>9474</v>
      </c>
      <c r="BN150" s="494">
        <v>16881</v>
      </c>
      <c r="BO150" s="494">
        <v>1868</v>
      </c>
      <c r="BP150" s="494">
        <v>2281</v>
      </c>
      <c r="BQ150" s="494">
        <v>18830</v>
      </c>
      <c r="BR150" s="494">
        <v>87860</v>
      </c>
      <c r="BS150" s="494">
        <v>12271</v>
      </c>
      <c r="BT150" s="494">
        <v>5694</v>
      </c>
      <c r="BU150" s="494">
        <v>29934</v>
      </c>
      <c r="BV150" s="494">
        <v>77668</v>
      </c>
      <c r="BW150" s="494">
        <v>0</v>
      </c>
      <c r="BX150" s="494">
        <v>8721</v>
      </c>
      <c r="BY150" s="494">
        <v>10436</v>
      </c>
      <c r="BZ150" s="494">
        <v>57067</v>
      </c>
      <c r="CA150" s="494">
        <v>41775</v>
      </c>
      <c r="CB150" s="494">
        <v>44193</v>
      </c>
      <c r="CC150" s="494">
        <v>31462</v>
      </c>
      <c r="CD150" s="494">
        <v>0</v>
      </c>
      <c r="CE150" s="494">
        <v>19236</v>
      </c>
      <c r="CF150" s="494">
        <v>52177</v>
      </c>
      <c r="CG150" s="494">
        <v>29443</v>
      </c>
      <c r="CH150" s="494">
        <v>21812</v>
      </c>
      <c r="CI150" s="494">
        <v>9210</v>
      </c>
      <c r="CJ150" s="494">
        <v>64608</v>
      </c>
      <c r="CK150" s="494">
        <v>17366</v>
      </c>
      <c r="CL150" s="494">
        <v>15646</v>
      </c>
      <c r="CM150" s="494">
        <v>8675</v>
      </c>
      <c r="CN150" s="494">
        <v>9324</v>
      </c>
      <c r="CO150" s="494">
        <v>31242</v>
      </c>
      <c r="CP150" s="494">
        <v>6431</v>
      </c>
      <c r="CQ150" s="494">
        <v>18493</v>
      </c>
      <c r="CR150" s="494">
        <v>2716</v>
      </c>
      <c r="CS150" s="494">
        <v>8181</v>
      </c>
      <c r="CT150" s="494">
        <v>9055</v>
      </c>
      <c r="CU150" s="494">
        <v>26270</v>
      </c>
      <c r="CV150" s="494">
        <v>13553</v>
      </c>
      <c r="CW150" s="494">
        <v>26055</v>
      </c>
      <c r="CX150" s="494">
        <v>7909</v>
      </c>
      <c r="CY150" s="494">
        <v>17241</v>
      </c>
      <c r="CZ150" s="494">
        <v>13091</v>
      </c>
      <c r="DA150" s="494">
        <v>10180</v>
      </c>
      <c r="DB150" s="494">
        <v>5243</v>
      </c>
      <c r="DC150" s="494">
        <v>3568</v>
      </c>
      <c r="DD150" s="494">
        <v>49644</v>
      </c>
      <c r="DE150" s="494">
        <v>50823</v>
      </c>
      <c r="DF150" s="494">
        <v>68249</v>
      </c>
      <c r="DG150" s="494">
        <v>23550</v>
      </c>
      <c r="DH150" s="494">
        <v>4680</v>
      </c>
      <c r="DI150" s="494">
        <v>7116</v>
      </c>
      <c r="DJ150" s="494">
        <v>30234</v>
      </c>
      <c r="DK150" s="494">
        <v>18301</v>
      </c>
      <c r="DL150" s="494">
        <v>5602</v>
      </c>
      <c r="DM150" s="494">
        <v>18637</v>
      </c>
      <c r="DN150" s="494">
        <v>185012</v>
      </c>
      <c r="DO150" s="494">
        <v>51172</v>
      </c>
      <c r="DP150" s="494">
        <v>3160</v>
      </c>
      <c r="DQ150" s="494">
        <v>208483</v>
      </c>
      <c r="DR150" s="494">
        <v>31327</v>
      </c>
      <c r="DS150" s="494">
        <v>9005</v>
      </c>
      <c r="DT150" s="494">
        <v>5746</v>
      </c>
      <c r="DU150" s="494">
        <v>9411</v>
      </c>
      <c r="DV150" s="494">
        <v>7541</v>
      </c>
      <c r="DW150" s="494">
        <v>46629</v>
      </c>
      <c r="DX150" s="494">
        <v>382693</v>
      </c>
      <c r="DY150" s="494">
        <v>315759</v>
      </c>
      <c r="DZ150" s="494">
        <v>249435</v>
      </c>
      <c r="EA150" s="494">
        <v>214584</v>
      </c>
      <c r="EB150" s="494">
        <v>230429</v>
      </c>
      <c r="EC150" s="494">
        <v>174732</v>
      </c>
      <c r="ED150" s="494">
        <v>247883</v>
      </c>
      <c r="EE150" s="494">
        <v>101708</v>
      </c>
      <c r="EF150" s="494">
        <v>136</v>
      </c>
      <c r="EG150" s="494">
        <v>34984</v>
      </c>
      <c r="EH150" s="494">
        <v>93234</v>
      </c>
      <c r="EI150" s="494">
        <v>92568</v>
      </c>
      <c r="EJ150" s="494">
        <v>120175</v>
      </c>
      <c r="EK150" s="494">
        <v>50896</v>
      </c>
      <c r="EL150" s="494">
        <v>43034</v>
      </c>
      <c r="EM150" s="494">
        <v>6808</v>
      </c>
      <c r="EN150" s="494">
        <v>8698</v>
      </c>
      <c r="EO150" s="494">
        <v>2365</v>
      </c>
      <c r="EP150" s="494">
        <v>5404</v>
      </c>
      <c r="EQ150" s="494">
        <v>101</v>
      </c>
      <c r="ER150" s="494">
        <v>10291</v>
      </c>
      <c r="ES150" s="494">
        <v>35401</v>
      </c>
      <c r="ET150" s="494">
        <v>16767</v>
      </c>
      <c r="EU150" s="494">
        <v>15335</v>
      </c>
      <c r="EV150" s="494">
        <v>4180</v>
      </c>
      <c r="EW150" s="494">
        <v>2169</v>
      </c>
      <c r="EX150" s="494">
        <v>1801</v>
      </c>
      <c r="EY150" s="494">
        <v>12672</v>
      </c>
      <c r="EZ150" s="494">
        <v>1279</v>
      </c>
      <c r="FA150" s="494">
        <v>3169</v>
      </c>
      <c r="FB150" s="494">
        <v>16880</v>
      </c>
      <c r="FC150" s="494">
        <v>11414</v>
      </c>
      <c r="FD150" s="494">
        <v>105886</v>
      </c>
      <c r="FE150" s="494">
        <v>54771</v>
      </c>
      <c r="FF150" s="494">
        <v>9333</v>
      </c>
      <c r="FG150" s="494">
        <v>81590</v>
      </c>
      <c r="FH150" s="494">
        <v>17155</v>
      </c>
      <c r="FI150" s="494">
        <v>86118</v>
      </c>
      <c r="FJ150" s="494">
        <v>34976</v>
      </c>
      <c r="FK150" s="494">
        <v>54247</v>
      </c>
      <c r="FL150" s="494">
        <v>38096</v>
      </c>
      <c r="FM150" s="494">
        <v>8831</v>
      </c>
      <c r="FN150" s="494">
        <v>20324</v>
      </c>
      <c r="FO150" s="494">
        <v>91195</v>
      </c>
      <c r="FP150" s="494">
        <v>332774</v>
      </c>
      <c r="FQ150" s="494">
        <v>6240</v>
      </c>
      <c r="FR150" s="494">
        <v>45776</v>
      </c>
      <c r="FS150" s="494">
        <v>32510</v>
      </c>
      <c r="FT150" s="494">
        <v>29069</v>
      </c>
      <c r="FU150" s="494">
        <v>14217</v>
      </c>
      <c r="FV150" s="494">
        <v>1261</v>
      </c>
      <c r="FW150" s="494">
        <v>17981</v>
      </c>
      <c r="FX150" s="494">
        <v>49067</v>
      </c>
      <c r="FY150" s="494">
        <v>40926</v>
      </c>
      <c r="FZ150" s="494">
        <v>86612</v>
      </c>
      <c r="GA150" s="494">
        <v>29937</v>
      </c>
      <c r="GB150" s="494">
        <v>376240</v>
      </c>
      <c r="GC150" s="494">
        <v>13422</v>
      </c>
      <c r="GD150" s="494">
        <v>26516</v>
      </c>
      <c r="GE150" s="494">
        <v>100653</v>
      </c>
      <c r="GF150" s="494">
        <v>58614</v>
      </c>
      <c r="GG150" s="495">
        <v>149533</v>
      </c>
      <c r="GH150" s="496">
        <v>8020444</v>
      </c>
      <c r="GI150" s="497">
        <v>265695</v>
      </c>
      <c r="GJ150" s="497">
        <v>3100050</v>
      </c>
      <c r="GK150" s="497">
        <v>110</v>
      </c>
      <c r="GL150" s="497">
        <v>2288</v>
      </c>
      <c r="GM150" s="497">
        <v>0</v>
      </c>
      <c r="GN150" s="497">
        <v>50642</v>
      </c>
      <c r="GO150" s="497">
        <v>646878</v>
      </c>
      <c r="GP150" s="495">
        <v>37222</v>
      </c>
      <c r="GQ150" s="496">
        <v>4102885</v>
      </c>
      <c r="GR150" s="496">
        <v>12123329</v>
      </c>
      <c r="GS150" s="494">
        <v>1103766</v>
      </c>
      <c r="GT150" s="495">
        <v>20609</v>
      </c>
      <c r="GU150" s="496">
        <v>1124375</v>
      </c>
      <c r="GV150" s="496">
        <v>5227260</v>
      </c>
      <c r="GW150" s="496">
        <v>13247704</v>
      </c>
      <c r="GX150" s="497">
        <v>-201</v>
      </c>
      <c r="GY150" s="497">
        <v>-2022</v>
      </c>
      <c r="GZ150" s="497">
        <v>0</v>
      </c>
      <c r="HA150" s="495">
        <v>0</v>
      </c>
      <c r="HB150" s="495">
        <v>-2223</v>
      </c>
      <c r="HC150" s="496">
        <v>5225037</v>
      </c>
      <c r="HD150" s="496">
        <v>13245481</v>
      </c>
    </row>
    <row r="151" spans="1:212" ht="15.75" hidden="1" customHeight="1" x14ac:dyDescent="0.2">
      <c r="A151" s="498" t="s">
        <v>1743</v>
      </c>
      <c r="B151" s="499" t="s">
        <v>1762</v>
      </c>
      <c r="C151" s="493">
        <v>7263</v>
      </c>
      <c r="D151" s="494">
        <v>2101</v>
      </c>
      <c r="E151" s="494">
        <v>13309</v>
      </c>
      <c r="F151" s="494">
        <v>5637</v>
      </c>
      <c r="G151" s="494">
        <v>1168</v>
      </c>
      <c r="H151" s="494">
        <v>2776</v>
      </c>
      <c r="I151" s="494">
        <v>4778</v>
      </c>
      <c r="J151" s="494">
        <v>4758</v>
      </c>
      <c r="K151" s="494">
        <v>454</v>
      </c>
      <c r="L151" s="494">
        <v>635</v>
      </c>
      <c r="M151" s="494">
        <v>1069</v>
      </c>
      <c r="N151" s="494">
        <v>11396</v>
      </c>
      <c r="O151" s="494">
        <v>717</v>
      </c>
      <c r="P151" s="494">
        <v>3776</v>
      </c>
      <c r="Q151" s="494">
        <v>8490</v>
      </c>
      <c r="R151" s="494">
        <v>964</v>
      </c>
      <c r="S151" s="494">
        <v>27418</v>
      </c>
      <c r="T151" s="494">
        <v>20243</v>
      </c>
      <c r="U151" s="494">
        <v>8989</v>
      </c>
      <c r="V151" s="494">
        <v>37083</v>
      </c>
      <c r="W151" s="494">
        <v>3333</v>
      </c>
      <c r="X151" s="494">
        <v>8684</v>
      </c>
      <c r="Y151" s="494">
        <v>30511</v>
      </c>
      <c r="Z151" s="494">
        <v>9265</v>
      </c>
      <c r="AA151" s="494">
        <v>17096</v>
      </c>
      <c r="AB151" s="494">
        <v>3231</v>
      </c>
      <c r="AC151" s="494">
        <v>3110</v>
      </c>
      <c r="AD151" s="494">
        <v>1639</v>
      </c>
      <c r="AE151" s="494">
        <v>656</v>
      </c>
      <c r="AF151" s="494">
        <v>462</v>
      </c>
      <c r="AG151" s="494">
        <v>2340</v>
      </c>
      <c r="AH151" s="494">
        <v>3769</v>
      </c>
      <c r="AI151" s="494">
        <v>3758</v>
      </c>
      <c r="AJ151" s="494">
        <v>1519</v>
      </c>
      <c r="AK151" s="494">
        <v>3472</v>
      </c>
      <c r="AL151" s="494">
        <v>9570</v>
      </c>
      <c r="AM151" s="494">
        <v>11388</v>
      </c>
      <c r="AN151" s="494">
        <v>8286</v>
      </c>
      <c r="AO151" s="494">
        <v>1166</v>
      </c>
      <c r="AP151" s="494">
        <v>6642</v>
      </c>
      <c r="AQ151" s="494">
        <v>2336</v>
      </c>
      <c r="AR151" s="494">
        <v>3846</v>
      </c>
      <c r="AS151" s="494">
        <v>3354</v>
      </c>
      <c r="AT151" s="494">
        <v>35023</v>
      </c>
      <c r="AU151" s="494">
        <v>948</v>
      </c>
      <c r="AV151" s="494">
        <v>1364</v>
      </c>
      <c r="AW151" s="494">
        <v>5414</v>
      </c>
      <c r="AX151" s="494">
        <v>5195</v>
      </c>
      <c r="AY151" s="494">
        <v>10772</v>
      </c>
      <c r="AZ151" s="494">
        <v>1883</v>
      </c>
      <c r="BA151" s="494">
        <v>4097</v>
      </c>
      <c r="BB151" s="494">
        <v>1905</v>
      </c>
      <c r="BC151" s="494">
        <v>1135</v>
      </c>
      <c r="BD151" s="494">
        <v>11617</v>
      </c>
      <c r="BE151" s="494">
        <v>2969</v>
      </c>
      <c r="BF151" s="494">
        <v>5238</v>
      </c>
      <c r="BG151" s="494">
        <v>1096</v>
      </c>
      <c r="BH151" s="494">
        <v>419</v>
      </c>
      <c r="BI151" s="494">
        <v>2764</v>
      </c>
      <c r="BJ151" s="494">
        <v>4097</v>
      </c>
      <c r="BK151" s="494">
        <v>229</v>
      </c>
      <c r="BL151" s="494">
        <v>10242</v>
      </c>
      <c r="BM151" s="494">
        <v>1231</v>
      </c>
      <c r="BN151" s="494">
        <v>1990</v>
      </c>
      <c r="BO151" s="494">
        <v>1354</v>
      </c>
      <c r="BP151" s="494">
        <v>1881</v>
      </c>
      <c r="BQ151" s="494">
        <v>3915</v>
      </c>
      <c r="BR151" s="494">
        <v>8770</v>
      </c>
      <c r="BS151" s="494">
        <v>949</v>
      </c>
      <c r="BT151" s="494">
        <v>749</v>
      </c>
      <c r="BU151" s="494">
        <v>3194</v>
      </c>
      <c r="BV151" s="494">
        <v>12539</v>
      </c>
      <c r="BW151" s="494">
        <v>0</v>
      </c>
      <c r="BX151" s="494">
        <v>21348</v>
      </c>
      <c r="BY151" s="494">
        <v>2523</v>
      </c>
      <c r="BZ151" s="494">
        <v>13261</v>
      </c>
      <c r="CA151" s="494">
        <v>5007</v>
      </c>
      <c r="CB151" s="494">
        <v>5484</v>
      </c>
      <c r="CC151" s="494">
        <v>5604</v>
      </c>
      <c r="CD151" s="494">
        <v>0</v>
      </c>
      <c r="CE151" s="494">
        <v>1759</v>
      </c>
      <c r="CF151" s="494">
        <v>9579</v>
      </c>
      <c r="CG151" s="494">
        <v>14934</v>
      </c>
      <c r="CH151" s="494">
        <v>10341</v>
      </c>
      <c r="CI151" s="494">
        <v>4886</v>
      </c>
      <c r="CJ151" s="494">
        <v>35430</v>
      </c>
      <c r="CK151" s="494">
        <v>7356</v>
      </c>
      <c r="CL151" s="494">
        <v>5598</v>
      </c>
      <c r="CM151" s="494">
        <v>5138</v>
      </c>
      <c r="CN151" s="494">
        <v>4152</v>
      </c>
      <c r="CO151" s="494">
        <v>13157</v>
      </c>
      <c r="CP151" s="494">
        <v>3014</v>
      </c>
      <c r="CQ151" s="494">
        <v>5072</v>
      </c>
      <c r="CR151" s="494">
        <v>1211</v>
      </c>
      <c r="CS151" s="494">
        <v>3561</v>
      </c>
      <c r="CT151" s="494">
        <v>5230</v>
      </c>
      <c r="CU151" s="494">
        <v>13410</v>
      </c>
      <c r="CV151" s="494">
        <v>6434</v>
      </c>
      <c r="CW151" s="494">
        <v>11821</v>
      </c>
      <c r="CX151" s="494">
        <v>5561</v>
      </c>
      <c r="CY151" s="494">
        <v>7958</v>
      </c>
      <c r="CZ151" s="494">
        <v>6173</v>
      </c>
      <c r="DA151" s="494">
        <v>4193</v>
      </c>
      <c r="DB151" s="494">
        <v>3493</v>
      </c>
      <c r="DC151" s="494">
        <v>3285</v>
      </c>
      <c r="DD151" s="494">
        <v>15658</v>
      </c>
      <c r="DE151" s="494">
        <v>3685</v>
      </c>
      <c r="DF151" s="494">
        <v>13840</v>
      </c>
      <c r="DG151" s="494">
        <v>4548</v>
      </c>
      <c r="DH151" s="494">
        <v>2248</v>
      </c>
      <c r="DI151" s="494">
        <v>1419</v>
      </c>
      <c r="DJ151" s="494">
        <v>6973</v>
      </c>
      <c r="DK151" s="494">
        <v>23</v>
      </c>
      <c r="DL151" s="494">
        <v>496</v>
      </c>
      <c r="DM151" s="494">
        <v>5276</v>
      </c>
      <c r="DN151" s="494">
        <v>8528</v>
      </c>
      <c r="DO151" s="494">
        <v>1904</v>
      </c>
      <c r="DP151" s="494">
        <v>476</v>
      </c>
      <c r="DQ151" s="494">
        <v>18998</v>
      </c>
      <c r="DR151" s="494">
        <v>2681</v>
      </c>
      <c r="DS151" s="494">
        <v>369</v>
      </c>
      <c r="DT151" s="494">
        <v>590</v>
      </c>
      <c r="DU151" s="494">
        <v>494</v>
      </c>
      <c r="DV151" s="494">
        <v>11818</v>
      </c>
      <c r="DW151" s="494">
        <v>54921</v>
      </c>
      <c r="DX151" s="494">
        <v>0</v>
      </c>
      <c r="DY151" s="494">
        <v>177207</v>
      </c>
      <c r="DZ151" s="494">
        <v>161916</v>
      </c>
      <c r="EA151" s="494">
        <v>97735</v>
      </c>
      <c r="EB151" s="494">
        <v>163521</v>
      </c>
      <c r="EC151" s="494">
        <v>49893</v>
      </c>
      <c r="ED151" s="494">
        <v>59270</v>
      </c>
      <c r="EE151" s="494">
        <v>12812</v>
      </c>
      <c r="EF151" s="494">
        <v>554</v>
      </c>
      <c r="EG151" s="494">
        <v>17253</v>
      </c>
      <c r="EH151" s="494">
        <v>21364</v>
      </c>
      <c r="EI151" s="494">
        <v>1145222</v>
      </c>
      <c r="EJ151" s="494">
        <v>730968</v>
      </c>
      <c r="EK151" s="494">
        <v>192658</v>
      </c>
      <c r="EL151" s="494">
        <v>63842</v>
      </c>
      <c r="EM151" s="494">
        <v>73966</v>
      </c>
      <c r="EN151" s="494">
        <v>36285</v>
      </c>
      <c r="EO151" s="494">
        <v>34083</v>
      </c>
      <c r="EP151" s="494">
        <v>10848</v>
      </c>
      <c r="EQ151" s="494">
        <v>157</v>
      </c>
      <c r="ER151" s="494">
        <v>8474</v>
      </c>
      <c r="ES151" s="494">
        <v>11862</v>
      </c>
      <c r="ET151" s="494">
        <v>0</v>
      </c>
      <c r="EU151" s="494">
        <v>0</v>
      </c>
      <c r="EV151" s="494">
        <v>4480</v>
      </c>
      <c r="EW151" s="494">
        <v>5325</v>
      </c>
      <c r="EX151" s="494">
        <v>4200</v>
      </c>
      <c r="EY151" s="494">
        <v>2977</v>
      </c>
      <c r="EZ151" s="494">
        <v>1657</v>
      </c>
      <c r="FA151" s="494">
        <v>2712</v>
      </c>
      <c r="FB151" s="494">
        <v>5120</v>
      </c>
      <c r="FC151" s="494">
        <v>18247</v>
      </c>
      <c r="FD151" s="494">
        <v>2685</v>
      </c>
      <c r="FE151" s="494">
        <v>79186</v>
      </c>
      <c r="FF151" s="494">
        <v>21044</v>
      </c>
      <c r="FG151" s="494">
        <v>190400</v>
      </c>
      <c r="FH151" s="494">
        <v>4702</v>
      </c>
      <c r="FI151" s="494">
        <v>60496</v>
      </c>
      <c r="FJ151" s="494">
        <v>92909</v>
      </c>
      <c r="FK151" s="494">
        <v>216203</v>
      </c>
      <c r="FL151" s="494">
        <v>136214</v>
      </c>
      <c r="FM151" s="494">
        <v>30799</v>
      </c>
      <c r="FN151" s="494">
        <v>38992</v>
      </c>
      <c r="FO151" s="494">
        <v>47910</v>
      </c>
      <c r="FP151" s="494">
        <v>124432</v>
      </c>
      <c r="FQ151" s="494">
        <v>5823</v>
      </c>
      <c r="FR151" s="494">
        <v>41472</v>
      </c>
      <c r="FS151" s="494">
        <v>48379</v>
      </c>
      <c r="FT151" s="494">
        <v>39063</v>
      </c>
      <c r="FU151" s="494">
        <v>58159</v>
      </c>
      <c r="FV151" s="494">
        <v>8895</v>
      </c>
      <c r="FW151" s="494">
        <v>44700</v>
      </c>
      <c r="FX151" s="494">
        <v>22736</v>
      </c>
      <c r="FY151" s="494">
        <v>10025</v>
      </c>
      <c r="FZ151" s="494">
        <v>207092</v>
      </c>
      <c r="GA151" s="494">
        <v>132351</v>
      </c>
      <c r="GB151" s="494">
        <v>39438</v>
      </c>
      <c r="GC151" s="494">
        <v>15968</v>
      </c>
      <c r="GD151" s="494">
        <v>159414</v>
      </c>
      <c r="GE151" s="494">
        <v>133178</v>
      </c>
      <c r="GF151" s="494">
        <v>0</v>
      </c>
      <c r="GG151" s="495">
        <v>30899</v>
      </c>
      <c r="GH151" s="496">
        <v>6004526</v>
      </c>
      <c r="GI151" s="497">
        <v>0</v>
      </c>
      <c r="GJ151" s="497">
        <v>0</v>
      </c>
      <c r="GK151" s="497">
        <v>0</v>
      </c>
      <c r="GL151" s="497">
        <v>0</v>
      </c>
      <c r="GM151" s="497">
        <v>0</v>
      </c>
      <c r="GN151" s="497">
        <v>0</v>
      </c>
      <c r="GO151" s="497">
        <v>0</v>
      </c>
      <c r="GP151" s="495">
        <v>0</v>
      </c>
      <c r="GQ151" s="496">
        <v>0</v>
      </c>
      <c r="GR151" s="496">
        <v>6004526</v>
      </c>
      <c r="GS151" s="494">
        <v>0</v>
      </c>
      <c r="GT151" s="495">
        <v>0</v>
      </c>
      <c r="GU151" s="496">
        <v>0</v>
      </c>
      <c r="GV151" s="496">
        <v>0</v>
      </c>
      <c r="GW151" s="496">
        <v>6004526</v>
      </c>
      <c r="GX151" s="497">
        <v>0</v>
      </c>
      <c r="GY151" s="497">
        <v>0</v>
      </c>
      <c r="GZ151" s="497">
        <v>0</v>
      </c>
      <c r="HA151" s="495">
        <v>0</v>
      </c>
      <c r="HB151" s="495">
        <v>0</v>
      </c>
      <c r="HC151" s="496">
        <v>0</v>
      </c>
      <c r="HD151" s="496">
        <v>6004526</v>
      </c>
    </row>
    <row r="152" spans="1:212" ht="15.75" hidden="1" customHeight="1" x14ac:dyDescent="0.2">
      <c r="A152" s="498" t="s">
        <v>1155</v>
      </c>
      <c r="B152" s="499" t="s">
        <v>1227</v>
      </c>
      <c r="C152" s="493">
        <v>51384</v>
      </c>
      <c r="D152" s="494">
        <v>12963</v>
      </c>
      <c r="E152" s="494">
        <v>99071</v>
      </c>
      <c r="F152" s="494">
        <v>37514</v>
      </c>
      <c r="G152" s="494">
        <v>7824</v>
      </c>
      <c r="H152" s="494">
        <v>19787</v>
      </c>
      <c r="I152" s="494">
        <v>32600</v>
      </c>
      <c r="J152" s="494">
        <v>8797</v>
      </c>
      <c r="K152" s="494">
        <v>2547</v>
      </c>
      <c r="L152" s="494">
        <v>8776</v>
      </c>
      <c r="M152" s="494">
        <v>6181</v>
      </c>
      <c r="N152" s="494">
        <v>23349</v>
      </c>
      <c r="O152" s="494">
        <v>1109</v>
      </c>
      <c r="P152" s="494">
        <v>3643</v>
      </c>
      <c r="Q152" s="494">
        <v>115412</v>
      </c>
      <c r="R152" s="494">
        <v>25946</v>
      </c>
      <c r="S152" s="494">
        <v>10350</v>
      </c>
      <c r="T152" s="494">
        <v>4410</v>
      </c>
      <c r="U152" s="494">
        <v>2998</v>
      </c>
      <c r="V152" s="494">
        <v>10903</v>
      </c>
      <c r="W152" s="494">
        <v>574</v>
      </c>
      <c r="X152" s="494">
        <v>2032</v>
      </c>
      <c r="Y152" s="494">
        <v>7329</v>
      </c>
      <c r="Z152" s="494">
        <v>7389</v>
      </c>
      <c r="AA152" s="494">
        <v>5214</v>
      </c>
      <c r="AB152" s="494">
        <v>1080</v>
      </c>
      <c r="AC152" s="494">
        <v>1428</v>
      </c>
      <c r="AD152" s="494">
        <v>545</v>
      </c>
      <c r="AE152" s="494">
        <v>1007</v>
      </c>
      <c r="AF152" s="494">
        <v>263</v>
      </c>
      <c r="AG152" s="494">
        <v>1174</v>
      </c>
      <c r="AH152" s="494">
        <v>2938</v>
      </c>
      <c r="AI152" s="494">
        <v>4836</v>
      </c>
      <c r="AJ152" s="494">
        <v>1096</v>
      </c>
      <c r="AK152" s="494">
        <v>1397</v>
      </c>
      <c r="AL152" s="494">
        <v>6040</v>
      </c>
      <c r="AM152" s="494">
        <v>10701</v>
      </c>
      <c r="AN152" s="494">
        <v>3771</v>
      </c>
      <c r="AO152" s="494">
        <v>836</v>
      </c>
      <c r="AP152" s="494">
        <v>3555</v>
      </c>
      <c r="AQ152" s="494">
        <v>2691</v>
      </c>
      <c r="AR152" s="494">
        <v>2391</v>
      </c>
      <c r="AS152" s="494">
        <v>2250</v>
      </c>
      <c r="AT152" s="494">
        <v>7022</v>
      </c>
      <c r="AU152" s="494">
        <v>192</v>
      </c>
      <c r="AV152" s="494">
        <v>290</v>
      </c>
      <c r="AW152" s="494">
        <v>961</v>
      </c>
      <c r="AX152" s="494">
        <v>1324</v>
      </c>
      <c r="AY152" s="494">
        <v>2502</v>
      </c>
      <c r="AZ152" s="494">
        <v>456</v>
      </c>
      <c r="BA152" s="494">
        <v>854</v>
      </c>
      <c r="BB152" s="494">
        <v>463</v>
      </c>
      <c r="BC152" s="494">
        <v>421</v>
      </c>
      <c r="BD152" s="494">
        <v>4937</v>
      </c>
      <c r="BE152" s="494">
        <v>627</v>
      </c>
      <c r="BF152" s="494">
        <v>1174</v>
      </c>
      <c r="BG152" s="494">
        <v>880</v>
      </c>
      <c r="BH152" s="494">
        <v>73</v>
      </c>
      <c r="BI152" s="494">
        <v>522</v>
      </c>
      <c r="BJ152" s="494">
        <v>1460</v>
      </c>
      <c r="BK152" s="494">
        <v>256</v>
      </c>
      <c r="BL152" s="494">
        <v>3161</v>
      </c>
      <c r="BM152" s="494">
        <v>372</v>
      </c>
      <c r="BN152" s="494">
        <v>612</v>
      </c>
      <c r="BO152" s="494">
        <v>332</v>
      </c>
      <c r="BP152" s="494">
        <v>456</v>
      </c>
      <c r="BQ152" s="494">
        <v>3294</v>
      </c>
      <c r="BR152" s="494">
        <v>69747</v>
      </c>
      <c r="BS152" s="494">
        <v>1517</v>
      </c>
      <c r="BT152" s="494">
        <v>3741</v>
      </c>
      <c r="BU152" s="494">
        <v>2402</v>
      </c>
      <c r="BV152" s="494">
        <v>7870</v>
      </c>
      <c r="BW152" s="494">
        <v>0</v>
      </c>
      <c r="BX152" s="494">
        <v>7628</v>
      </c>
      <c r="BY152" s="494">
        <v>2028</v>
      </c>
      <c r="BZ152" s="494">
        <v>7932</v>
      </c>
      <c r="CA152" s="494">
        <v>3065</v>
      </c>
      <c r="CB152" s="494">
        <v>2979</v>
      </c>
      <c r="CC152" s="494">
        <v>2907</v>
      </c>
      <c r="CD152" s="494">
        <v>0</v>
      </c>
      <c r="CE152" s="494">
        <v>1738</v>
      </c>
      <c r="CF152" s="494">
        <v>6952</v>
      </c>
      <c r="CG152" s="494">
        <v>7787</v>
      </c>
      <c r="CH152" s="494">
        <v>5583</v>
      </c>
      <c r="CI152" s="494">
        <v>2753</v>
      </c>
      <c r="CJ152" s="494">
        <v>17791</v>
      </c>
      <c r="CK152" s="494">
        <v>3094</v>
      </c>
      <c r="CL152" s="494">
        <v>2600</v>
      </c>
      <c r="CM152" s="494">
        <v>2068</v>
      </c>
      <c r="CN152" s="494">
        <v>2355</v>
      </c>
      <c r="CO152" s="494">
        <v>5991</v>
      </c>
      <c r="CP152" s="494">
        <v>2468</v>
      </c>
      <c r="CQ152" s="494">
        <v>3733</v>
      </c>
      <c r="CR152" s="494">
        <v>581</v>
      </c>
      <c r="CS152" s="494">
        <v>2268</v>
      </c>
      <c r="CT152" s="494">
        <v>3645</v>
      </c>
      <c r="CU152" s="494">
        <v>6326</v>
      </c>
      <c r="CV152" s="494">
        <v>3522</v>
      </c>
      <c r="CW152" s="494">
        <v>5715</v>
      </c>
      <c r="CX152" s="494">
        <v>1801</v>
      </c>
      <c r="CY152" s="494">
        <v>2988</v>
      </c>
      <c r="CZ152" s="494">
        <v>3049</v>
      </c>
      <c r="DA152" s="494">
        <v>2658</v>
      </c>
      <c r="DB152" s="494">
        <v>2004</v>
      </c>
      <c r="DC152" s="494">
        <v>5135</v>
      </c>
      <c r="DD152" s="494">
        <v>5488</v>
      </c>
      <c r="DE152" s="494">
        <v>1157</v>
      </c>
      <c r="DF152" s="494">
        <v>4168</v>
      </c>
      <c r="DG152" s="494">
        <v>2187</v>
      </c>
      <c r="DH152" s="494">
        <v>695</v>
      </c>
      <c r="DI152" s="494">
        <v>459</v>
      </c>
      <c r="DJ152" s="494">
        <v>2423</v>
      </c>
      <c r="DK152" s="494">
        <v>10</v>
      </c>
      <c r="DL152" s="494">
        <v>435</v>
      </c>
      <c r="DM152" s="494">
        <v>2096</v>
      </c>
      <c r="DN152" s="494">
        <v>6849</v>
      </c>
      <c r="DO152" s="494">
        <v>1058</v>
      </c>
      <c r="DP152" s="494">
        <v>374</v>
      </c>
      <c r="DQ152" s="494">
        <v>7725</v>
      </c>
      <c r="DR152" s="494">
        <v>1065</v>
      </c>
      <c r="DS152" s="494">
        <v>165</v>
      </c>
      <c r="DT152" s="494">
        <v>464</v>
      </c>
      <c r="DU152" s="494">
        <v>199</v>
      </c>
      <c r="DV152" s="494">
        <v>6608</v>
      </c>
      <c r="DW152" s="494">
        <v>43934</v>
      </c>
      <c r="DX152" s="494">
        <v>11416</v>
      </c>
      <c r="DY152" s="494">
        <v>110439</v>
      </c>
      <c r="DZ152" s="494">
        <v>52621</v>
      </c>
      <c r="EA152" s="494">
        <v>114016</v>
      </c>
      <c r="EB152" s="494">
        <v>94498</v>
      </c>
      <c r="EC152" s="494">
        <v>58109</v>
      </c>
      <c r="ED152" s="494">
        <v>14828</v>
      </c>
      <c r="EE152" s="494">
        <v>3641</v>
      </c>
      <c r="EF152" s="494">
        <v>241</v>
      </c>
      <c r="EG152" s="494">
        <v>13021</v>
      </c>
      <c r="EH152" s="494">
        <v>75944</v>
      </c>
      <c r="EI152" s="494">
        <v>695312</v>
      </c>
      <c r="EJ152" s="494">
        <v>616324</v>
      </c>
      <c r="EK152" s="494">
        <v>7963</v>
      </c>
      <c r="EL152" s="494">
        <v>4142</v>
      </c>
      <c r="EM152" s="494">
        <v>800</v>
      </c>
      <c r="EN152" s="494">
        <v>1922</v>
      </c>
      <c r="EO152" s="494">
        <v>1376</v>
      </c>
      <c r="EP152" s="494">
        <v>6431</v>
      </c>
      <c r="EQ152" s="494">
        <v>36</v>
      </c>
      <c r="ER152" s="494">
        <v>3068</v>
      </c>
      <c r="ES152" s="494">
        <v>8792</v>
      </c>
      <c r="ET152" s="494">
        <v>0</v>
      </c>
      <c r="EU152" s="494">
        <v>0</v>
      </c>
      <c r="EV152" s="494">
        <v>1414</v>
      </c>
      <c r="EW152" s="494">
        <v>3047</v>
      </c>
      <c r="EX152" s="494">
        <v>1098</v>
      </c>
      <c r="EY152" s="494">
        <v>839</v>
      </c>
      <c r="EZ152" s="494">
        <v>400</v>
      </c>
      <c r="FA152" s="494">
        <v>1635</v>
      </c>
      <c r="FB152" s="494">
        <v>1786</v>
      </c>
      <c r="FC152" s="494">
        <v>5233</v>
      </c>
      <c r="FD152" s="494">
        <v>7981</v>
      </c>
      <c r="FE152" s="494">
        <v>25302</v>
      </c>
      <c r="FF152" s="494">
        <v>5350</v>
      </c>
      <c r="FG152" s="494">
        <v>52357</v>
      </c>
      <c r="FH152" s="494">
        <v>1754</v>
      </c>
      <c r="FI152" s="494">
        <v>16110</v>
      </c>
      <c r="FJ152" s="494">
        <v>38737</v>
      </c>
      <c r="FK152" s="494">
        <v>106720</v>
      </c>
      <c r="FL152" s="494">
        <v>41443</v>
      </c>
      <c r="FM152" s="494">
        <v>8063</v>
      </c>
      <c r="FN152" s="494">
        <v>6244</v>
      </c>
      <c r="FO152" s="494">
        <v>9524</v>
      </c>
      <c r="FP152" s="494">
        <v>48327</v>
      </c>
      <c r="FQ152" s="494">
        <v>1566</v>
      </c>
      <c r="FR152" s="494">
        <v>17106</v>
      </c>
      <c r="FS152" s="494">
        <v>15257</v>
      </c>
      <c r="FT152" s="494">
        <v>10720</v>
      </c>
      <c r="FU152" s="494">
        <v>30863</v>
      </c>
      <c r="FV152" s="494">
        <v>7567</v>
      </c>
      <c r="FW152" s="494">
        <v>29791</v>
      </c>
      <c r="FX152" s="494">
        <v>7717</v>
      </c>
      <c r="FY152" s="494">
        <v>6897</v>
      </c>
      <c r="FZ152" s="494">
        <v>69112</v>
      </c>
      <c r="GA152" s="494">
        <v>12292</v>
      </c>
      <c r="GB152" s="494">
        <v>2338</v>
      </c>
      <c r="GC152" s="494">
        <v>50935</v>
      </c>
      <c r="GD152" s="494">
        <v>62320</v>
      </c>
      <c r="GE152" s="494">
        <v>39028</v>
      </c>
      <c r="GF152" s="494">
        <v>0</v>
      </c>
      <c r="GG152" s="495">
        <v>24183</v>
      </c>
      <c r="GH152" s="496">
        <v>3558718</v>
      </c>
      <c r="GI152" s="497">
        <v>0</v>
      </c>
      <c r="GJ152" s="497">
        <v>0</v>
      </c>
      <c r="GK152" s="497">
        <v>0</v>
      </c>
      <c r="GL152" s="497">
        <v>0</v>
      </c>
      <c r="GM152" s="497">
        <v>0</v>
      </c>
      <c r="GN152" s="497">
        <v>0</v>
      </c>
      <c r="GO152" s="497">
        <v>0</v>
      </c>
      <c r="GP152" s="495">
        <v>0</v>
      </c>
      <c r="GQ152" s="496">
        <v>0</v>
      </c>
      <c r="GR152" s="496">
        <v>3558718</v>
      </c>
      <c r="GS152" s="494">
        <v>0</v>
      </c>
      <c r="GT152" s="495">
        <v>0</v>
      </c>
      <c r="GU152" s="496">
        <v>0</v>
      </c>
      <c r="GV152" s="496">
        <v>0</v>
      </c>
      <c r="GW152" s="496">
        <v>3558718</v>
      </c>
      <c r="GX152" s="497">
        <v>0</v>
      </c>
      <c r="GY152" s="497">
        <v>0</v>
      </c>
      <c r="GZ152" s="497">
        <v>0</v>
      </c>
      <c r="HA152" s="495">
        <v>0</v>
      </c>
      <c r="HB152" s="495">
        <v>0</v>
      </c>
      <c r="HC152" s="496">
        <v>0</v>
      </c>
      <c r="HD152" s="496">
        <v>3558718</v>
      </c>
    </row>
    <row r="153" spans="1:212" ht="15.75" hidden="1" customHeight="1" x14ac:dyDescent="0.2">
      <c r="A153" s="498" t="s">
        <v>1156</v>
      </c>
      <c r="B153" s="499" t="s">
        <v>781</v>
      </c>
      <c r="C153" s="493">
        <v>0</v>
      </c>
      <c r="D153" s="494">
        <v>0</v>
      </c>
      <c r="E153" s="494">
        <v>0</v>
      </c>
      <c r="F153" s="494">
        <v>0</v>
      </c>
      <c r="G153" s="494">
        <v>0</v>
      </c>
      <c r="H153" s="494">
        <v>0</v>
      </c>
      <c r="I153" s="494">
        <v>0</v>
      </c>
      <c r="J153" s="494">
        <v>0</v>
      </c>
      <c r="K153" s="494">
        <v>0</v>
      </c>
      <c r="L153" s="494">
        <v>0</v>
      </c>
      <c r="M153" s="494">
        <v>0</v>
      </c>
      <c r="N153" s="494">
        <v>0</v>
      </c>
      <c r="O153" s="494">
        <v>0</v>
      </c>
      <c r="P153" s="494">
        <v>0</v>
      </c>
      <c r="Q153" s="494">
        <v>5</v>
      </c>
      <c r="R153" s="494">
        <v>0</v>
      </c>
      <c r="S153" s="494">
        <v>0</v>
      </c>
      <c r="T153" s="494">
        <v>0</v>
      </c>
      <c r="U153" s="494">
        <v>0</v>
      </c>
      <c r="V153" s="494">
        <v>0</v>
      </c>
      <c r="W153" s="494">
        <v>0</v>
      </c>
      <c r="X153" s="494">
        <v>0</v>
      </c>
      <c r="Y153" s="494">
        <v>0</v>
      </c>
      <c r="Z153" s="494">
        <v>0</v>
      </c>
      <c r="AA153" s="494">
        <v>0</v>
      </c>
      <c r="AB153" s="494">
        <v>0</v>
      </c>
      <c r="AC153" s="494">
        <v>0</v>
      </c>
      <c r="AD153" s="494">
        <v>0</v>
      </c>
      <c r="AE153" s="494">
        <v>0</v>
      </c>
      <c r="AF153" s="494">
        <v>0</v>
      </c>
      <c r="AG153" s="494">
        <v>0</v>
      </c>
      <c r="AH153" s="494">
        <v>0</v>
      </c>
      <c r="AI153" s="494">
        <v>25</v>
      </c>
      <c r="AJ153" s="494">
        <v>11</v>
      </c>
      <c r="AK153" s="494">
        <v>0</v>
      </c>
      <c r="AL153" s="494">
        <v>0</v>
      </c>
      <c r="AM153" s="494">
        <v>136</v>
      </c>
      <c r="AN153" s="494">
        <v>0</v>
      </c>
      <c r="AO153" s="494">
        <v>0</v>
      </c>
      <c r="AP153" s="494">
        <v>0</v>
      </c>
      <c r="AQ153" s="494">
        <v>0</v>
      </c>
      <c r="AR153" s="494">
        <v>283</v>
      </c>
      <c r="AS153" s="494">
        <v>0</v>
      </c>
      <c r="AT153" s="494">
        <v>272</v>
      </c>
      <c r="AU153" s="494">
        <v>0</v>
      </c>
      <c r="AV153" s="494">
        <v>0</v>
      </c>
      <c r="AW153" s="494">
        <v>0</v>
      </c>
      <c r="AX153" s="494">
        <v>0</v>
      </c>
      <c r="AY153" s="494">
        <v>1</v>
      </c>
      <c r="AZ153" s="494">
        <v>0</v>
      </c>
      <c r="BA153" s="494">
        <v>0</v>
      </c>
      <c r="BB153" s="494">
        <v>0</v>
      </c>
      <c r="BC153" s="494">
        <v>0</v>
      </c>
      <c r="BD153" s="494">
        <v>0</v>
      </c>
      <c r="BE153" s="494">
        <v>0</v>
      </c>
      <c r="BF153" s="494">
        <v>0</v>
      </c>
      <c r="BG153" s="494">
        <v>0</v>
      </c>
      <c r="BH153" s="494">
        <v>0</v>
      </c>
      <c r="BI153" s="494">
        <v>0</v>
      </c>
      <c r="BJ153" s="494">
        <v>115</v>
      </c>
      <c r="BK153" s="494">
        <v>0</v>
      </c>
      <c r="BL153" s="494">
        <v>21</v>
      </c>
      <c r="BM153" s="494">
        <v>0</v>
      </c>
      <c r="BN153" s="494">
        <v>44</v>
      </c>
      <c r="BO153" s="494">
        <v>0</v>
      </c>
      <c r="BP153" s="494">
        <v>0</v>
      </c>
      <c r="BQ153" s="494">
        <v>0</v>
      </c>
      <c r="BR153" s="494">
        <v>0</v>
      </c>
      <c r="BS153" s="494">
        <v>0</v>
      </c>
      <c r="BT153" s="494">
        <v>0</v>
      </c>
      <c r="BU153" s="494">
        <v>0</v>
      </c>
      <c r="BV153" s="494">
        <v>4</v>
      </c>
      <c r="BW153" s="494">
        <v>0</v>
      </c>
      <c r="BX153" s="494">
        <v>1</v>
      </c>
      <c r="BY153" s="494">
        <v>1</v>
      </c>
      <c r="BZ153" s="494">
        <v>0</v>
      </c>
      <c r="CA153" s="494">
        <v>3</v>
      </c>
      <c r="CB153" s="494">
        <v>0</v>
      </c>
      <c r="CC153" s="494">
        <v>0</v>
      </c>
      <c r="CD153" s="494">
        <v>0</v>
      </c>
      <c r="CE153" s="494">
        <v>0</v>
      </c>
      <c r="CF153" s="494">
        <v>28</v>
      </c>
      <c r="CG153" s="494">
        <v>26</v>
      </c>
      <c r="CH153" s="494">
        <v>0</v>
      </c>
      <c r="CI153" s="494">
        <v>6</v>
      </c>
      <c r="CJ153" s="494">
        <v>0</v>
      </c>
      <c r="CK153" s="494">
        <v>0</v>
      </c>
      <c r="CL153" s="494">
        <v>0</v>
      </c>
      <c r="CM153" s="494">
        <v>0</v>
      </c>
      <c r="CN153" s="494">
        <v>0</v>
      </c>
      <c r="CO153" s="494">
        <v>0</v>
      </c>
      <c r="CP153" s="494">
        <v>0</v>
      </c>
      <c r="CQ153" s="494">
        <v>0</v>
      </c>
      <c r="CR153" s="494">
        <v>0</v>
      </c>
      <c r="CS153" s="494">
        <v>0</v>
      </c>
      <c r="CT153" s="494">
        <v>0</v>
      </c>
      <c r="CU153" s="494">
        <v>0</v>
      </c>
      <c r="CV153" s="494">
        <v>0</v>
      </c>
      <c r="CW153" s="494">
        <v>0</v>
      </c>
      <c r="CX153" s="494">
        <v>0</v>
      </c>
      <c r="CY153" s="494">
        <v>0</v>
      </c>
      <c r="CZ153" s="494">
        <v>0</v>
      </c>
      <c r="DA153" s="494">
        <v>0</v>
      </c>
      <c r="DB153" s="494">
        <v>0</v>
      </c>
      <c r="DC153" s="494">
        <v>0</v>
      </c>
      <c r="DD153" s="494">
        <v>0</v>
      </c>
      <c r="DE153" s="494">
        <v>1</v>
      </c>
      <c r="DF153" s="494">
        <v>0</v>
      </c>
      <c r="DG153" s="494">
        <v>0</v>
      </c>
      <c r="DH153" s="494">
        <v>0</v>
      </c>
      <c r="DI153" s="494">
        <v>4</v>
      </c>
      <c r="DJ153" s="494">
        <v>0</v>
      </c>
      <c r="DK153" s="494">
        <v>20</v>
      </c>
      <c r="DL153" s="494">
        <v>3</v>
      </c>
      <c r="DM153" s="494">
        <v>0</v>
      </c>
      <c r="DN153" s="494">
        <v>1</v>
      </c>
      <c r="DO153" s="494">
        <v>0</v>
      </c>
      <c r="DP153" s="494">
        <v>0</v>
      </c>
      <c r="DQ153" s="494">
        <v>43</v>
      </c>
      <c r="DR153" s="494">
        <v>14</v>
      </c>
      <c r="DS153" s="494">
        <v>0</v>
      </c>
      <c r="DT153" s="494">
        <v>0</v>
      </c>
      <c r="DU153" s="494">
        <v>0</v>
      </c>
      <c r="DV153" s="494">
        <v>3</v>
      </c>
      <c r="DW153" s="494">
        <v>51</v>
      </c>
      <c r="DX153" s="494">
        <v>0</v>
      </c>
      <c r="DY153" s="494">
        <v>0</v>
      </c>
      <c r="DZ153" s="494">
        <v>0</v>
      </c>
      <c r="EA153" s="494">
        <v>0</v>
      </c>
      <c r="EB153" s="494">
        <v>0</v>
      </c>
      <c r="EC153" s="494">
        <v>0</v>
      </c>
      <c r="ED153" s="494">
        <v>59</v>
      </c>
      <c r="EE153" s="494">
        <v>11</v>
      </c>
      <c r="EF153" s="494">
        <v>0</v>
      </c>
      <c r="EG153" s="494">
        <v>0</v>
      </c>
      <c r="EH153" s="494">
        <v>0</v>
      </c>
      <c r="EI153" s="494">
        <v>0</v>
      </c>
      <c r="EJ153" s="494">
        <v>0</v>
      </c>
      <c r="EK153" s="494">
        <v>0</v>
      </c>
      <c r="EL153" s="494">
        <v>0</v>
      </c>
      <c r="EM153" s="494">
        <v>0</v>
      </c>
      <c r="EN153" s="494">
        <v>0</v>
      </c>
      <c r="EO153" s="494">
        <v>0</v>
      </c>
      <c r="EP153" s="494">
        <v>4</v>
      </c>
      <c r="EQ153" s="494">
        <v>0</v>
      </c>
      <c r="ER153" s="494">
        <v>0</v>
      </c>
      <c r="ES153" s="494">
        <v>223</v>
      </c>
      <c r="ET153" s="494">
        <v>0</v>
      </c>
      <c r="EU153" s="494">
        <v>0</v>
      </c>
      <c r="EV153" s="494">
        <v>1814963</v>
      </c>
      <c r="EW153" s="494">
        <v>25</v>
      </c>
      <c r="EX153" s="494">
        <v>0</v>
      </c>
      <c r="EY153" s="494">
        <v>87</v>
      </c>
      <c r="EZ153" s="494">
        <v>2</v>
      </c>
      <c r="FA153" s="494">
        <v>0</v>
      </c>
      <c r="FB153" s="494">
        <v>0</v>
      </c>
      <c r="FC153" s="494">
        <v>0</v>
      </c>
      <c r="FD153" s="494">
        <v>1566</v>
      </c>
      <c r="FE153" s="494">
        <v>3</v>
      </c>
      <c r="FF153" s="494">
        <v>11</v>
      </c>
      <c r="FG153" s="494">
        <v>0</v>
      </c>
      <c r="FH153" s="494">
        <v>1</v>
      </c>
      <c r="FI153" s="494">
        <v>0</v>
      </c>
      <c r="FJ153" s="494">
        <v>0</v>
      </c>
      <c r="FK153" s="494">
        <v>0</v>
      </c>
      <c r="FL153" s="494">
        <v>67</v>
      </c>
      <c r="FM153" s="494">
        <v>9</v>
      </c>
      <c r="FN153" s="494">
        <v>38</v>
      </c>
      <c r="FO153" s="494">
        <v>129</v>
      </c>
      <c r="FP153" s="494">
        <v>16</v>
      </c>
      <c r="FQ153" s="494">
        <v>0</v>
      </c>
      <c r="FR153" s="494">
        <v>0</v>
      </c>
      <c r="FS153" s="494">
        <v>2</v>
      </c>
      <c r="FT153" s="494">
        <v>17</v>
      </c>
      <c r="FU153" s="494">
        <v>0</v>
      </c>
      <c r="FV153" s="494">
        <v>0</v>
      </c>
      <c r="FW153" s="494">
        <v>0</v>
      </c>
      <c r="FX153" s="494">
        <v>0</v>
      </c>
      <c r="FY153" s="494">
        <v>0</v>
      </c>
      <c r="FZ153" s="494">
        <v>1306</v>
      </c>
      <c r="GA153" s="494">
        <v>0</v>
      </c>
      <c r="GB153" s="494">
        <v>0</v>
      </c>
      <c r="GC153" s="494">
        <v>0</v>
      </c>
      <c r="GD153" s="494">
        <v>17</v>
      </c>
      <c r="GE153" s="494">
        <v>0</v>
      </c>
      <c r="GF153" s="494">
        <v>0</v>
      </c>
      <c r="GG153" s="495">
        <v>1564</v>
      </c>
      <c r="GH153" s="496">
        <v>1821242</v>
      </c>
      <c r="GI153" s="497">
        <v>0</v>
      </c>
      <c r="GJ153" s="497">
        <v>2503</v>
      </c>
      <c r="GK153" s="497">
        <v>0</v>
      </c>
      <c r="GL153" s="497">
        <v>0</v>
      </c>
      <c r="GM153" s="497">
        <v>0</v>
      </c>
      <c r="GN153" s="497">
        <v>0</v>
      </c>
      <c r="GO153" s="497">
        <v>0</v>
      </c>
      <c r="GP153" s="495">
        <v>0</v>
      </c>
      <c r="GQ153" s="496">
        <v>2503</v>
      </c>
      <c r="GR153" s="496">
        <v>1823745</v>
      </c>
      <c r="GS153" s="494">
        <v>3786630</v>
      </c>
      <c r="GT153" s="495">
        <v>0</v>
      </c>
      <c r="GU153" s="496">
        <v>3786630</v>
      </c>
      <c r="GV153" s="496">
        <v>3789133</v>
      </c>
      <c r="GW153" s="496">
        <v>5610375</v>
      </c>
      <c r="GX153" s="497">
        <v>-1819569</v>
      </c>
      <c r="GY153" s="497">
        <v>0</v>
      </c>
      <c r="GZ153" s="497">
        <v>0</v>
      </c>
      <c r="HA153" s="495">
        <v>0</v>
      </c>
      <c r="HB153" s="495">
        <v>-1819569</v>
      </c>
      <c r="HC153" s="496">
        <v>1969564</v>
      </c>
      <c r="HD153" s="496">
        <v>3790806</v>
      </c>
    </row>
    <row r="154" spans="1:212" ht="15.75" hidden="1" customHeight="1" x14ac:dyDescent="0.2">
      <c r="A154" s="498" t="s">
        <v>1157</v>
      </c>
      <c r="B154" s="499" t="s">
        <v>779</v>
      </c>
      <c r="C154" s="493">
        <v>726</v>
      </c>
      <c r="D154" s="494">
        <v>154</v>
      </c>
      <c r="E154" s="494">
        <v>1414</v>
      </c>
      <c r="F154" s="494">
        <v>438</v>
      </c>
      <c r="G154" s="494">
        <v>102</v>
      </c>
      <c r="H154" s="494">
        <v>581</v>
      </c>
      <c r="I154" s="494">
        <v>10185</v>
      </c>
      <c r="J154" s="494">
        <v>306</v>
      </c>
      <c r="K154" s="494">
        <v>7</v>
      </c>
      <c r="L154" s="494">
        <v>21</v>
      </c>
      <c r="M154" s="494">
        <v>170</v>
      </c>
      <c r="N154" s="494">
        <v>2235</v>
      </c>
      <c r="O154" s="494">
        <v>192</v>
      </c>
      <c r="P154" s="494">
        <v>151</v>
      </c>
      <c r="Q154" s="494">
        <v>149</v>
      </c>
      <c r="R154" s="494">
        <v>249</v>
      </c>
      <c r="S154" s="494">
        <v>938</v>
      </c>
      <c r="T154" s="494">
        <v>646</v>
      </c>
      <c r="U154" s="494">
        <v>2853</v>
      </c>
      <c r="V154" s="494">
        <v>1816</v>
      </c>
      <c r="W154" s="494">
        <v>826</v>
      </c>
      <c r="X154" s="494">
        <v>2657</v>
      </c>
      <c r="Y154" s="494">
        <v>3271</v>
      </c>
      <c r="Z154" s="494">
        <v>1139</v>
      </c>
      <c r="AA154" s="494">
        <v>1655</v>
      </c>
      <c r="AB154" s="494">
        <v>1956</v>
      </c>
      <c r="AC154" s="494">
        <v>144</v>
      </c>
      <c r="AD154" s="494">
        <v>12</v>
      </c>
      <c r="AE154" s="494">
        <v>95</v>
      </c>
      <c r="AF154" s="494">
        <v>27</v>
      </c>
      <c r="AG154" s="494">
        <v>370</v>
      </c>
      <c r="AH154" s="494">
        <v>198</v>
      </c>
      <c r="AI154" s="494">
        <v>216</v>
      </c>
      <c r="AJ154" s="494">
        <v>36</v>
      </c>
      <c r="AK154" s="494">
        <v>106</v>
      </c>
      <c r="AL154" s="494">
        <v>721</v>
      </c>
      <c r="AM154" s="494">
        <v>643</v>
      </c>
      <c r="AN154" s="494">
        <v>1042</v>
      </c>
      <c r="AO154" s="494">
        <v>662</v>
      </c>
      <c r="AP154" s="494">
        <v>2099</v>
      </c>
      <c r="AQ154" s="494">
        <v>721</v>
      </c>
      <c r="AR154" s="494">
        <v>878</v>
      </c>
      <c r="AS154" s="494">
        <v>820</v>
      </c>
      <c r="AT154" s="494">
        <v>1130</v>
      </c>
      <c r="AU154" s="494">
        <v>680</v>
      </c>
      <c r="AV154" s="494">
        <v>823</v>
      </c>
      <c r="AW154" s="494">
        <v>1875</v>
      </c>
      <c r="AX154" s="494">
        <v>6089</v>
      </c>
      <c r="AY154" s="494">
        <v>5514</v>
      </c>
      <c r="AZ154" s="494">
        <v>1193</v>
      </c>
      <c r="BA154" s="494">
        <v>3549</v>
      </c>
      <c r="BB154" s="494">
        <v>4931</v>
      </c>
      <c r="BC154" s="494">
        <v>988</v>
      </c>
      <c r="BD154" s="494">
        <v>5288</v>
      </c>
      <c r="BE154" s="494">
        <v>1276</v>
      </c>
      <c r="BF154" s="494">
        <v>884</v>
      </c>
      <c r="BG154" s="494">
        <v>3396</v>
      </c>
      <c r="BH154" s="494">
        <v>402</v>
      </c>
      <c r="BI154" s="494">
        <v>4251</v>
      </c>
      <c r="BJ154" s="494">
        <v>61486</v>
      </c>
      <c r="BK154" s="494">
        <v>3235</v>
      </c>
      <c r="BL154" s="494">
        <v>2903</v>
      </c>
      <c r="BM154" s="494">
        <v>507</v>
      </c>
      <c r="BN154" s="494">
        <v>693</v>
      </c>
      <c r="BO154" s="494">
        <v>55</v>
      </c>
      <c r="BP154" s="494">
        <v>107</v>
      </c>
      <c r="BQ154" s="494">
        <v>2162</v>
      </c>
      <c r="BR154" s="494">
        <v>15369</v>
      </c>
      <c r="BS154" s="494">
        <v>903</v>
      </c>
      <c r="BT154" s="494">
        <v>486</v>
      </c>
      <c r="BU154" s="494">
        <v>6750</v>
      </c>
      <c r="BV154" s="494">
        <v>19775</v>
      </c>
      <c r="BW154" s="494">
        <v>0</v>
      </c>
      <c r="BX154" s="494">
        <v>718</v>
      </c>
      <c r="BY154" s="494">
        <v>749</v>
      </c>
      <c r="BZ154" s="494">
        <v>3823</v>
      </c>
      <c r="CA154" s="494">
        <v>3033</v>
      </c>
      <c r="CB154" s="494">
        <v>3117</v>
      </c>
      <c r="CC154" s="494">
        <v>1382</v>
      </c>
      <c r="CD154" s="494">
        <v>0</v>
      </c>
      <c r="CE154" s="494">
        <v>389</v>
      </c>
      <c r="CF154" s="494">
        <v>794</v>
      </c>
      <c r="CG154" s="494">
        <v>1877</v>
      </c>
      <c r="CH154" s="494">
        <v>1368</v>
      </c>
      <c r="CI154" s="494">
        <v>469</v>
      </c>
      <c r="CJ154" s="494">
        <v>3772</v>
      </c>
      <c r="CK154" s="494">
        <v>726</v>
      </c>
      <c r="CL154" s="494">
        <v>686</v>
      </c>
      <c r="CM154" s="494">
        <v>384</v>
      </c>
      <c r="CN154" s="494">
        <v>399</v>
      </c>
      <c r="CO154" s="494">
        <v>1671</v>
      </c>
      <c r="CP154" s="494">
        <v>382</v>
      </c>
      <c r="CQ154" s="494">
        <v>1116</v>
      </c>
      <c r="CR154" s="494">
        <v>157</v>
      </c>
      <c r="CS154" s="494">
        <v>425</v>
      </c>
      <c r="CT154" s="494">
        <v>376</v>
      </c>
      <c r="CU154" s="494">
        <v>1339</v>
      </c>
      <c r="CV154" s="494">
        <v>631</v>
      </c>
      <c r="CW154" s="494">
        <v>1511</v>
      </c>
      <c r="CX154" s="494">
        <v>188</v>
      </c>
      <c r="CY154" s="494">
        <v>716</v>
      </c>
      <c r="CZ154" s="494">
        <v>478</v>
      </c>
      <c r="DA154" s="494">
        <v>323</v>
      </c>
      <c r="DB154" s="494">
        <v>300</v>
      </c>
      <c r="DC154" s="494">
        <v>82</v>
      </c>
      <c r="DD154" s="494">
        <v>2094</v>
      </c>
      <c r="DE154" s="494">
        <v>2299</v>
      </c>
      <c r="DF154" s="494">
        <v>2596</v>
      </c>
      <c r="DG154" s="494">
        <v>837</v>
      </c>
      <c r="DH154" s="494">
        <v>134</v>
      </c>
      <c r="DI154" s="494">
        <v>168</v>
      </c>
      <c r="DJ154" s="494">
        <v>1058</v>
      </c>
      <c r="DK154" s="494">
        <v>539</v>
      </c>
      <c r="DL154" s="494">
        <v>200</v>
      </c>
      <c r="DM154" s="494">
        <v>472</v>
      </c>
      <c r="DN154" s="494">
        <v>10278</v>
      </c>
      <c r="DO154" s="494">
        <v>3176</v>
      </c>
      <c r="DP154" s="494">
        <v>143</v>
      </c>
      <c r="DQ154" s="494">
        <v>9054</v>
      </c>
      <c r="DR154" s="494">
        <v>1598</v>
      </c>
      <c r="DS154" s="494">
        <v>523</v>
      </c>
      <c r="DT154" s="494">
        <v>325</v>
      </c>
      <c r="DU154" s="494">
        <v>580</v>
      </c>
      <c r="DV154" s="494">
        <v>157</v>
      </c>
      <c r="DW154" s="494">
        <v>988</v>
      </c>
      <c r="DX154" s="494">
        <v>28827</v>
      </c>
      <c r="DY154" s="494">
        <v>7463</v>
      </c>
      <c r="DZ154" s="494">
        <v>4624</v>
      </c>
      <c r="EA154" s="494">
        <v>4222</v>
      </c>
      <c r="EB154" s="494">
        <v>12977</v>
      </c>
      <c r="EC154" s="494">
        <v>12969</v>
      </c>
      <c r="ED154" s="494">
        <v>52203</v>
      </c>
      <c r="EE154" s="494">
        <v>15228</v>
      </c>
      <c r="EF154" s="494">
        <v>120</v>
      </c>
      <c r="EG154" s="494">
        <v>1490</v>
      </c>
      <c r="EH154" s="494">
        <v>2156</v>
      </c>
      <c r="EI154" s="494">
        <v>7251</v>
      </c>
      <c r="EJ154" s="494">
        <v>5206</v>
      </c>
      <c r="EK154" s="494">
        <v>2552</v>
      </c>
      <c r="EL154" s="494">
        <v>4190</v>
      </c>
      <c r="EM154" s="494">
        <v>677</v>
      </c>
      <c r="EN154" s="494">
        <v>183</v>
      </c>
      <c r="EO154" s="494">
        <v>394</v>
      </c>
      <c r="EP154" s="494">
        <v>244</v>
      </c>
      <c r="EQ154" s="494">
        <v>16</v>
      </c>
      <c r="ER154" s="494">
        <v>6753</v>
      </c>
      <c r="ES154" s="494">
        <v>38976</v>
      </c>
      <c r="ET154" s="494">
        <v>42733</v>
      </c>
      <c r="EU154" s="494">
        <v>14917</v>
      </c>
      <c r="EV154" s="494">
        <v>5992</v>
      </c>
      <c r="EW154" s="494">
        <v>5362</v>
      </c>
      <c r="EX154" s="494">
        <v>296</v>
      </c>
      <c r="EY154" s="494">
        <v>5491</v>
      </c>
      <c r="EZ154" s="494">
        <v>116</v>
      </c>
      <c r="FA154" s="494">
        <v>111</v>
      </c>
      <c r="FB154" s="494">
        <v>408</v>
      </c>
      <c r="FC154" s="494">
        <v>587</v>
      </c>
      <c r="FD154" s="494">
        <v>755</v>
      </c>
      <c r="FE154" s="494">
        <v>629</v>
      </c>
      <c r="FF154" s="494">
        <v>366</v>
      </c>
      <c r="FG154" s="494">
        <v>4729</v>
      </c>
      <c r="FH154" s="494">
        <v>207</v>
      </c>
      <c r="FI154" s="494">
        <v>1158</v>
      </c>
      <c r="FJ154" s="494">
        <v>3724</v>
      </c>
      <c r="FK154" s="494">
        <v>2347</v>
      </c>
      <c r="FL154" s="494">
        <v>2893</v>
      </c>
      <c r="FM154" s="494">
        <v>502</v>
      </c>
      <c r="FN154" s="494">
        <v>2889</v>
      </c>
      <c r="FO154" s="494">
        <v>3125</v>
      </c>
      <c r="FP154" s="494">
        <v>4279</v>
      </c>
      <c r="FQ154" s="494">
        <v>355</v>
      </c>
      <c r="FR154" s="494">
        <v>1124</v>
      </c>
      <c r="FS154" s="494">
        <v>1231</v>
      </c>
      <c r="FT154" s="494">
        <v>1079</v>
      </c>
      <c r="FU154" s="494">
        <v>477</v>
      </c>
      <c r="FV154" s="494">
        <v>146</v>
      </c>
      <c r="FW154" s="494">
        <v>321</v>
      </c>
      <c r="FX154" s="494">
        <v>3219</v>
      </c>
      <c r="FY154" s="494">
        <v>717</v>
      </c>
      <c r="FZ154" s="494">
        <v>3234</v>
      </c>
      <c r="GA154" s="494">
        <v>713</v>
      </c>
      <c r="GB154" s="494">
        <v>8662</v>
      </c>
      <c r="GC154" s="494">
        <v>975</v>
      </c>
      <c r="GD154" s="494">
        <v>1856</v>
      </c>
      <c r="GE154" s="494">
        <v>1666</v>
      </c>
      <c r="GF154" s="494">
        <v>1303</v>
      </c>
      <c r="GG154" s="495">
        <v>1642</v>
      </c>
      <c r="GH154" s="496">
        <v>611984</v>
      </c>
      <c r="GI154" s="497">
        <v>1069</v>
      </c>
      <c r="GJ154" s="497">
        <v>134409</v>
      </c>
      <c r="GK154" s="497">
        <v>0</v>
      </c>
      <c r="GL154" s="497">
        <v>4</v>
      </c>
      <c r="GM154" s="497">
        <v>0</v>
      </c>
      <c r="GN154" s="497">
        <v>652</v>
      </c>
      <c r="GO154" s="497">
        <v>8063</v>
      </c>
      <c r="GP154" s="495">
        <v>2069</v>
      </c>
      <c r="GQ154" s="496">
        <v>146266</v>
      </c>
      <c r="GR154" s="496">
        <v>758250</v>
      </c>
      <c r="GS154" s="494">
        <v>52898</v>
      </c>
      <c r="GT154" s="495">
        <v>3585</v>
      </c>
      <c r="GU154" s="496">
        <v>56483</v>
      </c>
      <c r="GV154" s="496">
        <v>202749</v>
      </c>
      <c r="GW154" s="496">
        <v>814733</v>
      </c>
      <c r="GX154" s="497">
        <v>-18</v>
      </c>
      <c r="GY154" s="497">
        <v>-17727</v>
      </c>
      <c r="GZ154" s="497">
        <v>0</v>
      </c>
      <c r="HA154" s="495">
        <v>0</v>
      </c>
      <c r="HB154" s="495">
        <v>-17745</v>
      </c>
      <c r="HC154" s="496">
        <v>185004</v>
      </c>
      <c r="HD154" s="496">
        <v>796988</v>
      </c>
    </row>
    <row r="155" spans="1:212" ht="15.75" hidden="1" customHeight="1" x14ac:dyDescent="0.2">
      <c r="A155" s="498" t="s">
        <v>1158</v>
      </c>
      <c r="B155" s="499" t="s">
        <v>776</v>
      </c>
      <c r="C155" s="493">
        <v>3168</v>
      </c>
      <c r="D155" s="494">
        <v>896</v>
      </c>
      <c r="E155" s="494">
        <v>3122</v>
      </c>
      <c r="F155" s="494">
        <v>871</v>
      </c>
      <c r="G155" s="494">
        <v>645</v>
      </c>
      <c r="H155" s="494">
        <v>1061</v>
      </c>
      <c r="I155" s="494">
        <v>7931</v>
      </c>
      <c r="J155" s="494">
        <v>200</v>
      </c>
      <c r="K155" s="494">
        <v>10</v>
      </c>
      <c r="L155" s="494">
        <v>8</v>
      </c>
      <c r="M155" s="494">
        <v>274</v>
      </c>
      <c r="N155" s="494">
        <v>561</v>
      </c>
      <c r="O155" s="494">
        <v>112</v>
      </c>
      <c r="P155" s="494">
        <v>25</v>
      </c>
      <c r="Q155" s="494">
        <v>40</v>
      </c>
      <c r="R155" s="494">
        <v>21</v>
      </c>
      <c r="S155" s="494">
        <v>1248</v>
      </c>
      <c r="T155" s="494">
        <v>1276</v>
      </c>
      <c r="U155" s="494">
        <v>7899</v>
      </c>
      <c r="V155" s="494">
        <v>1229</v>
      </c>
      <c r="W155" s="494">
        <v>289</v>
      </c>
      <c r="X155" s="494">
        <v>3756</v>
      </c>
      <c r="Y155" s="494">
        <v>2589</v>
      </c>
      <c r="Z155" s="494">
        <v>662</v>
      </c>
      <c r="AA155" s="494">
        <v>1814</v>
      </c>
      <c r="AB155" s="494">
        <v>4301</v>
      </c>
      <c r="AC155" s="494">
        <v>405</v>
      </c>
      <c r="AD155" s="494">
        <v>32</v>
      </c>
      <c r="AE155" s="494">
        <v>12</v>
      </c>
      <c r="AF155" s="494">
        <v>5</v>
      </c>
      <c r="AG155" s="494">
        <v>39</v>
      </c>
      <c r="AH155" s="494">
        <v>38</v>
      </c>
      <c r="AI155" s="494">
        <v>92</v>
      </c>
      <c r="AJ155" s="494">
        <v>18</v>
      </c>
      <c r="AK155" s="494">
        <v>91</v>
      </c>
      <c r="AL155" s="494">
        <v>4654</v>
      </c>
      <c r="AM155" s="494">
        <v>744</v>
      </c>
      <c r="AN155" s="494">
        <v>1200</v>
      </c>
      <c r="AO155" s="494">
        <v>1794</v>
      </c>
      <c r="AP155" s="494">
        <v>5277</v>
      </c>
      <c r="AQ155" s="494">
        <v>1533</v>
      </c>
      <c r="AR155" s="494">
        <v>2199</v>
      </c>
      <c r="AS155" s="494">
        <v>1340</v>
      </c>
      <c r="AT155" s="494">
        <v>2390</v>
      </c>
      <c r="AU155" s="494">
        <v>325</v>
      </c>
      <c r="AV155" s="494">
        <v>5849</v>
      </c>
      <c r="AW155" s="494">
        <v>3019</v>
      </c>
      <c r="AX155" s="494">
        <v>1053</v>
      </c>
      <c r="AY155" s="494">
        <v>1207</v>
      </c>
      <c r="AZ155" s="494">
        <v>299</v>
      </c>
      <c r="BA155" s="494">
        <v>724</v>
      </c>
      <c r="BB155" s="494">
        <v>720</v>
      </c>
      <c r="BC155" s="494">
        <v>721</v>
      </c>
      <c r="BD155" s="494">
        <v>1269</v>
      </c>
      <c r="BE155" s="494">
        <v>277</v>
      </c>
      <c r="BF155" s="494">
        <v>437</v>
      </c>
      <c r="BG155" s="494">
        <v>419</v>
      </c>
      <c r="BH155" s="494">
        <v>98</v>
      </c>
      <c r="BI155" s="494">
        <v>1147</v>
      </c>
      <c r="BJ155" s="494">
        <v>30040</v>
      </c>
      <c r="BK155" s="494">
        <v>29014</v>
      </c>
      <c r="BL155" s="494">
        <v>2109</v>
      </c>
      <c r="BM155" s="494">
        <v>781</v>
      </c>
      <c r="BN155" s="494">
        <v>416</v>
      </c>
      <c r="BO155" s="494">
        <v>26</v>
      </c>
      <c r="BP155" s="494">
        <v>57</v>
      </c>
      <c r="BQ155" s="494">
        <v>595</v>
      </c>
      <c r="BR155" s="494">
        <v>7353</v>
      </c>
      <c r="BS155" s="494">
        <v>387</v>
      </c>
      <c r="BT155" s="494">
        <v>488</v>
      </c>
      <c r="BU155" s="494">
        <v>1513</v>
      </c>
      <c r="BV155" s="494">
        <v>31477</v>
      </c>
      <c r="BW155" s="494">
        <v>0</v>
      </c>
      <c r="BX155" s="494">
        <v>423</v>
      </c>
      <c r="BY155" s="494">
        <v>1754</v>
      </c>
      <c r="BZ155" s="494">
        <v>10109</v>
      </c>
      <c r="CA155" s="494">
        <v>6488</v>
      </c>
      <c r="CB155" s="494">
        <v>8734</v>
      </c>
      <c r="CC155" s="494">
        <v>56718</v>
      </c>
      <c r="CD155" s="494">
        <v>0</v>
      </c>
      <c r="CE155" s="494">
        <v>782</v>
      </c>
      <c r="CF155" s="494">
        <v>1912</v>
      </c>
      <c r="CG155" s="494">
        <v>4311</v>
      </c>
      <c r="CH155" s="494">
        <v>2734</v>
      </c>
      <c r="CI155" s="494">
        <v>851</v>
      </c>
      <c r="CJ155" s="494">
        <v>8144</v>
      </c>
      <c r="CK155" s="494">
        <v>1854</v>
      </c>
      <c r="CL155" s="494">
        <v>1554</v>
      </c>
      <c r="CM155" s="494">
        <v>839</v>
      </c>
      <c r="CN155" s="494">
        <v>656</v>
      </c>
      <c r="CO155" s="494">
        <v>3020</v>
      </c>
      <c r="CP155" s="494">
        <v>603</v>
      </c>
      <c r="CQ155" s="494">
        <v>1630</v>
      </c>
      <c r="CR155" s="494">
        <v>233</v>
      </c>
      <c r="CS155" s="494">
        <v>894</v>
      </c>
      <c r="CT155" s="494">
        <v>815</v>
      </c>
      <c r="CU155" s="494">
        <v>2600</v>
      </c>
      <c r="CV155" s="494">
        <v>1012</v>
      </c>
      <c r="CW155" s="494">
        <v>2733</v>
      </c>
      <c r="CX155" s="494">
        <v>255</v>
      </c>
      <c r="CY155" s="494">
        <v>725</v>
      </c>
      <c r="CZ155" s="494">
        <v>474</v>
      </c>
      <c r="DA155" s="494">
        <v>413</v>
      </c>
      <c r="DB155" s="494">
        <v>221</v>
      </c>
      <c r="DC155" s="494">
        <v>168</v>
      </c>
      <c r="DD155" s="494">
        <v>1544</v>
      </c>
      <c r="DE155" s="494">
        <v>2090</v>
      </c>
      <c r="DF155" s="494">
        <v>4395</v>
      </c>
      <c r="DG155" s="494">
        <v>1302</v>
      </c>
      <c r="DH155" s="494">
        <v>164</v>
      </c>
      <c r="DI155" s="494">
        <v>252</v>
      </c>
      <c r="DJ155" s="494">
        <v>1442</v>
      </c>
      <c r="DK155" s="494">
        <v>612</v>
      </c>
      <c r="DL155" s="494">
        <v>218</v>
      </c>
      <c r="DM155" s="494">
        <v>329</v>
      </c>
      <c r="DN155" s="494">
        <v>31403</v>
      </c>
      <c r="DO155" s="494">
        <v>8817</v>
      </c>
      <c r="DP155" s="494">
        <v>536</v>
      </c>
      <c r="DQ155" s="494">
        <v>25707</v>
      </c>
      <c r="DR155" s="494">
        <v>3397</v>
      </c>
      <c r="DS155" s="494">
        <v>694</v>
      </c>
      <c r="DT155" s="494">
        <v>216</v>
      </c>
      <c r="DU155" s="494">
        <v>1264</v>
      </c>
      <c r="DV155" s="494">
        <v>174</v>
      </c>
      <c r="DW155" s="494">
        <v>1085</v>
      </c>
      <c r="DX155" s="494">
        <v>77496</v>
      </c>
      <c r="DY155" s="494">
        <v>8933</v>
      </c>
      <c r="DZ155" s="494">
        <v>4980</v>
      </c>
      <c r="EA155" s="494">
        <v>4013</v>
      </c>
      <c r="EB155" s="494">
        <v>9214</v>
      </c>
      <c r="EC155" s="494">
        <v>6531</v>
      </c>
      <c r="ED155" s="494">
        <v>67563</v>
      </c>
      <c r="EE155" s="494">
        <v>6523</v>
      </c>
      <c r="EF155" s="494">
        <v>28</v>
      </c>
      <c r="EG155" s="494">
        <v>310</v>
      </c>
      <c r="EH155" s="494">
        <v>401</v>
      </c>
      <c r="EI155" s="494">
        <v>1754</v>
      </c>
      <c r="EJ155" s="494">
        <v>2294</v>
      </c>
      <c r="EK155" s="494">
        <v>410</v>
      </c>
      <c r="EL155" s="494">
        <v>301</v>
      </c>
      <c r="EM155" s="494">
        <v>333</v>
      </c>
      <c r="EN155" s="494">
        <v>84</v>
      </c>
      <c r="EO155" s="494">
        <v>170</v>
      </c>
      <c r="EP155" s="494">
        <v>151</v>
      </c>
      <c r="EQ155" s="494">
        <v>7</v>
      </c>
      <c r="ER155" s="494">
        <v>188</v>
      </c>
      <c r="ES155" s="494">
        <v>670</v>
      </c>
      <c r="ET155" s="494">
        <v>568</v>
      </c>
      <c r="EU155" s="494">
        <v>411</v>
      </c>
      <c r="EV155" s="494">
        <v>734847</v>
      </c>
      <c r="EW155" s="494">
        <v>13298</v>
      </c>
      <c r="EX155" s="494">
        <v>20</v>
      </c>
      <c r="EY155" s="494">
        <v>636</v>
      </c>
      <c r="EZ155" s="494">
        <v>18</v>
      </c>
      <c r="FA155" s="494">
        <v>61</v>
      </c>
      <c r="FB155" s="494">
        <v>568</v>
      </c>
      <c r="FC155" s="494">
        <v>678</v>
      </c>
      <c r="FD155" s="494">
        <v>9</v>
      </c>
      <c r="FE155" s="494">
        <v>214</v>
      </c>
      <c r="FF155" s="494">
        <v>153</v>
      </c>
      <c r="FG155" s="494">
        <v>1390</v>
      </c>
      <c r="FH155" s="494">
        <v>36</v>
      </c>
      <c r="FI155" s="494">
        <v>2002</v>
      </c>
      <c r="FJ155" s="494">
        <v>421</v>
      </c>
      <c r="FK155" s="494">
        <v>334</v>
      </c>
      <c r="FL155" s="494">
        <v>1159</v>
      </c>
      <c r="FM155" s="494">
        <v>128</v>
      </c>
      <c r="FN155" s="494">
        <v>357</v>
      </c>
      <c r="FO155" s="494">
        <v>1450</v>
      </c>
      <c r="FP155" s="494">
        <v>4508</v>
      </c>
      <c r="FQ155" s="494">
        <v>170</v>
      </c>
      <c r="FR155" s="494">
        <v>884</v>
      </c>
      <c r="FS155" s="494">
        <v>618</v>
      </c>
      <c r="FT155" s="494">
        <v>296</v>
      </c>
      <c r="FU155" s="494">
        <v>220</v>
      </c>
      <c r="FV155" s="494">
        <v>76</v>
      </c>
      <c r="FW155" s="494">
        <v>70</v>
      </c>
      <c r="FX155" s="494">
        <v>5687</v>
      </c>
      <c r="FY155" s="494">
        <v>1140</v>
      </c>
      <c r="FZ155" s="494">
        <v>1179</v>
      </c>
      <c r="GA155" s="494">
        <v>409</v>
      </c>
      <c r="GB155" s="494">
        <v>4611</v>
      </c>
      <c r="GC155" s="494">
        <v>257</v>
      </c>
      <c r="GD155" s="494">
        <v>542</v>
      </c>
      <c r="GE155" s="494">
        <v>530</v>
      </c>
      <c r="GF155" s="494">
        <v>2540</v>
      </c>
      <c r="GG155" s="495">
        <v>433</v>
      </c>
      <c r="GH155" s="496">
        <v>1372273</v>
      </c>
      <c r="GI155" s="497">
        <v>1054</v>
      </c>
      <c r="GJ155" s="497">
        <v>37846</v>
      </c>
      <c r="GK155" s="497">
        <v>0</v>
      </c>
      <c r="GL155" s="497">
        <v>3</v>
      </c>
      <c r="GM155" s="497">
        <v>0</v>
      </c>
      <c r="GN155" s="497">
        <v>1282</v>
      </c>
      <c r="GO155" s="497">
        <v>21703</v>
      </c>
      <c r="GP155" s="495">
        <v>2028</v>
      </c>
      <c r="GQ155" s="496">
        <v>63916</v>
      </c>
      <c r="GR155" s="496">
        <v>1436189</v>
      </c>
      <c r="GS155" s="494">
        <v>323915</v>
      </c>
      <c r="GT155" s="495">
        <v>264</v>
      </c>
      <c r="GU155" s="496">
        <v>324179</v>
      </c>
      <c r="GV155" s="496">
        <v>388095</v>
      </c>
      <c r="GW155" s="496">
        <v>1760368</v>
      </c>
      <c r="GX155" s="497">
        <v>-400902</v>
      </c>
      <c r="GY155" s="497">
        <v>0</v>
      </c>
      <c r="GZ155" s="497">
        <v>0</v>
      </c>
      <c r="HA155" s="495">
        <v>0</v>
      </c>
      <c r="HB155" s="495">
        <v>-400902</v>
      </c>
      <c r="HC155" s="496">
        <v>-12807</v>
      </c>
      <c r="HD155" s="496">
        <v>1359466</v>
      </c>
    </row>
    <row r="156" spans="1:212" ht="15.75" hidden="1" customHeight="1" x14ac:dyDescent="0.2">
      <c r="A156" s="498" t="s">
        <v>1159</v>
      </c>
      <c r="B156" s="499" t="s">
        <v>775</v>
      </c>
      <c r="C156" s="493">
        <v>4</v>
      </c>
      <c r="D156" s="494">
        <v>0</v>
      </c>
      <c r="E156" s="494">
        <v>13</v>
      </c>
      <c r="F156" s="494">
        <v>7</v>
      </c>
      <c r="G156" s="494">
        <v>0</v>
      </c>
      <c r="H156" s="494">
        <v>3</v>
      </c>
      <c r="I156" s="494">
        <v>0</v>
      </c>
      <c r="J156" s="494">
        <v>1554</v>
      </c>
      <c r="K156" s="494">
        <v>18</v>
      </c>
      <c r="L156" s="494">
        <v>2</v>
      </c>
      <c r="M156" s="494">
        <v>159</v>
      </c>
      <c r="N156" s="494">
        <v>446</v>
      </c>
      <c r="O156" s="494">
        <v>16</v>
      </c>
      <c r="P156" s="494">
        <v>897</v>
      </c>
      <c r="Q156" s="494">
        <v>519</v>
      </c>
      <c r="R156" s="494">
        <v>1244</v>
      </c>
      <c r="S156" s="494">
        <v>1569</v>
      </c>
      <c r="T156" s="494">
        <v>156</v>
      </c>
      <c r="U156" s="494">
        <v>168</v>
      </c>
      <c r="V156" s="494">
        <v>1507</v>
      </c>
      <c r="W156" s="494">
        <v>51</v>
      </c>
      <c r="X156" s="494">
        <v>452</v>
      </c>
      <c r="Y156" s="494">
        <v>515</v>
      </c>
      <c r="Z156" s="494">
        <v>585</v>
      </c>
      <c r="AA156" s="494">
        <v>268</v>
      </c>
      <c r="AB156" s="494">
        <v>240</v>
      </c>
      <c r="AC156" s="494">
        <v>220</v>
      </c>
      <c r="AD156" s="494">
        <v>84</v>
      </c>
      <c r="AE156" s="494">
        <v>693</v>
      </c>
      <c r="AF156" s="494">
        <v>75</v>
      </c>
      <c r="AG156" s="494">
        <v>298</v>
      </c>
      <c r="AH156" s="494">
        <v>544</v>
      </c>
      <c r="AI156" s="494">
        <v>4037</v>
      </c>
      <c r="AJ156" s="494">
        <v>284</v>
      </c>
      <c r="AK156" s="494">
        <v>567</v>
      </c>
      <c r="AL156" s="494">
        <v>174</v>
      </c>
      <c r="AM156" s="494">
        <v>869</v>
      </c>
      <c r="AN156" s="494">
        <v>2638</v>
      </c>
      <c r="AO156" s="494">
        <v>97</v>
      </c>
      <c r="AP156" s="494">
        <v>834</v>
      </c>
      <c r="AQ156" s="494">
        <v>430</v>
      </c>
      <c r="AR156" s="494">
        <v>1256</v>
      </c>
      <c r="AS156" s="494">
        <v>857</v>
      </c>
      <c r="AT156" s="494">
        <v>7694</v>
      </c>
      <c r="AU156" s="494">
        <v>153</v>
      </c>
      <c r="AV156" s="494">
        <v>271</v>
      </c>
      <c r="AW156" s="494">
        <v>690</v>
      </c>
      <c r="AX156" s="494">
        <v>561</v>
      </c>
      <c r="AY156" s="494">
        <v>984</v>
      </c>
      <c r="AZ156" s="494">
        <v>443</v>
      </c>
      <c r="BA156" s="494">
        <v>933</v>
      </c>
      <c r="BB156" s="494">
        <v>1211</v>
      </c>
      <c r="BC156" s="494">
        <v>233</v>
      </c>
      <c r="BD156" s="494">
        <v>33157</v>
      </c>
      <c r="BE156" s="494">
        <v>776</v>
      </c>
      <c r="BF156" s="494">
        <v>2084</v>
      </c>
      <c r="BG156" s="494">
        <v>536</v>
      </c>
      <c r="BH156" s="494">
        <v>347</v>
      </c>
      <c r="BI156" s="494">
        <v>1787</v>
      </c>
      <c r="BJ156" s="494">
        <v>1577</v>
      </c>
      <c r="BK156" s="494">
        <v>373</v>
      </c>
      <c r="BL156" s="494">
        <v>7349</v>
      </c>
      <c r="BM156" s="494">
        <v>1645</v>
      </c>
      <c r="BN156" s="494">
        <v>1732</v>
      </c>
      <c r="BO156" s="494">
        <v>40</v>
      </c>
      <c r="BP156" s="494">
        <v>273</v>
      </c>
      <c r="BQ156" s="494">
        <v>1037</v>
      </c>
      <c r="BR156" s="494">
        <v>1754</v>
      </c>
      <c r="BS156" s="494">
        <v>442</v>
      </c>
      <c r="BT156" s="494">
        <v>291</v>
      </c>
      <c r="BU156" s="494">
        <v>909</v>
      </c>
      <c r="BV156" s="494">
        <v>854</v>
      </c>
      <c r="BW156" s="494">
        <v>0</v>
      </c>
      <c r="BX156" s="494">
        <v>1508</v>
      </c>
      <c r="BY156" s="494">
        <v>823</v>
      </c>
      <c r="BZ156" s="494">
        <v>1332</v>
      </c>
      <c r="CA156" s="494">
        <v>843</v>
      </c>
      <c r="CB156" s="494">
        <v>395</v>
      </c>
      <c r="CC156" s="494">
        <v>570</v>
      </c>
      <c r="CD156" s="494">
        <v>0</v>
      </c>
      <c r="CE156" s="494">
        <v>312</v>
      </c>
      <c r="CF156" s="494">
        <v>1167</v>
      </c>
      <c r="CG156" s="494">
        <v>3961</v>
      </c>
      <c r="CH156" s="494">
        <v>767</v>
      </c>
      <c r="CI156" s="494">
        <v>522</v>
      </c>
      <c r="CJ156" s="494">
        <v>5308</v>
      </c>
      <c r="CK156" s="494">
        <v>1808</v>
      </c>
      <c r="CL156" s="494">
        <v>2867</v>
      </c>
      <c r="CM156" s="494">
        <v>2763</v>
      </c>
      <c r="CN156" s="494">
        <v>540</v>
      </c>
      <c r="CO156" s="494">
        <v>3542</v>
      </c>
      <c r="CP156" s="494">
        <v>522</v>
      </c>
      <c r="CQ156" s="494">
        <v>1705</v>
      </c>
      <c r="CR156" s="494">
        <v>306</v>
      </c>
      <c r="CS156" s="494">
        <v>1221</v>
      </c>
      <c r="CT156" s="494">
        <v>1622</v>
      </c>
      <c r="CU156" s="494">
        <v>3153</v>
      </c>
      <c r="CV156" s="494">
        <v>4365</v>
      </c>
      <c r="CW156" s="494">
        <v>6027</v>
      </c>
      <c r="CX156" s="494">
        <v>904</v>
      </c>
      <c r="CY156" s="494">
        <v>836</v>
      </c>
      <c r="CZ156" s="494">
        <v>3214</v>
      </c>
      <c r="DA156" s="494">
        <v>1358</v>
      </c>
      <c r="DB156" s="494">
        <v>445</v>
      </c>
      <c r="DC156" s="494">
        <v>162</v>
      </c>
      <c r="DD156" s="494">
        <v>3102</v>
      </c>
      <c r="DE156" s="494">
        <v>4606</v>
      </c>
      <c r="DF156" s="494">
        <v>6794</v>
      </c>
      <c r="DG156" s="494">
        <v>3214</v>
      </c>
      <c r="DH156" s="494">
        <v>2816</v>
      </c>
      <c r="DI156" s="494">
        <v>1182</v>
      </c>
      <c r="DJ156" s="494">
        <v>2769</v>
      </c>
      <c r="DK156" s="494">
        <v>3322</v>
      </c>
      <c r="DL156" s="494">
        <v>438</v>
      </c>
      <c r="DM156" s="494">
        <v>1443</v>
      </c>
      <c r="DN156" s="494">
        <v>3782</v>
      </c>
      <c r="DO156" s="494">
        <v>955</v>
      </c>
      <c r="DP156" s="494">
        <v>147</v>
      </c>
      <c r="DQ156" s="494">
        <v>10536</v>
      </c>
      <c r="DR156" s="494">
        <v>570</v>
      </c>
      <c r="DS156" s="494">
        <v>468</v>
      </c>
      <c r="DT156" s="494">
        <v>595</v>
      </c>
      <c r="DU156" s="494">
        <v>628</v>
      </c>
      <c r="DV156" s="494">
        <v>794</v>
      </c>
      <c r="DW156" s="494">
        <v>2410</v>
      </c>
      <c r="DX156" s="494">
        <v>1</v>
      </c>
      <c r="DY156" s="494">
        <v>1787</v>
      </c>
      <c r="DZ156" s="494">
        <v>985</v>
      </c>
      <c r="EA156" s="494">
        <v>4723</v>
      </c>
      <c r="EB156" s="494">
        <v>1929</v>
      </c>
      <c r="EC156" s="494">
        <v>1668</v>
      </c>
      <c r="ED156" s="494">
        <v>5942</v>
      </c>
      <c r="EE156" s="494">
        <v>668</v>
      </c>
      <c r="EF156" s="494">
        <v>75</v>
      </c>
      <c r="EG156" s="494">
        <v>3813</v>
      </c>
      <c r="EH156" s="494">
        <v>19370</v>
      </c>
      <c r="EI156" s="494">
        <v>296837</v>
      </c>
      <c r="EJ156" s="494">
        <v>58241</v>
      </c>
      <c r="EK156" s="494">
        <v>17383</v>
      </c>
      <c r="EL156" s="494">
        <v>21886</v>
      </c>
      <c r="EM156" s="494">
        <v>3984</v>
      </c>
      <c r="EN156" s="494">
        <v>1406</v>
      </c>
      <c r="EO156" s="494">
        <v>1</v>
      </c>
      <c r="EP156" s="494">
        <v>297</v>
      </c>
      <c r="EQ156" s="494">
        <v>14</v>
      </c>
      <c r="ER156" s="494">
        <v>636</v>
      </c>
      <c r="ES156" s="494">
        <v>6732</v>
      </c>
      <c r="ET156" s="494">
        <v>5</v>
      </c>
      <c r="EU156" s="494">
        <v>15</v>
      </c>
      <c r="EV156" s="494">
        <v>1293</v>
      </c>
      <c r="EW156" s="494">
        <v>503</v>
      </c>
      <c r="EX156" s="494">
        <v>556</v>
      </c>
      <c r="EY156" s="494">
        <v>13280</v>
      </c>
      <c r="EZ156" s="494">
        <v>2020</v>
      </c>
      <c r="FA156" s="494">
        <v>674</v>
      </c>
      <c r="FB156" s="494">
        <v>399</v>
      </c>
      <c r="FC156" s="494">
        <v>3608</v>
      </c>
      <c r="FD156" s="494">
        <v>33306</v>
      </c>
      <c r="FE156" s="494">
        <v>22338</v>
      </c>
      <c r="FF156" s="494">
        <v>16613</v>
      </c>
      <c r="FG156" s="494">
        <v>82327</v>
      </c>
      <c r="FH156" s="494">
        <v>6823</v>
      </c>
      <c r="FI156" s="494">
        <v>90551</v>
      </c>
      <c r="FJ156" s="494">
        <v>26202</v>
      </c>
      <c r="FK156" s="494">
        <v>9908</v>
      </c>
      <c r="FL156" s="494">
        <v>57015</v>
      </c>
      <c r="FM156" s="494">
        <v>14577</v>
      </c>
      <c r="FN156" s="494">
        <v>54199</v>
      </c>
      <c r="FO156" s="494">
        <v>25002</v>
      </c>
      <c r="FP156" s="494">
        <v>34310</v>
      </c>
      <c r="FQ156" s="494">
        <v>228</v>
      </c>
      <c r="FR156" s="494">
        <v>1431</v>
      </c>
      <c r="FS156" s="494">
        <v>2948</v>
      </c>
      <c r="FT156" s="494">
        <v>17574</v>
      </c>
      <c r="FU156" s="494">
        <v>16135</v>
      </c>
      <c r="FV156" s="494">
        <v>452</v>
      </c>
      <c r="FW156" s="494">
        <v>19254</v>
      </c>
      <c r="FX156" s="494">
        <v>569</v>
      </c>
      <c r="FY156" s="494">
        <v>3736</v>
      </c>
      <c r="FZ156" s="494">
        <v>105813</v>
      </c>
      <c r="GA156" s="494">
        <v>3801</v>
      </c>
      <c r="GB156" s="494">
        <v>10512</v>
      </c>
      <c r="GC156" s="494">
        <v>6062</v>
      </c>
      <c r="GD156" s="494">
        <v>19036</v>
      </c>
      <c r="GE156" s="494">
        <v>10675</v>
      </c>
      <c r="GF156" s="494">
        <v>106</v>
      </c>
      <c r="GG156" s="495">
        <v>27085</v>
      </c>
      <c r="GH156" s="496">
        <v>1389244</v>
      </c>
      <c r="GI156" s="497">
        <v>13740</v>
      </c>
      <c r="GJ156" s="497">
        <v>1848066</v>
      </c>
      <c r="GK156" s="497">
        <v>0</v>
      </c>
      <c r="GL156" s="497">
        <v>7</v>
      </c>
      <c r="GM156" s="497">
        <v>0</v>
      </c>
      <c r="GN156" s="497">
        <v>186</v>
      </c>
      <c r="GO156" s="497">
        <v>1221</v>
      </c>
      <c r="GP156" s="495">
        <v>111</v>
      </c>
      <c r="GQ156" s="496">
        <v>1863331</v>
      </c>
      <c r="GR156" s="496">
        <v>3252575</v>
      </c>
      <c r="GS156" s="494">
        <v>653369</v>
      </c>
      <c r="GT156" s="495">
        <v>17483</v>
      </c>
      <c r="GU156" s="496">
        <v>670852</v>
      </c>
      <c r="GV156" s="496">
        <v>2534183</v>
      </c>
      <c r="GW156" s="496">
        <v>3923427</v>
      </c>
      <c r="GX156" s="497">
        <v>-890087</v>
      </c>
      <c r="GY156" s="497">
        <v>-50303</v>
      </c>
      <c r="GZ156" s="497">
        <v>0</v>
      </c>
      <c r="HA156" s="495">
        <v>0</v>
      </c>
      <c r="HB156" s="495">
        <v>-940390</v>
      </c>
      <c r="HC156" s="496">
        <v>1593793</v>
      </c>
      <c r="HD156" s="496">
        <v>2983037</v>
      </c>
    </row>
    <row r="157" spans="1:212" ht="15.75" hidden="1" customHeight="1" x14ac:dyDescent="0.2">
      <c r="A157" s="498" t="s">
        <v>1160</v>
      </c>
      <c r="B157" s="499" t="s">
        <v>1228</v>
      </c>
      <c r="C157" s="493">
        <v>1272</v>
      </c>
      <c r="D157" s="494">
        <v>301</v>
      </c>
      <c r="E157" s="494">
        <v>1722</v>
      </c>
      <c r="F157" s="494">
        <v>543</v>
      </c>
      <c r="G157" s="494">
        <v>160</v>
      </c>
      <c r="H157" s="494">
        <v>710</v>
      </c>
      <c r="I157" s="494">
        <v>10890</v>
      </c>
      <c r="J157" s="494">
        <v>487</v>
      </c>
      <c r="K157" s="494">
        <v>18</v>
      </c>
      <c r="L157" s="494">
        <v>19</v>
      </c>
      <c r="M157" s="494">
        <v>235</v>
      </c>
      <c r="N157" s="494">
        <v>1479</v>
      </c>
      <c r="O157" s="494">
        <v>205</v>
      </c>
      <c r="P157" s="494">
        <v>38</v>
      </c>
      <c r="Q157" s="494">
        <v>151</v>
      </c>
      <c r="R157" s="494">
        <v>72</v>
      </c>
      <c r="S157" s="494">
        <v>5604</v>
      </c>
      <c r="T157" s="494">
        <v>7318</v>
      </c>
      <c r="U157" s="494">
        <v>9158</v>
      </c>
      <c r="V157" s="494">
        <v>9844</v>
      </c>
      <c r="W157" s="494">
        <v>1856</v>
      </c>
      <c r="X157" s="494">
        <v>5396</v>
      </c>
      <c r="Y157" s="494">
        <v>8397</v>
      </c>
      <c r="Z157" s="494">
        <v>2095</v>
      </c>
      <c r="AA157" s="494">
        <v>4744</v>
      </c>
      <c r="AB157" s="494">
        <v>2952</v>
      </c>
      <c r="AC157" s="494">
        <v>440</v>
      </c>
      <c r="AD157" s="494">
        <v>74</v>
      </c>
      <c r="AE157" s="494">
        <v>240</v>
      </c>
      <c r="AF157" s="494">
        <v>73</v>
      </c>
      <c r="AG157" s="494">
        <v>205</v>
      </c>
      <c r="AH157" s="494">
        <v>287</v>
      </c>
      <c r="AI157" s="494">
        <v>738</v>
      </c>
      <c r="AJ157" s="494">
        <v>124</v>
      </c>
      <c r="AK157" s="494">
        <v>574</v>
      </c>
      <c r="AL157" s="494">
        <v>1501</v>
      </c>
      <c r="AM157" s="494">
        <v>1753</v>
      </c>
      <c r="AN157" s="494">
        <v>2264</v>
      </c>
      <c r="AO157" s="494">
        <v>1516</v>
      </c>
      <c r="AP157" s="494">
        <v>2885</v>
      </c>
      <c r="AQ157" s="494">
        <v>4325</v>
      </c>
      <c r="AR157" s="494">
        <v>3948</v>
      </c>
      <c r="AS157" s="494">
        <v>2977</v>
      </c>
      <c r="AT157" s="494">
        <v>7241</v>
      </c>
      <c r="AU157" s="494">
        <v>454</v>
      </c>
      <c r="AV157" s="494">
        <v>448</v>
      </c>
      <c r="AW157" s="494">
        <v>1373</v>
      </c>
      <c r="AX157" s="494">
        <v>3723</v>
      </c>
      <c r="AY157" s="494">
        <v>3182</v>
      </c>
      <c r="AZ157" s="494">
        <v>675</v>
      </c>
      <c r="BA157" s="494">
        <v>2346</v>
      </c>
      <c r="BB157" s="494">
        <v>2758</v>
      </c>
      <c r="BC157" s="494">
        <v>804</v>
      </c>
      <c r="BD157" s="494">
        <v>4783</v>
      </c>
      <c r="BE157" s="494">
        <v>1239</v>
      </c>
      <c r="BF157" s="494">
        <v>1507</v>
      </c>
      <c r="BG157" s="494">
        <v>2379</v>
      </c>
      <c r="BH157" s="494">
        <v>408</v>
      </c>
      <c r="BI157" s="494">
        <v>3690</v>
      </c>
      <c r="BJ157" s="494">
        <v>11172</v>
      </c>
      <c r="BK157" s="494">
        <v>1943</v>
      </c>
      <c r="BL157" s="494">
        <v>6916</v>
      </c>
      <c r="BM157" s="494">
        <v>735</v>
      </c>
      <c r="BN157" s="494">
        <v>1230</v>
      </c>
      <c r="BO157" s="494">
        <v>107</v>
      </c>
      <c r="BP157" s="494">
        <v>161</v>
      </c>
      <c r="BQ157" s="494">
        <v>1598</v>
      </c>
      <c r="BR157" s="494">
        <v>8399</v>
      </c>
      <c r="BS157" s="494">
        <v>944</v>
      </c>
      <c r="BT157" s="494">
        <v>509</v>
      </c>
      <c r="BU157" s="494">
        <v>2960</v>
      </c>
      <c r="BV157" s="494">
        <v>8177</v>
      </c>
      <c r="BW157" s="494">
        <v>0</v>
      </c>
      <c r="BX157" s="494">
        <v>524</v>
      </c>
      <c r="BY157" s="494">
        <v>738</v>
      </c>
      <c r="BZ157" s="494">
        <v>4068</v>
      </c>
      <c r="CA157" s="494">
        <v>3190</v>
      </c>
      <c r="CB157" s="494">
        <v>3131</v>
      </c>
      <c r="CC157" s="494">
        <v>2569</v>
      </c>
      <c r="CD157" s="494">
        <v>0</v>
      </c>
      <c r="CE157" s="494">
        <v>1393</v>
      </c>
      <c r="CF157" s="494">
        <v>3473</v>
      </c>
      <c r="CG157" s="494">
        <v>2059</v>
      </c>
      <c r="CH157" s="494">
        <v>1523</v>
      </c>
      <c r="CI157" s="494">
        <v>660</v>
      </c>
      <c r="CJ157" s="494">
        <v>4498</v>
      </c>
      <c r="CK157" s="494">
        <v>1175</v>
      </c>
      <c r="CL157" s="494">
        <v>1087</v>
      </c>
      <c r="CM157" s="494">
        <v>639</v>
      </c>
      <c r="CN157" s="494">
        <v>674</v>
      </c>
      <c r="CO157" s="494">
        <v>2264</v>
      </c>
      <c r="CP157" s="494">
        <v>477</v>
      </c>
      <c r="CQ157" s="494">
        <v>1403</v>
      </c>
      <c r="CR157" s="494">
        <v>180</v>
      </c>
      <c r="CS157" s="494">
        <v>592</v>
      </c>
      <c r="CT157" s="494">
        <v>626</v>
      </c>
      <c r="CU157" s="494">
        <v>1903</v>
      </c>
      <c r="CV157" s="494">
        <v>988</v>
      </c>
      <c r="CW157" s="494">
        <v>1860</v>
      </c>
      <c r="CX157" s="494">
        <v>605</v>
      </c>
      <c r="CY157" s="494">
        <v>1454</v>
      </c>
      <c r="CZ157" s="494">
        <v>803</v>
      </c>
      <c r="DA157" s="494">
        <v>738</v>
      </c>
      <c r="DB157" s="494">
        <v>398</v>
      </c>
      <c r="DC157" s="494">
        <v>251</v>
      </c>
      <c r="DD157" s="494">
        <v>3930</v>
      </c>
      <c r="DE157" s="494">
        <v>3634</v>
      </c>
      <c r="DF157" s="494">
        <v>4728</v>
      </c>
      <c r="DG157" s="494">
        <v>1922</v>
      </c>
      <c r="DH157" s="494">
        <v>478</v>
      </c>
      <c r="DI157" s="494">
        <v>630</v>
      </c>
      <c r="DJ157" s="494">
        <v>2291</v>
      </c>
      <c r="DK157" s="494">
        <v>1555</v>
      </c>
      <c r="DL157" s="494">
        <v>503</v>
      </c>
      <c r="DM157" s="494">
        <v>1058</v>
      </c>
      <c r="DN157" s="494">
        <v>16611</v>
      </c>
      <c r="DO157" s="494">
        <v>4544</v>
      </c>
      <c r="DP157" s="494">
        <v>285</v>
      </c>
      <c r="DQ157" s="494">
        <v>16529</v>
      </c>
      <c r="DR157" s="494">
        <v>2296</v>
      </c>
      <c r="DS157" s="494">
        <v>706</v>
      </c>
      <c r="DT157" s="494">
        <v>466</v>
      </c>
      <c r="DU157" s="494">
        <v>741</v>
      </c>
      <c r="DV157" s="494">
        <v>457</v>
      </c>
      <c r="DW157" s="494">
        <v>3059</v>
      </c>
      <c r="DX157" s="494">
        <v>1414</v>
      </c>
      <c r="DY157" s="494">
        <v>19286</v>
      </c>
      <c r="DZ157" s="494">
        <v>14850</v>
      </c>
      <c r="EA157" s="494">
        <v>12859</v>
      </c>
      <c r="EB157" s="494">
        <v>13996</v>
      </c>
      <c r="EC157" s="494">
        <v>11003</v>
      </c>
      <c r="ED157" s="494">
        <v>22922</v>
      </c>
      <c r="EE157" s="494">
        <v>8335</v>
      </c>
      <c r="EF157" s="494">
        <v>33</v>
      </c>
      <c r="EG157" s="494">
        <v>1128</v>
      </c>
      <c r="EH157" s="494">
        <v>1057</v>
      </c>
      <c r="EI157" s="494">
        <v>5591</v>
      </c>
      <c r="EJ157" s="494">
        <v>7552</v>
      </c>
      <c r="EK157" s="494">
        <v>2309</v>
      </c>
      <c r="EL157" s="494">
        <v>1423</v>
      </c>
      <c r="EM157" s="494">
        <v>656</v>
      </c>
      <c r="EN157" s="494">
        <v>326</v>
      </c>
      <c r="EO157" s="494">
        <v>247</v>
      </c>
      <c r="EP157" s="494">
        <v>356</v>
      </c>
      <c r="EQ157" s="494">
        <v>3198</v>
      </c>
      <c r="ER157" s="494">
        <v>1174</v>
      </c>
      <c r="ES157" s="494">
        <v>17804</v>
      </c>
      <c r="ET157" s="494">
        <v>4040</v>
      </c>
      <c r="EU157" s="494">
        <v>2783</v>
      </c>
      <c r="EV157" s="494">
        <v>1526</v>
      </c>
      <c r="EW157" s="494">
        <v>455</v>
      </c>
      <c r="EX157" s="494">
        <v>113</v>
      </c>
      <c r="EY157" s="494">
        <v>2554</v>
      </c>
      <c r="EZ157" s="494">
        <v>4498</v>
      </c>
      <c r="FA157" s="494">
        <v>182</v>
      </c>
      <c r="FB157" s="494">
        <v>1195</v>
      </c>
      <c r="FC157" s="494">
        <v>612</v>
      </c>
      <c r="FD157" s="494">
        <v>14730</v>
      </c>
      <c r="FE157" s="494">
        <v>907</v>
      </c>
      <c r="FF157" s="494">
        <v>399</v>
      </c>
      <c r="FG157" s="494">
        <v>5849</v>
      </c>
      <c r="FH157" s="494">
        <v>187</v>
      </c>
      <c r="FI157" s="494">
        <v>6879</v>
      </c>
      <c r="FJ157" s="494">
        <v>1954</v>
      </c>
      <c r="FK157" s="494">
        <v>2717</v>
      </c>
      <c r="FL157" s="494">
        <v>3195</v>
      </c>
      <c r="FM157" s="494">
        <v>471</v>
      </c>
      <c r="FN157" s="494">
        <v>1319</v>
      </c>
      <c r="FO157" s="494">
        <v>5547</v>
      </c>
      <c r="FP157" s="494">
        <v>27666</v>
      </c>
      <c r="FQ157" s="494">
        <v>567</v>
      </c>
      <c r="FR157" s="494">
        <v>3176</v>
      </c>
      <c r="FS157" s="494">
        <v>2610</v>
      </c>
      <c r="FT157" s="494">
        <v>1764</v>
      </c>
      <c r="FU157" s="494">
        <v>862</v>
      </c>
      <c r="FV157" s="494">
        <v>146</v>
      </c>
      <c r="FW157" s="494">
        <v>5713</v>
      </c>
      <c r="FX157" s="494">
        <v>4318</v>
      </c>
      <c r="FY157" s="494">
        <v>2958</v>
      </c>
      <c r="FZ157" s="494">
        <v>4938</v>
      </c>
      <c r="GA157" s="494">
        <v>2360</v>
      </c>
      <c r="GB157" s="494">
        <v>30062</v>
      </c>
      <c r="GC157" s="494">
        <v>1131</v>
      </c>
      <c r="GD157" s="494">
        <v>1578</v>
      </c>
      <c r="GE157" s="494">
        <v>1682</v>
      </c>
      <c r="GF157" s="494">
        <v>4722</v>
      </c>
      <c r="GG157" s="495">
        <v>729</v>
      </c>
      <c r="GH157" s="496">
        <v>600430</v>
      </c>
      <c r="GI157" s="497">
        <v>6019</v>
      </c>
      <c r="GJ157" s="497">
        <v>195648</v>
      </c>
      <c r="GK157" s="497">
        <v>0</v>
      </c>
      <c r="GL157" s="497">
        <v>142</v>
      </c>
      <c r="GM157" s="497">
        <v>0</v>
      </c>
      <c r="GN157" s="497">
        <v>3531</v>
      </c>
      <c r="GO157" s="497">
        <v>43258</v>
      </c>
      <c r="GP157" s="495">
        <v>2986</v>
      </c>
      <c r="GQ157" s="496">
        <v>251584</v>
      </c>
      <c r="GR157" s="496">
        <v>852014</v>
      </c>
      <c r="GS157" s="494">
        <v>87722</v>
      </c>
      <c r="GT157" s="495">
        <v>1474</v>
      </c>
      <c r="GU157" s="496">
        <v>89196</v>
      </c>
      <c r="GV157" s="496">
        <v>340780</v>
      </c>
      <c r="GW157" s="496">
        <v>941210</v>
      </c>
      <c r="GX157" s="497">
        <v>0</v>
      </c>
      <c r="GY157" s="497">
        <v>0</v>
      </c>
      <c r="GZ157" s="497">
        <v>0</v>
      </c>
      <c r="HA157" s="495">
        <v>0</v>
      </c>
      <c r="HB157" s="495">
        <v>0</v>
      </c>
      <c r="HC157" s="496">
        <v>340780</v>
      </c>
      <c r="HD157" s="496">
        <v>941210</v>
      </c>
    </row>
    <row r="158" spans="1:212" ht="15.75" hidden="1" customHeight="1" x14ac:dyDescent="0.2">
      <c r="A158" s="498" t="s">
        <v>1161</v>
      </c>
      <c r="B158" s="499" t="s">
        <v>772</v>
      </c>
      <c r="C158" s="493">
        <v>2219</v>
      </c>
      <c r="D158" s="494">
        <v>490</v>
      </c>
      <c r="E158" s="494">
        <v>5283</v>
      </c>
      <c r="F158" s="494">
        <v>1023</v>
      </c>
      <c r="G158" s="494">
        <v>239</v>
      </c>
      <c r="H158" s="494">
        <v>1346</v>
      </c>
      <c r="I158" s="494">
        <v>19448</v>
      </c>
      <c r="J158" s="494">
        <v>885</v>
      </c>
      <c r="K158" s="494">
        <v>24</v>
      </c>
      <c r="L158" s="494">
        <v>44</v>
      </c>
      <c r="M158" s="494">
        <v>495</v>
      </c>
      <c r="N158" s="494">
        <v>3428</v>
      </c>
      <c r="O158" s="494">
        <v>312</v>
      </c>
      <c r="P158" s="494">
        <v>74</v>
      </c>
      <c r="Q158" s="494">
        <v>180</v>
      </c>
      <c r="R158" s="494">
        <v>181</v>
      </c>
      <c r="S158" s="494">
        <v>12314</v>
      </c>
      <c r="T158" s="494">
        <v>18349</v>
      </c>
      <c r="U158" s="494">
        <v>47067</v>
      </c>
      <c r="V158" s="494">
        <v>14049</v>
      </c>
      <c r="W158" s="494">
        <v>2408</v>
      </c>
      <c r="X158" s="494">
        <v>30577</v>
      </c>
      <c r="Y158" s="494">
        <v>25322</v>
      </c>
      <c r="Z158" s="494">
        <v>5445</v>
      </c>
      <c r="AA158" s="494">
        <v>10005</v>
      </c>
      <c r="AB158" s="494">
        <v>31933</v>
      </c>
      <c r="AC158" s="494">
        <v>2014</v>
      </c>
      <c r="AD158" s="494">
        <v>374</v>
      </c>
      <c r="AE158" s="494">
        <v>856</v>
      </c>
      <c r="AF158" s="494">
        <v>280</v>
      </c>
      <c r="AG158" s="494">
        <v>270</v>
      </c>
      <c r="AH158" s="494">
        <v>872</v>
      </c>
      <c r="AI158" s="494">
        <v>1863</v>
      </c>
      <c r="AJ158" s="494">
        <v>276</v>
      </c>
      <c r="AK158" s="494">
        <v>1972</v>
      </c>
      <c r="AL158" s="494">
        <v>3467</v>
      </c>
      <c r="AM158" s="494">
        <v>1841</v>
      </c>
      <c r="AN158" s="494">
        <v>3479</v>
      </c>
      <c r="AO158" s="494">
        <v>227</v>
      </c>
      <c r="AP158" s="494">
        <v>12671</v>
      </c>
      <c r="AQ158" s="494">
        <v>4963</v>
      </c>
      <c r="AR158" s="494">
        <v>7224</v>
      </c>
      <c r="AS158" s="494">
        <v>5020</v>
      </c>
      <c r="AT158" s="494">
        <v>11401</v>
      </c>
      <c r="AU158" s="494">
        <v>2095</v>
      </c>
      <c r="AV158" s="494">
        <v>3562</v>
      </c>
      <c r="AW158" s="494">
        <v>2945</v>
      </c>
      <c r="AX158" s="494">
        <v>4248</v>
      </c>
      <c r="AY158" s="494">
        <v>4674</v>
      </c>
      <c r="AZ158" s="494">
        <v>630</v>
      </c>
      <c r="BA158" s="494">
        <v>3101</v>
      </c>
      <c r="BB158" s="494">
        <v>5919</v>
      </c>
      <c r="BC158" s="494">
        <v>1845</v>
      </c>
      <c r="BD158" s="494">
        <v>8702</v>
      </c>
      <c r="BE158" s="494">
        <v>2005</v>
      </c>
      <c r="BF158" s="494">
        <v>3267</v>
      </c>
      <c r="BG158" s="494">
        <v>4011</v>
      </c>
      <c r="BH158" s="494">
        <v>706</v>
      </c>
      <c r="BI158" s="494">
        <v>6285</v>
      </c>
      <c r="BJ158" s="494">
        <v>109959</v>
      </c>
      <c r="BK158" s="494">
        <v>3666</v>
      </c>
      <c r="BL158" s="494">
        <v>20948</v>
      </c>
      <c r="BM158" s="494">
        <v>1899</v>
      </c>
      <c r="BN158" s="494">
        <v>2547</v>
      </c>
      <c r="BO158" s="494">
        <v>199</v>
      </c>
      <c r="BP158" s="494">
        <v>1037</v>
      </c>
      <c r="BQ158" s="494">
        <v>5016</v>
      </c>
      <c r="BR158" s="494">
        <v>10622</v>
      </c>
      <c r="BS158" s="494">
        <v>3111</v>
      </c>
      <c r="BT158" s="494">
        <v>1176</v>
      </c>
      <c r="BU158" s="494">
        <v>6827</v>
      </c>
      <c r="BV158" s="494">
        <v>12327</v>
      </c>
      <c r="BW158" s="494">
        <v>0</v>
      </c>
      <c r="BX158" s="494">
        <v>2152</v>
      </c>
      <c r="BY158" s="494">
        <v>1404</v>
      </c>
      <c r="BZ158" s="494">
        <v>8947</v>
      </c>
      <c r="CA158" s="494">
        <v>6063</v>
      </c>
      <c r="CB158" s="494">
        <v>6015</v>
      </c>
      <c r="CC158" s="494">
        <v>18770</v>
      </c>
      <c r="CD158" s="494">
        <v>0</v>
      </c>
      <c r="CE158" s="494">
        <v>7008</v>
      </c>
      <c r="CF158" s="494">
        <v>20581</v>
      </c>
      <c r="CG158" s="494">
        <v>3584</v>
      </c>
      <c r="CH158" s="494">
        <v>3853</v>
      </c>
      <c r="CI158" s="494">
        <v>1686</v>
      </c>
      <c r="CJ158" s="494">
        <v>12144</v>
      </c>
      <c r="CK158" s="494">
        <v>2609</v>
      </c>
      <c r="CL158" s="494">
        <v>2234</v>
      </c>
      <c r="CM158" s="494">
        <v>1287</v>
      </c>
      <c r="CN158" s="494">
        <v>1680</v>
      </c>
      <c r="CO158" s="494">
        <v>4799</v>
      </c>
      <c r="CP158" s="494">
        <v>1089</v>
      </c>
      <c r="CQ158" s="494">
        <v>2280</v>
      </c>
      <c r="CR158" s="494">
        <v>409</v>
      </c>
      <c r="CS158" s="494">
        <v>1099</v>
      </c>
      <c r="CT158" s="494">
        <v>1224</v>
      </c>
      <c r="CU158" s="494">
        <v>4435</v>
      </c>
      <c r="CV158" s="494">
        <v>2196</v>
      </c>
      <c r="CW158" s="494">
        <v>3830</v>
      </c>
      <c r="CX158" s="494">
        <v>1169</v>
      </c>
      <c r="CY158" s="494">
        <v>1909</v>
      </c>
      <c r="CZ158" s="494">
        <v>2665</v>
      </c>
      <c r="DA158" s="494">
        <v>3345</v>
      </c>
      <c r="DB158" s="494">
        <v>883</v>
      </c>
      <c r="DC158" s="494">
        <v>609</v>
      </c>
      <c r="DD158" s="494">
        <v>8505</v>
      </c>
      <c r="DE158" s="494">
        <v>8055</v>
      </c>
      <c r="DF158" s="494">
        <v>13730</v>
      </c>
      <c r="DG158" s="494">
        <v>4204</v>
      </c>
      <c r="DH158" s="494">
        <v>1228</v>
      </c>
      <c r="DI158" s="494">
        <v>1369</v>
      </c>
      <c r="DJ158" s="494">
        <v>7783</v>
      </c>
      <c r="DK158" s="494">
        <v>3348</v>
      </c>
      <c r="DL158" s="494">
        <v>937</v>
      </c>
      <c r="DM158" s="494">
        <v>2466</v>
      </c>
      <c r="DN158" s="494">
        <v>22508</v>
      </c>
      <c r="DO158" s="494">
        <v>6108</v>
      </c>
      <c r="DP158" s="494">
        <v>367</v>
      </c>
      <c r="DQ158" s="494">
        <v>29001</v>
      </c>
      <c r="DR158" s="494">
        <v>4272</v>
      </c>
      <c r="DS158" s="494">
        <v>1556</v>
      </c>
      <c r="DT158" s="494">
        <v>1128</v>
      </c>
      <c r="DU158" s="494">
        <v>1219</v>
      </c>
      <c r="DV158" s="494">
        <v>875</v>
      </c>
      <c r="DW158" s="494">
        <v>6414</v>
      </c>
      <c r="DX158" s="494">
        <v>24501</v>
      </c>
      <c r="DY158" s="494">
        <v>23237</v>
      </c>
      <c r="DZ158" s="494">
        <v>14683</v>
      </c>
      <c r="EA158" s="494">
        <v>15091</v>
      </c>
      <c r="EB158" s="494">
        <v>17130</v>
      </c>
      <c r="EC158" s="494">
        <v>13841</v>
      </c>
      <c r="ED158" s="494">
        <v>197969</v>
      </c>
      <c r="EE158" s="494">
        <v>80852</v>
      </c>
      <c r="EF158" s="494">
        <v>46</v>
      </c>
      <c r="EG158" s="494">
        <v>2112</v>
      </c>
      <c r="EH158" s="494">
        <v>2122</v>
      </c>
      <c r="EI158" s="494">
        <v>11928</v>
      </c>
      <c r="EJ158" s="494">
        <v>16661</v>
      </c>
      <c r="EK158" s="494">
        <v>4709</v>
      </c>
      <c r="EL158" s="494">
        <v>4153</v>
      </c>
      <c r="EM158" s="494">
        <v>2016</v>
      </c>
      <c r="EN158" s="494">
        <v>596</v>
      </c>
      <c r="EO158" s="494">
        <v>262</v>
      </c>
      <c r="EP158" s="494">
        <v>962</v>
      </c>
      <c r="EQ158" s="494">
        <v>37</v>
      </c>
      <c r="ER158" s="494">
        <v>990</v>
      </c>
      <c r="ES158" s="494">
        <v>3733</v>
      </c>
      <c r="ET158" s="494">
        <v>6378</v>
      </c>
      <c r="EU158" s="494">
        <v>2371</v>
      </c>
      <c r="EV158" s="494">
        <v>1443</v>
      </c>
      <c r="EW158" s="494">
        <v>308</v>
      </c>
      <c r="EX158" s="494">
        <v>150</v>
      </c>
      <c r="EY158" s="494">
        <v>2905</v>
      </c>
      <c r="EZ158" s="494">
        <v>125</v>
      </c>
      <c r="FA158" s="494">
        <v>358</v>
      </c>
      <c r="FB158" s="494">
        <v>2254</v>
      </c>
      <c r="FC158" s="494">
        <v>1682</v>
      </c>
      <c r="FD158" s="494">
        <v>214</v>
      </c>
      <c r="FE158" s="494">
        <v>3648</v>
      </c>
      <c r="FF158" s="494">
        <v>2729</v>
      </c>
      <c r="FG158" s="494">
        <v>15090</v>
      </c>
      <c r="FH158" s="494">
        <v>762</v>
      </c>
      <c r="FI158" s="494">
        <v>13407</v>
      </c>
      <c r="FJ158" s="494">
        <v>165743</v>
      </c>
      <c r="FK158" s="494">
        <v>4569</v>
      </c>
      <c r="FL158" s="494">
        <v>7284</v>
      </c>
      <c r="FM158" s="494">
        <v>1023</v>
      </c>
      <c r="FN158" s="494">
        <v>2552</v>
      </c>
      <c r="FO158" s="494">
        <v>11930</v>
      </c>
      <c r="FP158" s="494">
        <v>27629</v>
      </c>
      <c r="FQ158" s="494">
        <v>1122</v>
      </c>
      <c r="FR158" s="494">
        <v>6249</v>
      </c>
      <c r="FS158" s="494">
        <v>4450</v>
      </c>
      <c r="FT158" s="494">
        <v>3268</v>
      </c>
      <c r="FU158" s="494">
        <v>1208</v>
      </c>
      <c r="FV158" s="494">
        <v>441</v>
      </c>
      <c r="FW158" s="494">
        <v>2575</v>
      </c>
      <c r="FX158" s="494">
        <v>5174</v>
      </c>
      <c r="FY158" s="494">
        <v>4762</v>
      </c>
      <c r="FZ158" s="494">
        <v>7218</v>
      </c>
      <c r="GA158" s="494">
        <v>3865</v>
      </c>
      <c r="GB158" s="494">
        <v>56860</v>
      </c>
      <c r="GC158" s="494">
        <v>1670</v>
      </c>
      <c r="GD158" s="494">
        <v>2509</v>
      </c>
      <c r="GE158" s="494">
        <v>2515</v>
      </c>
      <c r="GF158" s="494">
        <v>6063</v>
      </c>
      <c r="GG158" s="495">
        <v>1074</v>
      </c>
      <c r="GH158" s="496">
        <v>1605778</v>
      </c>
      <c r="GI158" s="497">
        <v>9343</v>
      </c>
      <c r="GJ158" s="497">
        <v>232480</v>
      </c>
      <c r="GK158" s="497">
        <v>0</v>
      </c>
      <c r="GL158" s="497">
        <v>407</v>
      </c>
      <c r="GM158" s="497">
        <v>0</v>
      </c>
      <c r="GN158" s="497">
        <v>3143</v>
      </c>
      <c r="GO158" s="497">
        <v>49418</v>
      </c>
      <c r="GP158" s="495">
        <v>5733</v>
      </c>
      <c r="GQ158" s="496">
        <v>300524</v>
      </c>
      <c r="GR158" s="496">
        <v>1906302</v>
      </c>
      <c r="GS158" s="494">
        <v>142329</v>
      </c>
      <c r="GT158" s="495">
        <v>1896</v>
      </c>
      <c r="GU158" s="496">
        <v>144225</v>
      </c>
      <c r="GV158" s="496">
        <v>444749</v>
      </c>
      <c r="GW158" s="496">
        <v>2050527</v>
      </c>
      <c r="GX158" s="497">
        <v>0</v>
      </c>
      <c r="GY158" s="497">
        <v>0</v>
      </c>
      <c r="GZ158" s="497">
        <v>0</v>
      </c>
      <c r="HA158" s="495">
        <v>0</v>
      </c>
      <c r="HB158" s="495">
        <v>0</v>
      </c>
      <c r="HC158" s="496">
        <v>444749</v>
      </c>
      <c r="HD158" s="496">
        <v>2050527</v>
      </c>
    </row>
    <row r="159" spans="1:212" ht="15.75" hidden="1" customHeight="1" x14ac:dyDescent="0.2">
      <c r="A159" s="498" t="s">
        <v>1162</v>
      </c>
      <c r="B159" s="499" t="s">
        <v>771</v>
      </c>
      <c r="C159" s="493">
        <v>0</v>
      </c>
      <c r="D159" s="494">
        <v>0</v>
      </c>
      <c r="E159" s="494">
        <v>0</v>
      </c>
      <c r="F159" s="494">
        <v>0</v>
      </c>
      <c r="G159" s="494">
        <v>0</v>
      </c>
      <c r="H159" s="494">
        <v>154</v>
      </c>
      <c r="I159" s="494">
        <v>0</v>
      </c>
      <c r="J159" s="494">
        <v>31</v>
      </c>
      <c r="K159" s="494">
        <v>0</v>
      </c>
      <c r="L159" s="494">
        <v>0</v>
      </c>
      <c r="M159" s="494">
        <v>0</v>
      </c>
      <c r="N159" s="494">
        <v>0</v>
      </c>
      <c r="O159" s="494">
        <v>0</v>
      </c>
      <c r="P159" s="494">
        <v>0</v>
      </c>
      <c r="Q159" s="494">
        <v>0</v>
      </c>
      <c r="R159" s="494">
        <v>329</v>
      </c>
      <c r="S159" s="494">
        <v>6039</v>
      </c>
      <c r="T159" s="494">
        <v>1103</v>
      </c>
      <c r="U159" s="494">
        <v>718</v>
      </c>
      <c r="V159" s="494">
        <v>4965</v>
      </c>
      <c r="W159" s="494">
        <v>135</v>
      </c>
      <c r="X159" s="494">
        <v>1343</v>
      </c>
      <c r="Y159" s="494">
        <v>841</v>
      </c>
      <c r="Z159" s="494">
        <v>3407</v>
      </c>
      <c r="AA159" s="494">
        <v>2615</v>
      </c>
      <c r="AB159" s="494">
        <v>1360</v>
      </c>
      <c r="AC159" s="494">
        <v>0</v>
      </c>
      <c r="AD159" s="494">
        <v>14</v>
      </c>
      <c r="AE159" s="494">
        <v>66</v>
      </c>
      <c r="AF159" s="494">
        <v>7</v>
      </c>
      <c r="AG159" s="494">
        <v>120</v>
      </c>
      <c r="AH159" s="494">
        <v>151</v>
      </c>
      <c r="AI159" s="494">
        <v>346</v>
      </c>
      <c r="AJ159" s="494">
        <v>123</v>
      </c>
      <c r="AK159" s="494">
        <v>1509</v>
      </c>
      <c r="AL159" s="494">
        <v>147</v>
      </c>
      <c r="AM159" s="494">
        <v>1370</v>
      </c>
      <c r="AN159" s="494">
        <v>2376</v>
      </c>
      <c r="AO159" s="494">
        <v>2252</v>
      </c>
      <c r="AP159" s="494">
        <v>7750</v>
      </c>
      <c r="AQ159" s="494">
        <v>3359</v>
      </c>
      <c r="AR159" s="494">
        <v>258</v>
      </c>
      <c r="AS159" s="494">
        <v>490</v>
      </c>
      <c r="AT159" s="494">
        <v>8427</v>
      </c>
      <c r="AU159" s="494">
        <v>1356</v>
      </c>
      <c r="AV159" s="494">
        <v>552</v>
      </c>
      <c r="AW159" s="494">
        <v>2955</v>
      </c>
      <c r="AX159" s="494">
        <v>288</v>
      </c>
      <c r="AY159" s="494">
        <v>3436</v>
      </c>
      <c r="AZ159" s="494">
        <v>426</v>
      </c>
      <c r="BA159" s="494">
        <v>539</v>
      </c>
      <c r="BB159" s="494">
        <v>1415</v>
      </c>
      <c r="BC159" s="494">
        <v>611</v>
      </c>
      <c r="BD159" s="494">
        <v>6714</v>
      </c>
      <c r="BE159" s="494">
        <v>1325</v>
      </c>
      <c r="BF159" s="494">
        <v>7028</v>
      </c>
      <c r="BG159" s="494">
        <v>447</v>
      </c>
      <c r="BH159" s="494">
        <v>2199</v>
      </c>
      <c r="BI159" s="494">
        <v>1085</v>
      </c>
      <c r="BJ159" s="494">
        <v>67</v>
      </c>
      <c r="BK159" s="494">
        <v>296</v>
      </c>
      <c r="BL159" s="494">
        <v>21181</v>
      </c>
      <c r="BM159" s="494">
        <v>181</v>
      </c>
      <c r="BN159" s="494">
        <v>3193</v>
      </c>
      <c r="BO159" s="494">
        <v>116</v>
      </c>
      <c r="BP159" s="494">
        <v>83</v>
      </c>
      <c r="BQ159" s="494">
        <v>11228</v>
      </c>
      <c r="BR159" s="494">
        <v>593</v>
      </c>
      <c r="BS159" s="494">
        <v>3067</v>
      </c>
      <c r="BT159" s="494">
        <v>686</v>
      </c>
      <c r="BU159" s="494">
        <v>505</v>
      </c>
      <c r="BV159" s="494">
        <v>0</v>
      </c>
      <c r="BW159" s="494">
        <v>0</v>
      </c>
      <c r="BX159" s="494">
        <v>9821</v>
      </c>
      <c r="BY159" s="494">
        <v>331</v>
      </c>
      <c r="BZ159" s="494">
        <v>41006</v>
      </c>
      <c r="CA159" s="494">
        <v>643</v>
      </c>
      <c r="CB159" s="494">
        <v>747</v>
      </c>
      <c r="CC159" s="494">
        <v>1534</v>
      </c>
      <c r="CD159" s="494">
        <v>0</v>
      </c>
      <c r="CE159" s="494">
        <v>1024</v>
      </c>
      <c r="CF159" s="494">
        <v>8747</v>
      </c>
      <c r="CG159" s="494">
        <v>139</v>
      </c>
      <c r="CH159" s="494">
        <v>135</v>
      </c>
      <c r="CI159" s="494">
        <v>24</v>
      </c>
      <c r="CJ159" s="494">
        <v>5792</v>
      </c>
      <c r="CK159" s="494">
        <v>3855</v>
      </c>
      <c r="CL159" s="494">
        <v>1059</v>
      </c>
      <c r="CM159" s="494">
        <v>541</v>
      </c>
      <c r="CN159" s="494">
        <v>2428</v>
      </c>
      <c r="CO159" s="494">
        <v>1097</v>
      </c>
      <c r="CP159" s="494">
        <v>416</v>
      </c>
      <c r="CQ159" s="494">
        <v>19</v>
      </c>
      <c r="CR159" s="494">
        <v>881</v>
      </c>
      <c r="CS159" s="494">
        <v>413</v>
      </c>
      <c r="CT159" s="494">
        <v>682</v>
      </c>
      <c r="CU159" s="494">
        <v>1665</v>
      </c>
      <c r="CV159" s="494">
        <v>676</v>
      </c>
      <c r="CW159" s="494">
        <v>2203</v>
      </c>
      <c r="CX159" s="494">
        <v>1446</v>
      </c>
      <c r="CY159" s="494">
        <v>516</v>
      </c>
      <c r="CZ159" s="494">
        <v>0</v>
      </c>
      <c r="DA159" s="494">
        <v>267</v>
      </c>
      <c r="DB159" s="494">
        <v>355</v>
      </c>
      <c r="DC159" s="494">
        <v>112</v>
      </c>
      <c r="DD159" s="494">
        <v>3068</v>
      </c>
      <c r="DE159" s="494">
        <v>5166</v>
      </c>
      <c r="DF159" s="494">
        <v>36052</v>
      </c>
      <c r="DG159" s="494">
        <v>561</v>
      </c>
      <c r="DH159" s="494">
        <v>1872</v>
      </c>
      <c r="DI159" s="494">
        <v>523</v>
      </c>
      <c r="DJ159" s="494">
        <v>5251</v>
      </c>
      <c r="DK159" s="494">
        <v>572</v>
      </c>
      <c r="DL159" s="494">
        <v>490</v>
      </c>
      <c r="DM159" s="494">
        <v>3522</v>
      </c>
      <c r="DN159" s="494">
        <v>1469</v>
      </c>
      <c r="DO159" s="494">
        <v>1973</v>
      </c>
      <c r="DP159" s="494">
        <v>1730</v>
      </c>
      <c r="DQ159" s="494">
        <v>37184</v>
      </c>
      <c r="DR159" s="494">
        <v>305</v>
      </c>
      <c r="DS159" s="494">
        <v>147</v>
      </c>
      <c r="DT159" s="494">
        <v>301</v>
      </c>
      <c r="DU159" s="494">
        <v>908</v>
      </c>
      <c r="DV159" s="494">
        <v>148</v>
      </c>
      <c r="DW159" s="494">
        <v>4436</v>
      </c>
      <c r="DX159" s="494">
        <v>399</v>
      </c>
      <c r="DY159" s="494">
        <v>0</v>
      </c>
      <c r="DZ159" s="494">
        <v>0</v>
      </c>
      <c r="EA159" s="494">
        <v>0</v>
      </c>
      <c r="EB159" s="494">
        <v>272</v>
      </c>
      <c r="EC159" s="494">
        <v>0</v>
      </c>
      <c r="ED159" s="494">
        <v>0</v>
      </c>
      <c r="EE159" s="494">
        <v>0</v>
      </c>
      <c r="EF159" s="494">
        <v>0</v>
      </c>
      <c r="EG159" s="494">
        <v>0</v>
      </c>
      <c r="EH159" s="494">
        <v>0</v>
      </c>
      <c r="EI159" s="494">
        <v>427790</v>
      </c>
      <c r="EJ159" s="494">
        <v>26823</v>
      </c>
      <c r="EK159" s="494">
        <v>0</v>
      </c>
      <c r="EL159" s="494">
        <v>0</v>
      </c>
      <c r="EM159" s="494">
        <v>0</v>
      </c>
      <c r="EN159" s="494">
        <v>0</v>
      </c>
      <c r="EO159" s="494">
        <v>0</v>
      </c>
      <c r="EP159" s="494">
        <v>0</v>
      </c>
      <c r="EQ159" s="494">
        <v>10</v>
      </c>
      <c r="ER159" s="494">
        <v>0</v>
      </c>
      <c r="ES159" s="494">
        <v>37293</v>
      </c>
      <c r="ET159" s="494">
        <v>0</v>
      </c>
      <c r="EU159" s="494">
        <v>0</v>
      </c>
      <c r="EV159" s="494">
        <v>1077</v>
      </c>
      <c r="EW159" s="494">
        <v>3576</v>
      </c>
      <c r="EX159" s="494">
        <v>6504</v>
      </c>
      <c r="EY159" s="494">
        <v>4341</v>
      </c>
      <c r="EZ159" s="494">
        <v>19094</v>
      </c>
      <c r="FA159" s="494">
        <v>21161</v>
      </c>
      <c r="FB159" s="494">
        <v>0</v>
      </c>
      <c r="FC159" s="494">
        <v>142</v>
      </c>
      <c r="FD159" s="494">
        <v>0</v>
      </c>
      <c r="FE159" s="494">
        <v>0</v>
      </c>
      <c r="FF159" s="494">
        <v>0</v>
      </c>
      <c r="FG159" s="494">
        <v>0</v>
      </c>
      <c r="FH159" s="494">
        <v>0</v>
      </c>
      <c r="FI159" s="494">
        <v>16008</v>
      </c>
      <c r="FJ159" s="494">
        <v>3093</v>
      </c>
      <c r="FK159" s="494">
        <v>0</v>
      </c>
      <c r="FL159" s="494">
        <v>0</v>
      </c>
      <c r="FM159" s="494">
        <v>0</v>
      </c>
      <c r="FN159" s="494">
        <v>0</v>
      </c>
      <c r="FO159" s="494">
        <v>468</v>
      </c>
      <c r="FP159" s="494">
        <v>0</v>
      </c>
      <c r="FQ159" s="494">
        <v>0</v>
      </c>
      <c r="FR159" s="494">
        <v>0</v>
      </c>
      <c r="FS159" s="494">
        <v>0</v>
      </c>
      <c r="FT159" s="494">
        <v>0</v>
      </c>
      <c r="FU159" s="494">
        <v>0</v>
      </c>
      <c r="FV159" s="494">
        <v>0</v>
      </c>
      <c r="FW159" s="494">
        <v>0</v>
      </c>
      <c r="FX159" s="494">
        <v>0</v>
      </c>
      <c r="FY159" s="494">
        <v>14</v>
      </c>
      <c r="FZ159" s="494">
        <v>2</v>
      </c>
      <c r="GA159" s="494">
        <v>0</v>
      </c>
      <c r="GB159" s="494">
        <v>0</v>
      </c>
      <c r="GC159" s="494">
        <v>0</v>
      </c>
      <c r="GD159" s="494">
        <v>0</v>
      </c>
      <c r="GE159" s="494">
        <v>0</v>
      </c>
      <c r="GF159" s="494">
        <v>0</v>
      </c>
      <c r="GG159" s="495">
        <v>15277</v>
      </c>
      <c r="GH159" s="496">
        <v>900973</v>
      </c>
      <c r="GI159" s="497">
        <v>1639</v>
      </c>
      <c r="GJ159" s="497">
        <v>151349</v>
      </c>
      <c r="GK159" s="497">
        <v>0</v>
      </c>
      <c r="GL159" s="497">
        <v>0</v>
      </c>
      <c r="GM159" s="497">
        <v>0</v>
      </c>
      <c r="GN159" s="497">
        <v>0</v>
      </c>
      <c r="GO159" s="497">
        <v>0</v>
      </c>
      <c r="GP159" s="495">
        <v>0</v>
      </c>
      <c r="GQ159" s="496">
        <v>152988</v>
      </c>
      <c r="GR159" s="496">
        <v>1053961</v>
      </c>
      <c r="GS159" s="494">
        <v>1364</v>
      </c>
      <c r="GT159" s="495">
        <v>0</v>
      </c>
      <c r="GU159" s="496">
        <v>1364</v>
      </c>
      <c r="GV159" s="496">
        <v>154352</v>
      </c>
      <c r="GW159" s="496">
        <v>1055325</v>
      </c>
      <c r="GX159" s="497">
        <v>0</v>
      </c>
      <c r="GY159" s="497">
        <v>0</v>
      </c>
      <c r="GZ159" s="497">
        <v>0</v>
      </c>
      <c r="HA159" s="495">
        <v>0</v>
      </c>
      <c r="HB159" s="495">
        <v>0</v>
      </c>
      <c r="HC159" s="496">
        <v>154352</v>
      </c>
      <c r="HD159" s="496">
        <v>1055325</v>
      </c>
    </row>
    <row r="160" spans="1:212" ht="15.75" hidden="1" customHeight="1" x14ac:dyDescent="0.2">
      <c r="A160" s="498" t="s">
        <v>1163</v>
      </c>
      <c r="B160" s="499" t="s">
        <v>1229</v>
      </c>
      <c r="C160" s="493">
        <v>0</v>
      </c>
      <c r="D160" s="494">
        <v>0</v>
      </c>
      <c r="E160" s="494">
        <v>0</v>
      </c>
      <c r="F160" s="494">
        <v>0</v>
      </c>
      <c r="G160" s="494">
        <v>0</v>
      </c>
      <c r="H160" s="494">
        <v>0</v>
      </c>
      <c r="I160" s="494">
        <v>0</v>
      </c>
      <c r="J160" s="494">
        <v>0</v>
      </c>
      <c r="K160" s="494">
        <v>0</v>
      </c>
      <c r="L160" s="494">
        <v>0</v>
      </c>
      <c r="M160" s="494">
        <v>0</v>
      </c>
      <c r="N160" s="494">
        <v>2858</v>
      </c>
      <c r="O160" s="494">
        <v>12</v>
      </c>
      <c r="P160" s="494">
        <v>0</v>
      </c>
      <c r="Q160" s="494">
        <v>0</v>
      </c>
      <c r="R160" s="494">
        <v>0</v>
      </c>
      <c r="S160" s="494">
        <v>0</v>
      </c>
      <c r="T160" s="494">
        <v>0</v>
      </c>
      <c r="U160" s="494">
        <v>0</v>
      </c>
      <c r="V160" s="494">
        <v>0</v>
      </c>
      <c r="W160" s="494">
        <v>0</v>
      </c>
      <c r="X160" s="494">
        <v>0</v>
      </c>
      <c r="Y160" s="494">
        <v>0</v>
      </c>
      <c r="Z160" s="494">
        <v>0</v>
      </c>
      <c r="AA160" s="494">
        <v>0</v>
      </c>
      <c r="AB160" s="494">
        <v>0</v>
      </c>
      <c r="AC160" s="494">
        <v>0</v>
      </c>
      <c r="AD160" s="494">
        <v>0</v>
      </c>
      <c r="AE160" s="494">
        <v>0</v>
      </c>
      <c r="AF160" s="494">
        <v>0</v>
      </c>
      <c r="AG160" s="494">
        <v>0</v>
      </c>
      <c r="AH160" s="494">
        <v>0</v>
      </c>
      <c r="AI160" s="494">
        <v>0</v>
      </c>
      <c r="AJ160" s="494">
        <v>0</v>
      </c>
      <c r="AK160" s="494">
        <v>0</v>
      </c>
      <c r="AL160" s="494">
        <v>0</v>
      </c>
      <c r="AM160" s="494">
        <v>0</v>
      </c>
      <c r="AN160" s="494">
        <v>0</v>
      </c>
      <c r="AO160" s="494">
        <v>0</v>
      </c>
      <c r="AP160" s="494">
        <v>0</v>
      </c>
      <c r="AQ160" s="494">
        <v>0</v>
      </c>
      <c r="AR160" s="494">
        <v>0</v>
      </c>
      <c r="AS160" s="494">
        <v>0</v>
      </c>
      <c r="AT160" s="494">
        <v>0</v>
      </c>
      <c r="AU160" s="494">
        <v>0</v>
      </c>
      <c r="AV160" s="494">
        <v>0</v>
      </c>
      <c r="AW160" s="494">
        <v>0</v>
      </c>
      <c r="AX160" s="494">
        <v>0</v>
      </c>
      <c r="AY160" s="494">
        <v>0</v>
      </c>
      <c r="AZ160" s="494">
        <v>0</v>
      </c>
      <c r="BA160" s="494">
        <v>0</v>
      </c>
      <c r="BB160" s="494">
        <v>0</v>
      </c>
      <c r="BC160" s="494">
        <v>0</v>
      </c>
      <c r="BD160" s="494">
        <v>0</v>
      </c>
      <c r="BE160" s="494">
        <v>0</v>
      </c>
      <c r="BF160" s="494">
        <v>0</v>
      </c>
      <c r="BG160" s="494">
        <v>0</v>
      </c>
      <c r="BH160" s="494">
        <v>0</v>
      </c>
      <c r="BI160" s="494">
        <v>0</v>
      </c>
      <c r="BJ160" s="494">
        <v>0</v>
      </c>
      <c r="BK160" s="494">
        <v>0</v>
      </c>
      <c r="BL160" s="494">
        <v>0</v>
      </c>
      <c r="BM160" s="494">
        <v>0</v>
      </c>
      <c r="BN160" s="494">
        <v>0</v>
      </c>
      <c r="BO160" s="494">
        <v>0</v>
      </c>
      <c r="BP160" s="494">
        <v>0</v>
      </c>
      <c r="BQ160" s="494">
        <v>0</v>
      </c>
      <c r="BR160" s="494">
        <v>0</v>
      </c>
      <c r="BS160" s="494">
        <v>0</v>
      </c>
      <c r="BT160" s="494">
        <v>0</v>
      </c>
      <c r="BU160" s="494">
        <v>0</v>
      </c>
      <c r="BV160" s="494">
        <v>0</v>
      </c>
      <c r="BW160" s="494">
        <v>0</v>
      </c>
      <c r="BX160" s="494">
        <v>0</v>
      </c>
      <c r="BY160" s="494">
        <v>0</v>
      </c>
      <c r="BZ160" s="494">
        <v>0</v>
      </c>
      <c r="CA160" s="494">
        <v>0</v>
      </c>
      <c r="CB160" s="494">
        <v>0</v>
      </c>
      <c r="CC160" s="494">
        <v>0</v>
      </c>
      <c r="CD160" s="494">
        <v>0</v>
      </c>
      <c r="CE160" s="494">
        <v>0</v>
      </c>
      <c r="CF160" s="494">
        <v>0</v>
      </c>
      <c r="CG160" s="494">
        <v>0</v>
      </c>
      <c r="CH160" s="494">
        <v>0</v>
      </c>
      <c r="CI160" s="494">
        <v>0</v>
      </c>
      <c r="CJ160" s="494">
        <v>0</v>
      </c>
      <c r="CK160" s="494">
        <v>0</v>
      </c>
      <c r="CL160" s="494">
        <v>0</v>
      </c>
      <c r="CM160" s="494">
        <v>0</v>
      </c>
      <c r="CN160" s="494">
        <v>0</v>
      </c>
      <c r="CO160" s="494">
        <v>0</v>
      </c>
      <c r="CP160" s="494">
        <v>0</v>
      </c>
      <c r="CQ160" s="494">
        <v>0</v>
      </c>
      <c r="CR160" s="494">
        <v>0</v>
      </c>
      <c r="CS160" s="494">
        <v>0</v>
      </c>
      <c r="CT160" s="494">
        <v>0</v>
      </c>
      <c r="CU160" s="494">
        <v>0</v>
      </c>
      <c r="CV160" s="494">
        <v>0</v>
      </c>
      <c r="CW160" s="494">
        <v>0</v>
      </c>
      <c r="CX160" s="494">
        <v>0</v>
      </c>
      <c r="CY160" s="494">
        <v>0</v>
      </c>
      <c r="CZ160" s="494">
        <v>0</v>
      </c>
      <c r="DA160" s="494">
        <v>0</v>
      </c>
      <c r="DB160" s="494">
        <v>0</v>
      </c>
      <c r="DC160" s="494">
        <v>0</v>
      </c>
      <c r="DD160" s="494">
        <v>0</v>
      </c>
      <c r="DE160" s="494">
        <v>0</v>
      </c>
      <c r="DF160" s="494">
        <v>0</v>
      </c>
      <c r="DG160" s="494">
        <v>0</v>
      </c>
      <c r="DH160" s="494">
        <v>0</v>
      </c>
      <c r="DI160" s="494">
        <v>0</v>
      </c>
      <c r="DJ160" s="494">
        <v>0</v>
      </c>
      <c r="DK160" s="494">
        <v>0</v>
      </c>
      <c r="DL160" s="494">
        <v>0</v>
      </c>
      <c r="DM160" s="494">
        <v>0</v>
      </c>
      <c r="DN160" s="494">
        <v>0</v>
      </c>
      <c r="DO160" s="494">
        <v>0</v>
      </c>
      <c r="DP160" s="494">
        <v>0</v>
      </c>
      <c r="DQ160" s="494">
        <v>0</v>
      </c>
      <c r="DR160" s="494">
        <v>0</v>
      </c>
      <c r="DS160" s="494">
        <v>0</v>
      </c>
      <c r="DT160" s="494">
        <v>0</v>
      </c>
      <c r="DU160" s="494">
        <v>0</v>
      </c>
      <c r="DV160" s="494">
        <v>0</v>
      </c>
      <c r="DW160" s="494">
        <v>0</v>
      </c>
      <c r="DX160" s="494">
        <v>0</v>
      </c>
      <c r="DY160" s="494">
        <v>0</v>
      </c>
      <c r="DZ160" s="494">
        <v>0</v>
      </c>
      <c r="EA160" s="494">
        <v>0</v>
      </c>
      <c r="EB160" s="494">
        <v>0</v>
      </c>
      <c r="EC160" s="494">
        <v>0</v>
      </c>
      <c r="ED160" s="494">
        <v>0</v>
      </c>
      <c r="EE160" s="494">
        <v>0</v>
      </c>
      <c r="EF160" s="494">
        <v>0</v>
      </c>
      <c r="EG160" s="494">
        <v>0</v>
      </c>
      <c r="EH160" s="494">
        <v>0</v>
      </c>
      <c r="EI160" s="494">
        <v>0</v>
      </c>
      <c r="EJ160" s="494">
        <v>0</v>
      </c>
      <c r="EK160" s="494">
        <v>0</v>
      </c>
      <c r="EL160" s="494">
        <v>161</v>
      </c>
      <c r="EM160" s="494">
        <v>0</v>
      </c>
      <c r="EN160" s="494">
        <v>0</v>
      </c>
      <c r="EO160" s="494">
        <v>0</v>
      </c>
      <c r="EP160" s="494">
        <v>329573</v>
      </c>
      <c r="EQ160" s="494">
        <v>0</v>
      </c>
      <c r="ER160" s="494">
        <v>124930</v>
      </c>
      <c r="ES160" s="494">
        <v>356517</v>
      </c>
      <c r="ET160" s="494">
        <v>880486</v>
      </c>
      <c r="EU160" s="494">
        <v>302417</v>
      </c>
      <c r="EV160" s="494">
        <v>149151</v>
      </c>
      <c r="EW160" s="494">
        <v>91984</v>
      </c>
      <c r="EX160" s="494">
        <v>2233</v>
      </c>
      <c r="EY160" s="494">
        <v>786816</v>
      </c>
      <c r="EZ160" s="494">
        <v>19800</v>
      </c>
      <c r="FA160" s="494">
        <v>0</v>
      </c>
      <c r="FB160" s="494">
        <v>0</v>
      </c>
      <c r="FC160" s="494">
        <v>146201</v>
      </c>
      <c r="FD160" s="494">
        <v>0</v>
      </c>
      <c r="FE160" s="494">
        <v>0</v>
      </c>
      <c r="FF160" s="494">
        <v>0</v>
      </c>
      <c r="FG160" s="494">
        <v>0</v>
      </c>
      <c r="FH160" s="494">
        <v>0</v>
      </c>
      <c r="FI160" s="494">
        <v>0</v>
      </c>
      <c r="FJ160" s="494">
        <v>5247</v>
      </c>
      <c r="FK160" s="494">
        <v>24</v>
      </c>
      <c r="FL160" s="494">
        <v>0</v>
      </c>
      <c r="FM160" s="494">
        <v>13</v>
      </c>
      <c r="FN160" s="494">
        <v>0</v>
      </c>
      <c r="FO160" s="494">
        <v>0</v>
      </c>
      <c r="FP160" s="494">
        <v>0</v>
      </c>
      <c r="FQ160" s="494">
        <v>0</v>
      </c>
      <c r="FR160" s="494">
        <v>0</v>
      </c>
      <c r="FS160" s="494">
        <v>0</v>
      </c>
      <c r="FT160" s="494">
        <v>0</v>
      </c>
      <c r="FU160" s="494">
        <v>0</v>
      </c>
      <c r="FV160" s="494">
        <v>44238</v>
      </c>
      <c r="FW160" s="494">
        <v>0</v>
      </c>
      <c r="FX160" s="494">
        <v>0</v>
      </c>
      <c r="FY160" s="494">
        <v>0</v>
      </c>
      <c r="FZ160" s="494">
        <v>0</v>
      </c>
      <c r="GA160" s="494">
        <v>347106</v>
      </c>
      <c r="GB160" s="494">
        <v>90867</v>
      </c>
      <c r="GC160" s="494">
        <v>0</v>
      </c>
      <c r="GD160" s="494">
        <v>39047</v>
      </c>
      <c r="GE160" s="494">
        <v>0</v>
      </c>
      <c r="GF160" s="494">
        <v>0</v>
      </c>
      <c r="GG160" s="495">
        <v>77534</v>
      </c>
      <c r="GH160" s="496">
        <v>3797215</v>
      </c>
      <c r="GI160" s="497">
        <v>3370</v>
      </c>
      <c r="GJ160" s="497">
        <v>2538488</v>
      </c>
      <c r="GK160" s="497">
        <v>0</v>
      </c>
      <c r="GL160" s="497">
        <v>42245</v>
      </c>
      <c r="GM160" s="497">
        <v>7368</v>
      </c>
      <c r="GN160" s="497">
        <v>0</v>
      </c>
      <c r="GO160" s="497">
        <v>0</v>
      </c>
      <c r="GP160" s="495">
        <v>0</v>
      </c>
      <c r="GQ160" s="496">
        <v>2591471</v>
      </c>
      <c r="GR160" s="496">
        <v>6388686</v>
      </c>
      <c r="GS160" s="494">
        <v>811734</v>
      </c>
      <c r="GT160" s="495">
        <v>20191</v>
      </c>
      <c r="GU160" s="496">
        <v>831925</v>
      </c>
      <c r="GV160" s="496">
        <v>3423396</v>
      </c>
      <c r="GW160" s="496">
        <v>7220611</v>
      </c>
      <c r="GX160" s="497">
        <v>-231345</v>
      </c>
      <c r="GY160" s="497">
        <v>-48171</v>
      </c>
      <c r="GZ160" s="497">
        <v>0</v>
      </c>
      <c r="HA160" s="495">
        <v>0</v>
      </c>
      <c r="HB160" s="495">
        <v>-279516</v>
      </c>
      <c r="HC160" s="496">
        <v>3143880</v>
      </c>
      <c r="HD160" s="496">
        <v>6941095</v>
      </c>
    </row>
    <row r="161" spans="1:212" ht="15.75" hidden="1" customHeight="1" x14ac:dyDescent="0.2">
      <c r="A161" s="498" t="s">
        <v>1164</v>
      </c>
      <c r="B161" s="499" t="s">
        <v>1230</v>
      </c>
      <c r="C161" s="493">
        <v>99</v>
      </c>
      <c r="D161" s="494">
        <v>18</v>
      </c>
      <c r="E161" s="494">
        <v>210</v>
      </c>
      <c r="F161" s="494">
        <v>79</v>
      </c>
      <c r="G161" s="494">
        <v>12</v>
      </c>
      <c r="H161" s="494">
        <v>296</v>
      </c>
      <c r="I161" s="494">
        <v>517</v>
      </c>
      <c r="J161" s="494">
        <v>438</v>
      </c>
      <c r="K161" s="494">
        <v>47</v>
      </c>
      <c r="L161" s="494">
        <v>21</v>
      </c>
      <c r="M161" s="494">
        <v>4</v>
      </c>
      <c r="N161" s="494">
        <v>340</v>
      </c>
      <c r="O161" s="494">
        <v>7</v>
      </c>
      <c r="P161" s="494">
        <v>346</v>
      </c>
      <c r="Q161" s="494">
        <v>187</v>
      </c>
      <c r="R161" s="494">
        <v>246</v>
      </c>
      <c r="S161" s="494">
        <v>375</v>
      </c>
      <c r="T161" s="494">
        <v>366</v>
      </c>
      <c r="U161" s="494">
        <v>48</v>
      </c>
      <c r="V161" s="494">
        <v>1147</v>
      </c>
      <c r="W161" s="494">
        <v>85</v>
      </c>
      <c r="X161" s="494">
        <v>293</v>
      </c>
      <c r="Y161" s="494">
        <v>461</v>
      </c>
      <c r="Z161" s="494">
        <v>414</v>
      </c>
      <c r="AA161" s="494">
        <v>269</v>
      </c>
      <c r="AB161" s="494">
        <v>53</v>
      </c>
      <c r="AC161" s="494">
        <v>91</v>
      </c>
      <c r="AD161" s="494">
        <v>18</v>
      </c>
      <c r="AE161" s="494">
        <v>71</v>
      </c>
      <c r="AF161" s="494">
        <v>12</v>
      </c>
      <c r="AG161" s="494">
        <v>71</v>
      </c>
      <c r="AH161" s="494">
        <v>117</v>
      </c>
      <c r="AI161" s="494">
        <v>233</v>
      </c>
      <c r="AJ161" s="494">
        <v>41</v>
      </c>
      <c r="AK161" s="494">
        <v>103</v>
      </c>
      <c r="AL161" s="494">
        <v>91</v>
      </c>
      <c r="AM161" s="494">
        <v>139</v>
      </c>
      <c r="AN161" s="494">
        <v>271</v>
      </c>
      <c r="AO161" s="494">
        <v>53</v>
      </c>
      <c r="AP161" s="494">
        <v>318</v>
      </c>
      <c r="AQ161" s="494">
        <v>146</v>
      </c>
      <c r="AR161" s="494">
        <v>402</v>
      </c>
      <c r="AS161" s="494">
        <v>373</v>
      </c>
      <c r="AT161" s="494">
        <v>1174</v>
      </c>
      <c r="AU161" s="494">
        <v>36</v>
      </c>
      <c r="AV161" s="494">
        <v>56</v>
      </c>
      <c r="AW161" s="494">
        <v>149</v>
      </c>
      <c r="AX161" s="494">
        <v>102</v>
      </c>
      <c r="AY161" s="494">
        <v>201</v>
      </c>
      <c r="AZ161" s="494">
        <v>90</v>
      </c>
      <c r="BA161" s="494">
        <v>235</v>
      </c>
      <c r="BB161" s="494">
        <v>276</v>
      </c>
      <c r="BC161" s="494">
        <v>33</v>
      </c>
      <c r="BD161" s="494">
        <v>6621</v>
      </c>
      <c r="BE161" s="494">
        <v>85</v>
      </c>
      <c r="BF161" s="494">
        <v>148</v>
      </c>
      <c r="BG161" s="494">
        <v>355</v>
      </c>
      <c r="BH161" s="494">
        <v>73</v>
      </c>
      <c r="BI161" s="494">
        <v>361</v>
      </c>
      <c r="BJ161" s="494">
        <v>312</v>
      </c>
      <c r="BK161" s="494">
        <v>151</v>
      </c>
      <c r="BL161" s="494">
        <v>1883</v>
      </c>
      <c r="BM161" s="494">
        <v>127</v>
      </c>
      <c r="BN161" s="494">
        <v>200</v>
      </c>
      <c r="BO161" s="494">
        <v>11</v>
      </c>
      <c r="BP161" s="494">
        <v>35</v>
      </c>
      <c r="BQ161" s="494">
        <v>204</v>
      </c>
      <c r="BR161" s="494">
        <v>390</v>
      </c>
      <c r="BS161" s="494">
        <v>88</v>
      </c>
      <c r="BT161" s="494">
        <v>59</v>
      </c>
      <c r="BU161" s="494">
        <v>272</v>
      </c>
      <c r="BV161" s="494">
        <v>352</v>
      </c>
      <c r="BW161" s="494">
        <v>0</v>
      </c>
      <c r="BX161" s="494">
        <v>520</v>
      </c>
      <c r="BY161" s="494">
        <v>80</v>
      </c>
      <c r="BZ161" s="494">
        <v>419</v>
      </c>
      <c r="CA161" s="494">
        <v>142</v>
      </c>
      <c r="CB161" s="494">
        <v>174</v>
      </c>
      <c r="CC161" s="494">
        <v>134</v>
      </c>
      <c r="CD161" s="494">
        <v>0</v>
      </c>
      <c r="CE161" s="494">
        <v>82</v>
      </c>
      <c r="CF161" s="494">
        <v>278</v>
      </c>
      <c r="CG161" s="494">
        <v>418</v>
      </c>
      <c r="CH161" s="494">
        <v>263</v>
      </c>
      <c r="CI161" s="494">
        <v>169</v>
      </c>
      <c r="CJ161" s="494">
        <v>879</v>
      </c>
      <c r="CK161" s="494">
        <v>170</v>
      </c>
      <c r="CL161" s="494">
        <v>440</v>
      </c>
      <c r="CM161" s="494">
        <v>253</v>
      </c>
      <c r="CN161" s="494">
        <v>302</v>
      </c>
      <c r="CO161" s="494">
        <v>450</v>
      </c>
      <c r="CP161" s="494">
        <v>62</v>
      </c>
      <c r="CQ161" s="494">
        <v>152</v>
      </c>
      <c r="CR161" s="494">
        <v>44</v>
      </c>
      <c r="CS161" s="494">
        <v>185</v>
      </c>
      <c r="CT161" s="494">
        <v>235</v>
      </c>
      <c r="CU161" s="494">
        <v>652</v>
      </c>
      <c r="CV161" s="494">
        <v>338</v>
      </c>
      <c r="CW161" s="494">
        <v>689</v>
      </c>
      <c r="CX161" s="494">
        <v>252</v>
      </c>
      <c r="CY161" s="494">
        <v>276</v>
      </c>
      <c r="CZ161" s="494">
        <v>498</v>
      </c>
      <c r="DA161" s="494">
        <v>277</v>
      </c>
      <c r="DB161" s="494">
        <v>32</v>
      </c>
      <c r="DC161" s="494">
        <v>465</v>
      </c>
      <c r="DD161" s="494">
        <v>272</v>
      </c>
      <c r="DE161" s="494">
        <v>492</v>
      </c>
      <c r="DF161" s="494">
        <v>990</v>
      </c>
      <c r="DG161" s="494">
        <v>291</v>
      </c>
      <c r="DH161" s="494">
        <v>622</v>
      </c>
      <c r="DI161" s="494">
        <v>168</v>
      </c>
      <c r="DJ161" s="494">
        <v>351</v>
      </c>
      <c r="DK161" s="494">
        <v>389</v>
      </c>
      <c r="DL161" s="494">
        <v>67</v>
      </c>
      <c r="DM161" s="494">
        <v>112</v>
      </c>
      <c r="DN161" s="494">
        <v>244</v>
      </c>
      <c r="DO161" s="494">
        <v>179</v>
      </c>
      <c r="DP161" s="494">
        <v>7</v>
      </c>
      <c r="DQ161" s="494">
        <v>1685</v>
      </c>
      <c r="DR161" s="494">
        <v>182</v>
      </c>
      <c r="DS161" s="494">
        <v>1083</v>
      </c>
      <c r="DT161" s="494">
        <v>144</v>
      </c>
      <c r="DU161" s="494">
        <v>91</v>
      </c>
      <c r="DV161" s="494">
        <v>109</v>
      </c>
      <c r="DW161" s="494">
        <v>536</v>
      </c>
      <c r="DX161" s="494">
        <v>802</v>
      </c>
      <c r="DY161" s="494">
        <v>3905</v>
      </c>
      <c r="DZ161" s="494">
        <v>3213</v>
      </c>
      <c r="EA161" s="494">
        <v>9439</v>
      </c>
      <c r="EB161" s="494">
        <v>6107</v>
      </c>
      <c r="EC161" s="494">
        <v>3876</v>
      </c>
      <c r="ED161" s="494">
        <v>18422</v>
      </c>
      <c r="EE161" s="494">
        <v>9908</v>
      </c>
      <c r="EF161" s="494">
        <v>51</v>
      </c>
      <c r="EG161" s="494">
        <v>4662</v>
      </c>
      <c r="EH161" s="494">
        <v>4181</v>
      </c>
      <c r="EI161" s="494">
        <v>56285</v>
      </c>
      <c r="EJ161" s="494">
        <v>66407</v>
      </c>
      <c r="EK161" s="494">
        <v>188607</v>
      </c>
      <c r="EL161" s="494">
        <v>58477</v>
      </c>
      <c r="EM161" s="494">
        <v>6251</v>
      </c>
      <c r="EN161" s="494">
        <v>10720</v>
      </c>
      <c r="EO161" s="494">
        <v>0</v>
      </c>
      <c r="EP161" s="494">
        <v>3871</v>
      </c>
      <c r="EQ161" s="494">
        <v>302</v>
      </c>
      <c r="ER161" s="494">
        <v>1195</v>
      </c>
      <c r="ES161" s="494">
        <v>1167</v>
      </c>
      <c r="ET161" s="494">
        <v>0</v>
      </c>
      <c r="EU161" s="494">
        <v>0</v>
      </c>
      <c r="EV161" s="494">
        <v>358</v>
      </c>
      <c r="EW161" s="494">
        <v>3498</v>
      </c>
      <c r="EX161" s="494">
        <v>1847</v>
      </c>
      <c r="EY161" s="494">
        <v>1671</v>
      </c>
      <c r="EZ161" s="494">
        <v>1438</v>
      </c>
      <c r="FA161" s="494">
        <v>2017</v>
      </c>
      <c r="FB161" s="494">
        <v>98</v>
      </c>
      <c r="FC161" s="494">
        <v>10246</v>
      </c>
      <c r="FD161" s="494">
        <v>25063</v>
      </c>
      <c r="FE161" s="494">
        <v>124718</v>
      </c>
      <c r="FF161" s="494">
        <v>9609</v>
      </c>
      <c r="FG161" s="494">
        <v>17398</v>
      </c>
      <c r="FH161" s="494">
        <v>6731</v>
      </c>
      <c r="FI161" s="494">
        <v>18000</v>
      </c>
      <c r="FJ161" s="494">
        <v>73663</v>
      </c>
      <c r="FK161" s="494">
        <v>94458</v>
      </c>
      <c r="FL161" s="494">
        <v>10678</v>
      </c>
      <c r="FM161" s="494">
        <v>12742</v>
      </c>
      <c r="FN161" s="494">
        <v>11197</v>
      </c>
      <c r="FO161" s="494">
        <v>87954</v>
      </c>
      <c r="FP161" s="494">
        <v>14961</v>
      </c>
      <c r="FQ161" s="494">
        <v>7024</v>
      </c>
      <c r="FR161" s="494">
        <v>39066</v>
      </c>
      <c r="FS161" s="494">
        <v>12117</v>
      </c>
      <c r="FT161" s="494">
        <v>23875</v>
      </c>
      <c r="FU161" s="494">
        <v>3121</v>
      </c>
      <c r="FV161" s="494">
        <v>1441</v>
      </c>
      <c r="FW161" s="494">
        <v>1426</v>
      </c>
      <c r="FX161" s="494">
        <v>6492</v>
      </c>
      <c r="FY161" s="494">
        <v>2784</v>
      </c>
      <c r="FZ161" s="494">
        <v>43615</v>
      </c>
      <c r="GA161" s="494">
        <v>6063</v>
      </c>
      <c r="GB161" s="494">
        <v>28345</v>
      </c>
      <c r="GC161" s="494">
        <v>5772</v>
      </c>
      <c r="GD161" s="494">
        <v>6652</v>
      </c>
      <c r="GE161" s="494">
        <v>17365</v>
      </c>
      <c r="GF161" s="494">
        <v>0</v>
      </c>
      <c r="GG161" s="495">
        <v>2858</v>
      </c>
      <c r="GH161" s="496">
        <v>1234560</v>
      </c>
      <c r="GI161" s="497">
        <v>11884</v>
      </c>
      <c r="GJ161" s="497">
        <v>177745</v>
      </c>
      <c r="GK161" s="497">
        <v>0</v>
      </c>
      <c r="GL161" s="497">
        <v>0</v>
      </c>
      <c r="GM161" s="497">
        <v>0</v>
      </c>
      <c r="GN161" s="497">
        <v>0</v>
      </c>
      <c r="GO161" s="497">
        <v>0</v>
      </c>
      <c r="GP161" s="495">
        <v>0</v>
      </c>
      <c r="GQ161" s="496">
        <v>189629</v>
      </c>
      <c r="GR161" s="496">
        <v>1424189</v>
      </c>
      <c r="GS161" s="494">
        <v>45647</v>
      </c>
      <c r="GT161" s="495">
        <v>766</v>
      </c>
      <c r="GU161" s="496">
        <v>46413</v>
      </c>
      <c r="GV161" s="496">
        <v>236042</v>
      </c>
      <c r="GW161" s="496">
        <v>1470602</v>
      </c>
      <c r="GX161" s="497">
        <v>-39848</v>
      </c>
      <c r="GY161" s="497">
        <v>-268</v>
      </c>
      <c r="GZ161" s="497">
        <v>0</v>
      </c>
      <c r="HA161" s="495">
        <v>0</v>
      </c>
      <c r="HB161" s="495">
        <v>-40116</v>
      </c>
      <c r="HC161" s="496">
        <v>195926</v>
      </c>
      <c r="HD161" s="496">
        <v>1430486</v>
      </c>
    </row>
    <row r="162" spans="1:212" ht="15.75" hidden="1" customHeight="1" x14ac:dyDescent="0.2">
      <c r="A162" s="498" t="s">
        <v>1165</v>
      </c>
      <c r="B162" s="499" t="s">
        <v>2167</v>
      </c>
      <c r="C162" s="493">
        <v>122</v>
      </c>
      <c r="D162" s="494">
        <v>24</v>
      </c>
      <c r="E162" s="494">
        <v>263</v>
      </c>
      <c r="F162" s="494">
        <v>96</v>
      </c>
      <c r="G162" s="494">
        <v>12</v>
      </c>
      <c r="H162" s="494">
        <v>964</v>
      </c>
      <c r="I162" s="494">
        <v>763</v>
      </c>
      <c r="J162" s="494">
        <v>2264</v>
      </c>
      <c r="K162" s="494">
        <v>107</v>
      </c>
      <c r="L162" s="494">
        <v>198</v>
      </c>
      <c r="M162" s="494">
        <v>78</v>
      </c>
      <c r="N162" s="494">
        <v>3992</v>
      </c>
      <c r="O162" s="494">
        <v>114</v>
      </c>
      <c r="P162" s="494">
        <v>2323</v>
      </c>
      <c r="Q162" s="494">
        <v>659</v>
      </c>
      <c r="R162" s="494">
        <v>747</v>
      </c>
      <c r="S162" s="494">
        <v>2154</v>
      </c>
      <c r="T162" s="494">
        <v>3056</v>
      </c>
      <c r="U162" s="494">
        <v>455</v>
      </c>
      <c r="V162" s="494">
        <v>4506</v>
      </c>
      <c r="W162" s="494">
        <v>884</v>
      </c>
      <c r="X162" s="494">
        <v>2116</v>
      </c>
      <c r="Y162" s="494">
        <v>3999</v>
      </c>
      <c r="Z162" s="494">
        <v>819</v>
      </c>
      <c r="AA162" s="494">
        <v>1091</v>
      </c>
      <c r="AB162" s="494">
        <v>337</v>
      </c>
      <c r="AC162" s="494">
        <v>306</v>
      </c>
      <c r="AD162" s="494">
        <v>95</v>
      </c>
      <c r="AE162" s="494">
        <v>384</v>
      </c>
      <c r="AF162" s="494">
        <v>64</v>
      </c>
      <c r="AG162" s="494">
        <v>402</v>
      </c>
      <c r="AH162" s="494">
        <v>702</v>
      </c>
      <c r="AI162" s="494">
        <v>1434</v>
      </c>
      <c r="AJ162" s="494">
        <v>168</v>
      </c>
      <c r="AK162" s="494">
        <v>644</v>
      </c>
      <c r="AL162" s="494">
        <v>568</v>
      </c>
      <c r="AM162" s="494">
        <v>842</v>
      </c>
      <c r="AN162" s="494">
        <v>1616</v>
      </c>
      <c r="AO162" s="494">
        <v>213</v>
      </c>
      <c r="AP162" s="494">
        <v>1114</v>
      </c>
      <c r="AQ162" s="494">
        <v>757</v>
      </c>
      <c r="AR162" s="494">
        <v>1967</v>
      </c>
      <c r="AS162" s="494">
        <v>1314</v>
      </c>
      <c r="AT162" s="494">
        <v>7448</v>
      </c>
      <c r="AU162" s="494">
        <v>150</v>
      </c>
      <c r="AV162" s="494">
        <v>177</v>
      </c>
      <c r="AW162" s="494">
        <v>553</v>
      </c>
      <c r="AX162" s="494">
        <v>253</v>
      </c>
      <c r="AY162" s="494">
        <v>587</v>
      </c>
      <c r="AZ162" s="494">
        <v>236</v>
      </c>
      <c r="BA162" s="494">
        <v>804</v>
      </c>
      <c r="BB162" s="494">
        <v>828</v>
      </c>
      <c r="BC162" s="494">
        <v>114</v>
      </c>
      <c r="BD162" s="494">
        <v>97862</v>
      </c>
      <c r="BE162" s="494">
        <v>192</v>
      </c>
      <c r="BF162" s="494">
        <v>2914</v>
      </c>
      <c r="BG162" s="494">
        <v>1081</v>
      </c>
      <c r="BH162" s="494">
        <v>549</v>
      </c>
      <c r="BI162" s="494">
        <v>1680</v>
      </c>
      <c r="BJ162" s="494">
        <v>1031</v>
      </c>
      <c r="BK162" s="494">
        <v>730</v>
      </c>
      <c r="BL162" s="494">
        <v>6748</v>
      </c>
      <c r="BM162" s="494">
        <v>1180</v>
      </c>
      <c r="BN162" s="494">
        <v>1333</v>
      </c>
      <c r="BO162" s="494">
        <v>69</v>
      </c>
      <c r="BP162" s="494">
        <v>208</v>
      </c>
      <c r="BQ162" s="494">
        <v>898</v>
      </c>
      <c r="BR162" s="494">
        <v>1616</v>
      </c>
      <c r="BS162" s="494">
        <v>756</v>
      </c>
      <c r="BT162" s="494">
        <v>254</v>
      </c>
      <c r="BU162" s="494">
        <v>1235</v>
      </c>
      <c r="BV162" s="494">
        <v>1524</v>
      </c>
      <c r="BW162" s="494">
        <v>0</v>
      </c>
      <c r="BX162" s="494">
        <v>1299</v>
      </c>
      <c r="BY162" s="494">
        <v>376</v>
      </c>
      <c r="BZ162" s="494">
        <v>1425</v>
      </c>
      <c r="CA162" s="494">
        <v>695</v>
      </c>
      <c r="CB162" s="494">
        <v>905</v>
      </c>
      <c r="CC162" s="494">
        <v>340</v>
      </c>
      <c r="CD162" s="494">
        <v>0</v>
      </c>
      <c r="CE162" s="494">
        <v>437</v>
      </c>
      <c r="CF162" s="494">
        <v>1644</v>
      </c>
      <c r="CG162" s="494">
        <v>1991</v>
      </c>
      <c r="CH162" s="494">
        <v>796</v>
      </c>
      <c r="CI162" s="494">
        <v>1021</v>
      </c>
      <c r="CJ162" s="494">
        <v>4514</v>
      </c>
      <c r="CK162" s="494">
        <v>1040</v>
      </c>
      <c r="CL162" s="494">
        <v>2659</v>
      </c>
      <c r="CM162" s="494">
        <v>1565</v>
      </c>
      <c r="CN162" s="494">
        <v>1809</v>
      </c>
      <c r="CO162" s="494">
        <v>3598</v>
      </c>
      <c r="CP162" s="494">
        <v>269</v>
      </c>
      <c r="CQ162" s="494">
        <v>718</v>
      </c>
      <c r="CR162" s="494">
        <v>279</v>
      </c>
      <c r="CS162" s="494">
        <v>3565</v>
      </c>
      <c r="CT162" s="494">
        <v>1446</v>
      </c>
      <c r="CU162" s="494">
        <v>3798</v>
      </c>
      <c r="CV162" s="494">
        <v>1932</v>
      </c>
      <c r="CW162" s="494">
        <v>4154</v>
      </c>
      <c r="CX162" s="494">
        <v>876</v>
      </c>
      <c r="CY162" s="494">
        <v>1262</v>
      </c>
      <c r="CZ162" s="494">
        <v>2341</v>
      </c>
      <c r="DA162" s="494">
        <v>1494</v>
      </c>
      <c r="DB162" s="494">
        <v>195</v>
      </c>
      <c r="DC162" s="494">
        <v>808</v>
      </c>
      <c r="DD162" s="494">
        <v>1924</v>
      </c>
      <c r="DE162" s="494">
        <v>3579</v>
      </c>
      <c r="DF162" s="494">
        <v>5669</v>
      </c>
      <c r="DG162" s="494">
        <v>1918</v>
      </c>
      <c r="DH162" s="494">
        <v>3658</v>
      </c>
      <c r="DI162" s="494">
        <v>1107</v>
      </c>
      <c r="DJ162" s="494">
        <v>2104</v>
      </c>
      <c r="DK162" s="494">
        <v>2578</v>
      </c>
      <c r="DL162" s="494">
        <v>473</v>
      </c>
      <c r="DM162" s="494">
        <v>740</v>
      </c>
      <c r="DN162" s="494">
        <v>2552</v>
      </c>
      <c r="DO162" s="494">
        <v>972</v>
      </c>
      <c r="DP162" s="494">
        <v>41</v>
      </c>
      <c r="DQ162" s="494">
        <v>11225</v>
      </c>
      <c r="DR162" s="494">
        <v>1325</v>
      </c>
      <c r="DS162" s="494">
        <v>359</v>
      </c>
      <c r="DT162" s="494">
        <v>934</v>
      </c>
      <c r="DU162" s="494">
        <v>602</v>
      </c>
      <c r="DV162" s="494">
        <v>672</v>
      </c>
      <c r="DW162" s="494">
        <v>3242</v>
      </c>
      <c r="DX162" s="494">
        <v>234</v>
      </c>
      <c r="DY162" s="494">
        <v>8696</v>
      </c>
      <c r="DZ162" s="494">
        <v>6367</v>
      </c>
      <c r="EA162" s="494">
        <v>161989</v>
      </c>
      <c r="EB162" s="494">
        <v>54057</v>
      </c>
      <c r="EC162" s="494">
        <v>33696</v>
      </c>
      <c r="ED162" s="494">
        <v>6403</v>
      </c>
      <c r="EE162" s="494">
        <v>3115</v>
      </c>
      <c r="EF162" s="494">
        <v>87</v>
      </c>
      <c r="EG162" s="494">
        <v>7821</v>
      </c>
      <c r="EH162" s="494">
        <v>16768</v>
      </c>
      <c r="EI162" s="494">
        <v>671472</v>
      </c>
      <c r="EJ162" s="494">
        <v>511801</v>
      </c>
      <c r="EK162" s="494">
        <v>318414</v>
      </c>
      <c r="EL162" s="494">
        <v>106719</v>
      </c>
      <c r="EM162" s="494">
        <v>69174</v>
      </c>
      <c r="EN162" s="494">
        <v>63323</v>
      </c>
      <c r="EO162" s="494">
        <v>0</v>
      </c>
      <c r="EP162" s="494">
        <v>19139</v>
      </c>
      <c r="EQ162" s="494">
        <v>839</v>
      </c>
      <c r="ER162" s="494">
        <v>9962</v>
      </c>
      <c r="ES162" s="494">
        <v>30054</v>
      </c>
      <c r="ET162" s="494">
        <v>0</v>
      </c>
      <c r="EU162" s="494">
        <v>0</v>
      </c>
      <c r="EV162" s="494">
        <v>5948</v>
      </c>
      <c r="EW162" s="494">
        <v>18243</v>
      </c>
      <c r="EX162" s="494">
        <v>18133</v>
      </c>
      <c r="EY162" s="494">
        <v>6414</v>
      </c>
      <c r="EZ162" s="494">
        <v>2899</v>
      </c>
      <c r="FA162" s="494">
        <v>2702</v>
      </c>
      <c r="FB162" s="494">
        <v>922</v>
      </c>
      <c r="FC162" s="494">
        <v>14474</v>
      </c>
      <c r="FD162" s="494">
        <v>4473</v>
      </c>
      <c r="FE162" s="494">
        <v>2846709</v>
      </c>
      <c r="FF162" s="494">
        <v>239615</v>
      </c>
      <c r="FG162" s="494">
        <v>69830</v>
      </c>
      <c r="FH162" s="494">
        <v>118562</v>
      </c>
      <c r="FI162" s="494">
        <v>100111</v>
      </c>
      <c r="FJ162" s="494">
        <v>140140</v>
      </c>
      <c r="FK162" s="494">
        <v>159464</v>
      </c>
      <c r="FL162" s="494">
        <v>6330</v>
      </c>
      <c r="FM162" s="494">
        <v>7788</v>
      </c>
      <c r="FN162" s="494">
        <v>18377</v>
      </c>
      <c r="FO162" s="494">
        <v>242138</v>
      </c>
      <c r="FP162" s="494">
        <v>79783</v>
      </c>
      <c r="FQ162" s="494">
        <v>8365</v>
      </c>
      <c r="FR162" s="494">
        <v>79065</v>
      </c>
      <c r="FS162" s="494">
        <v>20250</v>
      </c>
      <c r="FT162" s="494">
        <v>58626</v>
      </c>
      <c r="FU162" s="494">
        <v>6067</v>
      </c>
      <c r="FV162" s="494">
        <v>4192</v>
      </c>
      <c r="FW162" s="494">
        <v>44421</v>
      </c>
      <c r="FX162" s="494">
        <v>14504</v>
      </c>
      <c r="FY162" s="494">
        <v>13217</v>
      </c>
      <c r="FZ162" s="494">
        <v>145861</v>
      </c>
      <c r="GA162" s="494">
        <v>28917</v>
      </c>
      <c r="GB162" s="494">
        <v>170873</v>
      </c>
      <c r="GC162" s="494">
        <v>31566</v>
      </c>
      <c r="GD162" s="494">
        <v>21388</v>
      </c>
      <c r="GE162" s="494">
        <v>25487</v>
      </c>
      <c r="GF162" s="494">
        <v>0</v>
      </c>
      <c r="GG162" s="495">
        <v>231788</v>
      </c>
      <c r="GH162" s="496">
        <v>7380440</v>
      </c>
      <c r="GI162" s="497">
        <v>95682</v>
      </c>
      <c r="GJ162" s="497">
        <v>8958025</v>
      </c>
      <c r="GK162" s="497">
        <v>0</v>
      </c>
      <c r="GL162" s="497">
        <v>0</v>
      </c>
      <c r="GM162" s="497">
        <v>0</v>
      </c>
      <c r="GN162" s="497">
        <v>0</v>
      </c>
      <c r="GO162" s="497">
        <v>0</v>
      </c>
      <c r="GP162" s="495">
        <v>0</v>
      </c>
      <c r="GQ162" s="496">
        <v>9053707</v>
      </c>
      <c r="GR162" s="496">
        <v>16434147</v>
      </c>
      <c r="GS162" s="494">
        <v>101881</v>
      </c>
      <c r="GT162" s="495">
        <v>1119</v>
      </c>
      <c r="GU162" s="496">
        <v>103000</v>
      </c>
      <c r="GV162" s="496">
        <v>9156707</v>
      </c>
      <c r="GW162" s="496">
        <v>16537147</v>
      </c>
      <c r="GX162" s="497">
        <v>-180599</v>
      </c>
      <c r="GY162" s="497">
        <v>-3005</v>
      </c>
      <c r="GZ162" s="497">
        <v>0</v>
      </c>
      <c r="HA162" s="495">
        <v>0</v>
      </c>
      <c r="HB162" s="495">
        <v>-183604</v>
      </c>
      <c r="HC162" s="496">
        <v>8973103</v>
      </c>
      <c r="HD162" s="496">
        <v>16353543</v>
      </c>
    </row>
    <row r="163" spans="1:212" ht="15.75" hidden="1" customHeight="1" x14ac:dyDescent="0.2">
      <c r="A163" s="498" t="s">
        <v>1166</v>
      </c>
      <c r="B163" s="499" t="s">
        <v>766</v>
      </c>
      <c r="C163" s="493">
        <v>74</v>
      </c>
      <c r="D163" s="494">
        <v>25</v>
      </c>
      <c r="E163" s="494">
        <v>332</v>
      </c>
      <c r="F163" s="494">
        <v>271</v>
      </c>
      <c r="G163" s="494">
        <v>18</v>
      </c>
      <c r="H163" s="494">
        <v>52</v>
      </c>
      <c r="I163" s="494">
        <v>147</v>
      </c>
      <c r="J163" s="494">
        <v>107</v>
      </c>
      <c r="K163" s="494">
        <v>1</v>
      </c>
      <c r="L163" s="494">
        <v>2</v>
      </c>
      <c r="M163" s="494">
        <v>21</v>
      </c>
      <c r="N163" s="494">
        <v>4</v>
      </c>
      <c r="O163" s="494">
        <v>1</v>
      </c>
      <c r="P163" s="494">
        <v>19</v>
      </c>
      <c r="Q163" s="494">
        <v>21</v>
      </c>
      <c r="R163" s="494">
        <v>16</v>
      </c>
      <c r="S163" s="494">
        <v>99</v>
      </c>
      <c r="T163" s="494">
        <v>31</v>
      </c>
      <c r="U163" s="494">
        <v>6</v>
      </c>
      <c r="V163" s="494">
        <v>211</v>
      </c>
      <c r="W163" s="494">
        <v>21</v>
      </c>
      <c r="X163" s="494">
        <v>38</v>
      </c>
      <c r="Y163" s="494">
        <v>107</v>
      </c>
      <c r="Z163" s="494">
        <v>42</v>
      </c>
      <c r="AA163" s="494">
        <v>38</v>
      </c>
      <c r="AB163" s="494">
        <v>8</v>
      </c>
      <c r="AC163" s="494">
        <v>137</v>
      </c>
      <c r="AD163" s="494">
        <v>3</v>
      </c>
      <c r="AE163" s="494">
        <v>8</v>
      </c>
      <c r="AF163" s="494">
        <v>2</v>
      </c>
      <c r="AG163" s="494">
        <v>4</v>
      </c>
      <c r="AH163" s="494">
        <v>12</v>
      </c>
      <c r="AI163" s="494">
        <v>30</v>
      </c>
      <c r="AJ163" s="494">
        <v>4</v>
      </c>
      <c r="AK163" s="494">
        <v>19</v>
      </c>
      <c r="AL163" s="494">
        <v>17</v>
      </c>
      <c r="AM163" s="494">
        <v>1</v>
      </c>
      <c r="AN163" s="494">
        <v>41</v>
      </c>
      <c r="AO163" s="494">
        <v>1</v>
      </c>
      <c r="AP163" s="494">
        <v>8</v>
      </c>
      <c r="AQ163" s="494">
        <v>15</v>
      </c>
      <c r="AR163" s="494">
        <v>47</v>
      </c>
      <c r="AS163" s="494">
        <v>42</v>
      </c>
      <c r="AT163" s="494">
        <v>143</v>
      </c>
      <c r="AU163" s="494">
        <v>7</v>
      </c>
      <c r="AV163" s="494">
        <v>12</v>
      </c>
      <c r="AW163" s="494">
        <v>4</v>
      </c>
      <c r="AX163" s="494">
        <v>33</v>
      </c>
      <c r="AY163" s="494">
        <v>5</v>
      </c>
      <c r="AZ163" s="494">
        <v>2</v>
      </c>
      <c r="BA163" s="494">
        <v>7</v>
      </c>
      <c r="BB163" s="494">
        <v>17</v>
      </c>
      <c r="BC163" s="494">
        <v>9</v>
      </c>
      <c r="BD163" s="494">
        <v>33</v>
      </c>
      <c r="BE163" s="494">
        <v>5</v>
      </c>
      <c r="BF163" s="494">
        <v>13</v>
      </c>
      <c r="BG163" s="494">
        <v>3</v>
      </c>
      <c r="BH163" s="494">
        <v>6</v>
      </c>
      <c r="BI163" s="494">
        <v>12</v>
      </c>
      <c r="BJ163" s="494">
        <v>324</v>
      </c>
      <c r="BK163" s="494">
        <v>15</v>
      </c>
      <c r="BL163" s="494">
        <v>4</v>
      </c>
      <c r="BM163" s="494">
        <v>1</v>
      </c>
      <c r="BN163" s="494">
        <v>42</v>
      </c>
      <c r="BO163" s="494">
        <v>1</v>
      </c>
      <c r="BP163" s="494">
        <v>2</v>
      </c>
      <c r="BQ163" s="494">
        <v>7</v>
      </c>
      <c r="BR163" s="494">
        <v>50</v>
      </c>
      <c r="BS163" s="494">
        <v>11</v>
      </c>
      <c r="BT163" s="494">
        <v>9</v>
      </c>
      <c r="BU163" s="494">
        <v>7</v>
      </c>
      <c r="BV163" s="494">
        <v>134</v>
      </c>
      <c r="BW163" s="494">
        <v>0</v>
      </c>
      <c r="BX163" s="494">
        <v>3</v>
      </c>
      <c r="BY163" s="494">
        <v>24</v>
      </c>
      <c r="BZ163" s="494">
        <v>34</v>
      </c>
      <c r="CA163" s="494">
        <v>12</v>
      </c>
      <c r="CB163" s="494">
        <v>38</v>
      </c>
      <c r="CC163" s="494">
        <v>66</v>
      </c>
      <c r="CD163" s="494">
        <v>0</v>
      </c>
      <c r="CE163" s="494">
        <v>27</v>
      </c>
      <c r="CF163" s="494">
        <v>83</v>
      </c>
      <c r="CG163" s="494">
        <v>53</v>
      </c>
      <c r="CH163" s="494">
        <v>59</v>
      </c>
      <c r="CI163" s="494">
        <v>1</v>
      </c>
      <c r="CJ163" s="494">
        <v>6</v>
      </c>
      <c r="CK163" s="494">
        <v>26</v>
      </c>
      <c r="CL163" s="494">
        <v>26</v>
      </c>
      <c r="CM163" s="494">
        <v>34</v>
      </c>
      <c r="CN163" s="494">
        <v>20</v>
      </c>
      <c r="CO163" s="494">
        <v>52</v>
      </c>
      <c r="CP163" s="494">
        <v>1</v>
      </c>
      <c r="CQ163" s="494">
        <v>35</v>
      </c>
      <c r="CR163" s="494">
        <v>5</v>
      </c>
      <c r="CS163" s="494">
        <v>2</v>
      </c>
      <c r="CT163" s="494">
        <v>9</v>
      </c>
      <c r="CU163" s="494">
        <v>55</v>
      </c>
      <c r="CV163" s="494">
        <v>65</v>
      </c>
      <c r="CW163" s="494">
        <v>38</v>
      </c>
      <c r="CX163" s="494">
        <v>12</v>
      </c>
      <c r="CY163" s="494">
        <v>25</v>
      </c>
      <c r="CZ163" s="494">
        <v>1</v>
      </c>
      <c r="DA163" s="494">
        <v>1</v>
      </c>
      <c r="DB163" s="494">
        <v>14</v>
      </c>
      <c r="DC163" s="494">
        <v>7</v>
      </c>
      <c r="DD163" s="494">
        <v>101</v>
      </c>
      <c r="DE163" s="494">
        <v>19</v>
      </c>
      <c r="DF163" s="494">
        <v>194</v>
      </c>
      <c r="DG163" s="494">
        <v>71</v>
      </c>
      <c r="DH163" s="494">
        <v>2</v>
      </c>
      <c r="DI163" s="494">
        <v>1</v>
      </c>
      <c r="DJ163" s="494">
        <v>53</v>
      </c>
      <c r="DK163" s="494">
        <v>6</v>
      </c>
      <c r="DL163" s="494">
        <v>26</v>
      </c>
      <c r="DM163" s="494">
        <v>60</v>
      </c>
      <c r="DN163" s="494">
        <v>191</v>
      </c>
      <c r="DO163" s="494">
        <v>57</v>
      </c>
      <c r="DP163" s="494">
        <v>4</v>
      </c>
      <c r="DQ163" s="494">
        <v>24</v>
      </c>
      <c r="DR163" s="494">
        <v>64</v>
      </c>
      <c r="DS163" s="494">
        <v>9</v>
      </c>
      <c r="DT163" s="494">
        <v>21</v>
      </c>
      <c r="DU163" s="494">
        <v>18</v>
      </c>
      <c r="DV163" s="494">
        <v>11</v>
      </c>
      <c r="DW163" s="494">
        <v>34</v>
      </c>
      <c r="DX163" s="494">
        <v>48</v>
      </c>
      <c r="DY163" s="494">
        <v>1267</v>
      </c>
      <c r="DZ163" s="494">
        <v>1331</v>
      </c>
      <c r="EA163" s="494">
        <v>928</v>
      </c>
      <c r="EB163" s="494">
        <v>720</v>
      </c>
      <c r="EC163" s="494">
        <v>689</v>
      </c>
      <c r="ED163" s="494">
        <v>55</v>
      </c>
      <c r="EE163" s="494">
        <v>17</v>
      </c>
      <c r="EF163" s="494">
        <v>1</v>
      </c>
      <c r="EG163" s="494">
        <v>47</v>
      </c>
      <c r="EH163" s="494">
        <v>1018</v>
      </c>
      <c r="EI163" s="494">
        <v>6173</v>
      </c>
      <c r="EJ163" s="494">
        <v>23105</v>
      </c>
      <c r="EK163" s="494">
        <v>7707</v>
      </c>
      <c r="EL163" s="494">
        <v>2876</v>
      </c>
      <c r="EM163" s="494">
        <v>2042</v>
      </c>
      <c r="EN163" s="494">
        <v>1212</v>
      </c>
      <c r="EO163" s="494">
        <v>0</v>
      </c>
      <c r="EP163" s="494">
        <v>1475</v>
      </c>
      <c r="EQ163" s="494">
        <v>1</v>
      </c>
      <c r="ER163" s="494">
        <v>263</v>
      </c>
      <c r="ES163" s="494">
        <v>166</v>
      </c>
      <c r="ET163" s="494">
        <v>0</v>
      </c>
      <c r="EU163" s="494">
        <v>0</v>
      </c>
      <c r="EV163" s="494">
        <v>206</v>
      </c>
      <c r="EW163" s="494">
        <v>194</v>
      </c>
      <c r="EX163" s="494">
        <v>64</v>
      </c>
      <c r="EY163" s="494">
        <v>85</v>
      </c>
      <c r="EZ163" s="494">
        <v>24</v>
      </c>
      <c r="FA163" s="494">
        <v>27</v>
      </c>
      <c r="FB163" s="494">
        <v>7</v>
      </c>
      <c r="FC163" s="494">
        <v>3912</v>
      </c>
      <c r="FD163" s="494">
        <v>117</v>
      </c>
      <c r="FE163" s="494">
        <v>1217</v>
      </c>
      <c r="FF163" s="494">
        <v>230597</v>
      </c>
      <c r="FG163" s="494">
        <v>379</v>
      </c>
      <c r="FH163" s="494">
        <v>656199</v>
      </c>
      <c r="FI163" s="494">
        <v>9729</v>
      </c>
      <c r="FJ163" s="494">
        <v>119</v>
      </c>
      <c r="FK163" s="494">
        <v>165</v>
      </c>
      <c r="FL163" s="494">
        <v>2014</v>
      </c>
      <c r="FM163" s="494">
        <v>277</v>
      </c>
      <c r="FN163" s="494">
        <v>777</v>
      </c>
      <c r="FO163" s="494">
        <v>0</v>
      </c>
      <c r="FP163" s="494">
        <v>4397</v>
      </c>
      <c r="FQ163" s="494">
        <v>244</v>
      </c>
      <c r="FR163" s="494">
        <v>1834</v>
      </c>
      <c r="FS163" s="494">
        <v>1883</v>
      </c>
      <c r="FT163" s="494">
        <v>1623</v>
      </c>
      <c r="FU163" s="494">
        <v>1381</v>
      </c>
      <c r="FV163" s="494">
        <v>70</v>
      </c>
      <c r="FW163" s="494">
        <v>2186477</v>
      </c>
      <c r="FX163" s="494">
        <v>525</v>
      </c>
      <c r="FY163" s="494">
        <v>1013</v>
      </c>
      <c r="FZ163" s="494">
        <v>2287</v>
      </c>
      <c r="GA163" s="494">
        <v>7218</v>
      </c>
      <c r="GB163" s="494">
        <v>166551</v>
      </c>
      <c r="GC163" s="494">
        <v>39376</v>
      </c>
      <c r="GD163" s="494">
        <v>12246</v>
      </c>
      <c r="GE163" s="494">
        <v>697</v>
      </c>
      <c r="GF163" s="494">
        <v>0</v>
      </c>
      <c r="GG163" s="495">
        <v>2779</v>
      </c>
      <c r="GH163" s="496">
        <v>3392672</v>
      </c>
      <c r="GI163" s="497">
        <v>7570</v>
      </c>
      <c r="GJ163" s="497">
        <v>1324146</v>
      </c>
      <c r="GK163" s="497">
        <v>0</v>
      </c>
      <c r="GL163" s="497">
        <v>0</v>
      </c>
      <c r="GM163" s="497">
        <v>0</v>
      </c>
      <c r="GN163" s="497">
        <v>0</v>
      </c>
      <c r="GO163" s="497">
        <v>0</v>
      </c>
      <c r="GP163" s="495">
        <v>0</v>
      </c>
      <c r="GQ163" s="496">
        <v>1331716</v>
      </c>
      <c r="GR163" s="496">
        <v>4724388</v>
      </c>
      <c r="GS163" s="494">
        <v>4</v>
      </c>
      <c r="GT163" s="495">
        <v>47</v>
      </c>
      <c r="GU163" s="496">
        <v>51</v>
      </c>
      <c r="GV163" s="496">
        <v>1331767</v>
      </c>
      <c r="GW163" s="496">
        <v>4724439</v>
      </c>
      <c r="GX163" s="497">
        <v>0</v>
      </c>
      <c r="GY163" s="497">
        <v>0</v>
      </c>
      <c r="GZ163" s="497">
        <v>0</v>
      </c>
      <c r="HA163" s="495">
        <v>0</v>
      </c>
      <c r="HB163" s="495">
        <v>0</v>
      </c>
      <c r="HC163" s="496">
        <v>1331767</v>
      </c>
      <c r="HD163" s="496">
        <v>4724439</v>
      </c>
    </row>
    <row r="164" spans="1:212" ht="15.75" hidden="1" customHeight="1" x14ac:dyDescent="0.2">
      <c r="A164" s="498" t="s">
        <v>1167</v>
      </c>
      <c r="B164" s="499" t="s">
        <v>1231</v>
      </c>
      <c r="C164" s="493">
        <v>1173</v>
      </c>
      <c r="D164" s="494">
        <v>318</v>
      </c>
      <c r="E164" s="494">
        <v>7345</v>
      </c>
      <c r="F164" s="494">
        <v>3448</v>
      </c>
      <c r="G164" s="494">
        <v>260</v>
      </c>
      <c r="H164" s="494">
        <v>1017</v>
      </c>
      <c r="I164" s="494">
        <v>9511</v>
      </c>
      <c r="J164" s="494">
        <v>3424</v>
      </c>
      <c r="K164" s="494">
        <v>19</v>
      </c>
      <c r="L164" s="494">
        <v>46</v>
      </c>
      <c r="M164" s="494">
        <v>0</v>
      </c>
      <c r="N164" s="494">
        <v>2105</v>
      </c>
      <c r="O164" s="494">
        <v>61</v>
      </c>
      <c r="P164" s="494">
        <v>593</v>
      </c>
      <c r="Q164" s="494">
        <v>200</v>
      </c>
      <c r="R164" s="494">
        <v>885</v>
      </c>
      <c r="S164" s="494">
        <v>12702</v>
      </c>
      <c r="T164" s="494">
        <v>4606</v>
      </c>
      <c r="U164" s="494">
        <v>2045</v>
      </c>
      <c r="V164" s="494">
        <v>16838</v>
      </c>
      <c r="W164" s="494">
        <v>1464</v>
      </c>
      <c r="X164" s="494">
        <v>4973</v>
      </c>
      <c r="Y164" s="494">
        <v>16521</v>
      </c>
      <c r="Z164" s="494">
        <v>17780</v>
      </c>
      <c r="AA164" s="494">
        <v>11675</v>
      </c>
      <c r="AB164" s="494">
        <v>3807</v>
      </c>
      <c r="AC164" s="494">
        <v>3365</v>
      </c>
      <c r="AD164" s="494">
        <v>73</v>
      </c>
      <c r="AE164" s="494">
        <v>320</v>
      </c>
      <c r="AF164" s="494">
        <v>61</v>
      </c>
      <c r="AG164" s="494">
        <v>536</v>
      </c>
      <c r="AH164" s="494">
        <v>1153</v>
      </c>
      <c r="AI164" s="494">
        <v>1553</v>
      </c>
      <c r="AJ164" s="494">
        <v>418</v>
      </c>
      <c r="AK164" s="494">
        <v>2687</v>
      </c>
      <c r="AL164" s="494">
        <v>1167</v>
      </c>
      <c r="AM164" s="494">
        <v>3727</v>
      </c>
      <c r="AN164" s="494">
        <v>9637</v>
      </c>
      <c r="AO164" s="494">
        <v>1043</v>
      </c>
      <c r="AP164" s="494">
        <v>11066</v>
      </c>
      <c r="AQ164" s="494">
        <v>3946</v>
      </c>
      <c r="AR164" s="494">
        <v>6610</v>
      </c>
      <c r="AS164" s="494">
        <v>2786</v>
      </c>
      <c r="AT164" s="494">
        <v>18325</v>
      </c>
      <c r="AU164" s="494">
        <v>2525</v>
      </c>
      <c r="AV164" s="494">
        <v>1935</v>
      </c>
      <c r="AW164" s="494">
        <v>4723</v>
      </c>
      <c r="AX164" s="494">
        <v>2946</v>
      </c>
      <c r="AY164" s="494">
        <v>10014</v>
      </c>
      <c r="AZ164" s="494">
        <v>470</v>
      </c>
      <c r="BA164" s="494">
        <v>9042</v>
      </c>
      <c r="BB164" s="494">
        <v>9623</v>
      </c>
      <c r="BC164" s="494">
        <v>1123</v>
      </c>
      <c r="BD164" s="494">
        <v>102192</v>
      </c>
      <c r="BE164" s="494">
        <v>4202</v>
      </c>
      <c r="BF164" s="494">
        <v>8279</v>
      </c>
      <c r="BG164" s="494">
        <v>4808</v>
      </c>
      <c r="BH164" s="494">
        <v>1916</v>
      </c>
      <c r="BI164" s="494">
        <v>12779</v>
      </c>
      <c r="BJ164" s="494">
        <v>5225</v>
      </c>
      <c r="BK164" s="494">
        <v>811</v>
      </c>
      <c r="BL164" s="494">
        <v>40072</v>
      </c>
      <c r="BM164" s="494">
        <v>7772</v>
      </c>
      <c r="BN164" s="494">
        <v>11264</v>
      </c>
      <c r="BO164" s="494">
        <v>252</v>
      </c>
      <c r="BP164" s="494">
        <v>275</v>
      </c>
      <c r="BQ164" s="494">
        <v>4900</v>
      </c>
      <c r="BR164" s="494">
        <v>7609</v>
      </c>
      <c r="BS164" s="494">
        <v>5734</v>
      </c>
      <c r="BT164" s="494">
        <v>1809</v>
      </c>
      <c r="BU164" s="494">
        <v>7865</v>
      </c>
      <c r="BV164" s="494">
        <v>13959</v>
      </c>
      <c r="BW164" s="494">
        <v>0</v>
      </c>
      <c r="BX164" s="494">
        <v>5804</v>
      </c>
      <c r="BY164" s="494">
        <v>2391</v>
      </c>
      <c r="BZ164" s="494">
        <v>10572</v>
      </c>
      <c r="CA164" s="494">
        <v>7083</v>
      </c>
      <c r="CB164" s="494">
        <v>7979</v>
      </c>
      <c r="CC164" s="494">
        <v>6573</v>
      </c>
      <c r="CD164" s="494">
        <v>0</v>
      </c>
      <c r="CE164" s="494">
        <v>3165</v>
      </c>
      <c r="CF164" s="494">
        <v>11047</v>
      </c>
      <c r="CG164" s="494">
        <v>8835</v>
      </c>
      <c r="CH164" s="494">
        <v>6515</v>
      </c>
      <c r="CI164" s="494">
        <v>345</v>
      </c>
      <c r="CJ164" s="494">
        <v>22540</v>
      </c>
      <c r="CK164" s="494">
        <v>9392</v>
      </c>
      <c r="CL164" s="494">
        <v>11260</v>
      </c>
      <c r="CM164" s="494">
        <v>7966</v>
      </c>
      <c r="CN164" s="494">
        <v>7710</v>
      </c>
      <c r="CO164" s="494">
        <v>9695</v>
      </c>
      <c r="CP164" s="494">
        <v>4342</v>
      </c>
      <c r="CQ164" s="494">
        <v>29351</v>
      </c>
      <c r="CR164" s="494">
        <v>304</v>
      </c>
      <c r="CS164" s="494">
        <v>16128</v>
      </c>
      <c r="CT164" s="494">
        <v>12485</v>
      </c>
      <c r="CU164" s="494">
        <v>26870</v>
      </c>
      <c r="CV164" s="494">
        <v>30369</v>
      </c>
      <c r="CW164" s="494">
        <v>17250</v>
      </c>
      <c r="CX164" s="494">
        <v>511</v>
      </c>
      <c r="CY164" s="494">
        <v>10167</v>
      </c>
      <c r="CZ164" s="494">
        <v>7792</v>
      </c>
      <c r="DA164" s="494">
        <v>5192</v>
      </c>
      <c r="DB164" s="494">
        <v>1858</v>
      </c>
      <c r="DC164" s="494">
        <v>5374</v>
      </c>
      <c r="DD164" s="494">
        <v>31786</v>
      </c>
      <c r="DE164" s="494">
        <v>51552</v>
      </c>
      <c r="DF164" s="494">
        <v>104355</v>
      </c>
      <c r="DG164" s="494">
        <v>5138</v>
      </c>
      <c r="DH164" s="494">
        <v>5259</v>
      </c>
      <c r="DI164" s="494">
        <v>24327</v>
      </c>
      <c r="DJ164" s="494">
        <v>17316</v>
      </c>
      <c r="DK164" s="494">
        <v>18233</v>
      </c>
      <c r="DL164" s="494">
        <v>5940</v>
      </c>
      <c r="DM164" s="494">
        <v>54693</v>
      </c>
      <c r="DN164" s="494">
        <v>28375</v>
      </c>
      <c r="DO164" s="494">
        <v>3907</v>
      </c>
      <c r="DP164" s="494">
        <v>828</v>
      </c>
      <c r="DQ164" s="494">
        <v>51218</v>
      </c>
      <c r="DR164" s="494">
        <v>6327</v>
      </c>
      <c r="DS164" s="494">
        <v>1282</v>
      </c>
      <c r="DT164" s="494">
        <v>3966</v>
      </c>
      <c r="DU164" s="494">
        <v>4433</v>
      </c>
      <c r="DV164" s="494">
        <v>2336</v>
      </c>
      <c r="DW164" s="494">
        <v>13324</v>
      </c>
      <c r="DX164" s="494">
        <v>61</v>
      </c>
      <c r="DY164" s="494">
        <v>18058</v>
      </c>
      <c r="DZ164" s="494">
        <v>34296</v>
      </c>
      <c r="EA164" s="494">
        <v>22093</v>
      </c>
      <c r="EB164" s="494">
        <v>35105</v>
      </c>
      <c r="EC164" s="494">
        <v>35391</v>
      </c>
      <c r="ED164" s="494">
        <v>221141</v>
      </c>
      <c r="EE164" s="494">
        <v>34188</v>
      </c>
      <c r="EF164" s="494">
        <v>903</v>
      </c>
      <c r="EG164" s="494">
        <v>162253</v>
      </c>
      <c r="EH164" s="494">
        <v>18953</v>
      </c>
      <c r="EI164" s="494">
        <v>700991</v>
      </c>
      <c r="EJ164" s="494">
        <v>937881</v>
      </c>
      <c r="EK164" s="494">
        <v>733539</v>
      </c>
      <c r="EL164" s="494">
        <v>634009</v>
      </c>
      <c r="EM164" s="494">
        <v>55897</v>
      </c>
      <c r="EN164" s="494">
        <v>36785</v>
      </c>
      <c r="EO164" s="494">
        <v>0</v>
      </c>
      <c r="EP164" s="494">
        <v>4964</v>
      </c>
      <c r="EQ164" s="494">
        <v>375</v>
      </c>
      <c r="ER164" s="494">
        <v>5762</v>
      </c>
      <c r="ES164" s="494">
        <v>55067</v>
      </c>
      <c r="ET164" s="494">
        <v>0</v>
      </c>
      <c r="EU164" s="494">
        <v>0</v>
      </c>
      <c r="EV164" s="494">
        <v>4151</v>
      </c>
      <c r="EW164" s="494">
        <v>1135</v>
      </c>
      <c r="EX164" s="494">
        <v>11239</v>
      </c>
      <c r="EY164" s="494">
        <v>17486</v>
      </c>
      <c r="EZ164" s="494">
        <v>3920</v>
      </c>
      <c r="FA164" s="494">
        <v>19239</v>
      </c>
      <c r="FB164" s="494">
        <v>105</v>
      </c>
      <c r="FC164" s="494">
        <v>146546</v>
      </c>
      <c r="FD164" s="494">
        <v>4581</v>
      </c>
      <c r="FE164" s="494">
        <v>465424</v>
      </c>
      <c r="FF164" s="494">
        <v>32221</v>
      </c>
      <c r="FG164" s="494">
        <v>488306</v>
      </c>
      <c r="FH164" s="494">
        <v>243740</v>
      </c>
      <c r="FI164" s="494">
        <v>170411</v>
      </c>
      <c r="FJ164" s="494">
        <v>291179</v>
      </c>
      <c r="FK164" s="494">
        <v>341966</v>
      </c>
      <c r="FL164" s="494">
        <v>68170</v>
      </c>
      <c r="FM164" s="494">
        <v>1121</v>
      </c>
      <c r="FN164" s="494">
        <v>88844</v>
      </c>
      <c r="FO164" s="494">
        <v>472235</v>
      </c>
      <c r="FP164" s="494">
        <v>278086</v>
      </c>
      <c r="FQ164" s="494">
        <v>33444</v>
      </c>
      <c r="FR164" s="494">
        <v>91574</v>
      </c>
      <c r="FS164" s="494">
        <v>9717</v>
      </c>
      <c r="FT164" s="494">
        <v>141253</v>
      </c>
      <c r="FU164" s="494">
        <v>102074</v>
      </c>
      <c r="FV164" s="494">
        <v>4541</v>
      </c>
      <c r="FW164" s="494">
        <v>55340</v>
      </c>
      <c r="FX164" s="494">
        <v>4647</v>
      </c>
      <c r="FY164" s="494">
        <v>18784</v>
      </c>
      <c r="FZ164" s="494">
        <v>676657</v>
      </c>
      <c r="GA164" s="494">
        <v>68306</v>
      </c>
      <c r="GB164" s="494">
        <v>50687</v>
      </c>
      <c r="GC164" s="494">
        <v>1447</v>
      </c>
      <c r="GD164" s="494">
        <v>107179</v>
      </c>
      <c r="GE164" s="494">
        <v>49684</v>
      </c>
      <c r="GF164" s="494">
        <v>0</v>
      </c>
      <c r="GG164" s="495">
        <v>19097</v>
      </c>
      <c r="GH164" s="496">
        <v>9549121</v>
      </c>
      <c r="GI164" s="497">
        <v>2462</v>
      </c>
      <c r="GJ164" s="497">
        <v>1022298</v>
      </c>
      <c r="GK164" s="497">
        <v>0</v>
      </c>
      <c r="GL164" s="497">
        <v>0</v>
      </c>
      <c r="GM164" s="497">
        <v>0</v>
      </c>
      <c r="GN164" s="497">
        <v>1055204</v>
      </c>
      <c r="GO164" s="497">
        <v>8262962</v>
      </c>
      <c r="GP164" s="495">
        <v>6418</v>
      </c>
      <c r="GQ164" s="496">
        <v>10349344</v>
      </c>
      <c r="GR164" s="496">
        <v>19898465</v>
      </c>
      <c r="GS164" s="494">
        <v>427320</v>
      </c>
      <c r="GT164" s="495">
        <v>0</v>
      </c>
      <c r="GU164" s="496">
        <v>427320</v>
      </c>
      <c r="GV164" s="496">
        <v>10776664</v>
      </c>
      <c r="GW164" s="496">
        <v>20325785</v>
      </c>
      <c r="GX164" s="497">
        <v>-1825463</v>
      </c>
      <c r="GY164" s="497">
        <v>0</v>
      </c>
      <c r="GZ164" s="497">
        <v>0</v>
      </c>
      <c r="HA164" s="495">
        <v>0</v>
      </c>
      <c r="HB164" s="495">
        <v>-1825463</v>
      </c>
      <c r="HC164" s="496">
        <v>8951201</v>
      </c>
      <c r="HD164" s="496">
        <v>18500322</v>
      </c>
    </row>
    <row r="165" spans="1:212" ht="15.75" hidden="1" customHeight="1" x14ac:dyDescent="0.2">
      <c r="A165" s="498" t="s">
        <v>1168</v>
      </c>
      <c r="B165" s="499" t="s">
        <v>1232</v>
      </c>
      <c r="C165" s="493">
        <v>33</v>
      </c>
      <c r="D165" s="494">
        <v>7</v>
      </c>
      <c r="E165" s="494">
        <v>64</v>
      </c>
      <c r="F165" s="494">
        <v>26</v>
      </c>
      <c r="G165" s="494">
        <v>4</v>
      </c>
      <c r="H165" s="494">
        <v>186</v>
      </c>
      <c r="I165" s="494">
        <v>202</v>
      </c>
      <c r="J165" s="494">
        <v>468</v>
      </c>
      <c r="K165" s="494">
        <v>8</v>
      </c>
      <c r="L165" s="494">
        <v>3</v>
      </c>
      <c r="M165" s="494">
        <v>2</v>
      </c>
      <c r="N165" s="494">
        <v>166</v>
      </c>
      <c r="O165" s="494">
        <v>1</v>
      </c>
      <c r="P165" s="494">
        <v>105</v>
      </c>
      <c r="Q165" s="494">
        <v>142</v>
      </c>
      <c r="R165" s="494">
        <v>42</v>
      </c>
      <c r="S165" s="494">
        <v>3923</v>
      </c>
      <c r="T165" s="494">
        <v>305</v>
      </c>
      <c r="U165" s="494">
        <v>236</v>
      </c>
      <c r="V165" s="494">
        <v>4678</v>
      </c>
      <c r="W165" s="494">
        <v>284</v>
      </c>
      <c r="X165" s="494">
        <v>463</v>
      </c>
      <c r="Y165" s="494">
        <v>1305</v>
      </c>
      <c r="Z165" s="494">
        <v>609</v>
      </c>
      <c r="AA165" s="494">
        <v>826</v>
      </c>
      <c r="AB165" s="494">
        <v>267</v>
      </c>
      <c r="AC165" s="494">
        <v>177</v>
      </c>
      <c r="AD165" s="494">
        <v>4</v>
      </c>
      <c r="AE165" s="494">
        <v>31</v>
      </c>
      <c r="AF165" s="494">
        <v>7</v>
      </c>
      <c r="AG165" s="494">
        <v>24</v>
      </c>
      <c r="AH165" s="494">
        <v>13</v>
      </c>
      <c r="AI165" s="494">
        <v>128</v>
      </c>
      <c r="AJ165" s="494">
        <v>57</v>
      </c>
      <c r="AK165" s="494">
        <v>81</v>
      </c>
      <c r="AL165" s="494">
        <v>187</v>
      </c>
      <c r="AM165" s="494">
        <v>11</v>
      </c>
      <c r="AN165" s="494">
        <v>230</v>
      </c>
      <c r="AO165" s="494">
        <v>899</v>
      </c>
      <c r="AP165" s="494">
        <v>6563</v>
      </c>
      <c r="AQ165" s="494">
        <v>1217</v>
      </c>
      <c r="AR165" s="494">
        <v>845</v>
      </c>
      <c r="AS165" s="494">
        <v>1508</v>
      </c>
      <c r="AT165" s="494">
        <v>503</v>
      </c>
      <c r="AU165" s="494">
        <v>261</v>
      </c>
      <c r="AV165" s="494">
        <v>570</v>
      </c>
      <c r="AW165" s="494">
        <v>333</v>
      </c>
      <c r="AX165" s="494">
        <v>1007</v>
      </c>
      <c r="AY165" s="494">
        <v>371</v>
      </c>
      <c r="AZ165" s="494">
        <v>206</v>
      </c>
      <c r="BA165" s="494">
        <v>726</v>
      </c>
      <c r="BB165" s="494">
        <v>1156</v>
      </c>
      <c r="BC165" s="494">
        <v>216</v>
      </c>
      <c r="BD165" s="494">
        <v>18406</v>
      </c>
      <c r="BE165" s="494">
        <v>878</v>
      </c>
      <c r="BF165" s="494">
        <v>507</v>
      </c>
      <c r="BG165" s="494">
        <v>558</v>
      </c>
      <c r="BH165" s="494">
        <v>559</v>
      </c>
      <c r="BI165" s="494">
        <v>1707</v>
      </c>
      <c r="BJ165" s="494">
        <v>1447</v>
      </c>
      <c r="BK165" s="494">
        <v>19</v>
      </c>
      <c r="BL165" s="494">
        <v>4086</v>
      </c>
      <c r="BM165" s="494">
        <v>419</v>
      </c>
      <c r="BN165" s="494">
        <v>100</v>
      </c>
      <c r="BO165" s="494">
        <v>24</v>
      </c>
      <c r="BP165" s="494">
        <v>12</v>
      </c>
      <c r="BQ165" s="494">
        <v>131</v>
      </c>
      <c r="BR165" s="494">
        <v>622</v>
      </c>
      <c r="BS165" s="494">
        <v>29</v>
      </c>
      <c r="BT165" s="494">
        <v>151</v>
      </c>
      <c r="BU165" s="494">
        <v>546</v>
      </c>
      <c r="BV165" s="494">
        <v>1537</v>
      </c>
      <c r="BW165" s="494">
        <v>0</v>
      </c>
      <c r="BX165" s="494">
        <v>4857</v>
      </c>
      <c r="BY165" s="494">
        <v>326</v>
      </c>
      <c r="BZ165" s="494">
        <v>717</v>
      </c>
      <c r="CA165" s="494">
        <v>771</v>
      </c>
      <c r="CB165" s="494">
        <v>388</v>
      </c>
      <c r="CC165" s="494">
        <v>581</v>
      </c>
      <c r="CD165" s="494">
        <v>0</v>
      </c>
      <c r="CE165" s="494">
        <v>873</v>
      </c>
      <c r="CF165" s="494">
        <v>1118</v>
      </c>
      <c r="CG165" s="494">
        <v>288</v>
      </c>
      <c r="CH165" s="494">
        <v>374</v>
      </c>
      <c r="CI165" s="494">
        <v>437</v>
      </c>
      <c r="CJ165" s="494">
        <v>8831</v>
      </c>
      <c r="CK165" s="494">
        <v>53</v>
      </c>
      <c r="CL165" s="494">
        <v>1438</v>
      </c>
      <c r="CM165" s="494">
        <v>1360</v>
      </c>
      <c r="CN165" s="494">
        <v>172</v>
      </c>
      <c r="CO165" s="494">
        <v>319</v>
      </c>
      <c r="CP165" s="494">
        <v>288</v>
      </c>
      <c r="CQ165" s="494">
        <v>493</v>
      </c>
      <c r="CR165" s="494">
        <v>9</v>
      </c>
      <c r="CS165" s="494">
        <v>354</v>
      </c>
      <c r="CT165" s="494">
        <v>120</v>
      </c>
      <c r="CU165" s="494">
        <v>435</v>
      </c>
      <c r="CV165" s="494">
        <v>294</v>
      </c>
      <c r="CW165" s="494">
        <v>483</v>
      </c>
      <c r="CX165" s="494">
        <v>288</v>
      </c>
      <c r="CY165" s="494">
        <v>2218</v>
      </c>
      <c r="CZ165" s="494">
        <v>1414</v>
      </c>
      <c r="DA165" s="494">
        <v>1625</v>
      </c>
      <c r="DB165" s="494">
        <v>225</v>
      </c>
      <c r="DC165" s="494">
        <v>156</v>
      </c>
      <c r="DD165" s="494">
        <v>6326</v>
      </c>
      <c r="DE165" s="494">
        <v>7468</v>
      </c>
      <c r="DF165" s="494">
        <v>2741</v>
      </c>
      <c r="DG165" s="494">
        <v>117</v>
      </c>
      <c r="DH165" s="494">
        <v>3733</v>
      </c>
      <c r="DI165" s="494">
        <v>1741</v>
      </c>
      <c r="DJ165" s="494">
        <v>908</v>
      </c>
      <c r="DK165" s="494">
        <v>11958</v>
      </c>
      <c r="DL165" s="494">
        <v>220</v>
      </c>
      <c r="DM165" s="494">
        <v>302</v>
      </c>
      <c r="DN165" s="494">
        <v>4404</v>
      </c>
      <c r="DO165" s="494">
        <v>1212</v>
      </c>
      <c r="DP165" s="494">
        <v>10</v>
      </c>
      <c r="DQ165" s="494">
        <v>4571</v>
      </c>
      <c r="DR165" s="494">
        <v>1702</v>
      </c>
      <c r="DS165" s="494">
        <v>440</v>
      </c>
      <c r="DT165" s="494">
        <v>99</v>
      </c>
      <c r="DU165" s="494">
        <v>181</v>
      </c>
      <c r="DV165" s="494">
        <v>20</v>
      </c>
      <c r="DW165" s="494">
        <v>825</v>
      </c>
      <c r="DX165" s="494">
        <v>44</v>
      </c>
      <c r="DY165" s="494">
        <v>2133</v>
      </c>
      <c r="DZ165" s="494">
        <v>1215</v>
      </c>
      <c r="EA165" s="494">
        <v>3780</v>
      </c>
      <c r="EB165" s="494">
        <v>254</v>
      </c>
      <c r="EC165" s="494">
        <v>149</v>
      </c>
      <c r="ED165" s="494">
        <v>351</v>
      </c>
      <c r="EE165" s="494">
        <v>153</v>
      </c>
      <c r="EF165" s="494">
        <v>2</v>
      </c>
      <c r="EG165" s="494">
        <v>1176</v>
      </c>
      <c r="EH165" s="494">
        <v>1406</v>
      </c>
      <c r="EI165" s="494">
        <v>131496</v>
      </c>
      <c r="EJ165" s="494">
        <v>333887</v>
      </c>
      <c r="EK165" s="494">
        <v>79866</v>
      </c>
      <c r="EL165" s="494">
        <v>32378</v>
      </c>
      <c r="EM165" s="494">
        <v>2713</v>
      </c>
      <c r="EN165" s="494">
        <v>16418</v>
      </c>
      <c r="EO165" s="494">
        <v>0</v>
      </c>
      <c r="EP165" s="494">
        <v>7850</v>
      </c>
      <c r="EQ165" s="494">
        <v>1</v>
      </c>
      <c r="ER165" s="494">
        <v>2947</v>
      </c>
      <c r="ES165" s="494">
        <v>14182</v>
      </c>
      <c r="ET165" s="494">
        <v>0</v>
      </c>
      <c r="EU165" s="494">
        <v>0</v>
      </c>
      <c r="EV165" s="494">
        <v>631</v>
      </c>
      <c r="EW165" s="494">
        <v>432</v>
      </c>
      <c r="EX165" s="494">
        <v>1510</v>
      </c>
      <c r="EY165" s="494">
        <v>834</v>
      </c>
      <c r="EZ165" s="494">
        <v>1275</v>
      </c>
      <c r="FA165" s="494">
        <v>1622</v>
      </c>
      <c r="FB165" s="494">
        <v>462</v>
      </c>
      <c r="FC165" s="494">
        <v>7680</v>
      </c>
      <c r="FD165" s="494">
        <v>2258</v>
      </c>
      <c r="FE165" s="494">
        <v>294961</v>
      </c>
      <c r="FF165" s="494">
        <v>53103</v>
      </c>
      <c r="FG165" s="494">
        <v>208126</v>
      </c>
      <c r="FH165" s="494">
        <v>411489</v>
      </c>
      <c r="FI165" s="494">
        <v>44734</v>
      </c>
      <c r="FJ165" s="494">
        <v>14611</v>
      </c>
      <c r="FK165" s="494">
        <v>8094</v>
      </c>
      <c r="FL165" s="494">
        <v>1475</v>
      </c>
      <c r="FM165" s="494">
        <v>1145</v>
      </c>
      <c r="FN165" s="494">
        <v>2983</v>
      </c>
      <c r="FO165" s="494">
        <v>19082</v>
      </c>
      <c r="FP165" s="494">
        <v>2001</v>
      </c>
      <c r="FQ165" s="494">
        <v>797</v>
      </c>
      <c r="FR165" s="494">
        <v>6931</v>
      </c>
      <c r="FS165" s="494">
        <v>451</v>
      </c>
      <c r="FT165" s="494">
        <v>2619</v>
      </c>
      <c r="FU165" s="494">
        <v>5264</v>
      </c>
      <c r="FV165" s="494">
        <v>1681</v>
      </c>
      <c r="FW165" s="494">
        <v>315644</v>
      </c>
      <c r="FX165" s="494">
        <v>5727</v>
      </c>
      <c r="FY165" s="494">
        <v>20768</v>
      </c>
      <c r="FZ165" s="494">
        <v>457159</v>
      </c>
      <c r="GA165" s="494">
        <v>2186</v>
      </c>
      <c r="GB165" s="494">
        <v>6150</v>
      </c>
      <c r="GC165" s="494">
        <v>2498</v>
      </c>
      <c r="GD165" s="494">
        <v>14660</v>
      </c>
      <c r="GE165" s="494">
        <v>5155</v>
      </c>
      <c r="GF165" s="494">
        <v>0</v>
      </c>
      <c r="GG165" s="495">
        <v>70496</v>
      </c>
      <c r="GH165" s="496">
        <v>2772802</v>
      </c>
      <c r="GI165" s="497">
        <v>22333</v>
      </c>
      <c r="GJ165" s="497">
        <v>753332</v>
      </c>
      <c r="GK165" s="497">
        <v>0</v>
      </c>
      <c r="GL165" s="497">
        <v>0</v>
      </c>
      <c r="GM165" s="497">
        <v>0</v>
      </c>
      <c r="GN165" s="497">
        <v>0</v>
      </c>
      <c r="GO165" s="497">
        <v>0</v>
      </c>
      <c r="GP165" s="495">
        <v>0</v>
      </c>
      <c r="GQ165" s="496">
        <v>775665</v>
      </c>
      <c r="GR165" s="496">
        <v>3548467</v>
      </c>
      <c r="GS165" s="494">
        <v>6755</v>
      </c>
      <c r="GT165" s="495">
        <v>23</v>
      </c>
      <c r="GU165" s="496">
        <v>6778</v>
      </c>
      <c r="GV165" s="496">
        <v>782443</v>
      </c>
      <c r="GW165" s="496">
        <v>3555245</v>
      </c>
      <c r="GX165" s="497">
        <v>-4504</v>
      </c>
      <c r="GY165" s="497">
        <v>-11</v>
      </c>
      <c r="GZ165" s="497">
        <v>0</v>
      </c>
      <c r="HA165" s="495">
        <v>0</v>
      </c>
      <c r="HB165" s="495">
        <v>-4515</v>
      </c>
      <c r="HC165" s="496">
        <v>777928</v>
      </c>
      <c r="HD165" s="496">
        <v>3550730</v>
      </c>
    </row>
    <row r="166" spans="1:212" ht="15.75" hidden="1" customHeight="1" x14ac:dyDescent="0.2">
      <c r="A166" s="498" t="s">
        <v>1169</v>
      </c>
      <c r="B166" s="499" t="s">
        <v>1233</v>
      </c>
      <c r="C166" s="493">
        <v>834</v>
      </c>
      <c r="D166" s="494">
        <v>69</v>
      </c>
      <c r="E166" s="494">
        <v>840</v>
      </c>
      <c r="F166" s="494">
        <v>78</v>
      </c>
      <c r="G166" s="494">
        <v>51</v>
      </c>
      <c r="H166" s="494">
        <v>445</v>
      </c>
      <c r="I166" s="494">
        <v>1235</v>
      </c>
      <c r="J166" s="494">
        <v>2665</v>
      </c>
      <c r="K166" s="494">
        <v>376</v>
      </c>
      <c r="L166" s="494">
        <v>283</v>
      </c>
      <c r="M166" s="494">
        <v>68</v>
      </c>
      <c r="N166" s="494">
        <v>1669</v>
      </c>
      <c r="O166" s="494">
        <v>135</v>
      </c>
      <c r="P166" s="494">
        <v>71</v>
      </c>
      <c r="Q166" s="494">
        <v>797</v>
      </c>
      <c r="R166" s="494">
        <v>208</v>
      </c>
      <c r="S166" s="494">
        <v>5292</v>
      </c>
      <c r="T166" s="494">
        <v>5119</v>
      </c>
      <c r="U166" s="494">
        <v>583</v>
      </c>
      <c r="V166" s="494">
        <v>15888</v>
      </c>
      <c r="W166" s="494">
        <v>1721</v>
      </c>
      <c r="X166" s="494">
        <v>2639</v>
      </c>
      <c r="Y166" s="494">
        <v>6400</v>
      </c>
      <c r="Z166" s="494">
        <v>2495</v>
      </c>
      <c r="AA166" s="494">
        <v>5276</v>
      </c>
      <c r="AB166" s="494">
        <v>1311</v>
      </c>
      <c r="AC166" s="494">
        <v>264</v>
      </c>
      <c r="AD166" s="494">
        <v>459</v>
      </c>
      <c r="AE166" s="494">
        <v>1001</v>
      </c>
      <c r="AF166" s="494">
        <v>82</v>
      </c>
      <c r="AG166" s="494">
        <v>303</v>
      </c>
      <c r="AH166" s="494">
        <v>399</v>
      </c>
      <c r="AI166" s="494">
        <v>3775</v>
      </c>
      <c r="AJ166" s="494">
        <v>641</v>
      </c>
      <c r="AK166" s="494">
        <v>2322</v>
      </c>
      <c r="AL166" s="494">
        <v>1547</v>
      </c>
      <c r="AM166" s="494">
        <v>1793</v>
      </c>
      <c r="AN166" s="494">
        <v>4295</v>
      </c>
      <c r="AO166" s="494">
        <v>101</v>
      </c>
      <c r="AP166" s="494">
        <v>1314</v>
      </c>
      <c r="AQ166" s="494">
        <v>582</v>
      </c>
      <c r="AR166" s="494">
        <v>2848</v>
      </c>
      <c r="AS166" s="494">
        <v>2319</v>
      </c>
      <c r="AT166" s="494">
        <v>10153</v>
      </c>
      <c r="AU166" s="494">
        <v>1949</v>
      </c>
      <c r="AV166" s="494">
        <v>368</v>
      </c>
      <c r="AW166" s="494">
        <v>2314</v>
      </c>
      <c r="AX166" s="494">
        <v>497</v>
      </c>
      <c r="AY166" s="494">
        <v>1671</v>
      </c>
      <c r="AZ166" s="494">
        <v>562</v>
      </c>
      <c r="BA166" s="494">
        <v>1235</v>
      </c>
      <c r="BB166" s="494">
        <v>646</v>
      </c>
      <c r="BC166" s="494">
        <v>381</v>
      </c>
      <c r="BD166" s="494">
        <v>19207</v>
      </c>
      <c r="BE166" s="494">
        <v>233</v>
      </c>
      <c r="BF166" s="494">
        <v>1603</v>
      </c>
      <c r="BG166" s="494">
        <v>1703</v>
      </c>
      <c r="BH166" s="494">
        <v>557</v>
      </c>
      <c r="BI166" s="494">
        <v>2953</v>
      </c>
      <c r="BJ166" s="494">
        <v>1752</v>
      </c>
      <c r="BK166" s="494">
        <v>735</v>
      </c>
      <c r="BL166" s="494">
        <v>7826</v>
      </c>
      <c r="BM166" s="494">
        <v>1322</v>
      </c>
      <c r="BN166" s="494">
        <v>5980</v>
      </c>
      <c r="BO166" s="494">
        <v>319</v>
      </c>
      <c r="BP166" s="494">
        <v>489</v>
      </c>
      <c r="BQ166" s="494">
        <v>660</v>
      </c>
      <c r="BR166" s="494">
        <v>1479</v>
      </c>
      <c r="BS166" s="494">
        <v>1573</v>
      </c>
      <c r="BT166" s="494">
        <v>288</v>
      </c>
      <c r="BU166" s="494">
        <v>2016</v>
      </c>
      <c r="BV166" s="494">
        <v>3621</v>
      </c>
      <c r="BW166" s="494">
        <v>0</v>
      </c>
      <c r="BX166" s="494">
        <v>1468</v>
      </c>
      <c r="BY166" s="494">
        <v>247</v>
      </c>
      <c r="BZ166" s="494">
        <v>1028</v>
      </c>
      <c r="CA166" s="494">
        <v>941</v>
      </c>
      <c r="CB166" s="494">
        <v>1239</v>
      </c>
      <c r="CC166" s="494">
        <v>1443</v>
      </c>
      <c r="CD166" s="494">
        <v>0</v>
      </c>
      <c r="CE166" s="494">
        <v>1033</v>
      </c>
      <c r="CF166" s="494">
        <v>2872</v>
      </c>
      <c r="CG166" s="494">
        <v>2565</v>
      </c>
      <c r="CH166" s="494">
        <v>2149</v>
      </c>
      <c r="CI166" s="494">
        <v>245</v>
      </c>
      <c r="CJ166" s="494">
        <v>11518</v>
      </c>
      <c r="CK166" s="494">
        <v>1879</v>
      </c>
      <c r="CL166" s="494">
        <v>2589</v>
      </c>
      <c r="CM166" s="494">
        <v>1742</v>
      </c>
      <c r="CN166" s="494">
        <v>1360</v>
      </c>
      <c r="CO166" s="494">
        <v>3583</v>
      </c>
      <c r="CP166" s="494">
        <v>955</v>
      </c>
      <c r="CQ166" s="494">
        <v>2072</v>
      </c>
      <c r="CR166" s="494">
        <v>880</v>
      </c>
      <c r="CS166" s="494">
        <v>1825</v>
      </c>
      <c r="CT166" s="494">
        <v>1978</v>
      </c>
      <c r="CU166" s="494">
        <v>5211</v>
      </c>
      <c r="CV166" s="494">
        <v>2783</v>
      </c>
      <c r="CW166" s="494">
        <v>4325</v>
      </c>
      <c r="CX166" s="494">
        <v>1299</v>
      </c>
      <c r="CY166" s="494">
        <v>1972</v>
      </c>
      <c r="CZ166" s="494">
        <v>3567</v>
      </c>
      <c r="DA166" s="494">
        <v>2159</v>
      </c>
      <c r="DB166" s="494">
        <v>859</v>
      </c>
      <c r="DC166" s="494">
        <v>195</v>
      </c>
      <c r="DD166" s="494">
        <v>7855</v>
      </c>
      <c r="DE166" s="494">
        <v>14343</v>
      </c>
      <c r="DF166" s="494">
        <v>12088</v>
      </c>
      <c r="DG166" s="494">
        <v>2995</v>
      </c>
      <c r="DH166" s="494">
        <v>1009</v>
      </c>
      <c r="DI166" s="494">
        <v>1840</v>
      </c>
      <c r="DJ166" s="494">
        <v>3956</v>
      </c>
      <c r="DK166" s="494">
        <v>3773</v>
      </c>
      <c r="DL166" s="494">
        <v>1877</v>
      </c>
      <c r="DM166" s="494">
        <v>4234</v>
      </c>
      <c r="DN166" s="494">
        <v>5439</v>
      </c>
      <c r="DO166" s="494">
        <v>1673</v>
      </c>
      <c r="DP166" s="494">
        <v>34</v>
      </c>
      <c r="DQ166" s="494">
        <v>12460</v>
      </c>
      <c r="DR166" s="494">
        <v>2063</v>
      </c>
      <c r="DS166" s="494">
        <v>1887</v>
      </c>
      <c r="DT166" s="494">
        <v>2412</v>
      </c>
      <c r="DU166" s="494">
        <v>1019</v>
      </c>
      <c r="DV166" s="494">
        <v>933</v>
      </c>
      <c r="DW166" s="494">
        <v>7025</v>
      </c>
      <c r="DX166" s="494">
        <v>1330</v>
      </c>
      <c r="DY166" s="494">
        <v>29067</v>
      </c>
      <c r="DZ166" s="494">
        <v>27666</v>
      </c>
      <c r="EA166" s="494">
        <v>19671</v>
      </c>
      <c r="EB166" s="494">
        <v>23723</v>
      </c>
      <c r="EC166" s="494">
        <v>13752</v>
      </c>
      <c r="ED166" s="494">
        <v>7020</v>
      </c>
      <c r="EE166" s="494">
        <v>1014</v>
      </c>
      <c r="EF166" s="494">
        <v>50</v>
      </c>
      <c r="EG166" s="494">
        <v>7717</v>
      </c>
      <c r="EH166" s="494">
        <v>9384</v>
      </c>
      <c r="EI166" s="494">
        <v>117100</v>
      </c>
      <c r="EJ166" s="494">
        <v>129952</v>
      </c>
      <c r="EK166" s="494">
        <v>70836</v>
      </c>
      <c r="EL166" s="494">
        <v>60136</v>
      </c>
      <c r="EM166" s="494">
        <v>18592</v>
      </c>
      <c r="EN166" s="494">
        <v>10473</v>
      </c>
      <c r="EO166" s="494">
        <v>0</v>
      </c>
      <c r="EP166" s="494">
        <v>14257</v>
      </c>
      <c r="EQ166" s="494">
        <v>245</v>
      </c>
      <c r="ER166" s="494">
        <v>12626</v>
      </c>
      <c r="ES166" s="494">
        <v>34644</v>
      </c>
      <c r="ET166" s="494">
        <v>0</v>
      </c>
      <c r="EU166" s="494">
        <v>0</v>
      </c>
      <c r="EV166" s="494">
        <v>722</v>
      </c>
      <c r="EW166" s="494">
        <v>1143</v>
      </c>
      <c r="EX166" s="494">
        <v>2128</v>
      </c>
      <c r="EY166" s="494">
        <v>5145</v>
      </c>
      <c r="EZ166" s="494">
        <v>3478</v>
      </c>
      <c r="FA166" s="494">
        <v>6198</v>
      </c>
      <c r="FB166" s="494">
        <v>2609</v>
      </c>
      <c r="FC166" s="494">
        <v>15038</v>
      </c>
      <c r="FD166" s="494">
        <v>11085</v>
      </c>
      <c r="FE166" s="494">
        <v>159928</v>
      </c>
      <c r="FF166" s="494">
        <v>957916</v>
      </c>
      <c r="FG166" s="494">
        <v>185982</v>
      </c>
      <c r="FH166" s="494">
        <v>24600</v>
      </c>
      <c r="FI166" s="494">
        <v>439717</v>
      </c>
      <c r="FJ166" s="494">
        <v>43353</v>
      </c>
      <c r="FK166" s="494">
        <v>208173</v>
      </c>
      <c r="FL166" s="494">
        <v>36861</v>
      </c>
      <c r="FM166" s="494">
        <v>42974</v>
      </c>
      <c r="FN166" s="494">
        <v>47428</v>
      </c>
      <c r="FO166" s="494">
        <v>207315</v>
      </c>
      <c r="FP166" s="494">
        <v>114525</v>
      </c>
      <c r="FQ166" s="494">
        <v>3294</v>
      </c>
      <c r="FR166" s="494">
        <v>93120</v>
      </c>
      <c r="FS166" s="494">
        <v>21999</v>
      </c>
      <c r="FT166" s="494">
        <v>104557</v>
      </c>
      <c r="FU166" s="494">
        <v>19340</v>
      </c>
      <c r="FV166" s="494">
        <v>1051</v>
      </c>
      <c r="FW166" s="494">
        <v>1335116</v>
      </c>
      <c r="FX166" s="494">
        <v>5021</v>
      </c>
      <c r="FY166" s="494">
        <v>765</v>
      </c>
      <c r="FZ166" s="494">
        <v>258966</v>
      </c>
      <c r="GA166" s="494">
        <v>22433</v>
      </c>
      <c r="GB166" s="494">
        <v>59069</v>
      </c>
      <c r="GC166" s="494">
        <v>31769</v>
      </c>
      <c r="GD166" s="494">
        <v>159003</v>
      </c>
      <c r="GE166" s="494">
        <v>25722</v>
      </c>
      <c r="GF166" s="494">
        <v>0</v>
      </c>
      <c r="GG166" s="495">
        <v>30289</v>
      </c>
      <c r="GH166" s="496">
        <v>5608668</v>
      </c>
      <c r="GI166" s="497">
        <v>52587</v>
      </c>
      <c r="GJ166" s="497">
        <v>1203740</v>
      </c>
      <c r="GK166" s="497">
        <v>0</v>
      </c>
      <c r="GL166" s="497">
        <v>36245</v>
      </c>
      <c r="GM166" s="497">
        <v>0</v>
      </c>
      <c r="GN166" s="497">
        <v>0</v>
      </c>
      <c r="GO166" s="497">
        <v>59744</v>
      </c>
      <c r="GP166" s="495">
        <v>-33422</v>
      </c>
      <c r="GQ166" s="496">
        <v>1318894</v>
      </c>
      <c r="GR166" s="496">
        <v>6927562</v>
      </c>
      <c r="GS166" s="494">
        <v>189716</v>
      </c>
      <c r="GT166" s="495">
        <v>36282</v>
      </c>
      <c r="GU166" s="496">
        <v>225998</v>
      </c>
      <c r="GV166" s="496">
        <v>1544892</v>
      </c>
      <c r="GW166" s="496">
        <v>7153560</v>
      </c>
      <c r="GX166" s="497">
        <v>-295285</v>
      </c>
      <c r="GY166" s="497">
        <v>-5457</v>
      </c>
      <c r="GZ166" s="497">
        <v>0</v>
      </c>
      <c r="HA166" s="495">
        <v>-7341</v>
      </c>
      <c r="HB166" s="495">
        <v>-308083</v>
      </c>
      <c r="HC166" s="496">
        <v>1236809</v>
      </c>
      <c r="HD166" s="496">
        <v>6845477</v>
      </c>
    </row>
    <row r="167" spans="1:212" ht="15.75" hidden="1" customHeight="1" x14ac:dyDescent="0.2">
      <c r="A167" s="498" t="s">
        <v>803</v>
      </c>
      <c r="B167" s="499" t="s">
        <v>761</v>
      </c>
      <c r="C167" s="493">
        <v>0</v>
      </c>
      <c r="D167" s="494">
        <v>0</v>
      </c>
      <c r="E167" s="494">
        <v>0</v>
      </c>
      <c r="F167" s="494">
        <v>0</v>
      </c>
      <c r="G167" s="494">
        <v>0</v>
      </c>
      <c r="H167" s="494">
        <v>0</v>
      </c>
      <c r="I167" s="494">
        <v>0</v>
      </c>
      <c r="J167" s="494">
        <v>0</v>
      </c>
      <c r="K167" s="494">
        <v>0</v>
      </c>
      <c r="L167" s="494">
        <v>0</v>
      </c>
      <c r="M167" s="494">
        <v>0</v>
      </c>
      <c r="N167" s="494">
        <v>0</v>
      </c>
      <c r="O167" s="494">
        <v>0</v>
      </c>
      <c r="P167" s="494">
        <v>0</v>
      </c>
      <c r="Q167" s="494">
        <v>0</v>
      </c>
      <c r="R167" s="494">
        <v>0</v>
      </c>
      <c r="S167" s="494">
        <v>0</v>
      </c>
      <c r="T167" s="494">
        <v>0</v>
      </c>
      <c r="U167" s="494">
        <v>0</v>
      </c>
      <c r="V167" s="494">
        <v>0</v>
      </c>
      <c r="W167" s="494">
        <v>0</v>
      </c>
      <c r="X167" s="494">
        <v>0</v>
      </c>
      <c r="Y167" s="494">
        <v>0</v>
      </c>
      <c r="Z167" s="494">
        <v>0</v>
      </c>
      <c r="AA167" s="494">
        <v>0</v>
      </c>
      <c r="AB167" s="494">
        <v>0</v>
      </c>
      <c r="AC167" s="494">
        <v>0</v>
      </c>
      <c r="AD167" s="494">
        <v>0</v>
      </c>
      <c r="AE167" s="494">
        <v>0</v>
      </c>
      <c r="AF167" s="494">
        <v>0</v>
      </c>
      <c r="AG167" s="494">
        <v>0</v>
      </c>
      <c r="AH167" s="494">
        <v>0</v>
      </c>
      <c r="AI167" s="494">
        <v>0</v>
      </c>
      <c r="AJ167" s="494">
        <v>0</v>
      </c>
      <c r="AK167" s="494">
        <v>0</v>
      </c>
      <c r="AL167" s="494">
        <v>0</v>
      </c>
      <c r="AM167" s="494">
        <v>0</v>
      </c>
      <c r="AN167" s="494">
        <v>0</v>
      </c>
      <c r="AO167" s="494">
        <v>0</v>
      </c>
      <c r="AP167" s="494">
        <v>0</v>
      </c>
      <c r="AQ167" s="494">
        <v>0</v>
      </c>
      <c r="AR167" s="494">
        <v>0</v>
      </c>
      <c r="AS167" s="494">
        <v>0</v>
      </c>
      <c r="AT167" s="494">
        <v>0</v>
      </c>
      <c r="AU167" s="494">
        <v>0</v>
      </c>
      <c r="AV167" s="494">
        <v>0</v>
      </c>
      <c r="AW167" s="494">
        <v>0</v>
      </c>
      <c r="AX167" s="494">
        <v>0</v>
      </c>
      <c r="AY167" s="494">
        <v>0</v>
      </c>
      <c r="AZ167" s="494">
        <v>0</v>
      </c>
      <c r="BA167" s="494">
        <v>0</v>
      </c>
      <c r="BB167" s="494">
        <v>0</v>
      </c>
      <c r="BC167" s="494">
        <v>0</v>
      </c>
      <c r="BD167" s="494">
        <v>0</v>
      </c>
      <c r="BE167" s="494">
        <v>0</v>
      </c>
      <c r="BF167" s="494">
        <v>0</v>
      </c>
      <c r="BG167" s="494">
        <v>0</v>
      </c>
      <c r="BH167" s="494">
        <v>0</v>
      </c>
      <c r="BI167" s="494">
        <v>0</v>
      </c>
      <c r="BJ167" s="494">
        <v>0</v>
      </c>
      <c r="BK167" s="494">
        <v>0</v>
      </c>
      <c r="BL167" s="494">
        <v>0</v>
      </c>
      <c r="BM167" s="494">
        <v>0</v>
      </c>
      <c r="BN167" s="494">
        <v>0</v>
      </c>
      <c r="BO167" s="494">
        <v>0</v>
      </c>
      <c r="BP167" s="494">
        <v>0</v>
      </c>
      <c r="BQ167" s="494">
        <v>0</v>
      </c>
      <c r="BR167" s="494">
        <v>0</v>
      </c>
      <c r="BS167" s="494">
        <v>0</v>
      </c>
      <c r="BT167" s="494">
        <v>0</v>
      </c>
      <c r="BU167" s="494">
        <v>0</v>
      </c>
      <c r="BV167" s="494">
        <v>0</v>
      </c>
      <c r="BW167" s="494">
        <v>0</v>
      </c>
      <c r="BX167" s="494">
        <v>0</v>
      </c>
      <c r="BY167" s="494">
        <v>0</v>
      </c>
      <c r="BZ167" s="494">
        <v>0</v>
      </c>
      <c r="CA167" s="494">
        <v>0</v>
      </c>
      <c r="CB167" s="494">
        <v>0</v>
      </c>
      <c r="CC167" s="494">
        <v>0</v>
      </c>
      <c r="CD167" s="494">
        <v>0</v>
      </c>
      <c r="CE167" s="494">
        <v>0</v>
      </c>
      <c r="CF167" s="494">
        <v>0</v>
      </c>
      <c r="CG167" s="494">
        <v>0</v>
      </c>
      <c r="CH167" s="494">
        <v>0</v>
      </c>
      <c r="CI167" s="494">
        <v>0</v>
      </c>
      <c r="CJ167" s="494">
        <v>0</v>
      </c>
      <c r="CK167" s="494">
        <v>0</v>
      </c>
      <c r="CL167" s="494">
        <v>0</v>
      </c>
      <c r="CM167" s="494">
        <v>0</v>
      </c>
      <c r="CN167" s="494">
        <v>0</v>
      </c>
      <c r="CO167" s="494">
        <v>0</v>
      </c>
      <c r="CP167" s="494">
        <v>0</v>
      </c>
      <c r="CQ167" s="494">
        <v>0</v>
      </c>
      <c r="CR167" s="494">
        <v>0</v>
      </c>
      <c r="CS167" s="494">
        <v>0</v>
      </c>
      <c r="CT167" s="494">
        <v>0</v>
      </c>
      <c r="CU167" s="494">
        <v>0</v>
      </c>
      <c r="CV167" s="494">
        <v>0</v>
      </c>
      <c r="CW167" s="494">
        <v>0</v>
      </c>
      <c r="CX167" s="494">
        <v>0</v>
      </c>
      <c r="CY167" s="494">
        <v>0</v>
      </c>
      <c r="CZ167" s="494">
        <v>0</v>
      </c>
      <c r="DA167" s="494">
        <v>0</v>
      </c>
      <c r="DB167" s="494">
        <v>0</v>
      </c>
      <c r="DC167" s="494">
        <v>0</v>
      </c>
      <c r="DD167" s="494">
        <v>0</v>
      </c>
      <c r="DE167" s="494">
        <v>0</v>
      </c>
      <c r="DF167" s="494">
        <v>0</v>
      </c>
      <c r="DG167" s="494">
        <v>0</v>
      </c>
      <c r="DH167" s="494">
        <v>0</v>
      </c>
      <c r="DI167" s="494">
        <v>0</v>
      </c>
      <c r="DJ167" s="494">
        <v>0</v>
      </c>
      <c r="DK167" s="494">
        <v>0</v>
      </c>
      <c r="DL167" s="494">
        <v>0</v>
      </c>
      <c r="DM167" s="494">
        <v>0</v>
      </c>
      <c r="DN167" s="494">
        <v>0</v>
      </c>
      <c r="DO167" s="494">
        <v>0</v>
      </c>
      <c r="DP167" s="494">
        <v>0</v>
      </c>
      <c r="DQ167" s="494">
        <v>0</v>
      </c>
      <c r="DR167" s="494">
        <v>0</v>
      </c>
      <c r="DS167" s="494">
        <v>0</v>
      </c>
      <c r="DT167" s="494">
        <v>0</v>
      </c>
      <c r="DU167" s="494">
        <v>0</v>
      </c>
      <c r="DV167" s="494">
        <v>0</v>
      </c>
      <c r="DW167" s="494">
        <v>0</v>
      </c>
      <c r="DX167" s="494">
        <v>0</v>
      </c>
      <c r="DY167" s="494">
        <v>0</v>
      </c>
      <c r="DZ167" s="494">
        <v>0</v>
      </c>
      <c r="EA167" s="494">
        <v>0</v>
      </c>
      <c r="EB167" s="494">
        <v>0</v>
      </c>
      <c r="EC167" s="494">
        <v>0</v>
      </c>
      <c r="ED167" s="494">
        <v>0</v>
      </c>
      <c r="EE167" s="494">
        <v>0</v>
      </c>
      <c r="EF167" s="494">
        <v>0</v>
      </c>
      <c r="EG167" s="494">
        <v>0</v>
      </c>
      <c r="EH167" s="494">
        <v>0</v>
      </c>
      <c r="EI167" s="494">
        <v>0</v>
      </c>
      <c r="EJ167" s="494">
        <v>0</v>
      </c>
      <c r="EK167" s="494">
        <v>0</v>
      </c>
      <c r="EL167" s="494">
        <v>0</v>
      </c>
      <c r="EM167" s="494">
        <v>0</v>
      </c>
      <c r="EN167" s="494">
        <v>0</v>
      </c>
      <c r="EO167" s="494">
        <v>0</v>
      </c>
      <c r="EP167" s="494">
        <v>0</v>
      </c>
      <c r="EQ167" s="494">
        <v>0</v>
      </c>
      <c r="ER167" s="494">
        <v>0</v>
      </c>
      <c r="ES167" s="494">
        <v>0</v>
      </c>
      <c r="ET167" s="494">
        <v>0</v>
      </c>
      <c r="EU167" s="494">
        <v>0</v>
      </c>
      <c r="EV167" s="494">
        <v>0</v>
      </c>
      <c r="EW167" s="494">
        <v>0</v>
      </c>
      <c r="EX167" s="494">
        <v>0</v>
      </c>
      <c r="EY167" s="494">
        <v>0</v>
      </c>
      <c r="EZ167" s="494">
        <v>0</v>
      </c>
      <c r="FA167" s="494">
        <v>0</v>
      </c>
      <c r="FB167" s="494">
        <v>0</v>
      </c>
      <c r="FC167" s="494">
        <v>0</v>
      </c>
      <c r="FD167" s="494">
        <v>0</v>
      </c>
      <c r="FE167" s="494">
        <v>0</v>
      </c>
      <c r="FF167" s="494">
        <v>0</v>
      </c>
      <c r="FG167" s="494">
        <v>0</v>
      </c>
      <c r="FH167" s="494">
        <v>0</v>
      </c>
      <c r="FI167" s="494">
        <v>0</v>
      </c>
      <c r="FJ167" s="494">
        <v>0</v>
      </c>
      <c r="FK167" s="494">
        <v>0</v>
      </c>
      <c r="FL167" s="494">
        <v>0</v>
      </c>
      <c r="FM167" s="494">
        <v>0</v>
      </c>
      <c r="FN167" s="494">
        <v>0</v>
      </c>
      <c r="FO167" s="494">
        <v>0</v>
      </c>
      <c r="FP167" s="494">
        <v>0</v>
      </c>
      <c r="FQ167" s="494">
        <v>0</v>
      </c>
      <c r="FR167" s="494">
        <v>0</v>
      </c>
      <c r="FS167" s="494">
        <v>0</v>
      </c>
      <c r="FT167" s="494">
        <v>0</v>
      </c>
      <c r="FU167" s="494">
        <v>0</v>
      </c>
      <c r="FV167" s="494">
        <v>0</v>
      </c>
      <c r="FW167" s="494">
        <v>0</v>
      </c>
      <c r="FX167" s="494">
        <v>0</v>
      </c>
      <c r="FY167" s="494">
        <v>0</v>
      </c>
      <c r="FZ167" s="494">
        <v>0</v>
      </c>
      <c r="GA167" s="494">
        <v>0</v>
      </c>
      <c r="GB167" s="494">
        <v>0</v>
      </c>
      <c r="GC167" s="494">
        <v>0</v>
      </c>
      <c r="GD167" s="494">
        <v>0</v>
      </c>
      <c r="GE167" s="494">
        <v>0</v>
      </c>
      <c r="GF167" s="494">
        <v>0</v>
      </c>
      <c r="GG167" s="495">
        <v>499315</v>
      </c>
      <c r="GH167" s="496">
        <v>499315</v>
      </c>
      <c r="GI167" s="497">
        <v>0</v>
      </c>
      <c r="GJ167" s="497">
        <v>23360</v>
      </c>
      <c r="GK167" s="497">
        <v>0</v>
      </c>
      <c r="GL167" s="497">
        <v>8783846</v>
      </c>
      <c r="GM167" s="497">
        <v>4107615</v>
      </c>
      <c r="GN167" s="497">
        <v>0</v>
      </c>
      <c r="GO167" s="497">
        <v>0</v>
      </c>
      <c r="GP167" s="495">
        <v>0</v>
      </c>
      <c r="GQ167" s="496">
        <v>12914821</v>
      </c>
      <c r="GR167" s="496">
        <v>13414136</v>
      </c>
      <c r="GS167" s="494">
        <v>0</v>
      </c>
      <c r="GT167" s="495">
        <v>0</v>
      </c>
      <c r="GU167" s="496">
        <v>0</v>
      </c>
      <c r="GV167" s="496">
        <v>12914821</v>
      </c>
      <c r="GW167" s="496">
        <v>13414136</v>
      </c>
      <c r="GX167" s="497">
        <v>0</v>
      </c>
      <c r="GY167" s="497">
        <v>0</v>
      </c>
      <c r="GZ167" s="497">
        <v>0</v>
      </c>
      <c r="HA167" s="495">
        <v>0</v>
      </c>
      <c r="HB167" s="495">
        <v>0</v>
      </c>
      <c r="HC167" s="496">
        <v>12914821</v>
      </c>
      <c r="HD167" s="496">
        <v>13414136</v>
      </c>
    </row>
    <row r="168" spans="1:212" ht="15.75" hidden="1" customHeight="1" x14ac:dyDescent="0.2">
      <c r="A168" s="498" t="s">
        <v>801</v>
      </c>
      <c r="B168" s="499" t="s">
        <v>758</v>
      </c>
      <c r="C168" s="493">
        <v>0</v>
      </c>
      <c r="D168" s="494">
        <v>0</v>
      </c>
      <c r="E168" s="494">
        <v>0</v>
      </c>
      <c r="F168" s="494">
        <v>0</v>
      </c>
      <c r="G168" s="494">
        <v>0</v>
      </c>
      <c r="H168" s="494">
        <v>0</v>
      </c>
      <c r="I168" s="494">
        <v>0</v>
      </c>
      <c r="J168" s="494">
        <v>0</v>
      </c>
      <c r="K168" s="494">
        <v>0</v>
      </c>
      <c r="L168" s="494">
        <v>0</v>
      </c>
      <c r="M168" s="494">
        <v>0</v>
      </c>
      <c r="N168" s="494">
        <v>0</v>
      </c>
      <c r="O168" s="494">
        <v>0</v>
      </c>
      <c r="P168" s="494">
        <v>0</v>
      </c>
      <c r="Q168" s="494">
        <v>0</v>
      </c>
      <c r="R168" s="494">
        <v>0</v>
      </c>
      <c r="S168" s="494">
        <v>0</v>
      </c>
      <c r="T168" s="494">
        <v>0</v>
      </c>
      <c r="U168" s="494">
        <v>0</v>
      </c>
      <c r="V168" s="494">
        <v>0</v>
      </c>
      <c r="W168" s="494">
        <v>0</v>
      </c>
      <c r="X168" s="494">
        <v>0</v>
      </c>
      <c r="Y168" s="494">
        <v>0</v>
      </c>
      <c r="Z168" s="494">
        <v>0</v>
      </c>
      <c r="AA168" s="494">
        <v>0</v>
      </c>
      <c r="AB168" s="494">
        <v>0</v>
      </c>
      <c r="AC168" s="494">
        <v>0</v>
      </c>
      <c r="AD168" s="494">
        <v>0</v>
      </c>
      <c r="AE168" s="494">
        <v>0</v>
      </c>
      <c r="AF168" s="494">
        <v>0</v>
      </c>
      <c r="AG168" s="494">
        <v>0</v>
      </c>
      <c r="AH168" s="494">
        <v>0</v>
      </c>
      <c r="AI168" s="494">
        <v>0</v>
      </c>
      <c r="AJ168" s="494">
        <v>0</v>
      </c>
      <c r="AK168" s="494">
        <v>0</v>
      </c>
      <c r="AL168" s="494">
        <v>0</v>
      </c>
      <c r="AM168" s="494">
        <v>0</v>
      </c>
      <c r="AN168" s="494">
        <v>0</v>
      </c>
      <c r="AO168" s="494">
        <v>0</v>
      </c>
      <c r="AP168" s="494">
        <v>0</v>
      </c>
      <c r="AQ168" s="494">
        <v>0</v>
      </c>
      <c r="AR168" s="494">
        <v>0</v>
      </c>
      <c r="AS168" s="494">
        <v>0</v>
      </c>
      <c r="AT168" s="494">
        <v>0</v>
      </c>
      <c r="AU168" s="494">
        <v>0</v>
      </c>
      <c r="AV168" s="494">
        <v>0</v>
      </c>
      <c r="AW168" s="494">
        <v>0</v>
      </c>
      <c r="AX168" s="494">
        <v>0</v>
      </c>
      <c r="AY168" s="494">
        <v>0</v>
      </c>
      <c r="AZ168" s="494">
        <v>0</v>
      </c>
      <c r="BA168" s="494">
        <v>0</v>
      </c>
      <c r="BB168" s="494">
        <v>0</v>
      </c>
      <c r="BC168" s="494">
        <v>0</v>
      </c>
      <c r="BD168" s="494">
        <v>0</v>
      </c>
      <c r="BE168" s="494">
        <v>0</v>
      </c>
      <c r="BF168" s="494">
        <v>0</v>
      </c>
      <c r="BG168" s="494">
        <v>0</v>
      </c>
      <c r="BH168" s="494">
        <v>0</v>
      </c>
      <c r="BI168" s="494">
        <v>0</v>
      </c>
      <c r="BJ168" s="494">
        <v>0</v>
      </c>
      <c r="BK168" s="494">
        <v>0</v>
      </c>
      <c r="BL168" s="494">
        <v>0</v>
      </c>
      <c r="BM168" s="494">
        <v>0</v>
      </c>
      <c r="BN168" s="494">
        <v>0</v>
      </c>
      <c r="BO168" s="494">
        <v>0</v>
      </c>
      <c r="BP168" s="494">
        <v>0</v>
      </c>
      <c r="BQ168" s="494">
        <v>0</v>
      </c>
      <c r="BR168" s="494">
        <v>0</v>
      </c>
      <c r="BS168" s="494">
        <v>0</v>
      </c>
      <c r="BT168" s="494">
        <v>0</v>
      </c>
      <c r="BU168" s="494">
        <v>0</v>
      </c>
      <c r="BV168" s="494">
        <v>0</v>
      </c>
      <c r="BW168" s="494">
        <v>0</v>
      </c>
      <c r="BX168" s="494">
        <v>0</v>
      </c>
      <c r="BY168" s="494">
        <v>0</v>
      </c>
      <c r="BZ168" s="494">
        <v>0</v>
      </c>
      <c r="CA168" s="494">
        <v>0</v>
      </c>
      <c r="CB168" s="494">
        <v>0</v>
      </c>
      <c r="CC168" s="494">
        <v>0</v>
      </c>
      <c r="CD168" s="494">
        <v>0</v>
      </c>
      <c r="CE168" s="494">
        <v>0</v>
      </c>
      <c r="CF168" s="494">
        <v>0</v>
      </c>
      <c r="CG168" s="494">
        <v>0</v>
      </c>
      <c r="CH168" s="494">
        <v>0</v>
      </c>
      <c r="CI168" s="494">
        <v>0</v>
      </c>
      <c r="CJ168" s="494">
        <v>0</v>
      </c>
      <c r="CK168" s="494">
        <v>0</v>
      </c>
      <c r="CL168" s="494">
        <v>0</v>
      </c>
      <c r="CM168" s="494">
        <v>0</v>
      </c>
      <c r="CN168" s="494">
        <v>0</v>
      </c>
      <c r="CO168" s="494">
        <v>0</v>
      </c>
      <c r="CP168" s="494">
        <v>0</v>
      </c>
      <c r="CQ168" s="494">
        <v>0</v>
      </c>
      <c r="CR168" s="494">
        <v>0</v>
      </c>
      <c r="CS168" s="494">
        <v>0</v>
      </c>
      <c r="CT168" s="494">
        <v>0</v>
      </c>
      <c r="CU168" s="494">
        <v>0</v>
      </c>
      <c r="CV168" s="494">
        <v>0</v>
      </c>
      <c r="CW168" s="494">
        <v>0</v>
      </c>
      <c r="CX168" s="494">
        <v>0</v>
      </c>
      <c r="CY168" s="494">
        <v>0</v>
      </c>
      <c r="CZ168" s="494">
        <v>0</v>
      </c>
      <c r="DA168" s="494">
        <v>0</v>
      </c>
      <c r="DB168" s="494">
        <v>0</v>
      </c>
      <c r="DC168" s="494">
        <v>0</v>
      </c>
      <c r="DD168" s="494">
        <v>0</v>
      </c>
      <c r="DE168" s="494">
        <v>0</v>
      </c>
      <c r="DF168" s="494">
        <v>0</v>
      </c>
      <c r="DG168" s="494">
        <v>0</v>
      </c>
      <c r="DH168" s="494">
        <v>0</v>
      </c>
      <c r="DI168" s="494">
        <v>0</v>
      </c>
      <c r="DJ168" s="494">
        <v>0</v>
      </c>
      <c r="DK168" s="494">
        <v>0</v>
      </c>
      <c r="DL168" s="494">
        <v>0</v>
      </c>
      <c r="DM168" s="494">
        <v>0</v>
      </c>
      <c r="DN168" s="494">
        <v>0</v>
      </c>
      <c r="DO168" s="494">
        <v>0</v>
      </c>
      <c r="DP168" s="494">
        <v>0</v>
      </c>
      <c r="DQ168" s="494">
        <v>0</v>
      </c>
      <c r="DR168" s="494">
        <v>0</v>
      </c>
      <c r="DS168" s="494">
        <v>0</v>
      </c>
      <c r="DT168" s="494">
        <v>0</v>
      </c>
      <c r="DU168" s="494">
        <v>0</v>
      </c>
      <c r="DV168" s="494">
        <v>0</v>
      </c>
      <c r="DW168" s="494">
        <v>0</v>
      </c>
      <c r="DX168" s="494">
        <v>0</v>
      </c>
      <c r="DY168" s="494">
        <v>0</v>
      </c>
      <c r="DZ168" s="494">
        <v>0</v>
      </c>
      <c r="EA168" s="494">
        <v>0</v>
      </c>
      <c r="EB168" s="494">
        <v>0</v>
      </c>
      <c r="EC168" s="494">
        <v>0</v>
      </c>
      <c r="ED168" s="494">
        <v>0</v>
      </c>
      <c r="EE168" s="494">
        <v>0</v>
      </c>
      <c r="EF168" s="494">
        <v>0</v>
      </c>
      <c r="EG168" s="494">
        <v>0</v>
      </c>
      <c r="EH168" s="494">
        <v>0</v>
      </c>
      <c r="EI168" s="494">
        <v>0</v>
      </c>
      <c r="EJ168" s="494">
        <v>0</v>
      </c>
      <c r="EK168" s="494">
        <v>0</v>
      </c>
      <c r="EL168" s="494">
        <v>0</v>
      </c>
      <c r="EM168" s="494">
        <v>0</v>
      </c>
      <c r="EN168" s="494">
        <v>0</v>
      </c>
      <c r="EO168" s="494">
        <v>0</v>
      </c>
      <c r="EP168" s="494">
        <v>0</v>
      </c>
      <c r="EQ168" s="494">
        <v>0</v>
      </c>
      <c r="ER168" s="494">
        <v>0</v>
      </c>
      <c r="ES168" s="494">
        <v>0</v>
      </c>
      <c r="ET168" s="494">
        <v>0</v>
      </c>
      <c r="EU168" s="494">
        <v>0</v>
      </c>
      <c r="EV168" s="494">
        <v>0</v>
      </c>
      <c r="EW168" s="494">
        <v>0</v>
      </c>
      <c r="EX168" s="494">
        <v>0</v>
      </c>
      <c r="EY168" s="494">
        <v>0</v>
      </c>
      <c r="EZ168" s="494">
        <v>0</v>
      </c>
      <c r="FA168" s="494">
        <v>0</v>
      </c>
      <c r="FB168" s="494">
        <v>0</v>
      </c>
      <c r="FC168" s="494">
        <v>0</v>
      </c>
      <c r="FD168" s="494">
        <v>0</v>
      </c>
      <c r="FE168" s="494">
        <v>0</v>
      </c>
      <c r="FF168" s="494">
        <v>0</v>
      </c>
      <c r="FG168" s="494">
        <v>0</v>
      </c>
      <c r="FH168" s="494">
        <v>0</v>
      </c>
      <c r="FI168" s="494">
        <v>0</v>
      </c>
      <c r="FJ168" s="494">
        <v>0</v>
      </c>
      <c r="FK168" s="494">
        <v>0</v>
      </c>
      <c r="FL168" s="494">
        <v>0</v>
      </c>
      <c r="FM168" s="494">
        <v>0</v>
      </c>
      <c r="FN168" s="494">
        <v>0</v>
      </c>
      <c r="FO168" s="494">
        <v>0</v>
      </c>
      <c r="FP168" s="494">
        <v>0</v>
      </c>
      <c r="FQ168" s="494">
        <v>0</v>
      </c>
      <c r="FR168" s="494">
        <v>0</v>
      </c>
      <c r="FS168" s="494">
        <v>0</v>
      </c>
      <c r="FT168" s="494">
        <v>0</v>
      </c>
      <c r="FU168" s="494">
        <v>0</v>
      </c>
      <c r="FV168" s="494">
        <v>0</v>
      </c>
      <c r="FW168" s="494">
        <v>0</v>
      </c>
      <c r="FX168" s="494">
        <v>0</v>
      </c>
      <c r="FY168" s="494">
        <v>0</v>
      </c>
      <c r="FZ168" s="494">
        <v>0</v>
      </c>
      <c r="GA168" s="494">
        <v>0</v>
      </c>
      <c r="GB168" s="494">
        <v>0</v>
      </c>
      <c r="GC168" s="494">
        <v>0</v>
      </c>
      <c r="GD168" s="494">
        <v>0</v>
      </c>
      <c r="GE168" s="494">
        <v>0</v>
      </c>
      <c r="GF168" s="494">
        <v>0</v>
      </c>
      <c r="GG168" s="495">
        <v>657974</v>
      </c>
      <c r="GH168" s="496">
        <v>657974</v>
      </c>
      <c r="GI168" s="497">
        <v>0</v>
      </c>
      <c r="GJ168" s="497">
        <v>1144383</v>
      </c>
      <c r="GK168" s="497">
        <v>0</v>
      </c>
      <c r="GL168" s="497">
        <v>15314937</v>
      </c>
      <c r="GM168" s="497">
        <v>9207605</v>
      </c>
      <c r="GN168" s="497">
        <v>0</v>
      </c>
      <c r="GO168" s="497">
        <v>0</v>
      </c>
      <c r="GP168" s="495">
        <v>0</v>
      </c>
      <c r="GQ168" s="496">
        <v>25666925</v>
      </c>
      <c r="GR168" s="496">
        <v>26324899</v>
      </c>
      <c r="GS168" s="494">
        <v>0</v>
      </c>
      <c r="GT168" s="495">
        <v>0</v>
      </c>
      <c r="GU168" s="496">
        <v>0</v>
      </c>
      <c r="GV168" s="496">
        <v>25666925</v>
      </c>
      <c r="GW168" s="496">
        <v>26324899</v>
      </c>
      <c r="GX168" s="497">
        <v>0</v>
      </c>
      <c r="GY168" s="497">
        <v>0</v>
      </c>
      <c r="GZ168" s="497">
        <v>0</v>
      </c>
      <c r="HA168" s="495">
        <v>0</v>
      </c>
      <c r="HB168" s="495">
        <v>0</v>
      </c>
      <c r="HC168" s="496">
        <v>25666925</v>
      </c>
      <c r="HD168" s="496">
        <v>26324899</v>
      </c>
    </row>
    <row r="169" spans="1:212" ht="15.75" hidden="1" customHeight="1" x14ac:dyDescent="0.2">
      <c r="A169" s="498" t="s">
        <v>1170</v>
      </c>
      <c r="B169" s="499" t="s">
        <v>757</v>
      </c>
      <c r="C169" s="493">
        <v>0</v>
      </c>
      <c r="D169" s="494">
        <v>0</v>
      </c>
      <c r="E169" s="494">
        <v>0</v>
      </c>
      <c r="F169" s="494">
        <v>0</v>
      </c>
      <c r="G169" s="494">
        <v>0</v>
      </c>
      <c r="H169" s="494">
        <v>0</v>
      </c>
      <c r="I169" s="494">
        <v>0</v>
      </c>
      <c r="J169" s="494">
        <v>0</v>
      </c>
      <c r="K169" s="494">
        <v>0</v>
      </c>
      <c r="L169" s="494">
        <v>0</v>
      </c>
      <c r="M169" s="494">
        <v>0</v>
      </c>
      <c r="N169" s="494">
        <v>0</v>
      </c>
      <c r="O169" s="494">
        <v>0</v>
      </c>
      <c r="P169" s="494">
        <v>0</v>
      </c>
      <c r="Q169" s="494">
        <v>0</v>
      </c>
      <c r="R169" s="494">
        <v>0</v>
      </c>
      <c r="S169" s="494">
        <v>0</v>
      </c>
      <c r="T169" s="494">
        <v>0</v>
      </c>
      <c r="U169" s="494">
        <v>0</v>
      </c>
      <c r="V169" s="494">
        <v>0</v>
      </c>
      <c r="W169" s="494">
        <v>0</v>
      </c>
      <c r="X169" s="494">
        <v>0</v>
      </c>
      <c r="Y169" s="494">
        <v>0</v>
      </c>
      <c r="Z169" s="494">
        <v>0</v>
      </c>
      <c r="AA169" s="494">
        <v>0</v>
      </c>
      <c r="AB169" s="494">
        <v>0</v>
      </c>
      <c r="AC169" s="494">
        <v>0</v>
      </c>
      <c r="AD169" s="494">
        <v>0</v>
      </c>
      <c r="AE169" s="494">
        <v>0</v>
      </c>
      <c r="AF169" s="494">
        <v>0</v>
      </c>
      <c r="AG169" s="494">
        <v>0</v>
      </c>
      <c r="AH169" s="494">
        <v>0</v>
      </c>
      <c r="AI169" s="494">
        <v>0</v>
      </c>
      <c r="AJ169" s="494">
        <v>0</v>
      </c>
      <c r="AK169" s="494">
        <v>0</v>
      </c>
      <c r="AL169" s="494">
        <v>0</v>
      </c>
      <c r="AM169" s="494">
        <v>0</v>
      </c>
      <c r="AN169" s="494">
        <v>0</v>
      </c>
      <c r="AO169" s="494">
        <v>0</v>
      </c>
      <c r="AP169" s="494">
        <v>0</v>
      </c>
      <c r="AQ169" s="494">
        <v>0</v>
      </c>
      <c r="AR169" s="494">
        <v>0</v>
      </c>
      <c r="AS169" s="494">
        <v>0</v>
      </c>
      <c r="AT169" s="494">
        <v>0</v>
      </c>
      <c r="AU169" s="494">
        <v>0</v>
      </c>
      <c r="AV169" s="494">
        <v>0</v>
      </c>
      <c r="AW169" s="494">
        <v>0</v>
      </c>
      <c r="AX169" s="494">
        <v>0</v>
      </c>
      <c r="AY169" s="494">
        <v>0</v>
      </c>
      <c r="AZ169" s="494">
        <v>0</v>
      </c>
      <c r="BA169" s="494">
        <v>0</v>
      </c>
      <c r="BB169" s="494">
        <v>0</v>
      </c>
      <c r="BC169" s="494">
        <v>0</v>
      </c>
      <c r="BD169" s="494">
        <v>0</v>
      </c>
      <c r="BE169" s="494">
        <v>0</v>
      </c>
      <c r="BF169" s="494">
        <v>0</v>
      </c>
      <c r="BG169" s="494">
        <v>0</v>
      </c>
      <c r="BH169" s="494">
        <v>0</v>
      </c>
      <c r="BI169" s="494">
        <v>0</v>
      </c>
      <c r="BJ169" s="494">
        <v>0</v>
      </c>
      <c r="BK169" s="494">
        <v>0</v>
      </c>
      <c r="BL169" s="494">
        <v>0</v>
      </c>
      <c r="BM169" s="494">
        <v>0</v>
      </c>
      <c r="BN169" s="494">
        <v>0</v>
      </c>
      <c r="BO169" s="494">
        <v>0</v>
      </c>
      <c r="BP169" s="494">
        <v>0</v>
      </c>
      <c r="BQ169" s="494">
        <v>0</v>
      </c>
      <c r="BR169" s="494">
        <v>0</v>
      </c>
      <c r="BS169" s="494">
        <v>0</v>
      </c>
      <c r="BT169" s="494">
        <v>0</v>
      </c>
      <c r="BU169" s="494">
        <v>0</v>
      </c>
      <c r="BV169" s="494">
        <v>0</v>
      </c>
      <c r="BW169" s="494">
        <v>0</v>
      </c>
      <c r="BX169" s="494">
        <v>0</v>
      </c>
      <c r="BY169" s="494">
        <v>0</v>
      </c>
      <c r="BZ169" s="494">
        <v>0</v>
      </c>
      <c r="CA169" s="494">
        <v>0</v>
      </c>
      <c r="CB169" s="494">
        <v>0</v>
      </c>
      <c r="CC169" s="494">
        <v>0</v>
      </c>
      <c r="CD169" s="494">
        <v>0</v>
      </c>
      <c r="CE169" s="494">
        <v>0</v>
      </c>
      <c r="CF169" s="494">
        <v>0</v>
      </c>
      <c r="CG169" s="494">
        <v>0</v>
      </c>
      <c r="CH169" s="494">
        <v>0</v>
      </c>
      <c r="CI169" s="494">
        <v>0</v>
      </c>
      <c r="CJ169" s="494">
        <v>0</v>
      </c>
      <c r="CK169" s="494">
        <v>0</v>
      </c>
      <c r="CL169" s="494">
        <v>0</v>
      </c>
      <c r="CM169" s="494">
        <v>0</v>
      </c>
      <c r="CN169" s="494">
        <v>0</v>
      </c>
      <c r="CO169" s="494">
        <v>0</v>
      </c>
      <c r="CP169" s="494">
        <v>0</v>
      </c>
      <c r="CQ169" s="494">
        <v>0</v>
      </c>
      <c r="CR169" s="494">
        <v>0</v>
      </c>
      <c r="CS169" s="494">
        <v>0</v>
      </c>
      <c r="CT169" s="494">
        <v>0</v>
      </c>
      <c r="CU169" s="494">
        <v>0</v>
      </c>
      <c r="CV169" s="494">
        <v>0</v>
      </c>
      <c r="CW169" s="494">
        <v>0</v>
      </c>
      <c r="CX169" s="494">
        <v>0</v>
      </c>
      <c r="CY169" s="494">
        <v>0</v>
      </c>
      <c r="CZ169" s="494">
        <v>0</v>
      </c>
      <c r="DA169" s="494">
        <v>0</v>
      </c>
      <c r="DB169" s="494">
        <v>0</v>
      </c>
      <c r="DC169" s="494">
        <v>0</v>
      </c>
      <c r="DD169" s="494">
        <v>0</v>
      </c>
      <c r="DE169" s="494">
        <v>0</v>
      </c>
      <c r="DF169" s="494">
        <v>0</v>
      </c>
      <c r="DG169" s="494">
        <v>0</v>
      </c>
      <c r="DH169" s="494">
        <v>0</v>
      </c>
      <c r="DI169" s="494">
        <v>0</v>
      </c>
      <c r="DJ169" s="494">
        <v>0</v>
      </c>
      <c r="DK169" s="494">
        <v>0</v>
      </c>
      <c r="DL169" s="494">
        <v>0</v>
      </c>
      <c r="DM169" s="494">
        <v>0</v>
      </c>
      <c r="DN169" s="494">
        <v>0</v>
      </c>
      <c r="DO169" s="494">
        <v>0</v>
      </c>
      <c r="DP169" s="494">
        <v>0</v>
      </c>
      <c r="DQ169" s="494">
        <v>0</v>
      </c>
      <c r="DR169" s="494">
        <v>0</v>
      </c>
      <c r="DS169" s="494">
        <v>0</v>
      </c>
      <c r="DT169" s="494">
        <v>0</v>
      </c>
      <c r="DU169" s="494">
        <v>0</v>
      </c>
      <c r="DV169" s="494">
        <v>0</v>
      </c>
      <c r="DW169" s="494">
        <v>0</v>
      </c>
      <c r="DX169" s="494">
        <v>0</v>
      </c>
      <c r="DY169" s="494">
        <v>0</v>
      </c>
      <c r="DZ169" s="494">
        <v>0</v>
      </c>
      <c r="EA169" s="494">
        <v>0</v>
      </c>
      <c r="EB169" s="494">
        <v>0</v>
      </c>
      <c r="EC169" s="494">
        <v>0</v>
      </c>
      <c r="ED169" s="494">
        <v>0</v>
      </c>
      <c r="EE169" s="494">
        <v>0</v>
      </c>
      <c r="EF169" s="494">
        <v>0</v>
      </c>
      <c r="EG169" s="494">
        <v>0</v>
      </c>
      <c r="EH169" s="494">
        <v>0</v>
      </c>
      <c r="EI169" s="494">
        <v>0</v>
      </c>
      <c r="EJ169" s="494">
        <v>0</v>
      </c>
      <c r="EK169" s="494">
        <v>0</v>
      </c>
      <c r="EL169" s="494">
        <v>0</v>
      </c>
      <c r="EM169" s="494">
        <v>0</v>
      </c>
      <c r="EN169" s="494">
        <v>0</v>
      </c>
      <c r="EO169" s="494">
        <v>0</v>
      </c>
      <c r="EP169" s="494">
        <v>0</v>
      </c>
      <c r="EQ169" s="494">
        <v>0</v>
      </c>
      <c r="ER169" s="494">
        <v>0</v>
      </c>
      <c r="ES169" s="494">
        <v>0</v>
      </c>
      <c r="ET169" s="494">
        <v>0</v>
      </c>
      <c r="EU169" s="494">
        <v>0</v>
      </c>
      <c r="EV169" s="494">
        <v>0</v>
      </c>
      <c r="EW169" s="494">
        <v>0</v>
      </c>
      <c r="EX169" s="494">
        <v>0</v>
      </c>
      <c r="EY169" s="494">
        <v>0</v>
      </c>
      <c r="EZ169" s="494">
        <v>0</v>
      </c>
      <c r="FA169" s="494">
        <v>0</v>
      </c>
      <c r="FB169" s="494">
        <v>0</v>
      </c>
      <c r="FC169" s="494">
        <v>0</v>
      </c>
      <c r="FD169" s="494">
        <v>0</v>
      </c>
      <c r="FE169" s="494">
        <v>0</v>
      </c>
      <c r="FF169" s="494">
        <v>0</v>
      </c>
      <c r="FG169" s="494">
        <v>0</v>
      </c>
      <c r="FH169" s="494">
        <v>0</v>
      </c>
      <c r="FI169" s="494">
        <v>0</v>
      </c>
      <c r="FJ169" s="494">
        <v>0</v>
      </c>
      <c r="FK169" s="494">
        <v>0</v>
      </c>
      <c r="FL169" s="494">
        <v>0</v>
      </c>
      <c r="FM169" s="494">
        <v>0</v>
      </c>
      <c r="FN169" s="494">
        <v>0</v>
      </c>
      <c r="FO169" s="494">
        <v>0</v>
      </c>
      <c r="FP169" s="494">
        <v>0</v>
      </c>
      <c r="FQ169" s="494">
        <v>0</v>
      </c>
      <c r="FR169" s="494">
        <v>0</v>
      </c>
      <c r="FS169" s="494">
        <v>0</v>
      </c>
      <c r="FT169" s="494">
        <v>0</v>
      </c>
      <c r="FU169" s="494">
        <v>0</v>
      </c>
      <c r="FV169" s="494">
        <v>0</v>
      </c>
      <c r="FW169" s="494">
        <v>0</v>
      </c>
      <c r="FX169" s="494">
        <v>0</v>
      </c>
      <c r="FY169" s="494">
        <v>0</v>
      </c>
      <c r="FZ169" s="494">
        <v>0</v>
      </c>
      <c r="GA169" s="494">
        <v>0</v>
      </c>
      <c r="GB169" s="494">
        <v>0</v>
      </c>
      <c r="GC169" s="494">
        <v>0</v>
      </c>
      <c r="GD169" s="494">
        <v>0</v>
      </c>
      <c r="GE169" s="494">
        <v>0</v>
      </c>
      <c r="GF169" s="494">
        <v>0</v>
      </c>
      <c r="GG169" s="495">
        <v>0</v>
      </c>
      <c r="GH169" s="496">
        <v>0</v>
      </c>
      <c r="GI169" s="497">
        <v>0</v>
      </c>
      <c r="GJ169" s="497">
        <v>5421919</v>
      </c>
      <c r="GK169" s="497">
        <v>2508858</v>
      </c>
      <c r="GL169" s="497">
        <v>11704937</v>
      </c>
      <c r="GM169" s="497">
        <v>2965129</v>
      </c>
      <c r="GN169" s="497">
        <v>0</v>
      </c>
      <c r="GO169" s="497">
        <v>0</v>
      </c>
      <c r="GP169" s="495">
        <v>0</v>
      </c>
      <c r="GQ169" s="496">
        <v>22600843</v>
      </c>
      <c r="GR169" s="496">
        <v>22600843</v>
      </c>
      <c r="GS169" s="494">
        <v>0</v>
      </c>
      <c r="GT169" s="495">
        <v>0</v>
      </c>
      <c r="GU169" s="496">
        <v>0</v>
      </c>
      <c r="GV169" s="496">
        <v>22600843</v>
      </c>
      <c r="GW169" s="496">
        <v>22600843</v>
      </c>
      <c r="GX169" s="497">
        <v>0</v>
      </c>
      <c r="GY169" s="497">
        <v>0</v>
      </c>
      <c r="GZ169" s="497">
        <v>0</v>
      </c>
      <c r="HA169" s="495">
        <v>0</v>
      </c>
      <c r="HB169" s="495">
        <v>0</v>
      </c>
      <c r="HC169" s="496">
        <v>22600843</v>
      </c>
      <c r="HD169" s="496">
        <v>22600843</v>
      </c>
    </row>
    <row r="170" spans="1:212" ht="15.75" hidden="1" customHeight="1" x14ac:dyDescent="0.2">
      <c r="A170" s="498" t="s">
        <v>1171</v>
      </c>
      <c r="B170" s="499" t="s">
        <v>755</v>
      </c>
      <c r="C170" s="493">
        <v>0</v>
      </c>
      <c r="D170" s="494">
        <v>0</v>
      </c>
      <c r="E170" s="494">
        <v>0</v>
      </c>
      <c r="F170" s="494">
        <v>0</v>
      </c>
      <c r="G170" s="494">
        <v>0</v>
      </c>
      <c r="H170" s="494">
        <v>0</v>
      </c>
      <c r="I170" s="494">
        <v>0</v>
      </c>
      <c r="J170" s="494">
        <v>397</v>
      </c>
      <c r="K170" s="494">
        <v>12</v>
      </c>
      <c r="L170" s="494">
        <v>99</v>
      </c>
      <c r="M170" s="494">
        <v>0</v>
      </c>
      <c r="N170" s="494">
        <v>0</v>
      </c>
      <c r="O170" s="494">
        <v>2</v>
      </c>
      <c r="P170" s="494">
        <v>4</v>
      </c>
      <c r="Q170" s="494">
        <v>6</v>
      </c>
      <c r="R170" s="494">
        <v>245</v>
      </c>
      <c r="S170" s="494">
        <v>764</v>
      </c>
      <c r="T170" s="494">
        <v>1364</v>
      </c>
      <c r="U170" s="494">
        <v>265</v>
      </c>
      <c r="V170" s="494">
        <v>1173</v>
      </c>
      <c r="W170" s="494">
        <v>1566</v>
      </c>
      <c r="X170" s="494">
        <v>658</v>
      </c>
      <c r="Y170" s="494">
        <v>3745</v>
      </c>
      <c r="Z170" s="494">
        <v>0</v>
      </c>
      <c r="AA170" s="494">
        <v>353</v>
      </c>
      <c r="AB170" s="494">
        <v>350</v>
      </c>
      <c r="AC170" s="494">
        <v>0</v>
      </c>
      <c r="AD170" s="494">
        <v>6</v>
      </c>
      <c r="AE170" s="494">
        <v>0</v>
      </c>
      <c r="AF170" s="494">
        <v>0</v>
      </c>
      <c r="AG170" s="494">
        <v>0</v>
      </c>
      <c r="AH170" s="494">
        <v>0</v>
      </c>
      <c r="AI170" s="494">
        <v>72</v>
      </c>
      <c r="AJ170" s="494">
        <v>0</v>
      </c>
      <c r="AK170" s="494">
        <v>0</v>
      </c>
      <c r="AL170" s="494">
        <v>112</v>
      </c>
      <c r="AM170" s="494">
        <v>88</v>
      </c>
      <c r="AN170" s="494">
        <v>486</v>
      </c>
      <c r="AO170" s="494">
        <v>93</v>
      </c>
      <c r="AP170" s="494">
        <v>679</v>
      </c>
      <c r="AQ170" s="494">
        <v>0</v>
      </c>
      <c r="AR170" s="494">
        <v>0</v>
      </c>
      <c r="AS170" s="494">
        <v>412</v>
      </c>
      <c r="AT170" s="494">
        <v>89</v>
      </c>
      <c r="AU170" s="494">
        <v>33</v>
      </c>
      <c r="AV170" s="494">
        <v>163</v>
      </c>
      <c r="AW170" s="494">
        <v>266</v>
      </c>
      <c r="AX170" s="494">
        <v>489</v>
      </c>
      <c r="AY170" s="494">
        <v>1173</v>
      </c>
      <c r="AZ170" s="494">
        <v>134</v>
      </c>
      <c r="BA170" s="494">
        <v>178</v>
      </c>
      <c r="BB170" s="494">
        <v>1034</v>
      </c>
      <c r="BC170" s="494">
        <v>139</v>
      </c>
      <c r="BD170" s="494">
        <v>2088</v>
      </c>
      <c r="BE170" s="494">
        <v>253</v>
      </c>
      <c r="BF170" s="494">
        <v>581</v>
      </c>
      <c r="BG170" s="494">
        <v>721</v>
      </c>
      <c r="BH170" s="494">
        <v>460</v>
      </c>
      <c r="BI170" s="494">
        <v>992</v>
      </c>
      <c r="BJ170" s="494">
        <v>109</v>
      </c>
      <c r="BK170" s="494">
        <v>6</v>
      </c>
      <c r="BL170" s="494">
        <v>1545</v>
      </c>
      <c r="BM170" s="494">
        <v>0</v>
      </c>
      <c r="BN170" s="494">
        <v>159</v>
      </c>
      <c r="BO170" s="494">
        <v>0</v>
      </c>
      <c r="BP170" s="494">
        <v>0</v>
      </c>
      <c r="BQ170" s="494">
        <v>214</v>
      </c>
      <c r="BR170" s="494">
        <v>836</v>
      </c>
      <c r="BS170" s="494">
        <v>982</v>
      </c>
      <c r="BT170" s="494">
        <v>230</v>
      </c>
      <c r="BU170" s="494">
        <v>158</v>
      </c>
      <c r="BV170" s="494">
        <v>134</v>
      </c>
      <c r="BW170" s="494">
        <v>0</v>
      </c>
      <c r="BX170" s="494">
        <v>135</v>
      </c>
      <c r="BY170" s="494">
        <v>0</v>
      </c>
      <c r="BZ170" s="494">
        <v>604</v>
      </c>
      <c r="CA170" s="494">
        <v>781</v>
      </c>
      <c r="CB170" s="494">
        <v>0</v>
      </c>
      <c r="CC170" s="494">
        <v>0</v>
      </c>
      <c r="CD170" s="494">
        <v>0</v>
      </c>
      <c r="CE170" s="494">
        <v>0</v>
      </c>
      <c r="CF170" s="494">
        <v>148</v>
      </c>
      <c r="CG170" s="494">
        <v>2919</v>
      </c>
      <c r="CH170" s="494">
        <v>0</v>
      </c>
      <c r="CI170" s="494">
        <v>76</v>
      </c>
      <c r="CJ170" s="494">
        <v>1578</v>
      </c>
      <c r="CK170" s="494">
        <v>397</v>
      </c>
      <c r="CL170" s="494">
        <v>786</v>
      </c>
      <c r="CM170" s="494">
        <v>1383</v>
      </c>
      <c r="CN170" s="494">
        <v>1273</v>
      </c>
      <c r="CO170" s="494">
        <v>2723</v>
      </c>
      <c r="CP170" s="494">
        <v>542</v>
      </c>
      <c r="CQ170" s="494">
        <v>1791</v>
      </c>
      <c r="CR170" s="494">
        <v>16</v>
      </c>
      <c r="CS170" s="494">
        <v>668</v>
      </c>
      <c r="CT170" s="494">
        <v>873</v>
      </c>
      <c r="CU170" s="494">
        <v>1001</v>
      </c>
      <c r="CV170" s="494">
        <v>677</v>
      </c>
      <c r="CW170" s="494">
        <v>1016</v>
      </c>
      <c r="CX170" s="494">
        <v>223</v>
      </c>
      <c r="CY170" s="494">
        <v>554</v>
      </c>
      <c r="CZ170" s="494">
        <v>578</v>
      </c>
      <c r="DA170" s="494">
        <v>429</v>
      </c>
      <c r="DB170" s="494">
        <v>101</v>
      </c>
      <c r="DC170" s="494">
        <v>304</v>
      </c>
      <c r="DD170" s="494">
        <v>4272</v>
      </c>
      <c r="DE170" s="494">
        <v>10917</v>
      </c>
      <c r="DF170" s="494">
        <v>8029</v>
      </c>
      <c r="DG170" s="494">
        <v>5475</v>
      </c>
      <c r="DH170" s="494">
        <v>664</v>
      </c>
      <c r="DI170" s="494">
        <v>990</v>
      </c>
      <c r="DJ170" s="494">
        <v>2373</v>
      </c>
      <c r="DK170" s="494">
        <v>7296</v>
      </c>
      <c r="DL170" s="494">
        <v>330</v>
      </c>
      <c r="DM170" s="494">
        <v>521</v>
      </c>
      <c r="DN170" s="494">
        <v>1837</v>
      </c>
      <c r="DO170" s="494">
        <v>807</v>
      </c>
      <c r="DP170" s="494">
        <v>31</v>
      </c>
      <c r="DQ170" s="494">
        <v>5823</v>
      </c>
      <c r="DR170" s="494">
        <v>1586</v>
      </c>
      <c r="DS170" s="494">
        <v>64</v>
      </c>
      <c r="DT170" s="494">
        <v>96</v>
      </c>
      <c r="DU170" s="494">
        <v>146</v>
      </c>
      <c r="DV170" s="494">
        <v>15</v>
      </c>
      <c r="DW170" s="494">
        <v>347</v>
      </c>
      <c r="DX170" s="494">
        <v>30</v>
      </c>
      <c r="DY170" s="494">
        <v>3236</v>
      </c>
      <c r="DZ170" s="494">
        <v>3064</v>
      </c>
      <c r="EA170" s="494">
        <v>291</v>
      </c>
      <c r="EB170" s="494">
        <v>1578</v>
      </c>
      <c r="EC170" s="494">
        <v>1321</v>
      </c>
      <c r="ED170" s="494">
        <v>11853</v>
      </c>
      <c r="EE170" s="494">
        <v>1791</v>
      </c>
      <c r="EF170" s="494">
        <v>0</v>
      </c>
      <c r="EG170" s="494">
        <v>480</v>
      </c>
      <c r="EH170" s="494">
        <v>710</v>
      </c>
      <c r="EI170" s="494">
        <v>8558</v>
      </c>
      <c r="EJ170" s="494">
        <v>11433</v>
      </c>
      <c r="EK170" s="494">
        <v>2909</v>
      </c>
      <c r="EL170" s="494">
        <v>4905</v>
      </c>
      <c r="EM170" s="494">
        <v>81</v>
      </c>
      <c r="EN170" s="494">
        <v>10</v>
      </c>
      <c r="EO170" s="494">
        <v>0</v>
      </c>
      <c r="EP170" s="494">
        <v>51915</v>
      </c>
      <c r="EQ170" s="494">
        <v>502</v>
      </c>
      <c r="ER170" s="494">
        <v>1527</v>
      </c>
      <c r="ES170" s="494">
        <v>3033</v>
      </c>
      <c r="ET170" s="494">
        <v>376</v>
      </c>
      <c r="EU170" s="494">
        <v>2817</v>
      </c>
      <c r="EV170" s="494">
        <v>1</v>
      </c>
      <c r="EW170" s="494">
        <v>0</v>
      </c>
      <c r="EX170" s="494">
        <v>376</v>
      </c>
      <c r="EY170" s="494">
        <v>187</v>
      </c>
      <c r="EZ170" s="494">
        <v>535</v>
      </c>
      <c r="FA170" s="494">
        <v>652</v>
      </c>
      <c r="FB170" s="494">
        <v>218</v>
      </c>
      <c r="FC170" s="494">
        <v>3457</v>
      </c>
      <c r="FD170" s="494">
        <v>350</v>
      </c>
      <c r="FE170" s="494">
        <v>92299</v>
      </c>
      <c r="FF170" s="494">
        <v>4084</v>
      </c>
      <c r="FG170" s="494">
        <v>75019</v>
      </c>
      <c r="FH170" s="494">
        <v>24516</v>
      </c>
      <c r="FI170" s="494">
        <v>9265</v>
      </c>
      <c r="FJ170" s="494">
        <v>5091</v>
      </c>
      <c r="FK170" s="494">
        <v>30</v>
      </c>
      <c r="FL170" s="494">
        <v>38</v>
      </c>
      <c r="FM170" s="494">
        <v>0</v>
      </c>
      <c r="FN170" s="494">
        <v>7</v>
      </c>
      <c r="FO170" s="494">
        <v>3</v>
      </c>
      <c r="FP170" s="494">
        <v>5069</v>
      </c>
      <c r="FQ170" s="494">
        <v>0</v>
      </c>
      <c r="FR170" s="494">
        <v>945</v>
      </c>
      <c r="FS170" s="494">
        <v>206</v>
      </c>
      <c r="FT170" s="494">
        <v>0</v>
      </c>
      <c r="FU170" s="494">
        <v>3415</v>
      </c>
      <c r="FV170" s="494">
        <v>642</v>
      </c>
      <c r="FW170" s="494">
        <v>7532</v>
      </c>
      <c r="FX170" s="494">
        <v>16</v>
      </c>
      <c r="FY170" s="494">
        <v>4</v>
      </c>
      <c r="FZ170" s="494">
        <v>27021</v>
      </c>
      <c r="GA170" s="494">
        <v>1151</v>
      </c>
      <c r="GB170" s="494">
        <v>11705</v>
      </c>
      <c r="GC170" s="494">
        <v>5274</v>
      </c>
      <c r="GD170" s="494">
        <v>2126</v>
      </c>
      <c r="GE170" s="494">
        <v>3435</v>
      </c>
      <c r="GF170" s="494">
        <v>0</v>
      </c>
      <c r="GG170" s="495">
        <v>737</v>
      </c>
      <c r="GH170" s="496">
        <v>497138</v>
      </c>
      <c r="GI170" s="497">
        <v>0</v>
      </c>
      <c r="GJ170" s="497">
        <v>619818</v>
      </c>
      <c r="GK170" s="497">
        <v>330287</v>
      </c>
      <c r="GL170" s="497">
        <v>971120</v>
      </c>
      <c r="GM170" s="497">
        <v>238285</v>
      </c>
      <c r="GN170" s="497">
        <v>0</v>
      </c>
      <c r="GO170" s="497">
        <v>0</v>
      </c>
      <c r="GP170" s="495">
        <v>0</v>
      </c>
      <c r="GQ170" s="496">
        <v>2159510</v>
      </c>
      <c r="GR170" s="496">
        <v>2656648</v>
      </c>
      <c r="GS170" s="494">
        <v>31203</v>
      </c>
      <c r="GT170" s="495">
        <v>2859</v>
      </c>
      <c r="GU170" s="496">
        <v>34062</v>
      </c>
      <c r="GV170" s="496">
        <v>2193572</v>
      </c>
      <c r="GW170" s="496">
        <v>2690710</v>
      </c>
      <c r="GX170" s="497">
        <v>-271364</v>
      </c>
      <c r="GY170" s="497">
        <v>0</v>
      </c>
      <c r="GZ170" s="497">
        <v>0</v>
      </c>
      <c r="HA170" s="495">
        <v>0</v>
      </c>
      <c r="HB170" s="495">
        <v>-271364</v>
      </c>
      <c r="HC170" s="496">
        <v>1922208</v>
      </c>
      <c r="HD170" s="496">
        <v>2419346</v>
      </c>
    </row>
    <row r="171" spans="1:212" ht="15.75" hidden="1" customHeight="1" x14ac:dyDescent="0.2">
      <c r="A171" s="498" t="s">
        <v>1172</v>
      </c>
      <c r="B171" s="499" t="s">
        <v>753</v>
      </c>
      <c r="C171" s="493">
        <v>0</v>
      </c>
      <c r="D171" s="494">
        <v>0</v>
      </c>
      <c r="E171" s="494">
        <v>0</v>
      </c>
      <c r="F171" s="494">
        <v>0</v>
      </c>
      <c r="G171" s="494">
        <v>0</v>
      </c>
      <c r="H171" s="494">
        <v>0</v>
      </c>
      <c r="I171" s="494">
        <v>0</v>
      </c>
      <c r="J171" s="494">
        <v>0</v>
      </c>
      <c r="K171" s="494">
        <v>0</v>
      </c>
      <c r="L171" s="494">
        <v>0</v>
      </c>
      <c r="M171" s="494">
        <v>0</v>
      </c>
      <c r="N171" s="494">
        <v>0</v>
      </c>
      <c r="O171" s="494">
        <v>0</v>
      </c>
      <c r="P171" s="494">
        <v>0</v>
      </c>
      <c r="Q171" s="494">
        <v>0</v>
      </c>
      <c r="R171" s="494">
        <v>0</v>
      </c>
      <c r="S171" s="494">
        <v>0</v>
      </c>
      <c r="T171" s="494">
        <v>0</v>
      </c>
      <c r="U171" s="494">
        <v>0</v>
      </c>
      <c r="V171" s="494">
        <v>0</v>
      </c>
      <c r="W171" s="494">
        <v>0</v>
      </c>
      <c r="X171" s="494">
        <v>0</v>
      </c>
      <c r="Y171" s="494">
        <v>0</v>
      </c>
      <c r="Z171" s="494">
        <v>0</v>
      </c>
      <c r="AA171" s="494">
        <v>0</v>
      </c>
      <c r="AB171" s="494">
        <v>0</v>
      </c>
      <c r="AC171" s="494">
        <v>0</v>
      </c>
      <c r="AD171" s="494">
        <v>0</v>
      </c>
      <c r="AE171" s="494">
        <v>0</v>
      </c>
      <c r="AF171" s="494">
        <v>0</v>
      </c>
      <c r="AG171" s="494">
        <v>0</v>
      </c>
      <c r="AH171" s="494">
        <v>0</v>
      </c>
      <c r="AI171" s="494">
        <v>0</v>
      </c>
      <c r="AJ171" s="494">
        <v>0</v>
      </c>
      <c r="AK171" s="494">
        <v>0</v>
      </c>
      <c r="AL171" s="494">
        <v>0</v>
      </c>
      <c r="AM171" s="494">
        <v>0</v>
      </c>
      <c r="AN171" s="494">
        <v>0</v>
      </c>
      <c r="AO171" s="494">
        <v>0</v>
      </c>
      <c r="AP171" s="494">
        <v>0</v>
      </c>
      <c r="AQ171" s="494">
        <v>0</v>
      </c>
      <c r="AR171" s="494">
        <v>0</v>
      </c>
      <c r="AS171" s="494">
        <v>0</v>
      </c>
      <c r="AT171" s="494">
        <v>0</v>
      </c>
      <c r="AU171" s="494">
        <v>0</v>
      </c>
      <c r="AV171" s="494">
        <v>0</v>
      </c>
      <c r="AW171" s="494">
        <v>0</v>
      </c>
      <c r="AX171" s="494">
        <v>0</v>
      </c>
      <c r="AY171" s="494">
        <v>0</v>
      </c>
      <c r="AZ171" s="494">
        <v>0</v>
      </c>
      <c r="BA171" s="494">
        <v>0</v>
      </c>
      <c r="BB171" s="494">
        <v>0</v>
      </c>
      <c r="BC171" s="494">
        <v>0</v>
      </c>
      <c r="BD171" s="494">
        <v>0</v>
      </c>
      <c r="BE171" s="494">
        <v>0</v>
      </c>
      <c r="BF171" s="494">
        <v>0</v>
      </c>
      <c r="BG171" s="494">
        <v>0</v>
      </c>
      <c r="BH171" s="494">
        <v>0</v>
      </c>
      <c r="BI171" s="494">
        <v>0</v>
      </c>
      <c r="BJ171" s="494">
        <v>0</v>
      </c>
      <c r="BK171" s="494">
        <v>0</v>
      </c>
      <c r="BL171" s="494">
        <v>0</v>
      </c>
      <c r="BM171" s="494">
        <v>0</v>
      </c>
      <c r="BN171" s="494">
        <v>0</v>
      </c>
      <c r="BO171" s="494">
        <v>0</v>
      </c>
      <c r="BP171" s="494">
        <v>0</v>
      </c>
      <c r="BQ171" s="494">
        <v>0</v>
      </c>
      <c r="BR171" s="494">
        <v>0</v>
      </c>
      <c r="BS171" s="494">
        <v>0</v>
      </c>
      <c r="BT171" s="494">
        <v>0</v>
      </c>
      <c r="BU171" s="494">
        <v>0</v>
      </c>
      <c r="BV171" s="494">
        <v>0</v>
      </c>
      <c r="BW171" s="494">
        <v>0</v>
      </c>
      <c r="BX171" s="494">
        <v>0</v>
      </c>
      <c r="BY171" s="494">
        <v>0</v>
      </c>
      <c r="BZ171" s="494">
        <v>0</v>
      </c>
      <c r="CA171" s="494">
        <v>0</v>
      </c>
      <c r="CB171" s="494">
        <v>0</v>
      </c>
      <c r="CC171" s="494">
        <v>0</v>
      </c>
      <c r="CD171" s="494">
        <v>0</v>
      </c>
      <c r="CE171" s="494">
        <v>0</v>
      </c>
      <c r="CF171" s="494">
        <v>0</v>
      </c>
      <c r="CG171" s="494">
        <v>0</v>
      </c>
      <c r="CH171" s="494">
        <v>0</v>
      </c>
      <c r="CI171" s="494">
        <v>0</v>
      </c>
      <c r="CJ171" s="494">
        <v>0</v>
      </c>
      <c r="CK171" s="494">
        <v>0</v>
      </c>
      <c r="CL171" s="494">
        <v>0</v>
      </c>
      <c r="CM171" s="494">
        <v>0</v>
      </c>
      <c r="CN171" s="494">
        <v>0</v>
      </c>
      <c r="CO171" s="494">
        <v>0</v>
      </c>
      <c r="CP171" s="494">
        <v>0</v>
      </c>
      <c r="CQ171" s="494">
        <v>0</v>
      </c>
      <c r="CR171" s="494">
        <v>0</v>
      </c>
      <c r="CS171" s="494">
        <v>0</v>
      </c>
      <c r="CT171" s="494">
        <v>0</v>
      </c>
      <c r="CU171" s="494">
        <v>0</v>
      </c>
      <c r="CV171" s="494">
        <v>0</v>
      </c>
      <c r="CW171" s="494">
        <v>0</v>
      </c>
      <c r="CX171" s="494">
        <v>0</v>
      </c>
      <c r="CY171" s="494">
        <v>0</v>
      </c>
      <c r="CZ171" s="494">
        <v>0</v>
      </c>
      <c r="DA171" s="494">
        <v>0</v>
      </c>
      <c r="DB171" s="494">
        <v>0</v>
      </c>
      <c r="DC171" s="494">
        <v>0</v>
      </c>
      <c r="DD171" s="494">
        <v>0</v>
      </c>
      <c r="DE171" s="494">
        <v>0</v>
      </c>
      <c r="DF171" s="494">
        <v>0</v>
      </c>
      <c r="DG171" s="494">
        <v>0</v>
      </c>
      <c r="DH171" s="494">
        <v>0</v>
      </c>
      <c r="DI171" s="494">
        <v>0</v>
      </c>
      <c r="DJ171" s="494">
        <v>0</v>
      </c>
      <c r="DK171" s="494">
        <v>0</v>
      </c>
      <c r="DL171" s="494">
        <v>0</v>
      </c>
      <c r="DM171" s="494">
        <v>0</v>
      </c>
      <c r="DN171" s="494">
        <v>0</v>
      </c>
      <c r="DO171" s="494">
        <v>0</v>
      </c>
      <c r="DP171" s="494">
        <v>0</v>
      </c>
      <c r="DQ171" s="494">
        <v>0</v>
      </c>
      <c r="DR171" s="494">
        <v>0</v>
      </c>
      <c r="DS171" s="494">
        <v>0</v>
      </c>
      <c r="DT171" s="494">
        <v>0</v>
      </c>
      <c r="DU171" s="494">
        <v>0</v>
      </c>
      <c r="DV171" s="494">
        <v>0</v>
      </c>
      <c r="DW171" s="494">
        <v>0</v>
      </c>
      <c r="DX171" s="494">
        <v>0</v>
      </c>
      <c r="DY171" s="494">
        <v>0</v>
      </c>
      <c r="DZ171" s="494">
        <v>0</v>
      </c>
      <c r="EA171" s="494">
        <v>0</v>
      </c>
      <c r="EB171" s="494">
        <v>0</v>
      </c>
      <c r="EC171" s="494">
        <v>0</v>
      </c>
      <c r="ED171" s="494">
        <v>0</v>
      </c>
      <c r="EE171" s="494">
        <v>0</v>
      </c>
      <c r="EF171" s="494">
        <v>0</v>
      </c>
      <c r="EG171" s="494">
        <v>0</v>
      </c>
      <c r="EH171" s="494">
        <v>0</v>
      </c>
      <c r="EI171" s="494">
        <v>0</v>
      </c>
      <c r="EJ171" s="494">
        <v>0</v>
      </c>
      <c r="EK171" s="494">
        <v>0</v>
      </c>
      <c r="EL171" s="494">
        <v>0</v>
      </c>
      <c r="EM171" s="494">
        <v>0</v>
      </c>
      <c r="EN171" s="494">
        <v>0</v>
      </c>
      <c r="EO171" s="494">
        <v>0</v>
      </c>
      <c r="EP171" s="494">
        <v>0</v>
      </c>
      <c r="EQ171" s="494">
        <v>0</v>
      </c>
      <c r="ER171" s="494">
        <v>0</v>
      </c>
      <c r="ES171" s="494">
        <v>0</v>
      </c>
      <c r="ET171" s="494">
        <v>0</v>
      </c>
      <c r="EU171" s="494">
        <v>0</v>
      </c>
      <c r="EV171" s="494">
        <v>0</v>
      </c>
      <c r="EW171" s="494">
        <v>0</v>
      </c>
      <c r="EX171" s="494">
        <v>0</v>
      </c>
      <c r="EY171" s="494">
        <v>0</v>
      </c>
      <c r="EZ171" s="494">
        <v>0</v>
      </c>
      <c r="FA171" s="494">
        <v>0</v>
      </c>
      <c r="FB171" s="494">
        <v>0</v>
      </c>
      <c r="FC171" s="494">
        <v>0</v>
      </c>
      <c r="FD171" s="494">
        <v>0</v>
      </c>
      <c r="FE171" s="494">
        <v>0</v>
      </c>
      <c r="FF171" s="494">
        <v>0</v>
      </c>
      <c r="FG171" s="494">
        <v>0</v>
      </c>
      <c r="FH171" s="494">
        <v>0</v>
      </c>
      <c r="FI171" s="494">
        <v>0</v>
      </c>
      <c r="FJ171" s="494">
        <v>0</v>
      </c>
      <c r="FK171" s="494">
        <v>0</v>
      </c>
      <c r="FL171" s="494">
        <v>0</v>
      </c>
      <c r="FM171" s="494">
        <v>0</v>
      </c>
      <c r="FN171" s="494">
        <v>0</v>
      </c>
      <c r="FO171" s="494">
        <v>0</v>
      </c>
      <c r="FP171" s="494">
        <v>0</v>
      </c>
      <c r="FQ171" s="494">
        <v>0</v>
      </c>
      <c r="FR171" s="494">
        <v>0</v>
      </c>
      <c r="FS171" s="494">
        <v>0</v>
      </c>
      <c r="FT171" s="494">
        <v>0</v>
      </c>
      <c r="FU171" s="494">
        <v>0</v>
      </c>
      <c r="FV171" s="494">
        <v>0</v>
      </c>
      <c r="FW171" s="494">
        <v>0</v>
      </c>
      <c r="FX171" s="494">
        <v>0</v>
      </c>
      <c r="FY171" s="494">
        <v>0</v>
      </c>
      <c r="FZ171" s="494">
        <v>0</v>
      </c>
      <c r="GA171" s="494">
        <v>0</v>
      </c>
      <c r="GB171" s="494">
        <v>0</v>
      </c>
      <c r="GC171" s="494">
        <v>0</v>
      </c>
      <c r="GD171" s="494">
        <v>0</v>
      </c>
      <c r="GE171" s="494">
        <v>0</v>
      </c>
      <c r="GF171" s="494">
        <v>0</v>
      </c>
      <c r="GG171" s="495">
        <v>0</v>
      </c>
      <c r="GH171" s="496">
        <v>0</v>
      </c>
      <c r="GI171" s="497">
        <v>0</v>
      </c>
      <c r="GJ171" s="497">
        <v>0</v>
      </c>
      <c r="GK171" s="497">
        <v>305497</v>
      </c>
      <c r="GL171" s="497">
        <v>88903</v>
      </c>
      <c r="GM171" s="497">
        <v>1545594</v>
      </c>
      <c r="GN171" s="497">
        <v>2547710</v>
      </c>
      <c r="GO171" s="497">
        <v>1893332</v>
      </c>
      <c r="GP171" s="495">
        <v>0</v>
      </c>
      <c r="GQ171" s="496">
        <v>6381036</v>
      </c>
      <c r="GR171" s="496">
        <v>6381036</v>
      </c>
      <c r="GS171" s="494">
        <v>100903</v>
      </c>
      <c r="GT171" s="495">
        <v>0</v>
      </c>
      <c r="GU171" s="496">
        <v>100903</v>
      </c>
      <c r="GV171" s="496">
        <v>6481939</v>
      </c>
      <c r="GW171" s="496">
        <v>6481939</v>
      </c>
      <c r="GX171" s="497">
        <v>-145193</v>
      </c>
      <c r="GY171" s="497">
        <v>0</v>
      </c>
      <c r="GZ171" s="497">
        <v>0</v>
      </c>
      <c r="HA171" s="495">
        <v>0</v>
      </c>
      <c r="HB171" s="495">
        <v>-145193</v>
      </c>
      <c r="HC171" s="496">
        <v>6336746</v>
      </c>
      <c r="HD171" s="496">
        <v>6336746</v>
      </c>
    </row>
    <row r="172" spans="1:212" ht="15.75" hidden="1" customHeight="1" x14ac:dyDescent="0.2">
      <c r="A172" s="498" t="s">
        <v>1173</v>
      </c>
      <c r="B172" s="499" t="s">
        <v>750</v>
      </c>
      <c r="C172" s="493">
        <v>0</v>
      </c>
      <c r="D172" s="494">
        <v>0</v>
      </c>
      <c r="E172" s="494">
        <v>0</v>
      </c>
      <c r="F172" s="494">
        <v>0</v>
      </c>
      <c r="G172" s="494">
        <v>0</v>
      </c>
      <c r="H172" s="494">
        <v>0</v>
      </c>
      <c r="I172" s="494">
        <v>0</v>
      </c>
      <c r="J172" s="494">
        <v>0</v>
      </c>
      <c r="K172" s="494">
        <v>0</v>
      </c>
      <c r="L172" s="494">
        <v>0</v>
      </c>
      <c r="M172" s="494">
        <v>0</v>
      </c>
      <c r="N172" s="494">
        <v>0</v>
      </c>
      <c r="O172" s="494">
        <v>0</v>
      </c>
      <c r="P172" s="494">
        <v>0</v>
      </c>
      <c r="Q172" s="494">
        <v>0</v>
      </c>
      <c r="R172" s="494">
        <v>0</v>
      </c>
      <c r="S172" s="494">
        <v>0</v>
      </c>
      <c r="T172" s="494">
        <v>0</v>
      </c>
      <c r="U172" s="494">
        <v>0</v>
      </c>
      <c r="V172" s="494">
        <v>0</v>
      </c>
      <c r="W172" s="494">
        <v>0</v>
      </c>
      <c r="X172" s="494">
        <v>0</v>
      </c>
      <c r="Y172" s="494">
        <v>0</v>
      </c>
      <c r="Z172" s="494">
        <v>0</v>
      </c>
      <c r="AA172" s="494">
        <v>0</v>
      </c>
      <c r="AB172" s="494">
        <v>0</v>
      </c>
      <c r="AC172" s="494">
        <v>0</v>
      </c>
      <c r="AD172" s="494">
        <v>0</v>
      </c>
      <c r="AE172" s="494">
        <v>0</v>
      </c>
      <c r="AF172" s="494">
        <v>0</v>
      </c>
      <c r="AG172" s="494">
        <v>0</v>
      </c>
      <c r="AH172" s="494">
        <v>0</v>
      </c>
      <c r="AI172" s="494">
        <v>0</v>
      </c>
      <c r="AJ172" s="494">
        <v>0</v>
      </c>
      <c r="AK172" s="494">
        <v>0</v>
      </c>
      <c r="AL172" s="494">
        <v>0</v>
      </c>
      <c r="AM172" s="494">
        <v>0</v>
      </c>
      <c r="AN172" s="494">
        <v>0</v>
      </c>
      <c r="AO172" s="494">
        <v>0</v>
      </c>
      <c r="AP172" s="494">
        <v>0</v>
      </c>
      <c r="AQ172" s="494">
        <v>0</v>
      </c>
      <c r="AR172" s="494">
        <v>0</v>
      </c>
      <c r="AS172" s="494">
        <v>0</v>
      </c>
      <c r="AT172" s="494">
        <v>0</v>
      </c>
      <c r="AU172" s="494">
        <v>0</v>
      </c>
      <c r="AV172" s="494">
        <v>0</v>
      </c>
      <c r="AW172" s="494">
        <v>0</v>
      </c>
      <c r="AX172" s="494">
        <v>0</v>
      </c>
      <c r="AY172" s="494">
        <v>0</v>
      </c>
      <c r="AZ172" s="494">
        <v>0</v>
      </c>
      <c r="BA172" s="494">
        <v>0</v>
      </c>
      <c r="BB172" s="494">
        <v>0</v>
      </c>
      <c r="BC172" s="494">
        <v>0</v>
      </c>
      <c r="BD172" s="494">
        <v>0</v>
      </c>
      <c r="BE172" s="494">
        <v>0</v>
      </c>
      <c r="BF172" s="494">
        <v>0</v>
      </c>
      <c r="BG172" s="494">
        <v>0</v>
      </c>
      <c r="BH172" s="494">
        <v>0</v>
      </c>
      <c r="BI172" s="494">
        <v>0</v>
      </c>
      <c r="BJ172" s="494">
        <v>0</v>
      </c>
      <c r="BK172" s="494">
        <v>0</v>
      </c>
      <c r="BL172" s="494">
        <v>0</v>
      </c>
      <c r="BM172" s="494">
        <v>0</v>
      </c>
      <c r="BN172" s="494">
        <v>0</v>
      </c>
      <c r="BO172" s="494">
        <v>0</v>
      </c>
      <c r="BP172" s="494">
        <v>0</v>
      </c>
      <c r="BQ172" s="494">
        <v>0</v>
      </c>
      <c r="BR172" s="494">
        <v>0</v>
      </c>
      <c r="BS172" s="494">
        <v>0</v>
      </c>
      <c r="BT172" s="494">
        <v>0</v>
      </c>
      <c r="BU172" s="494">
        <v>0</v>
      </c>
      <c r="BV172" s="494">
        <v>0</v>
      </c>
      <c r="BW172" s="494">
        <v>0</v>
      </c>
      <c r="BX172" s="494">
        <v>0</v>
      </c>
      <c r="BY172" s="494">
        <v>0</v>
      </c>
      <c r="BZ172" s="494">
        <v>0</v>
      </c>
      <c r="CA172" s="494">
        <v>0</v>
      </c>
      <c r="CB172" s="494">
        <v>0</v>
      </c>
      <c r="CC172" s="494">
        <v>0</v>
      </c>
      <c r="CD172" s="494">
        <v>0</v>
      </c>
      <c r="CE172" s="494">
        <v>0</v>
      </c>
      <c r="CF172" s="494">
        <v>0</v>
      </c>
      <c r="CG172" s="494">
        <v>0</v>
      </c>
      <c r="CH172" s="494">
        <v>0</v>
      </c>
      <c r="CI172" s="494">
        <v>0</v>
      </c>
      <c r="CJ172" s="494">
        <v>0</v>
      </c>
      <c r="CK172" s="494">
        <v>0</v>
      </c>
      <c r="CL172" s="494">
        <v>0</v>
      </c>
      <c r="CM172" s="494">
        <v>0</v>
      </c>
      <c r="CN172" s="494">
        <v>0</v>
      </c>
      <c r="CO172" s="494">
        <v>0</v>
      </c>
      <c r="CP172" s="494">
        <v>0</v>
      </c>
      <c r="CQ172" s="494">
        <v>0</v>
      </c>
      <c r="CR172" s="494">
        <v>0</v>
      </c>
      <c r="CS172" s="494">
        <v>0</v>
      </c>
      <c r="CT172" s="494">
        <v>0</v>
      </c>
      <c r="CU172" s="494">
        <v>0</v>
      </c>
      <c r="CV172" s="494">
        <v>0</v>
      </c>
      <c r="CW172" s="494">
        <v>0</v>
      </c>
      <c r="CX172" s="494">
        <v>0</v>
      </c>
      <c r="CY172" s="494">
        <v>0</v>
      </c>
      <c r="CZ172" s="494">
        <v>0</v>
      </c>
      <c r="DA172" s="494">
        <v>0</v>
      </c>
      <c r="DB172" s="494">
        <v>0</v>
      </c>
      <c r="DC172" s="494">
        <v>0</v>
      </c>
      <c r="DD172" s="494">
        <v>0</v>
      </c>
      <c r="DE172" s="494">
        <v>0</v>
      </c>
      <c r="DF172" s="494">
        <v>0</v>
      </c>
      <c r="DG172" s="494">
        <v>0</v>
      </c>
      <c r="DH172" s="494">
        <v>0</v>
      </c>
      <c r="DI172" s="494">
        <v>0</v>
      </c>
      <c r="DJ172" s="494">
        <v>0</v>
      </c>
      <c r="DK172" s="494">
        <v>0</v>
      </c>
      <c r="DL172" s="494">
        <v>0</v>
      </c>
      <c r="DM172" s="494">
        <v>0</v>
      </c>
      <c r="DN172" s="494">
        <v>0</v>
      </c>
      <c r="DO172" s="494">
        <v>0</v>
      </c>
      <c r="DP172" s="494">
        <v>0</v>
      </c>
      <c r="DQ172" s="494">
        <v>0</v>
      </c>
      <c r="DR172" s="494">
        <v>0</v>
      </c>
      <c r="DS172" s="494">
        <v>0</v>
      </c>
      <c r="DT172" s="494">
        <v>0</v>
      </c>
      <c r="DU172" s="494">
        <v>0</v>
      </c>
      <c r="DV172" s="494">
        <v>0</v>
      </c>
      <c r="DW172" s="494">
        <v>0</v>
      </c>
      <c r="DX172" s="494">
        <v>0</v>
      </c>
      <c r="DY172" s="494">
        <v>0</v>
      </c>
      <c r="DZ172" s="494">
        <v>0</v>
      </c>
      <c r="EA172" s="494">
        <v>0</v>
      </c>
      <c r="EB172" s="494">
        <v>0</v>
      </c>
      <c r="EC172" s="494">
        <v>0</v>
      </c>
      <c r="ED172" s="494">
        <v>0</v>
      </c>
      <c r="EE172" s="494">
        <v>0</v>
      </c>
      <c r="EF172" s="494">
        <v>0</v>
      </c>
      <c r="EG172" s="494">
        <v>0</v>
      </c>
      <c r="EH172" s="494">
        <v>0</v>
      </c>
      <c r="EI172" s="494">
        <v>0</v>
      </c>
      <c r="EJ172" s="494">
        <v>0</v>
      </c>
      <c r="EK172" s="494">
        <v>0</v>
      </c>
      <c r="EL172" s="494">
        <v>0</v>
      </c>
      <c r="EM172" s="494">
        <v>0</v>
      </c>
      <c r="EN172" s="494">
        <v>0</v>
      </c>
      <c r="EO172" s="494">
        <v>0</v>
      </c>
      <c r="EP172" s="494">
        <v>0</v>
      </c>
      <c r="EQ172" s="494">
        <v>0</v>
      </c>
      <c r="ER172" s="494">
        <v>0</v>
      </c>
      <c r="ES172" s="494">
        <v>0</v>
      </c>
      <c r="ET172" s="494">
        <v>0</v>
      </c>
      <c r="EU172" s="494">
        <v>0</v>
      </c>
      <c r="EV172" s="494">
        <v>0</v>
      </c>
      <c r="EW172" s="494">
        <v>0</v>
      </c>
      <c r="EX172" s="494">
        <v>0</v>
      </c>
      <c r="EY172" s="494">
        <v>0</v>
      </c>
      <c r="EZ172" s="494">
        <v>0</v>
      </c>
      <c r="FA172" s="494">
        <v>0</v>
      </c>
      <c r="FB172" s="494">
        <v>0</v>
      </c>
      <c r="FC172" s="494">
        <v>0</v>
      </c>
      <c r="FD172" s="494">
        <v>0</v>
      </c>
      <c r="FE172" s="494">
        <v>0</v>
      </c>
      <c r="FF172" s="494">
        <v>0</v>
      </c>
      <c r="FG172" s="494">
        <v>0</v>
      </c>
      <c r="FH172" s="494">
        <v>0</v>
      </c>
      <c r="FI172" s="494">
        <v>0</v>
      </c>
      <c r="FJ172" s="494">
        <v>0</v>
      </c>
      <c r="FK172" s="494">
        <v>0</v>
      </c>
      <c r="FL172" s="494">
        <v>0</v>
      </c>
      <c r="FM172" s="494">
        <v>0</v>
      </c>
      <c r="FN172" s="494">
        <v>0</v>
      </c>
      <c r="FO172" s="494">
        <v>0</v>
      </c>
      <c r="FP172" s="494">
        <v>0</v>
      </c>
      <c r="FQ172" s="494">
        <v>0</v>
      </c>
      <c r="FR172" s="494">
        <v>0</v>
      </c>
      <c r="FS172" s="494">
        <v>0</v>
      </c>
      <c r="FT172" s="494">
        <v>0</v>
      </c>
      <c r="FU172" s="494">
        <v>0</v>
      </c>
      <c r="FV172" s="494">
        <v>0</v>
      </c>
      <c r="FW172" s="494">
        <v>0</v>
      </c>
      <c r="FX172" s="494">
        <v>0</v>
      </c>
      <c r="FY172" s="494">
        <v>0</v>
      </c>
      <c r="FZ172" s="494">
        <v>0</v>
      </c>
      <c r="GA172" s="494">
        <v>0</v>
      </c>
      <c r="GB172" s="494">
        <v>0</v>
      </c>
      <c r="GC172" s="494">
        <v>0</v>
      </c>
      <c r="GD172" s="494">
        <v>0</v>
      </c>
      <c r="GE172" s="494">
        <v>0</v>
      </c>
      <c r="GF172" s="494">
        <v>0</v>
      </c>
      <c r="GG172" s="495">
        <v>0</v>
      </c>
      <c r="GH172" s="496">
        <v>0</v>
      </c>
      <c r="GI172" s="497">
        <v>0</v>
      </c>
      <c r="GJ172" s="497">
        <v>0</v>
      </c>
      <c r="GK172" s="497">
        <v>0</v>
      </c>
      <c r="GL172" s="497">
        <v>0</v>
      </c>
      <c r="GM172" s="497">
        <v>0</v>
      </c>
      <c r="GN172" s="497">
        <v>277242</v>
      </c>
      <c r="GO172" s="497">
        <v>13085067</v>
      </c>
      <c r="GP172" s="495">
        <v>0</v>
      </c>
      <c r="GQ172" s="496">
        <v>13362309</v>
      </c>
      <c r="GR172" s="496">
        <v>13362309</v>
      </c>
      <c r="GS172" s="494">
        <v>592457</v>
      </c>
      <c r="GT172" s="495">
        <v>0</v>
      </c>
      <c r="GU172" s="496">
        <v>592457</v>
      </c>
      <c r="GV172" s="496">
        <v>13954766</v>
      </c>
      <c r="GW172" s="496">
        <v>13954766</v>
      </c>
      <c r="GX172" s="497">
        <v>-1631187</v>
      </c>
      <c r="GY172" s="497">
        <v>0</v>
      </c>
      <c r="GZ172" s="497">
        <v>0</v>
      </c>
      <c r="HA172" s="495">
        <v>0</v>
      </c>
      <c r="HB172" s="495">
        <v>-1631187</v>
      </c>
      <c r="HC172" s="496">
        <v>12323579</v>
      </c>
      <c r="HD172" s="496">
        <v>12323579</v>
      </c>
    </row>
    <row r="173" spans="1:212" ht="15.75" hidden="1" customHeight="1" x14ac:dyDescent="0.2">
      <c r="A173" s="498" t="s">
        <v>793</v>
      </c>
      <c r="B173" s="499" t="s">
        <v>749</v>
      </c>
      <c r="C173" s="493">
        <v>0</v>
      </c>
      <c r="D173" s="494">
        <v>0</v>
      </c>
      <c r="E173" s="494">
        <v>0</v>
      </c>
      <c r="F173" s="494">
        <v>0</v>
      </c>
      <c r="G173" s="494">
        <v>0</v>
      </c>
      <c r="H173" s="494">
        <v>0</v>
      </c>
      <c r="I173" s="494">
        <v>0</v>
      </c>
      <c r="J173" s="494">
        <v>0</v>
      </c>
      <c r="K173" s="494">
        <v>0</v>
      </c>
      <c r="L173" s="494">
        <v>0</v>
      </c>
      <c r="M173" s="494">
        <v>0</v>
      </c>
      <c r="N173" s="494">
        <v>0</v>
      </c>
      <c r="O173" s="494">
        <v>0</v>
      </c>
      <c r="P173" s="494">
        <v>0</v>
      </c>
      <c r="Q173" s="494">
        <v>0</v>
      </c>
      <c r="R173" s="494">
        <v>0</v>
      </c>
      <c r="S173" s="494">
        <v>0</v>
      </c>
      <c r="T173" s="494">
        <v>0</v>
      </c>
      <c r="U173" s="494">
        <v>0</v>
      </c>
      <c r="V173" s="494">
        <v>0</v>
      </c>
      <c r="W173" s="494">
        <v>0</v>
      </c>
      <c r="X173" s="494">
        <v>0</v>
      </c>
      <c r="Y173" s="494">
        <v>0</v>
      </c>
      <c r="Z173" s="494">
        <v>0</v>
      </c>
      <c r="AA173" s="494">
        <v>0</v>
      </c>
      <c r="AB173" s="494">
        <v>0</v>
      </c>
      <c r="AC173" s="494">
        <v>0</v>
      </c>
      <c r="AD173" s="494">
        <v>0</v>
      </c>
      <c r="AE173" s="494">
        <v>0</v>
      </c>
      <c r="AF173" s="494">
        <v>0</v>
      </c>
      <c r="AG173" s="494">
        <v>0</v>
      </c>
      <c r="AH173" s="494">
        <v>0</v>
      </c>
      <c r="AI173" s="494">
        <v>0</v>
      </c>
      <c r="AJ173" s="494">
        <v>0</v>
      </c>
      <c r="AK173" s="494">
        <v>0</v>
      </c>
      <c r="AL173" s="494">
        <v>0</v>
      </c>
      <c r="AM173" s="494">
        <v>0</v>
      </c>
      <c r="AN173" s="494">
        <v>0</v>
      </c>
      <c r="AO173" s="494">
        <v>0</v>
      </c>
      <c r="AP173" s="494">
        <v>0</v>
      </c>
      <c r="AQ173" s="494">
        <v>0</v>
      </c>
      <c r="AR173" s="494">
        <v>0</v>
      </c>
      <c r="AS173" s="494">
        <v>0</v>
      </c>
      <c r="AT173" s="494">
        <v>0</v>
      </c>
      <c r="AU173" s="494">
        <v>0</v>
      </c>
      <c r="AV173" s="494">
        <v>0</v>
      </c>
      <c r="AW173" s="494">
        <v>0</v>
      </c>
      <c r="AX173" s="494">
        <v>0</v>
      </c>
      <c r="AY173" s="494">
        <v>0</v>
      </c>
      <c r="AZ173" s="494">
        <v>0</v>
      </c>
      <c r="BA173" s="494">
        <v>0</v>
      </c>
      <c r="BB173" s="494">
        <v>0</v>
      </c>
      <c r="BC173" s="494">
        <v>0</v>
      </c>
      <c r="BD173" s="494">
        <v>0</v>
      </c>
      <c r="BE173" s="494">
        <v>0</v>
      </c>
      <c r="BF173" s="494">
        <v>0</v>
      </c>
      <c r="BG173" s="494">
        <v>0</v>
      </c>
      <c r="BH173" s="494">
        <v>0</v>
      </c>
      <c r="BI173" s="494">
        <v>0</v>
      </c>
      <c r="BJ173" s="494">
        <v>0</v>
      </c>
      <c r="BK173" s="494">
        <v>0</v>
      </c>
      <c r="BL173" s="494">
        <v>0</v>
      </c>
      <c r="BM173" s="494">
        <v>0</v>
      </c>
      <c r="BN173" s="494">
        <v>0</v>
      </c>
      <c r="BO173" s="494">
        <v>0</v>
      </c>
      <c r="BP173" s="494">
        <v>0</v>
      </c>
      <c r="BQ173" s="494">
        <v>0</v>
      </c>
      <c r="BR173" s="494">
        <v>0</v>
      </c>
      <c r="BS173" s="494">
        <v>0</v>
      </c>
      <c r="BT173" s="494">
        <v>0</v>
      </c>
      <c r="BU173" s="494">
        <v>0</v>
      </c>
      <c r="BV173" s="494">
        <v>0</v>
      </c>
      <c r="BW173" s="494">
        <v>0</v>
      </c>
      <c r="BX173" s="494">
        <v>0</v>
      </c>
      <c r="BY173" s="494">
        <v>0</v>
      </c>
      <c r="BZ173" s="494">
        <v>0</v>
      </c>
      <c r="CA173" s="494">
        <v>0</v>
      </c>
      <c r="CB173" s="494">
        <v>0</v>
      </c>
      <c r="CC173" s="494">
        <v>0</v>
      </c>
      <c r="CD173" s="494">
        <v>0</v>
      </c>
      <c r="CE173" s="494">
        <v>0</v>
      </c>
      <c r="CF173" s="494">
        <v>0</v>
      </c>
      <c r="CG173" s="494">
        <v>0</v>
      </c>
      <c r="CH173" s="494">
        <v>0</v>
      </c>
      <c r="CI173" s="494">
        <v>0</v>
      </c>
      <c r="CJ173" s="494">
        <v>0</v>
      </c>
      <c r="CK173" s="494">
        <v>0</v>
      </c>
      <c r="CL173" s="494">
        <v>0</v>
      </c>
      <c r="CM173" s="494">
        <v>0</v>
      </c>
      <c r="CN173" s="494">
        <v>0</v>
      </c>
      <c r="CO173" s="494">
        <v>0</v>
      </c>
      <c r="CP173" s="494">
        <v>0</v>
      </c>
      <c r="CQ173" s="494">
        <v>0</v>
      </c>
      <c r="CR173" s="494">
        <v>0</v>
      </c>
      <c r="CS173" s="494">
        <v>0</v>
      </c>
      <c r="CT173" s="494">
        <v>0</v>
      </c>
      <c r="CU173" s="494">
        <v>0</v>
      </c>
      <c r="CV173" s="494">
        <v>0</v>
      </c>
      <c r="CW173" s="494">
        <v>0</v>
      </c>
      <c r="CX173" s="494">
        <v>0</v>
      </c>
      <c r="CY173" s="494">
        <v>0</v>
      </c>
      <c r="CZ173" s="494">
        <v>0</v>
      </c>
      <c r="DA173" s="494">
        <v>0</v>
      </c>
      <c r="DB173" s="494">
        <v>0</v>
      </c>
      <c r="DC173" s="494">
        <v>0</v>
      </c>
      <c r="DD173" s="494">
        <v>0</v>
      </c>
      <c r="DE173" s="494">
        <v>0</v>
      </c>
      <c r="DF173" s="494">
        <v>0</v>
      </c>
      <c r="DG173" s="494">
        <v>0</v>
      </c>
      <c r="DH173" s="494">
        <v>0</v>
      </c>
      <c r="DI173" s="494">
        <v>0</v>
      </c>
      <c r="DJ173" s="494">
        <v>0</v>
      </c>
      <c r="DK173" s="494">
        <v>0</v>
      </c>
      <c r="DL173" s="494">
        <v>0</v>
      </c>
      <c r="DM173" s="494">
        <v>0</v>
      </c>
      <c r="DN173" s="494">
        <v>0</v>
      </c>
      <c r="DO173" s="494">
        <v>0</v>
      </c>
      <c r="DP173" s="494">
        <v>0</v>
      </c>
      <c r="DQ173" s="494">
        <v>0</v>
      </c>
      <c r="DR173" s="494">
        <v>0</v>
      </c>
      <c r="DS173" s="494">
        <v>0</v>
      </c>
      <c r="DT173" s="494">
        <v>0</v>
      </c>
      <c r="DU173" s="494">
        <v>0</v>
      </c>
      <c r="DV173" s="494">
        <v>0</v>
      </c>
      <c r="DW173" s="494">
        <v>0</v>
      </c>
      <c r="DX173" s="494">
        <v>0</v>
      </c>
      <c r="DY173" s="494">
        <v>0</v>
      </c>
      <c r="DZ173" s="494">
        <v>0</v>
      </c>
      <c r="EA173" s="494">
        <v>0</v>
      </c>
      <c r="EB173" s="494">
        <v>0</v>
      </c>
      <c r="EC173" s="494">
        <v>0</v>
      </c>
      <c r="ED173" s="494">
        <v>0</v>
      </c>
      <c r="EE173" s="494">
        <v>0</v>
      </c>
      <c r="EF173" s="494">
        <v>0</v>
      </c>
      <c r="EG173" s="494">
        <v>0</v>
      </c>
      <c r="EH173" s="494">
        <v>0</v>
      </c>
      <c r="EI173" s="494">
        <v>0</v>
      </c>
      <c r="EJ173" s="494">
        <v>0</v>
      </c>
      <c r="EK173" s="494">
        <v>0</v>
      </c>
      <c r="EL173" s="494">
        <v>0</v>
      </c>
      <c r="EM173" s="494">
        <v>0</v>
      </c>
      <c r="EN173" s="494">
        <v>0</v>
      </c>
      <c r="EO173" s="494">
        <v>0</v>
      </c>
      <c r="EP173" s="494">
        <v>0</v>
      </c>
      <c r="EQ173" s="494">
        <v>0</v>
      </c>
      <c r="ER173" s="494">
        <v>0</v>
      </c>
      <c r="ES173" s="494">
        <v>0</v>
      </c>
      <c r="ET173" s="494">
        <v>0</v>
      </c>
      <c r="EU173" s="494">
        <v>0</v>
      </c>
      <c r="EV173" s="494">
        <v>0</v>
      </c>
      <c r="EW173" s="494">
        <v>0</v>
      </c>
      <c r="EX173" s="494">
        <v>0</v>
      </c>
      <c r="EY173" s="494">
        <v>0</v>
      </c>
      <c r="EZ173" s="494">
        <v>0</v>
      </c>
      <c r="FA173" s="494">
        <v>0</v>
      </c>
      <c r="FB173" s="494">
        <v>0</v>
      </c>
      <c r="FC173" s="494">
        <v>0</v>
      </c>
      <c r="FD173" s="494">
        <v>0</v>
      </c>
      <c r="FE173" s="494">
        <v>0</v>
      </c>
      <c r="FF173" s="494">
        <v>0</v>
      </c>
      <c r="FG173" s="494">
        <v>0</v>
      </c>
      <c r="FH173" s="494">
        <v>0</v>
      </c>
      <c r="FI173" s="494">
        <v>0</v>
      </c>
      <c r="FJ173" s="494">
        <v>0</v>
      </c>
      <c r="FK173" s="494">
        <v>0</v>
      </c>
      <c r="FL173" s="494">
        <v>0</v>
      </c>
      <c r="FM173" s="494">
        <v>0</v>
      </c>
      <c r="FN173" s="494">
        <v>0</v>
      </c>
      <c r="FO173" s="494">
        <v>0</v>
      </c>
      <c r="FP173" s="494">
        <v>328687</v>
      </c>
      <c r="FQ173" s="494">
        <v>0</v>
      </c>
      <c r="FR173" s="494">
        <v>0</v>
      </c>
      <c r="FS173" s="494">
        <v>5778</v>
      </c>
      <c r="FT173" s="494">
        <v>0</v>
      </c>
      <c r="FU173" s="494">
        <v>0</v>
      </c>
      <c r="FV173" s="494">
        <v>0</v>
      </c>
      <c r="FW173" s="494">
        <v>0</v>
      </c>
      <c r="FX173" s="494">
        <v>0</v>
      </c>
      <c r="FY173" s="494">
        <v>0</v>
      </c>
      <c r="FZ173" s="494">
        <v>0</v>
      </c>
      <c r="GA173" s="494">
        <v>0</v>
      </c>
      <c r="GB173" s="494">
        <v>0</v>
      </c>
      <c r="GC173" s="494">
        <v>0</v>
      </c>
      <c r="GD173" s="494">
        <v>0</v>
      </c>
      <c r="GE173" s="494">
        <v>0</v>
      </c>
      <c r="GF173" s="494">
        <v>0</v>
      </c>
      <c r="GG173" s="495">
        <v>0</v>
      </c>
      <c r="GH173" s="496">
        <v>334465</v>
      </c>
      <c r="GI173" s="497">
        <v>200366</v>
      </c>
      <c r="GJ173" s="497">
        <v>8644719</v>
      </c>
      <c r="GK173" s="497">
        <v>0</v>
      </c>
      <c r="GL173" s="497">
        <v>36606037</v>
      </c>
      <c r="GM173" s="497">
        <v>0</v>
      </c>
      <c r="GN173" s="497">
        <v>0</v>
      </c>
      <c r="GO173" s="497">
        <v>0</v>
      </c>
      <c r="GP173" s="495">
        <v>0</v>
      </c>
      <c r="GQ173" s="496">
        <v>45451122</v>
      </c>
      <c r="GR173" s="496">
        <v>45785587</v>
      </c>
      <c r="GS173" s="494">
        <v>34</v>
      </c>
      <c r="GT173" s="495">
        <v>207</v>
      </c>
      <c r="GU173" s="496">
        <v>241</v>
      </c>
      <c r="GV173" s="496">
        <v>45451363</v>
      </c>
      <c r="GW173" s="496">
        <v>45785828</v>
      </c>
      <c r="GX173" s="497">
        <v>0</v>
      </c>
      <c r="GY173" s="497">
        <v>-3569</v>
      </c>
      <c r="GZ173" s="497">
        <v>0</v>
      </c>
      <c r="HA173" s="495">
        <v>0</v>
      </c>
      <c r="HB173" s="495">
        <v>-3569</v>
      </c>
      <c r="HC173" s="496">
        <v>45447794</v>
      </c>
      <c r="HD173" s="496">
        <v>45782259</v>
      </c>
    </row>
    <row r="174" spans="1:212" ht="15.75" hidden="1" customHeight="1" x14ac:dyDescent="0.2">
      <c r="A174" s="498" t="s">
        <v>790</v>
      </c>
      <c r="B174" s="499" t="s">
        <v>1234</v>
      </c>
      <c r="C174" s="493">
        <v>0</v>
      </c>
      <c r="D174" s="494">
        <v>0</v>
      </c>
      <c r="E174" s="494">
        <v>0</v>
      </c>
      <c r="F174" s="494">
        <v>0</v>
      </c>
      <c r="G174" s="494">
        <v>0</v>
      </c>
      <c r="H174" s="494">
        <v>0</v>
      </c>
      <c r="I174" s="494">
        <v>0</v>
      </c>
      <c r="J174" s="494">
        <v>4941</v>
      </c>
      <c r="K174" s="494">
        <v>0</v>
      </c>
      <c r="L174" s="494">
        <v>0</v>
      </c>
      <c r="M174" s="494">
        <v>0</v>
      </c>
      <c r="N174" s="494">
        <v>0</v>
      </c>
      <c r="O174" s="494">
        <v>0</v>
      </c>
      <c r="P174" s="494">
        <v>0</v>
      </c>
      <c r="Q174" s="494">
        <v>0</v>
      </c>
      <c r="R174" s="494">
        <v>0</v>
      </c>
      <c r="S174" s="494">
        <v>0</v>
      </c>
      <c r="T174" s="494">
        <v>0</v>
      </c>
      <c r="U174" s="494">
        <v>0</v>
      </c>
      <c r="V174" s="494">
        <v>0</v>
      </c>
      <c r="W174" s="494">
        <v>0</v>
      </c>
      <c r="X174" s="494">
        <v>0</v>
      </c>
      <c r="Y174" s="494">
        <v>0</v>
      </c>
      <c r="Z174" s="494">
        <v>0</v>
      </c>
      <c r="AA174" s="494">
        <v>0</v>
      </c>
      <c r="AB174" s="494">
        <v>0</v>
      </c>
      <c r="AC174" s="494">
        <v>0</v>
      </c>
      <c r="AD174" s="494">
        <v>0</v>
      </c>
      <c r="AE174" s="494">
        <v>0</v>
      </c>
      <c r="AF174" s="494">
        <v>0</v>
      </c>
      <c r="AG174" s="494">
        <v>0</v>
      </c>
      <c r="AH174" s="494">
        <v>0</v>
      </c>
      <c r="AI174" s="494">
        <v>0</v>
      </c>
      <c r="AJ174" s="494">
        <v>0</v>
      </c>
      <c r="AK174" s="494">
        <v>0</v>
      </c>
      <c r="AL174" s="494">
        <v>0</v>
      </c>
      <c r="AM174" s="494">
        <v>0</v>
      </c>
      <c r="AN174" s="494">
        <v>0</v>
      </c>
      <c r="AO174" s="494">
        <v>1</v>
      </c>
      <c r="AP174" s="494">
        <v>12</v>
      </c>
      <c r="AQ174" s="494">
        <v>5</v>
      </c>
      <c r="AR174" s="494">
        <v>6</v>
      </c>
      <c r="AS174" s="494">
        <v>13</v>
      </c>
      <c r="AT174" s="494">
        <v>113</v>
      </c>
      <c r="AU174" s="494">
        <v>0</v>
      </c>
      <c r="AV174" s="494">
        <v>0</v>
      </c>
      <c r="AW174" s="494">
        <v>0</v>
      </c>
      <c r="AX174" s="494">
        <v>0</v>
      </c>
      <c r="AY174" s="494">
        <v>9</v>
      </c>
      <c r="AZ174" s="494">
        <v>4</v>
      </c>
      <c r="BA174" s="494">
        <v>0</v>
      </c>
      <c r="BB174" s="494">
        <v>0</v>
      </c>
      <c r="BC174" s="494">
        <v>0</v>
      </c>
      <c r="BD174" s="494">
        <v>444</v>
      </c>
      <c r="BE174" s="494">
        <v>0</v>
      </c>
      <c r="BF174" s="494">
        <v>0</v>
      </c>
      <c r="BG174" s="494">
        <v>0</v>
      </c>
      <c r="BH174" s="494">
        <v>0</v>
      </c>
      <c r="BI174" s="494">
        <v>0</v>
      </c>
      <c r="BJ174" s="494">
        <v>0</v>
      </c>
      <c r="BK174" s="494">
        <v>0</v>
      </c>
      <c r="BL174" s="494">
        <v>13</v>
      </c>
      <c r="BM174" s="494">
        <v>0</v>
      </c>
      <c r="BN174" s="494">
        <v>1</v>
      </c>
      <c r="BO174" s="494">
        <v>0</v>
      </c>
      <c r="BP174" s="494">
        <v>0</v>
      </c>
      <c r="BQ174" s="494">
        <v>0</v>
      </c>
      <c r="BR174" s="494">
        <v>0</v>
      </c>
      <c r="BS174" s="494">
        <v>0</v>
      </c>
      <c r="BT174" s="494">
        <v>0</v>
      </c>
      <c r="BU174" s="494">
        <v>0</v>
      </c>
      <c r="BV174" s="494">
        <v>0</v>
      </c>
      <c r="BW174" s="494">
        <v>0</v>
      </c>
      <c r="BX174" s="494">
        <v>33</v>
      </c>
      <c r="BY174" s="494">
        <v>2</v>
      </c>
      <c r="BZ174" s="494">
        <v>16</v>
      </c>
      <c r="CA174" s="494">
        <v>0</v>
      </c>
      <c r="CB174" s="494">
        <v>0</v>
      </c>
      <c r="CC174" s="494">
        <v>0</v>
      </c>
      <c r="CD174" s="494">
        <v>0</v>
      </c>
      <c r="CE174" s="494">
        <v>0</v>
      </c>
      <c r="CF174" s="494">
        <v>0</v>
      </c>
      <c r="CG174" s="494">
        <v>0</v>
      </c>
      <c r="CH174" s="494">
        <v>0</v>
      </c>
      <c r="CI174" s="494">
        <v>0</v>
      </c>
      <c r="CJ174" s="494">
        <v>0</v>
      </c>
      <c r="CK174" s="494">
        <v>0</v>
      </c>
      <c r="CL174" s="494">
        <v>0</v>
      </c>
      <c r="CM174" s="494">
        <v>0</v>
      </c>
      <c r="CN174" s="494">
        <v>0</v>
      </c>
      <c r="CO174" s="494">
        <v>0</v>
      </c>
      <c r="CP174" s="494">
        <v>0</v>
      </c>
      <c r="CQ174" s="494">
        <v>0</v>
      </c>
      <c r="CR174" s="494">
        <v>0</v>
      </c>
      <c r="CS174" s="494">
        <v>0</v>
      </c>
      <c r="CT174" s="494">
        <v>0</v>
      </c>
      <c r="CU174" s="494">
        <v>0</v>
      </c>
      <c r="CV174" s="494">
        <v>0</v>
      </c>
      <c r="CW174" s="494">
        <v>0</v>
      </c>
      <c r="CX174" s="494">
        <v>0</v>
      </c>
      <c r="CY174" s="494">
        <v>0</v>
      </c>
      <c r="CZ174" s="494">
        <v>0</v>
      </c>
      <c r="DA174" s="494">
        <v>0</v>
      </c>
      <c r="DB174" s="494">
        <v>0</v>
      </c>
      <c r="DC174" s="494">
        <v>0</v>
      </c>
      <c r="DD174" s="494">
        <v>0</v>
      </c>
      <c r="DE174" s="494">
        <v>0</v>
      </c>
      <c r="DF174" s="494">
        <v>0</v>
      </c>
      <c r="DG174" s="494">
        <v>0</v>
      </c>
      <c r="DH174" s="494">
        <v>0</v>
      </c>
      <c r="DI174" s="494">
        <v>0</v>
      </c>
      <c r="DJ174" s="494">
        <v>0</v>
      </c>
      <c r="DK174" s="494">
        <v>0</v>
      </c>
      <c r="DL174" s="494">
        <v>0</v>
      </c>
      <c r="DM174" s="494">
        <v>0</v>
      </c>
      <c r="DN174" s="494">
        <v>0</v>
      </c>
      <c r="DO174" s="494">
        <v>0</v>
      </c>
      <c r="DP174" s="494">
        <v>0</v>
      </c>
      <c r="DQ174" s="494">
        <v>0</v>
      </c>
      <c r="DR174" s="494">
        <v>0</v>
      </c>
      <c r="DS174" s="494">
        <v>0</v>
      </c>
      <c r="DT174" s="494">
        <v>0</v>
      </c>
      <c r="DU174" s="494">
        <v>0</v>
      </c>
      <c r="DV174" s="494">
        <v>0</v>
      </c>
      <c r="DW174" s="494">
        <v>0</v>
      </c>
      <c r="DX174" s="494">
        <v>0</v>
      </c>
      <c r="DY174" s="494">
        <v>9</v>
      </c>
      <c r="DZ174" s="494">
        <v>13</v>
      </c>
      <c r="EA174" s="494">
        <v>17</v>
      </c>
      <c r="EB174" s="494">
        <v>22</v>
      </c>
      <c r="EC174" s="494">
        <v>16</v>
      </c>
      <c r="ED174" s="494">
        <v>646</v>
      </c>
      <c r="EE174" s="494">
        <v>26</v>
      </c>
      <c r="EF174" s="494">
        <v>0</v>
      </c>
      <c r="EG174" s="494">
        <v>1336</v>
      </c>
      <c r="EH174" s="494">
        <v>0</v>
      </c>
      <c r="EI174" s="494">
        <v>1037</v>
      </c>
      <c r="EJ174" s="494">
        <v>1442</v>
      </c>
      <c r="EK174" s="494">
        <v>2253</v>
      </c>
      <c r="EL174" s="494">
        <v>3442</v>
      </c>
      <c r="EM174" s="494">
        <v>282</v>
      </c>
      <c r="EN174" s="494">
        <v>258</v>
      </c>
      <c r="EO174" s="494">
        <v>0</v>
      </c>
      <c r="EP174" s="494">
        <v>726</v>
      </c>
      <c r="EQ174" s="494">
        <v>1</v>
      </c>
      <c r="ER174" s="494">
        <v>0</v>
      </c>
      <c r="ES174" s="494">
        <v>73</v>
      </c>
      <c r="ET174" s="494">
        <v>0</v>
      </c>
      <c r="EU174" s="494">
        <v>0</v>
      </c>
      <c r="EV174" s="494">
        <v>0</v>
      </c>
      <c r="EW174" s="494">
        <v>1289</v>
      </c>
      <c r="EX174" s="494">
        <v>0</v>
      </c>
      <c r="EY174" s="494">
        <v>0</v>
      </c>
      <c r="EZ174" s="494">
        <v>0</v>
      </c>
      <c r="FA174" s="494">
        <v>50601</v>
      </c>
      <c r="FB174" s="494">
        <v>211</v>
      </c>
      <c r="FC174" s="494">
        <v>10036</v>
      </c>
      <c r="FD174" s="494">
        <v>84</v>
      </c>
      <c r="FE174" s="494">
        <v>21494</v>
      </c>
      <c r="FF174" s="494">
        <v>2140</v>
      </c>
      <c r="FG174" s="494">
        <v>825</v>
      </c>
      <c r="FH174" s="494">
        <v>1481</v>
      </c>
      <c r="FI174" s="494">
        <v>2222</v>
      </c>
      <c r="FJ174" s="494">
        <v>645</v>
      </c>
      <c r="FK174" s="494">
        <v>452</v>
      </c>
      <c r="FL174" s="494">
        <v>0</v>
      </c>
      <c r="FM174" s="494">
        <v>646</v>
      </c>
      <c r="FN174" s="494">
        <v>0</v>
      </c>
      <c r="FO174" s="494">
        <v>412</v>
      </c>
      <c r="FP174" s="494">
        <v>579952</v>
      </c>
      <c r="FQ174" s="494">
        <v>109768</v>
      </c>
      <c r="FR174" s="494">
        <v>31527</v>
      </c>
      <c r="FS174" s="494">
        <v>14003</v>
      </c>
      <c r="FT174" s="494">
        <v>59</v>
      </c>
      <c r="FU174" s="494">
        <v>0</v>
      </c>
      <c r="FV174" s="494">
        <v>0</v>
      </c>
      <c r="FW174" s="494">
        <v>224</v>
      </c>
      <c r="FX174" s="494">
        <v>0</v>
      </c>
      <c r="FY174" s="494">
        <v>0</v>
      </c>
      <c r="FZ174" s="494">
        <v>2814</v>
      </c>
      <c r="GA174" s="494">
        <v>20</v>
      </c>
      <c r="GB174" s="494">
        <v>2740</v>
      </c>
      <c r="GC174" s="494">
        <v>18</v>
      </c>
      <c r="GD174" s="494">
        <v>930</v>
      </c>
      <c r="GE174" s="494">
        <v>625</v>
      </c>
      <c r="GF174" s="494">
        <v>0</v>
      </c>
      <c r="GG174" s="495">
        <v>11449</v>
      </c>
      <c r="GH174" s="496">
        <v>863879</v>
      </c>
      <c r="GI174" s="497">
        <v>424426</v>
      </c>
      <c r="GJ174" s="497">
        <v>211150</v>
      </c>
      <c r="GK174" s="497">
        <v>0</v>
      </c>
      <c r="GL174" s="497">
        <v>464312</v>
      </c>
      <c r="GM174" s="497">
        <v>3220</v>
      </c>
      <c r="GN174" s="497">
        <v>0</v>
      </c>
      <c r="GO174" s="497">
        <v>0</v>
      </c>
      <c r="GP174" s="495">
        <v>0</v>
      </c>
      <c r="GQ174" s="496">
        <v>1103108</v>
      </c>
      <c r="GR174" s="496">
        <v>1966987</v>
      </c>
      <c r="GS174" s="494">
        <v>0</v>
      </c>
      <c r="GT174" s="495">
        <v>0</v>
      </c>
      <c r="GU174" s="496">
        <v>0</v>
      </c>
      <c r="GV174" s="496">
        <v>1103108</v>
      </c>
      <c r="GW174" s="496">
        <v>1966987</v>
      </c>
      <c r="GX174" s="497">
        <v>0</v>
      </c>
      <c r="GY174" s="497">
        <v>0</v>
      </c>
      <c r="GZ174" s="497">
        <v>0</v>
      </c>
      <c r="HA174" s="495">
        <v>0</v>
      </c>
      <c r="HB174" s="495">
        <v>0</v>
      </c>
      <c r="HC174" s="496">
        <v>1103108</v>
      </c>
      <c r="HD174" s="496">
        <v>1966987</v>
      </c>
    </row>
    <row r="175" spans="1:212" ht="15.75" hidden="1" customHeight="1" x14ac:dyDescent="0.2">
      <c r="A175" s="498" t="s">
        <v>1174</v>
      </c>
      <c r="B175" s="499" t="s">
        <v>1235</v>
      </c>
      <c r="C175" s="493">
        <v>0</v>
      </c>
      <c r="D175" s="494">
        <v>0</v>
      </c>
      <c r="E175" s="494">
        <v>0</v>
      </c>
      <c r="F175" s="494">
        <v>0</v>
      </c>
      <c r="G175" s="494">
        <v>0</v>
      </c>
      <c r="H175" s="494">
        <v>0</v>
      </c>
      <c r="I175" s="494">
        <v>0</v>
      </c>
      <c r="J175" s="494">
        <v>0</v>
      </c>
      <c r="K175" s="494">
        <v>0</v>
      </c>
      <c r="L175" s="494">
        <v>0</v>
      </c>
      <c r="M175" s="494">
        <v>0</v>
      </c>
      <c r="N175" s="494">
        <v>0</v>
      </c>
      <c r="O175" s="494">
        <v>0</v>
      </c>
      <c r="P175" s="494">
        <v>0</v>
      </c>
      <c r="Q175" s="494">
        <v>0</v>
      </c>
      <c r="R175" s="494">
        <v>0</v>
      </c>
      <c r="S175" s="494">
        <v>0</v>
      </c>
      <c r="T175" s="494">
        <v>0</v>
      </c>
      <c r="U175" s="494">
        <v>0</v>
      </c>
      <c r="V175" s="494">
        <v>0</v>
      </c>
      <c r="W175" s="494">
        <v>0</v>
      </c>
      <c r="X175" s="494">
        <v>0</v>
      </c>
      <c r="Y175" s="494">
        <v>0</v>
      </c>
      <c r="Z175" s="494">
        <v>0</v>
      </c>
      <c r="AA175" s="494">
        <v>0</v>
      </c>
      <c r="AB175" s="494">
        <v>0</v>
      </c>
      <c r="AC175" s="494">
        <v>0</v>
      </c>
      <c r="AD175" s="494">
        <v>0</v>
      </c>
      <c r="AE175" s="494">
        <v>0</v>
      </c>
      <c r="AF175" s="494">
        <v>0</v>
      </c>
      <c r="AG175" s="494">
        <v>0</v>
      </c>
      <c r="AH175" s="494">
        <v>0</v>
      </c>
      <c r="AI175" s="494">
        <v>0</v>
      </c>
      <c r="AJ175" s="494">
        <v>0</v>
      </c>
      <c r="AK175" s="494">
        <v>0</v>
      </c>
      <c r="AL175" s="494">
        <v>0</v>
      </c>
      <c r="AM175" s="494">
        <v>0</v>
      </c>
      <c r="AN175" s="494">
        <v>0</v>
      </c>
      <c r="AO175" s="494">
        <v>0</v>
      </c>
      <c r="AP175" s="494">
        <v>0</v>
      </c>
      <c r="AQ175" s="494">
        <v>0</v>
      </c>
      <c r="AR175" s="494">
        <v>0</v>
      </c>
      <c r="AS175" s="494">
        <v>0</v>
      </c>
      <c r="AT175" s="494">
        <v>0</v>
      </c>
      <c r="AU175" s="494">
        <v>0</v>
      </c>
      <c r="AV175" s="494">
        <v>0</v>
      </c>
      <c r="AW175" s="494">
        <v>0</v>
      </c>
      <c r="AX175" s="494">
        <v>0</v>
      </c>
      <c r="AY175" s="494">
        <v>0</v>
      </c>
      <c r="AZ175" s="494">
        <v>0</v>
      </c>
      <c r="BA175" s="494">
        <v>0</v>
      </c>
      <c r="BB175" s="494">
        <v>0</v>
      </c>
      <c r="BC175" s="494">
        <v>0</v>
      </c>
      <c r="BD175" s="494">
        <v>0</v>
      </c>
      <c r="BE175" s="494">
        <v>0</v>
      </c>
      <c r="BF175" s="494">
        <v>0</v>
      </c>
      <c r="BG175" s="494">
        <v>0</v>
      </c>
      <c r="BH175" s="494">
        <v>0</v>
      </c>
      <c r="BI175" s="494">
        <v>0</v>
      </c>
      <c r="BJ175" s="494">
        <v>0</v>
      </c>
      <c r="BK175" s="494">
        <v>0</v>
      </c>
      <c r="BL175" s="494">
        <v>0</v>
      </c>
      <c r="BM175" s="494">
        <v>0</v>
      </c>
      <c r="BN175" s="494">
        <v>0</v>
      </c>
      <c r="BO175" s="494">
        <v>0</v>
      </c>
      <c r="BP175" s="494">
        <v>0</v>
      </c>
      <c r="BQ175" s="494">
        <v>0</v>
      </c>
      <c r="BR175" s="494">
        <v>0</v>
      </c>
      <c r="BS175" s="494">
        <v>0</v>
      </c>
      <c r="BT175" s="494">
        <v>0</v>
      </c>
      <c r="BU175" s="494">
        <v>0</v>
      </c>
      <c r="BV175" s="494">
        <v>0</v>
      </c>
      <c r="BW175" s="494">
        <v>0</v>
      </c>
      <c r="BX175" s="494">
        <v>0</v>
      </c>
      <c r="BY175" s="494">
        <v>0</v>
      </c>
      <c r="BZ175" s="494">
        <v>0</v>
      </c>
      <c r="CA175" s="494">
        <v>0</v>
      </c>
      <c r="CB175" s="494">
        <v>0</v>
      </c>
      <c r="CC175" s="494">
        <v>0</v>
      </c>
      <c r="CD175" s="494">
        <v>0</v>
      </c>
      <c r="CE175" s="494">
        <v>0</v>
      </c>
      <c r="CF175" s="494">
        <v>0</v>
      </c>
      <c r="CG175" s="494">
        <v>0</v>
      </c>
      <c r="CH175" s="494">
        <v>0</v>
      </c>
      <c r="CI175" s="494">
        <v>0</v>
      </c>
      <c r="CJ175" s="494">
        <v>0</v>
      </c>
      <c r="CK175" s="494">
        <v>0</v>
      </c>
      <c r="CL175" s="494">
        <v>0</v>
      </c>
      <c r="CM175" s="494">
        <v>0</v>
      </c>
      <c r="CN175" s="494">
        <v>0</v>
      </c>
      <c r="CO175" s="494">
        <v>0</v>
      </c>
      <c r="CP175" s="494">
        <v>0</v>
      </c>
      <c r="CQ175" s="494">
        <v>0</v>
      </c>
      <c r="CR175" s="494">
        <v>0</v>
      </c>
      <c r="CS175" s="494">
        <v>0</v>
      </c>
      <c r="CT175" s="494">
        <v>0</v>
      </c>
      <c r="CU175" s="494">
        <v>0</v>
      </c>
      <c r="CV175" s="494">
        <v>0</v>
      </c>
      <c r="CW175" s="494">
        <v>0</v>
      </c>
      <c r="CX175" s="494">
        <v>0</v>
      </c>
      <c r="CY175" s="494">
        <v>0</v>
      </c>
      <c r="CZ175" s="494">
        <v>0</v>
      </c>
      <c r="DA175" s="494">
        <v>0</v>
      </c>
      <c r="DB175" s="494">
        <v>0</v>
      </c>
      <c r="DC175" s="494">
        <v>0</v>
      </c>
      <c r="DD175" s="494">
        <v>0</v>
      </c>
      <c r="DE175" s="494">
        <v>0</v>
      </c>
      <c r="DF175" s="494">
        <v>0</v>
      </c>
      <c r="DG175" s="494">
        <v>0</v>
      </c>
      <c r="DH175" s="494">
        <v>0</v>
      </c>
      <c r="DI175" s="494">
        <v>0</v>
      </c>
      <c r="DJ175" s="494">
        <v>0</v>
      </c>
      <c r="DK175" s="494">
        <v>0</v>
      </c>
      <c r="DL175" s="494">
        <v>0</v>
      </c>
      <c r="DM175" s="494">
        <v>0</v>
      </c>
      <c r="DN175" s="494">
        <v>0</v>
      </c>
      <c r="DO175" s="494">
        <v>0</v>
      </c>
      <c r="DP175" s="494">
        <v>0</v>
      </c>
      <c r="DQ175" s="494">
        <v>0</v>
      </c>
      <c r="DR175" s="494">
        <v>0</v>
      </c>
      <c r="DS175" s="494">
        <v>0</v>
      </c>
      <c r="DT175" s="494">
        <v>0</v>
      </c>
      <c r="DU175" s="494">
        <v>0</v>
      </c>
      <c r="DV175" s="494">
        <v>0</v>
      </c>
      <c r="DW175" s="494">
        <v>0</v>
      </c>
      <c r="DX175" s="494">
        <v>0</v>
      </c>
      <c r="DY175" s="494">
        <v>0</v>
      </c>
      <c r="DZ175" s="494">
        <v>0</v>
      </c>
      <c r="EA175" s="494">
        <v>0</v>
      </c>
      <c r="EB175" s="494">
        <v>0</v>
      </c>
      <c r="EC175" s="494">
        <v>0</v>
      </c>
      <c r="ED175" s="494">
        <v>0</v>
      </c>
      <c r="EE175" s="494">
        <v>0</v>
      </c>
      <c r="EF175" s="494">
        <v>0</v>
      </c>
      <c r="EG175" s="494">
        <v>0</v>
      </c>
      <c r="EH175" s="494">
        <v>0</v>
      </c>
      <c r="EI175" s="494">
        <v>0</v>
      </c>
      <c r="EJ175" s="494">
        <v>0</v>
      </c>
      <c r="EK175" s="494">
        <v>0</v>
      </c>
      <c r="EL175" s="494">
        <v>0</v>
      </c>
      <c r="EM175" s="494">
        <v>0</v>
      </c>
      <c r="EN175" s="494">
        <v>0</v>
      </c>
      <c r="EO175" s="494">
        <v>0</v>
      </c>
      <c r="EP175" s="494">
        <v>0</v>
      </c>
      <c r="EQ175" s="494">
        <v>0</v>
      </c>
      <c r="ER175" s="494">
        <v>0</v>
      </c>
      <c r="ES175" s="494">
        <v>0</v>
      </c>
      <c r="ET175" s="494">
        <v>0</v>
      </c>
      <c r="EU175" s="494">
        <v>0</v>
      </c>
      <c r="EV175" s="494">
        <v>0</v>
      </c>
      <c r="EW175" s="494">
        <v>0</v>
      </c>
      <c r="EX175" s="494">
        <v>0</v>
      </c>
      <c r="EY175" s="494">
        <v>0</v>
      </c>
      <c r="EZ175" s="494">
        <v>0</v>
      </c>
      <c r="FA175" s="494">
        <v>0</v>
      </c>
      <c r="FB175" s="494">
        <v>0</v>
      </c>
      <c r="FC175" s="494">
        <v>0</v>
      </c>
      <c r="FD175" s="494">
        <v>0</v>
      </c>
      <c r="FE175" s="494">
        <v>0</v>
      </c>
      <c r="FF175" s="494">
        <v>0</v>
      </c>
      <c r="FG175" s="494">
        <v>0</v>
      </c>
      <c r="FH175" s="494">
        <v>0</v>
      </c>
      <c r="FI175" s="494">
        <v>0</v>
      </c>
      <c r="FJ175" s="494">
        <v>0</v>
      </c>
      <c r="FK175" s="494">
        <v>0</v>
      </c>
      <c r="FL175" s="494">
        <v>0</v>
      </c>
      <c r="FM175" s="494">
        <v>0</v>
      </c>
      <c r="FN175" s="494">
        <v>0</v>
      </c>
      <c r="FO175" s="494">
        <v>0</v>
      </c>
      <c r="FP175" s="494">
        <v>0</v>
      </c>
      <c r="FQ175" s="494">
        <v>0</v>
      </c>
      <c r="FR175" s="494">
        <v>0</v>
      </c>
      <c r="FS175" s="494">
        <v>0</v>
      </c>
      <c r="FT175" s="494">
        <v>0</v>
      </c>
      <c r="FU175" s="494">
        <v>0</v>
      </c>
      <c r="FV175" s="494">
        <v>0</v>
      </c>
      <c r="FW175" s="494">
        <v>0</v>
      </c>
      <c r="FX175" s="494">
        <v>0</v>
      </c>
      <c r="FY175" s="494">
        <v>0</v>
      </c>
      <c r="FZ175" s="494">
        <v>0</v>
      </c>
      <c r="GA175" s="494">
        <v>0</v>
      </c>
      <c r="GB175" s="494">
        <v>0</v>
      </c>
      <c r="GC175" s="494">
        <v>0</v>
      </c>
      <c r="GD175" s="494">
        <v>0</v>
      </c>
      <c r="GE175" s="494">
        <v>0</v>
      </c>
      <c r="GF175" s="494">
        <v>0</v>
      </c>
      <c r="GG175" s="495">
        <v>0</v>
      </c>
      <c r="GH175" s="496">
        <v>0</v>
      </c>
      <c r="GI175" s="497">
        <v>176166</v>
      </c>
      <c r="GJ175" s="497">
        <v>2459071</v>
      </c>
      <c r="GK175" s="497">
        <v>3451063</v>
      </c>
      <c r="GL175" s="497">
        <v>3793304</v>
      </c>
      <c r="GM175" s="497">
        <v>29683</v>
      </c>
      <c r="GN175" s="497">
        <v>0</v>
      </c>
      <c r="GO175" s="497">
        <v>0</v>
      </c>
      <c r="GP175" s="495">
        <v>0</v>
      </c>
      <c r="GQ175" s="496">
        <v>9909287</v>
      </c>
      <c r="GR175" s="496">
        <v>9909287</v>
      </c>
      <c r="GS175" s="494">
        <v>0</v>
      </c>
      <c r="GT175" s="495">
        <v>0</v>
      </c>
      <c r="GU175" s="496">
        <v>0</v>
      </c>
      <c r="GV175" s="496">
        <v>9909287</v>
      </c>
      <c r="GW175" s="496">
        <v>9909287</v>
      </c>
      <c r="GX175" s="497">
        <v>0</v>
      </c>
      <c r="GY175" s="497">
        <v>0</v>
      </c>
      <c r="GZ175" s="497">
        <v>0</v>
      </c>
      <c r="HA175" s="495">
        <v>0</v>
      </c>
      <c r="HB175" s="495">
        <v>0</v>
      </c>
      <c r="HC175" s="496">
        <v>9909287</v>
      </c>
      <c r="HD175" s="496">
        <v>9909287</v>
      </c>
    </row>
    <row r="176" spans="1:212" ht="15.75" hidden="1" customHeight="1" x14ac:dyDescent="0.2">
      <c r="A176" s="498" t="s">
        <v>1175</v>
      </c>
      <c r="B176" s="499" t="s">
        <v>745</v>
      </c>
      <c r="C176" s="493">
        <v>0</v>
      </c>
      <c r="D176" s="494">
        <v>0</v>
      </c>
      <c r="E176" s="494">
        <v>0</v>
      </c>
      <c r="F176" s="494">
        <v>0</v>
      </c>
      <c r="G176" s="494">
        <v>0</v>
      </c>
      <c r="H176" s="494">
        <v>0</v>
      </c>
      <c r="I176" s="494">
        <v>0</v>
      </c>
      <c r="J176" s="494">
        <v>0</v>
      </c>
      <c r="K176" s="494">
        <v>0</v>
      </c>
      <c r="L176" s="494">
        <v>0</v>
      </c>
      <c r="M176" s="494">
        <v>0</v>
      </c>
      <c r="N176" s="494">
        <v>0</v>
      </c>
      <c r="O176" s="494">
        <v>0</v>
      </c>
      <c r="P176" s="494">
        <v>0</v>
      </c>
      <c r="Q176" s="494">
        <v>0</v>
      </c>
      <c r="R176" s="494">
        <v>0</v>
      </c>
      <c r="S176" s="494">
        <v>0</v>
      </c>
      <c r="T176" s="494">
        <v>0</v>
      </c>
      <c r="U176" s="494">
        <v>0</v>
      </c>
      <c r="V176" s="494">
        <v>0</v>
      </c>
      <c r="W176" s="494">
        <v>0</v>
      </c>
      <c r="X176" s="494">
        <v>0</v>
      </c>
      <c r="Y176" s="494">
        <v>0</v>
      </c>
      <c r="Z176" s="494">
        <v>0</v>
      </c>
      <c r="AA176" s="494">
        <v>0</v>
      </c>
      <c r="AB176" s="494">
        <v>0</v>
      </c>
      <c r="AC176" s="494">
        <v>0</v>
      </c>
      <c r="AD176" s="494">
        <v>0</v>
      </c>
      <c r="AE176" s="494">
        <v>0</v>
      </c>
      <c r="AF176" s="494">
        <v>0</v>
      </c>
      <c r="AG176" s="494">
        <v>0</v>
      </c>
      <c r="AH176" s="494">
        <v>0</v>
      </c>
      <c r="AI176" s="494">
        <v>0</v>
      </c>
      <c r="AJ176" s="494">
        <v>0</v>
      </c>
      <c r="AK176" s="494">
        <v>0</v>
      </c>
      <c r="AL176" s="494">
        <v>0</v>
      </c>
      <c r="AM176" s="494">
        <v>0</v>
      </c>
      <c r="AN176" s="494">
        <v>0</v>
      </c>
      <c r="AO176" s="494">
        <v>0</v>
      </c>
      <c r="AP176" s="494">
        <v>0</v>
      </c>
      <c r="AQ176" s="494">
        <v>0</v>
      </c>
      <c r="AR176" s="494">
        <v>0</v>
      </c>
      <c r="AS176" s="494">
        <v>0</v>
      </c>
      <c r="AT176" s="494">
        <v>0</v>
      </c>
      <c r="AU176" s="494">
        <v>0</v>
      </c>
      <c r="AV176" s="494">
        <v>0</v>
      </c>
      <c r="AW176" s="494">
        <v>0</v>
      </c>
      <c r="AX176" s="494">
        <v>0</v>
      </c>
      <c r="AY176" s="494">
        <v>0</v>
      </c>
      <c r="AZ176" s="494">
        <v>0</v>
      </c>
      <c r="BA176" s="494">
        <v>0</v>
      </c>
      <c r="BB176" s="494">
        <v>0</v>
      </c>
      <c r="BC176" s="494">
        <v>0</v>
      </c>
      <c r="BD176" s="494">
        <v>0</v>
      </c>
      <c r="BE176" s="494">
        <v>0</v>
      </c>
      <c r="BF176" s="494">
        <v>0</v>
      </c>
      <c r="BG176" s="494">
        <v>0</v>
      </c>
      <c r="BH176" s="494">
        <v>0</v>
      </c>
      <c r="BI176" s="494">
        <v>0</v>
      </c>
      <c r="BJ176" s="494">
        <v>0</v>
      </c>
      <c r="BK176" s="494">
        <v>0</v>
      </c>
      <c r="BL176" s="494">
        <v>0</v>
      </c>
      <c r="BM176" s="494">
        <v>0</v>
      </c>
      <c r="BN176" s="494">
        <v>0</v>
      </c>
      <c r="BO176" s="494">
        <v>0</v>
      </c>
      <c r="BP176" s="494">
        <v>0</v>
      </c>
      <c r="BQ176" s="494">
        <v>0</v>
      </c>
      <c r="BR176" s="494">
        <v>0</v>
      </c>
      <c r="BS176" s="494">
        <v>0</v>
      </c>
      <c r="BT176" s="494">
        <v>0</v>
      </c>
      <c r="BU176" s="494">
        <v>0</v>
      </c>
      <c r="BV176" s="494">
        <v>0</v>
      </c>
      <c r="BW176" s="494">
        <v>0</v>
      </c>
      <c r="BX176" s="494">
        <v>0</v>
      </c>
      <c r="BY176" s="494">
        <v>0</v>
      </c>
      <c r="BZ176" s="494">
        <v>0</v>
      </c>
      <c r="CA176" s="494">
        <v>0</v>
      </c>
      <c r="CB176" s="494">
        <v>0</v>
      </c>
      <c r="CC176" s="494">
        <v>0</v>
      </c>
      <c r="CD176" s="494">
        <v>0</v>
      </c>
      <c r="CE176" s="494">
        <v>0</v>
      </c>
      <c r="CF176" s="494">
        <v>0</v>
      </c>
      <c r="CG176" s="494">
        <v>0</v>
      </c>
      <c r="CH176" s="494">
        <v>0</v>
      </c>
      <c r="CI176" s="494">
        <v>0</v>
      </c>
      <c r="CJ176" s="494">
        <v>0</v>
      </c>
      <c r="CK176" s="494">
        <v>0</v>
      </c>
      <c r="CL176" s="494">
        <v>0</v>
      </c>
      <c r="CM176" s="494">
        <v>0</v>
      </c>
      <c r="CN176" s="494">
        <v>0</v>
      </c>
      <c r="CO176" s="494">
        <v>0</v>
      </c>
      <c r="CP176" s="494">
        <v>0</v>
      </c>
      <c r="CQ176" s="494">
        <v>0</v>
      </c>
      <c r="CR176" s="494">
        <v>0</v>
      </c>
      <c r="CS176" s="494">
        <v>0</v>
      </c>
      <c r="CT176" s="494">
        <v>0</v>
      </c>
      <c r="CU176" s="494">
        <v>0</v>
      </c>
      <c r="CV176" s="494">
        <v>0</v>
      </c>
      <c r="CW176" s="494">
        <v>0</v>
      </c>
      <c r="CX176" s="494">
        <v>0</v>
      </c>
      <c r="CY176" s="494">
        <v>0</v>
      </c>
      <c r="CZ176" s="494">
        <v>0</v>
      </c>
      <c r="DA176" s="494">
        <v>0</v>
      </c>
      <c r="DB176" s="494">
        <v>0</v>
      </c>
      <c r="DC176" s="494">
        <v>0</v>
      </c>
      <c r="DD176" s="494">
        <v>0</v>
      </c>
      <c r="DE176" s="494">
        <v>0</v>
      </c>
      <c r="DF176" s="494">
        <v>0</v>
      </c>
      <c r="DG176" s="494">
        <v>0</v>
      </c>
      <c r="DH176" s="494">
        <v>0</v>
      </c>
      <c r="DI176" s="494">
        <v>0</v>
      </c>
      <c r="DJ176" s="494">
        <v>0</v>
      </c>
      <c r="DK176" s="494">
        <v>0</v>
      </c>
      <c r="DL176" s="494">
        <v>0</v>
      </c>
      <c r="DM176" s="494">
        <v>0</v>
      </c>
      <c r="DN176" s="494">
        <v>0</v>
      </c>
      <c r="DO176" s="494">
        <v>0</v>
      </c>
      <c r="DP176" s="494">
        <v>0</v>
      </c>
      <c r="DQ176" s="494">
        <v>0</v>
      </c>
      <c r="DR176" s="494">
        <v>0</v>
      </c>
      <c r="DS176" s="494">
        <v>0</v>
      </c>
      <c r="DT176" s="494">
        <v>0</v>
      </c>
      <c r="DU176" s="494">
        <v>0</v>
      </c>
      <c r="DV176" s="494">
        <v>0</v>
      </c>
      <c r="DW176" s="494">
        <v>0</v>
      </c>
      <c r="DX176" s="494">
        <v>0</v>
      </c>
      <c r="DY176" s="494">
        <v>0</v>
      </c>
      <c r="DZ176" s="494">
        <v>0</v>
      </c>
      <c r="EA176" s="494">
        <v>0</v>
      </c>
      <c r="EB176" s="494">
        <v>0</v>
      </c>
      <c r="EC176" s="494">
        <v>0</v>
      </c>
      <c r="ED176" s="494">
        <v>0</v>
      </c>
      <c r="EE176" s="494">
        <v>0</v>
      </c>
      <c r="EF176" s="494">
        <v>0</v>
      </c>
      <c r="EG176" s="494">
        <v>0</v>
      </c>
      <c r="EH176" s="494">
        <v>0</v>
      </c>
      <c r="EI176" s="494">
        <v>0</v>
      </c>
      <c r="EJ176" s="494">
        <v>0</v>
      </c>
      <c r="EK176" s="494">
        <v>0</v>
      </c>
      <c r="EL176" s="494">
        <v>0</v>
      </c>
      <c r="EM176" s="494">
        <v>0</v>
      </c>
      <c r="EN176" s="494">
        <v>0</v>
      </c>
      <c r="EO176" s="494">
        <v>0</v>
      </c>
      <c r="EP176" s="494">
        <v>0</v>
      </c>
      <c r="EQ176" s="494">
        <v>0</v>
      </c>
      <c r="ER176" s="494">
        <v>0</v>
      </c>
      <c r="ES176" s="494">
        <v>0</v>
      </c>
      <c r="ET176" s="494">
        <v>0</v>
      </c>
      <c r="EU176" s="494">
        <v>0</v>
      </c>
      <c r="EV176" s="494">
        <v>0</v>
      </c>
      <c r="EW176" s="494">
        <v>0</v>
      </c>
      <c r="EX176" s="494">
        <v>0</v>
      </c>
      <c r="EY176" s="494">
        <v>0</v>
      </c>
      <c r="EZ176" s="494">
        <v>0</v>
      </c>
      <c r="FA176" s="494">
        <v>0</v>
      </c>
      <c r="FB176" s="494">
        <v>0</v>
      </c>
      <c r="FC176" s="494">
        <v>0</v>
      </c>
      <c r="FD176" s="494">
        <v>0</v>
      </c>
      <c r="FE176" s="494">
        <v>0</v>
      </c>
      <c r="FF176" s="494">
        <v>0</v>
      </c>
      <c r="FG176" s="494">
        <v>0</v>
      </c>
      <c r="FH176" s="494">
        <v>0</v>
      </c>
      <c r="FI176" s="494">
        <v>0</v>
      </c>
      <c r="FJ176" s="494">
        <v>0</v>
      </c>
      <c r="FK176" s="494">
        <v>0</v>
      </c>
      <c r="FL176" s="494">
        <v>0</v>
      </c>
      <c r="FM176" s="494">
        <v>0</v>
      </c>
      <c r="FN176" s="494">
        <v>0</v>
      </c>
      <c r="FO176" s="494">
        <v>0</v>
      </c>
      <c r="FP176" s="494">
        <v>0</v>
      </c>
      <c r="FQ176" s="494">
        <v>0</v>
      </c>
      <c r="FR176" s="494">
        <v>0</v>
      </c>
      <c r="FS176" s="494">
        <v>0</v>
      </c>
      <c r="FT176" s="494">
        <v>0</v>
      </c>
      <c r="FU176" s="494">
        <v>0</v>
      </c>
      <c r="FV176" s="494">
        <v>0</v>
      </c>
      <c r="FW176" s="494">
        <v>0</v>
      </c>
      <c r="FX176" s="494">
        <v>0</v>
      </c>
      <c r="FY176" s="494">
        <v>0</v>
      </c>
      <c r="FZ176" s="494">
        <v>0</v>
      </c>
      <c r="GA176" s="494">
        <v>0</v>
      </c>
      <c r="GB176" s="494">
        <v>0</v>
      </c>
      <c r="GC176" s="494">
        <v>0</v>
      </c>
      <c r="GD176" s="494">
        <v>0</v>
      </c>
      <c r="GE176" s="494">
        <v>0</v>
      </c>
      <c r="GF176" s="494">
        <v>0</v>
      </c>
      <c r="GG176" s="495">
        <v>0</v>
      </c>
      <c r="GH176" s="496">
        <v>0</v>
      </c>
      <c r="GI176" s="497">
        <v>0</v>
      </c>
      <c r="GJ176" s="497">
        <v>922562</v>
      </c>
      <c r="GK176" s="497">
        <v>0</v>
      </c>
      <c r="GL176" s="497">
        <v>9005710</v>
      </c>
      <c r="GM176" s="497">
        <v>0</v>
      </c>
      <c r="GN176" s="497">
        <v>0</v>
      </c>
      <c r="GO176" s="497">
        <v>0</v>
      </c>
      <c r="GP176" s="495">
        <v>0</v>
      </c>
      <c r="GQ176" s="496">
        <v>9928272</v>
      </c>
      <c r="GR176" s="496">
        <v>9928272</v>
      </c>
      <c r="GS176" s="494">
        <v>0</v>
      </c>
      <c r="GT176" s="495">
        <v>0</v>
      </c>
      <c r="GU176" s="496">
        <v>0</v>
      </c>
      <c r="GV176" s="496">
        <v>9928272</v>
      </c>
      <c r="GW176" s="496">
        <v>9928272</v>
      </c>
      <c r="GX176" s="497">
        <v>0</v>
      </c>
      <c r="GY176" s="497">
        <v>0</v>
      </c>
      <c r="GZ176" s="497">
        <v>0</v>
      </c>
      <c r="HA176" s="495">
        <v>0</v>
      </c>
      <c r="HB176" s="495">
        <v>0</v>
      </c>
      <c r="HC176" s="496">
        <v>9928272</v>
      </c>
      <c r="HD176" s="496">
        <v>9928272</v>
      </c>
    </row>
    <row r="177" spans="1:212" ht="15.75" hidden="1" customHeight="1" x14ac:dyDescent="0.2">
      <c r="A177" s="498" t="s">
        <v>1176</v>
      </c>
      <c r="B177" s="499" t="s">
        <v>2168</v>
      </c>
      <c r="C177" s="493">
        <v>0</v>
      </c>
      <c r="D177" s="494">
        <v>0</v>
      </c>
      <c r="E177" s="494">
        <v>0</v>
      </c>
      <c r="F177" s="494">
        <v>0</v>
      </c>
      <c r="G177" s="494">
        <v>0</v>
      </c>
      <c r="H177" s="494">
        <v>96</v>
      </c>
      <c r="I177" s="494">
        <v>0</v>
      </c>
      <c r="J177" s="494">
        <v>1138</v>
      </c>
      <c r="K177" s="494">
        <v>4</v>
      </c>
      <c r="L177" s="494">
        <v>14</v>
      </c>
      <c r="M177" s="494">
        <v>81</v>
      </c>
      <c r="N177" s="494">
        <v>12499</v>
      </c>
      <c r="O177" s="494">
        <v>231</v>
      </c>
      <c r="P177" s="494">
        <v>900</v>
      </c>
      <c r="Q177" s="494">
        <v>1110</v>
      </c>
      <c r="R177" s="494">
        <v>469</v>
      </c>
      <c r="S177" s="494">
        <v>5574</v>
      </c>
      <c r="T177" s="494">
        <v>1397</v>
      </c>
      <c r="U177" s="494">
        <v>1086</v>
      </c>
      <c r="V177" s="494">
        <v>5451</v>
      </c>
      <c r="W177" s="494">
        <v>385</v>
      </c>
      <c r="X177" s="494">
        <v>2407</v>
      </c>
      <c r="Y177" s="494">
        <v>1626</v>
      </c>
      <c r="Z177" s="494">
        <v>5678</v>
      </c>
      <c r="AA177" s="494">
        <v>3855</v>
      </c>
      <c r="AB177" s="494">
        <v>3251</v>
      </c>
      <c r="AC177" s="494">
        <v>4552</v>
      </c>
      <c r="AD177" s="494">
        <v>224</v>
      </c>
      <c r="AE177" s="494">
        <v>136</v>
      </c>
      <c r="AF177" s="494">
        <v>13</v>
      </c>
      <c r="AG177" s="494">
        <v>67</v>
      </c>
      <c r="AH177" s="494">
        <v>115</v>
      </c>
      <c r="AI177" s="494">
        <v>1633</v>
      </c>
      <c r="AJ177" s="494">
        <v>128</v>
      </c>
      <c r="AK177" s="494">
        <v>103</v>
      </c>
      <c r="AL177" s="494">
        <v>897</v>
      </c>
      <c r="AM177" s="494">
        <v>1220</v>
      </c>
      <c r="AN177" s="494">
        <v>3999</v>
      </c>
      <c r="AO177" s="494">
        <v>309</v>
      </c>
      <c r="AP177" s="494">
        <v>2406</v>
      </c>
      <c r="AQ177" s="494">
        <v>504</v>
      </c>
      <c r="AR177" s="494">
        <v>2098</v>
      </c>
      <c r="AS177" s="494">
        <v>704</v>
      </c>
      <c r="AT177" s="494">
        <v>3217</v>
      </c>
      <c r="AU177" s="494">
        <v>389</v>
      </c>
      <c r="AV177" s="494">
        <v>174</v>
      </c>
      <c r="AW177" s="494">
        <v>12057</v>
      </c>
      <c r="AX177" s="494">
        <v>1730</v>
      </c>
      <c r="AY177" s="494">
        <v>1291</v>
      </c>
      <c r="AZ177" s="494">
        <v>501</v>
      </c>
      <c r="BA177" s="494">
        <v>1397</v>
      </c>
      <c r="BB177" s="494">
        <v>1832</v>
      </c>
      <c r="BC177" s="494">
        <v>161</v>
      </c>
      <c r="BD177" s="494">
        <v>22812</v>
      </c>
      <c r="BE177" s="494">
        <v>995</v>
      </c>
      <c r="BF177" s="494">
        <v>3288</v>
      </c>
      <c r="BG177" s="494">
        <v>604</v>
      </c>
      <c r="BH177" s="494">
        <v>289</v>
      </c>
      <c r="BI177" s="494">
        <v>1337</v>
      </c>
      <c r="BJ177" s="494">
        <v>1880</v>
      </c>
      <c r="BK177" s="494">
        <v>746</v>
      </c>
      <c r="BL177" s="494">
        <v>5159</v>
      </c>
      <c r="BM177" s="494">
        <v>2578</v>
      </c>
      <c r="BN177" s="494">
        <v>353</v>
      </c>
      <c r="BO177" s="494">
        <v>3</v>
      </c>
      <c r="BP177" s="494">
        <v>43</v>
      </c>
      <c r="BQ177" s="494">
        <v>698</v>
      </c>
      <c r="BR177" s="494">
        <v>4203</v>
      </c>
      <c r="BS177" s="494">
        <v>425</v>
      </c>
      <c r="BT177" s="494">
        <v>166</v>
      </c>
      <c r="BU177" s="494">
        <v>481</v>
      </c>
      <c r="BV177" s="494">
        <v>8062</v>
      </c>
      <c r="BW177" s="494">
        <v>0</v>
      </c>
      <c r="BX177" s="494">
        <v>5118</v>
      </c>
      <c r="BY177" s="494">
        <v>623</v>
      </c>
      <c r="BZ177" s="494">
        <v>1277</v>
      </c>
      <c r="CA177" s="494">
        <v>1787</v>
      </c>
      <c r="CB177" s="494">
        <v>1652</v>
      </c>
      <c r="CC177" s="494">
        <v>1087</v>
      </c>
      <c r="CD177" s="494">
        <v>0</v>
      </c>
      <c r="CE177" s="494">
        <v>596</v>
      </c>
      <c r="CF177" s="494">
        <v>1527</v>
      </c>
      <c r="CG177" s="494">
        <v>2934</v>
      </c>
      <c r="CH177" s="494">
        <v>370</v>
      </c>
      <c r="CI177" s="494">
        <v>225</v>
      </c>
      <c r="CJ177" s="494">
        <v>6147</v>
      </c>
      <c r="CK177" s="494">
        <v>1614</v>
      </c>
      <c r="CL177" s="494">
        <v>5684</v>
      </c>
      <c r="CM177" s="494">
        <v>964</v>
      </c>
      <c r="CN177" s="494">
        <v>5399</v>
      </c>
      <c r="CO177" s="494">
        <v>9006</v>
      </c>
      <c r="CP177" s="494">
        <v>289</v>
      </c>
      <c r="CQ177" s="494">
        <v>1480</v>
      </c>
      <c r="CR177" s="494">
        <v>237</v>
      </c>
      <c r="CS177" s="494">
        <v>7024</v>
      </c>
      <c r="CT177" s="494">
        <v>1366</v>
      </c>
      <c r="CU177" s="494">
        <v>5325</v>
      </c>
      <c r="CV177" s="494">
        <v>4771</v>
      </c>
      <c r="CW177" s="494">
        <v>9160</v>
      </c>
      <c r="CX177" s="494">
        <v>1191</v>
      </c>
      <c r="CY177" s="494">
        <v>6107</v>
      </c>
      <c r="CZ177" s="494">
        <v>1116</v>
      </c>
      <c r="DA177" s="494">
        <v>657</v>
      </c>
      <c r="DB177" s="494">
        <v>530</v>
      </c>
      <c r="DC177" s="494">
        <v>377</v>
      </c>
      <c r="DD177" s="494">
        <v>4978</v>
      </c>
      <c r="DE177" s="494">
        <v>4587</v>
      </c>
      <c r="DF177" s="494">
        <v>5442</v>
      </c>
      <c r="DG177" s="494">
        <v>315</v>
      </c>
      <c r="DH177" s="494">
        <v>736</v>
      </c>
      <c r="DI177" s="494">
        <v>827</v>
      </c>
      <c r="DJ177" s="494">
        <v>2593</v>
      </c>
      <c r="DK177" s="494">
        <v>2632</v>
      </c>
      <c r="DL177" s="494">
        <v>83</v>
      </c>
      <c r="DM177" s="494">
        <v>1597</v>
      </c>
      <c r="DN177" s="494">
        <v>3557</v>
      </c>
      <c r="DO177" s="494">
        <v>1047</v>
      </c>
      <c r="DP177" s="494">
        <v>180</v>
      </c>
      <c r="DQ177" s="494">
        <v>2479</v>
      </c>
      <c r="DR177" s="494">
        <v>1692</v>
      </c>
      <c r="DS177" s="494">
        <v>527</v>
      </c>
      <c r="DT177" s="494">
        <v>670</v>
      </c>
      <c r="DU177" s="494">
        <v>1767</v>
      </c>
      <c r="DV177" s="494">
        <v>410</v>
      </c>
      <c r="DW177" s="494">
        <v>2572</v>
      </c>
      <c r="DX177" s="494">
        <v>1688</v>
      </c>
      <c r="DY177" s="494">
        <v>3650</v>
      </c>
      <c r="DZ177" s="494">
        <v>15920</v>
      </c>
      <c r="EA177" s="494">
        <v>24806</v>
      </c>
      <c r="EB177" s="494">
        <v>12750</v>
      </c>
      <c r="EC177" s="494">
        <v>9586</v>
      </c>
      <c r="ED177" s="494">
        <v>20824</v>
      </c>
      <c r="EE177" s="494">
        <v>15625</v>
      </c>
      <c r="EF177" s="494">
        <v>153</v>
      </c>
      <c r="EG177" s="494">
        <v>41493</v>
      </c>
      <c r="EH177" s="494">
        <v>9458</v>
      </c>
      <c r="EI177" s="494">
        <v>18265</v>
      </c>
      <c r="EJ177" s="494">
        <v>36300</v>
      </c>
      <c r="EK177" s="494">
        <v>49736</v>
      </c>
      <c r="EL177" s="494">
        <v>54805</v>
      </c>
      <c r="EM177" s="494">
        <v>12979</v>
      </c>
      <c r="EN177" s="494">
        <v>13306</v>
      </c>
      <c r="EO177" s="494">
        <v>0</v>
      </c>
      <c r="EP177" s="494">
        <v>7603</v>
      </c>
      <c r="EQ177" s="494">
        <v>49</v>
      </c>
      <c r="ER177" s="494">
        <v>10658</v>
      </c>
      <c r="ES177" s="494">
        <v>17512</v>
      </c>
      <c r="ET177" s="494">
        <v>0</v>
      </c>
      <c r="EU177" s="494">
        <v>0</v>
      </c>
      <c r="EV177" s="494">
        <v>3230</v>
      </c>
      <c r="EW177" s="494">
        <v>1111</v>
      </c>
      <c r="EX177" s="494">
        <v>2318</v>
      </c>
      <c r="EY177" s="494">
        <v>278</v>
      </c>
      <c r="EZ177" s="494">
        <v>930</v>
      </c>
      <c r="FA177" s="494">
        <v>9141</v>
      </c>
      <c r="FB177" s="494">
        <v>279</v>
      </c>
      <c r="FC177" s="494">
        <v>14706</v>
      </c>
      <c r="FD177" s="494">
        <v>93</v>
      </c>
      <c r="FE177" s="494">
        <v>16837</v>
      </c>
      <c r="FF177" s="494">
        <v>11682</v>
      </c>
      <c r="FG177" s="494">
        <v>17880</v>
      </c>
      <c r="FH177" s="494">
        <v>3341</v>
      </c>
      <c r="FI177" s="494">
        <v>15082</v>
      </c>
      <c r="FJ177" s="494">
        <v>112</v>
      </c>
      <c r="FK177" s="494">
        <v>0</v>
      </c>
      <c r="FL177" s="494">
        <v>7805</v>
      </c>
      <c r="FM177" s="494">
        <v>960</v>
      </c>
      <c r="FN177" s="494">
        <v>17112</v>
      </c>
      <c r="FO177" s="494">
        <v>63155</v>
      </c>
      <c r="FP177" s="494">
        <v>61286</v>
      </c>
      <c r="FQ177" s="494">
        <v>1494</v>
      </c>
      <c r="FR177" s="494">
        <v>213</v>
      </c>
      <c r="FS177" s="494">
        <v>3705</v>
      </c>
      <c r="FT177" s="494">
        <v>0</v>
      </c>
      <c r="FU177" s="494">
        <v>12020</v>
      </c>
      <c r="FV177" s="494">
        <v>8771</v>
      </c>
      <c r="FW177" s="494">
        <v>15927</v>
      </c>
      <c r="FX177" s="494">
        <v>10264</v>
      </c>
      <c r="FY177" s="494">
        <v>8999</v>
      </c>
      <c r="FZ177" s="494">
        <v>94056</v>
      </c>
      <c r="GA177" s="494">
        <v>7560</v>
      </c>
      <c r="GB177" s="494">
        <v>42109</v>
      </c>
      <c r="GC177" s="494">
        <v>7427</v>
      </c>
      <c r="GD177" s="494">
        <v>76340</v>
      </c>
      <c r="GE177" s="494">
        <v>18809</v>
      </c>
      <c r="GF177" s="494">
        <v>0</v>
      </c>
      <c r="GG177" s="495">
        <v>22612</v>
      </c>
      <c r="GH177" s="496">
        <v>1222372</v>
      </c>
      <c r="GI177" s="497">
        <v>0</v>
      </c>
      <c r="GJ177" s="497">
        <v>2122927</v>
      </c>
      <c r="GK177" s="497">
        <v>1180262</v>
      </c>
      <c r="GL177" s="497">
        <v>0</v>
      </c>
      <c r="GM177" s="497">
        <v>0</v>
      </c>
      <c r="GN177" s="497">
        <v>0</v>
      </c>
      <c r="GO177" s="497">
        <v>0</v>
      </c>
      <c r="GP177" s="495">
        <v>0</v>
      </c>
      <c r="GQ177" s="496">
        <v>3303189</v>
      </c>
      <c r="GR177" s="496">
        <v>4525561</v>
      </c>
      <c r="GS177" s="494">
        <v>34573</v>
      </c>
      <c r="GT177" s="495">
        <v>3</v>
      </c>
      <c r="GU177" s="496">
        <v>34576</v>
      </c>
      <c r="GV177" s="496">
        <v>3337765</v>
      </c>
      <c r="GW177" s="496">
        <v>4560137</v>
      </c>
      <c r="GX177" s="497">
        <v>-127630</v>
      </c>
      <c r="GY177" s="497">
        <v>-714</v>
      </c>
      <c r="GZ177" s="497">
        <v>0</v>
      </c>
      <c r="HA177" s="495">
        <v>0</v>
      </c>
      <c r="HB177" s="495">
        <v>-128344</v>
      </c>
      <c r="HC177" s="496">
        <v>3209421</v>
      </c>
      <c r="HD177" s="496">
        <v>4431793</v>
      </c>
    </row>
    <row r="178" spans="1:212" ht="15.75" hidden="1" customHeight="1" x14ac:dyDescent="0.2">
      <c r="A178" s="498" t="s">
        <v>1177</v>
      </c>
      <c r="B178" s="499" t="s">
        <v>1236</v>
      </c>
      <c r="C178" s="493">
        <v>7676</v>
      </c>
      <c r="D178" s="494">
        <v>2263</v>
      </c>
      <c r="E178" s="494">
        <v>709</v>
      </c>
      <c r="F178" s="494">
        <v>68</v>
      </c>
      <c r="G178" s="494">
        <v>777</v>
      </c>
      <c r="H178" s="494">
        <v>842</v>
      </c>
      <c r="I178" s="494">
        <v>20203</v>
      </c>
      <c r="J178" s="494">
        <v>7039</v>
      </c>
      <c r="K178" s="494">
        <v>428</v>
      </c>
      <c r="L178" s="494">
        <v>1386</v>
      </c>
      <c r="M178" s="494">
        <v>72</v>
      </c>
      <c r="N178" s="494">
        <v>1685</v>
      </c>
      <c r="O178" s="494">
        <v>51</v>
      </c>
      <c r="P178" s="494">
        <v>9006</v>
      </c>
      <c r="Q178" s="494">
        <v>3056</v>
      </c>
      <c r="R178" s="494">
        <v>1459</v>
      </c>
      <c r="S178" s="494">
        <v>13097</v>
      </c>
      <c r="T178" s="494">
        <v>7883</v>
      </c>
      <c r="U178" s="494">
        <v>2021</v>
      </c>
      <c r="V178" s="494">
        <v>13320</v>
      </c>
      <c r="W178" s="494">
        <v>953</v>
      </c>
      <c r="X178" s="494">
        <v>4937</v>
      </c>
      <c r="Y178" s="494">
        <v>29785</v>
      </c>
      <c r="Z178" s="494">
        <v>12840</v>
      </c>
      <c r="AA178" s="494">
        <v>9096</v>
      </c>
      <c r="AB178" s="494">
        <v>1653</v>
      </c>
      <c r="AC178" s="494">
        <v>1613</v>
      </c>
      <c r="AD178" s="494">
        <v>149</v>
      </c>
      <c r="AE178" s="494">
        <v>1097</v>
      </c>
      <c r="AF178" s="494">
        <v>102</v>
      </c>
      <c r="AG178" s="494">
        <v>1113</v>
      </c>
      <c r="AH178" s="494">
        <v>1899</v>
      </c>
      <c r="AI178" s="494">
        <v>3959</v>
      </c>
      <c r="AJ178" s="494">
        <v>463</v>
      </c>
      <c r="AK178" s="494">
        <v>1635</v>
      </c>
      <c r="AL178" s="494">
        <v>4336</v>
      </c>
      <c r="AM178" s="494">
        <v>10788</v>
      </c>
      <c r="AN178" s="494">
        <v>9230</v>
      </c>
      <c r="AO178" s="494">
        <v>647</v>
      </c>
      <c r="AP178" s="494">
        <v>2934</v>
      </c>
      <c r="AQ178" s="494">
        <v>2805</v>
      </c>
      <c r="AR178" s="494">
        <v>4618</v>
      </c>
      <c r="AS178" s="494">
        <v>4529</v>
      </c>
      <c r="AT178" s="494">
        <v>44032</v>
      </c>
      <c r="AU178" s="494">
        <v>578</v>
      </c>
      <c r="AV178" s="494">
        <v>1176</v>
      </c>
      <c r="AW178" s="494">
        <v>9618</v>
      </c>
      <c r="AX178" s="494">
        <v>3309</v>
      </c>
      <c r="AY178" s="494">
        <v>4122</v>
      </c>
      <c r="AZ178" s="494">
        <v>480</v>
      </c>
      <c r="BA178" s="494">
        <v>2833</v>
      </c>
      <c r="BB178" s="494">
        <v>2994</v>
      </c>
      <c r="BC178" s="494">
        <v>1233</v>
      </c>
      <c r="BD178" s="494">
        <v>9463</v>
      </c>
      <c r="BE178" s="494">
        <v>1704</v>
      </c>
      <c r="BF178" s="494">
        <v>4480</v>
      </c>
      <c r="BG178" s="494">
        <v>2132</v>
      </c>
      <c r="BH178" s="494">
        <v>1054</v>
      </c>
      <c r="BI178" s="494">
        <v>7360</v>
      </c>
      <c r="BJ178" s="494">
        <v>1307</v>
      </c>
      <c r="BK178" s="494">
        <v>9551</v>
      </c>
      <c r="BL178" s="494">
        <v>42415</v>
      </c>
      <c r="BM178" s="494">
        <v>3972</v>
      </c>
      <c r="BN178" s="494">
        <v>13044</v>
      </c>
      <c r="BO178" s="494">
        <v>166</v>
      </c>
      <c r="BP178" s="494">
        <v>428</v>
      </c>
      <c r="BQ178" s="494">
        <v>3758</v>
      </c>
      <c r="BR178" s="494">
        <v>12449</v>
      </c>
      <c r="BS178" s="494">
        <v>1387</v>
      </c>
      <c r="BT178" s="494">
        <v>1941</v>
      </c>
      <c r="BU178" s="494">
        <v>11653</v>
      </c>
      <c r="BV178" s="494">
        <v>12076</v>
      </c>
      <c r="BW178" s="494">
        <v>0</v>
      </c>
      <c r="BX178" s="494">
        <v>4250</v>
      </c>
      <c r="BY178" s="494">
        <v>2601</v>
      </c>
      <c r="BZ178" s="494">
        <v>10612</v>
      </c>
      <c r="CA178" s="494">
        <v>8764</v>
      </c>
      <c r="CB178" s="494">
        <v>8498</v>
      </c>
      <c r="CC178" s="494">
        <v>3333</v>
      </c>
      <c r="CD178" s="494">
        <v>0</v>
      </c>
      <c r="CE178" s="494">
        <v>3560</v>
      </c>
      <c r="CF178" s="494">
        <v>10769</v>
      </c>
      <c r="CG178" s="494">
        <v>4242</v>
      </c>
      <c r="CH178" s="494">
        <v>5309</v>
      </c>
      <c r="CI178" s="494">
        <v>1361</v>
      </c>
      <c r="CJ178" s="494">
        <v>30626</v>
      </c>
      <c r="CK178" s="494">
        <v>7204</v>
      </c>
      <c r="CL178" s="494">
        <v>19735</v>
      </c>
      <c r="CM178" s="494">
        <v>7081</v>
      </c>
      <c r="CN178" s="494">
        <v>12427</v>
      </c>
      <c r="CO178" s="494">
        <v>16075</v>
      </c>
      <c r="CP178" s="494">
        <v>6296</v>
      </c>
      <c r="CQ178" s="494">
        <v>31427</v>
      </c>
      <c r="CR178" s="494">
        <v>2803</v>
      </c>
      <c r="CS178" s="494">
        <v>7446</v>
      </c>
      <c r="CT178" s="494">
        <v>25646</v>
      </c>
      <c r="CU178" s="494">
        <v>27164</v>
      </c>
      <c r="CV178" s="494">
        <v>17073</v>
      </c>
      <c r="CW178" s="494">
        <v>31288</v>
      </c>
      <c r="CX178" s="494">
        <v>2506</v>
      </c>
      <c r="CY178" s="494">
        <v>4643</v>
      </c>
      <c r="CZ178" s="494">
        <v>6270</v>
      </c>
      <c r="DA178" s="494">
        <v>3020</v>
      </c>
      <c r="DB178" s="494">
        <v>2603</v>
      </c>
      <c r="DC178" s="494">
        <v>975</v>
      </c>
      <c r="DD178" s="494">
        <v>61518</v>
      </c>
      <c r="DE178" s="494">
        <v>39666</v>
      </c>
      <c r="DF178" s="494">
        <v>95869</v>
      </c>
      <c r="DG178" s="494">
        <v>11772</v>
      </c>
      <c r="DH178" s="494">
        <v>1971</v>
      </c>
      <c r="DI178" s="494">
        <v>5671</v>
      </c>
      <c r="DJ178" s="494">
        <v>28365</v>
      </c>
      <c r="DK178" s="494">
        <v>11889</v>
      </c>
      <c r="DL178" s="494">
        <v>5056</v>
      </c>
      <c r="DM178" s="494">
        <v>2838</v>
      </c>
      <c r="DN178" s="494">
        <v>46291</v>
      </c>
      <c r="DO178" s="494">
        <v>10492</v>
      </c>
      <c r="DP178" s="494">
        <v>1595</v>
      </c>
      <c r="DQ178" s="494">
        <v>79010</v>
      </c>
      <c r="DR178" s="494">
        <v>29157</v>
      </c>
      <c r="DS178" s="494">
        <v>3565</v>
      </c>
      <c r="DT178" s="494">
        <v>38422</v>
      </c>
      <c r="DU178" s="494">
        <v>27871</v>
      </c>
      <c r="DV178" s="494">
        <v>1779</v>
      </c>
      <c r="DW178" s="494">
        <v>17484</v>
      </c>
      <c r="DX178" s="494">
        <v>50072</v>
      </c>
      <c r="DY178" s="494">
        <v>218408</v>
      </c>
      <c r="DZ178" s="494">
        <v>331315</v>
      </c>
      <c r="EA178" s="494">
        <v>113030</v>
      </c>
      <c r="EB178" s="494">
        <v>450047</v>
      </c>
      <c r="EC178" s="494">
        <v>474119</v>
      </c>
      <c r="ED178" s="494">
        <v>81377</v>
      </c>
      <c r="EE178" s="494">
        <v>29299</v>
      </c>
      <c r="EF178" s="494">
        <v>1384</v>
      </c>
      <c r="EG178" s="494">
        <v>11134</v>
      </c>
      <c r="EH178" s="494">
        <v>26770</v>
      </c>
      <c r="EI178" s="494">
        <v>395436</v>
      </c>
      <c r="EJ178" s="494">
        <v>444271</v>
      </c>
      <c r="EK178" s="494">
        <v>83227</v>
      </c>
      <c r="EL178" s="494">
        <v>235920</v>
      </c>
      <c r="EM178" s="494">
        <v>23476</v>
      </c>
      <c r="EN178" s="494">
        <v>23897</v>
      </c>
      <c r="EO178" s="494">
        <v>0</v>
      </c>
      <c r="EP178" s="494">
        <v>18255</v>
      </c>
      <c r="EQ178" s="494">
        <v>127</v>
      </c>
      <c r="ER178" s="494">
        <v>5921</v>
      </c>
      <c r="ES178" s="494">
        <v>63460</v>
      </c>
      <c r="ET178" s="494">
        <v>0</v>
      </c>
      <c r="EU178" s="494">
        <v>0</v>
      </c>
      <c r="EV178" s="494">
        <v>8687</v>
      </c>
      <c r="EW178" s="494">
        <v>1187</v>
      </c>
      <c r="EX178" s="494">
        <v>6671</v>
      </c>
      <c r="EY178" s="494">
        <v>269649</v>
      </c>
      <c r="EZ178" s="494">
        <v>5437</v>
      </c>
      <c r="FA178" s="494">
        <v>11486</v>
      </c>
      <c r="FB178" s="494">
        <v>8425</v>
      </c>
      <c r="FC178" s="494">
        <v>55838</v>
      </c>
      <c r="FD178" s="494">
        <v>424</v>
      </c>
      <c r="FE178" s="494">
        <v>177963</v>
      </c>
      <c r="FF178" s="494">
        <v>70966</v>
      </c>
      <c r="FG178" s="494">
        <v>182280</v>
      </c>
      <c r="FH178" s="494">
        <v>177142</v>
      </c>
      <c r="FI178" s="494">
        <v>56605</v>
      </c>
      <c r="FJ178" s="494">
        <v>227582</v>
      </c>
      <c r="FK178" s="494">
        <v>338824</v>
      </c>
      <c r="FL178" s="494">
        <v>17743</v>
      </c>
      <c r="FM178" s="494">
        <v>31224</v>
      </c>
      <c r="FN178" s="494">
        <v>26375</v>
      </c>
      <c r="FO178" s="494">
        <v>52873</v>
      </c>
      <c r="FP178" s="494">
        <v>283448</v>
      </c>
      <c r="FQ178" s="494">
        <v>26921</v>
      </c>
      <c r="FR178" s="494">
        <v>90292</v>
      </c>
      <c r="FS178" s="494">
        <v>192212</v>
      </c>
      <c r="FT178" s="494">
        <v>26214</v>
      </c>
      <c r="FU178" s="494">
        <v>24957</v>
      </c>
      <c r="FV178" s="494">
        <v>2690</v>
      </c>
      <c r="FW178" s="494">
        <v>11121</v>
      </c>
      <c r="FX178" s="494">
        <v>25160</v>
      </c>
      <c r="FY178" s="494">
        <v>68881</v>
      </c>
      <c r="FZ178" s="494">
        <v>445204</v>
      </c>
      <c r="GA178" s="494">
        <v>24147</v>
      </c>
      <c r="GB178" s="494">
        <v>43646</v>
      </c>
      <c r="GC178" s="494">
        <v>15131</v>
      </c>
      <c r="GD178" s="494">
        <v>48320</v>
      </c>
      <c r="GE178" s="494">
        <v>22583</v>
      </c>
      <c r="GF178" s="494">
        <v>0</v>
      </c>
      <c r="GG178" s="495">
        <v>4946</v>
      </c>
      <c r="GH178" s="496">
        <v>7425024</v>
      </c>
      <c r="GI178" s="497">
        <v>29941</v>
      </c>
      <c r="GJ178" s="497">
        <v>333527</v>
      </c>
      <c r="GK178" s="497">
        <v>0</v>
      </c>
      <c r="GL178" s="497">
        <v>0</v>
      </c>
      <c r="GM178" s="497">
        <v>0</v>
      </c>
      <c r="GN178" s="497">
        <v>0</v>
      </c>
      <c r="GO178" s="497">
        <v>0</v>
      </c>
      <c r="GP178" s="495">
        <v>0</v>
      </c>
      <c r="GQ178" s="496">
        <v>363468</v>
      </c>
      <c r="GR178" s="496">
        <v>7788492</v>
      </c>
      <c r="GS178" s="494">
        <v>842700</v>
      </c>
      <c r="GT178" s="495">
        <v>3</v>
      </c>
      <c r="GU178" s="496">
        <v>842703</v>
      </c>
      <c r="GV178" s="496">
        <v>1206171</v>
      </c>
      <c r="GW178" s="496">
        <v>8631195</v>
      </c>
      <c r="GX178" s="497">
        <v>-111701</v>
      </c>
      <c r="GY178" s="497">
        <v>-299</v>
      </c>
      <c r="GZ178" s="497">
        <v>0</v>
      </c>
      <c r="HA178" s="495">
        <v>0</v>
      </c>
      <c r="HB178" s="495">
        <v>-112000</v>
      </c>
      <c r="HC178" s="496">
        <v>1094171</v>
      </c>
      <c r="HD178" s="496">
        <v>8519195</v>
      </c>
    </row>
    <row r="179" spans="1:212" ht="15.75" hidden="1" customHeight="1" x14ac:dyDescent="0.2">
      <c r="A179" s="498" t="s">
        <v>1178</v>
      </c>
      <c r="B179" s="499" t="s">
        <v>734</v>
      </c>
      <c r="C179" s="493">
        <v>0</v>
      </c>
      <c r="D179" s="494">
        <v>0</v>
      </c>
      <c r="E179" s="494">
        <v>0</v>
      </c>
      <c r="F179" s="494">
        <v>0</v>
      </c>
      <c r="G179" s="494">
        <v>0</v>
      </c>
      <c r="H179" s="494">
        <v>0</v>
      </c>
      <c r="I179" s="494">
        <v>0</v>
      </c>
      <c r="J179" s="494">
        <v>0</v>
      </c>
      <c r="K179" s="494">
        <v>0</v>
      </c>
      <c r="L179" s="494">
        <v>0</v>
      </c>
      <c r="M179" s="494">
        <v>0</v>
      </c>
      <c r="N179" s="494">
        <v>0</v>
      </c>
      <c r="O179" s="494">
        <v>0</v>
      </c>
      <c r="P179" s="494">
        <v>0</v>
      </c>
      <c r="Q179" s="494">
        <v>0</v>
      </c>
      <c r="R179" s="494">
        <v>0</v>
      </c>
      <c r="S179" s="494">
        <v>0</v>
      </c>
      <c r="T179" s="494">
        <v>0</v>
      </c>
      <c r="U179" s="494">
        <v>0</v>
      </c>
      <c r="V179" s="494">
        <v>0</v>
      </c>
      <c r="W179" s="494">
        <v>0</v>
      </c>
      <c r="X179" s="494">
        <v>0</v>
      </c>
      <c r="Y179" s="494">
        <v>0</v>
      </c>
      <c r="Z179" s="494">
        <v>0</v>
      </c>
      <c r="AA179" s="494">
        <v>0</v>
      </c>
      <c r="AB179" s="494">
        <v>0</v>
      </c>
      <c r="AC179" s="494">
        <v>0</v>
      </c>
      <c r="AD179" s="494">
        <v>0</v>
      </c>
      <c r="AE179" s="494">
        <v>0</v>
      </c>
      <c r="AF179" s="494">
        <v>0</v>
      </c>
      <c r="AG179" s="494">
        <v>0</v>
      </c>
      <c r="AH179" s="494">
        <v>0</v>
      </c>
      <c r="AI179" s="494">
        <v>0</v>
      </c>
      <c r="AJ179" s="494">
        <v>0</v>
      </c>
      <c r="AK179" s="494">
        <v>0</v>
      </c>
      <c r="AL179" s="494">
        <v>0</v>
      </c>
      <c r="AM179" s="494">
        <v>0</v>
      </c>
      <c r="AN179" s="494">
        <v>0</v>
      </c>
      <c r="AO179" s="494">
        <v>0</v>
      </c>
      <c r="AP179" s="494">
        <v>0</v>
      </c>
      <c r="AQ179" s="494">
        <v>0</v>
      </c>
      <c r="AR179" s="494">
        <v>0</v>
      </c>
      <c r="AS179" s="494">
        <v>0</v>
      </c>
      <c r="AT179" s="494">
        <v>0</v>
      </c>
      <c r="AU179" s="494">
        <v>0</v>
      </c>
      <c r="AV179" s="494">
        <v>0</v>
      </c>
      <c r="AW179" s="494">
        <v>0</v>
      </c>
      <c r="AX179" s="494">
        <v>0</v>
      </c>
      <c r="AY179" s="494">
        <v>0</v>
      </c>
      <c r="AZ179" s="494">
        <v>0</v>
      </c>
      <c r="BA179" s="494">
        <v>0</v>
      </c>
      <c r="BB179" s="494">
        <v>0</v>
      </c>
      <c r="BC179" s="494">
        <v>0</v>
      </c>
      <c r="BD179" s="494">
        <v>0</v>
      </c>
      <c r="BE179" s="494">
        <v>0</v>
      </c>
      <c r="BF179" s="494">
        <v>0</v>
      </c>
      <c r="BG179" s="494">
        <v>0</v>
      </c>
      <c r="BH179" s="494">
        <v>0</v>
      </c>
      <c r="BI179" s="494">
        <v>0</v>
      </c>
      <c r="BJ179" s="494">
        <v>0</v>
      </c>
      <c r="BK179" s="494">
        <v>0</v>
      </c>
      <c r="BL179" s="494">
        <v>0</v>
      </c>
      <c r="BM179" s="494">
        <v>0</v>
      </c>
      <c r="BN179" s="494">
        <v>0</v>
      </c>
      <c r="BO179" s="494">
        <v>0</v>
      </c>
      <c r="BP179" s="494">
        <v>0</v>
      </c>
      <c r="BQ179" s="494">
        <v>0</v>
      </c>
      <c r="BR179" s="494">
        <v>0</v>
      </c>
      <c r="BS179" s="494">
        <v>0</v>
      </c>
      <c r="BT179" s="494">
        <v>0</v>
      </c>
      <c r="BU179" s="494">
        <v>0</v>
      </c>
      <c r="BV179" s="494">
        <v>0</v>
      </c>
      <c r="BW179" s="494">
        <v>0</v>
      </c>
      <c r="BX179" s="494">
        <v>0</v>
      </c>
      <c r="BY179" s="494">
        <v>0</v>
      </c>
      <c r="BZ179" s="494">
        <v>0</v>
      </c>
      <c r="CA179" s="494">
        <v>0</v>
      </c>
      <c r="CB179" s="494">
        <v>0</v>
      </c>
      <c r="CC179" s="494">
        <v>0</v>
      </c>
      <c r="CD179" s="494">
        <v>0</v>
      </c>
      <c r="CE179" s="494">
        <v>0</v>
      </c>
      <c r="CF179" s="494">
        <v>0</v>
      </c>
      <c r="CG179" s="494">
        <v>0</v>
      </c>
      <c r="CH179" s="494">
        <v>0</v>
      </c>
      <c r="CI179" s="494">
        <v>0</v>
      </c>
      <c r="CJ179" s="494">
        <v>0</v>
      </c>
      <c r="CK179" s="494">
        <v>0</v>
      </c>
      <c r="CL179" s="494">
        <v>0</v>
      </c>
      <c r="CM179" s="494">
        <v>0</v>
      </c>
      <c r="CN179" s="494">
        <v>0</v>
      </c>
      <c r="CO179" s="494">
        <v>0</v>
      </c>
      <c r="CP179" s="494">
        <v>0</v>
      </c>
      <c r="CQ179" s="494">
        <v>0</v>
      </c>
      <c r="CR179" s="494">
        <v>0</v>
      </c>
      <c r="CS179" s="494">
        <v>0</v>
      </c>
      <c r="CT179" s="494">
        <v>0</v>
      </c>
      <c r="CU179" s="494">
        <v>0</v>
      </c>
      <c r="CV179" s="494">
        <v>0</v>
      </c>
      <c r="CW179" s="494">
        <v>0</v>
      </c>
      <c r="CX179" s="494">
        <v>0</v>
      </c>
      <c r="CY179" s="494">
        <v>0</v>
      </c>
      <c r="CZ179" s="494">
        <v>0</v>
      </c>
      <c r="DA179" s="494">
        <v>0</v>
      </c>
      <c r="DB179" s="494">
        <v>0</v>
      </c>
      <c r="DC179" s="494">
        <v>0</v>
      </c>
      <c r="DD179" s="494">
        <v>0</v>
      </c>
      <c r="DE179" s="494">
        <v>0</v>
      </c>
      <c r="DF179" s="494">
        <v>0</v>
      </c>
      <c r="DG179" s="494">
        <v>0</v>
      </c>
      <c r="DH179" s="494">
        <v>0</v>
      </c>
      <c r="DI179" s="494">
        <v>0</v>
      </c>
      <c r="DJ179" s="494">
        <v>0</v>
      </c>
      <c r="DK179" s="494">
        <v>0</v>
      </c>
      <c r="DL179" s="494">
        <v>0</v>
      </c>
      <c r="DM179" s="494">
        <v>0</v>
      </c>
      <c r="DN179" s="494">
        <v>0</v>
      </c>
      <c r="DO179" s="494">
        <v>0</v>
      </c>
      <c r="DP179" s="494">
        <v>0</v>
      </c>
      <c r="DQ179" s="494">
        <v>0</v>
      </c>
      <c r="DR179" s="494">
        <v>0</v>
      </c>
      <c r="DS179" s="494">
        <v>0</v>
      </c>
      <c r="DT179" s="494">
        <v>0</v>
      </c>
      <c r="DU179" s="494">
        <v>0</v>
      </c>
      <c r="DV179" s="494">
        <v>0</v>
      </c>
      <c r="DW179" s="494">
        <v>0</v>
      </c>
      <c r="DX179" s="494">
        <v>0</v>
      </c>
      <c r="DY179" s="494">
        <v>0</v>
      </c>
      <c r="DZ179" s="494">
        <v>0</v>
      </c>
      <c r="EA179" s="494">
        <v>0</v>
      </c>
      <c r="EB179" s="494">
        <v>1299</v>
      </c>
      <c r="EC179" s="494">
        <v>0</v>
      </c>
      <c r="ED179" s="494">
        <v>0</v>
      </c>
      <c r="EE179" s="494">
        <v>0</v>
      </c>
      <c r="EF179" s="494">
        <v>0</v>
      </c>
      <c r="EG179" s="494">
        <v>0</v>
      </c>
      <c r="EH179" s="494">
        <v>0</v>
      </c>
      <c r="EI179" s="494">
        <v>0</v>
      </c>
      <c r="EJ179" s="494">
        <v>0</v>
      </c>
      <c r="EK179" s="494">
        <v>0</v>
      </c>
      <c r="EL179" s="494">
        <v>7</v>
      </c>
      <c r="EM179" s="494">
        <v>228</v>
      </c>
      <c r="EN179" s="494">
        <v>818</v>
      </c>
      <c r="EO179" s="494">
        <v>0</v>
      </c>
      <c r="EP179" s="494">
        <v>0</v>
      </c>
      <c r="EQ179" s="494">
        <v>0</v>
      </c>
      <c r="ER179" s="494">
        <v>2679</v>
      </c>
      <c r="ES179" s="494">
        <v>85737</v>
      </c>
      <c r="ET179" s="494">
        <v>629922</v>
      </c>
      <c r="EU179" s="494">
        <v>585048</v>
      </c>
      <c r="EV179" s="494">
        <v>0</v>
      </c>
      <c r="EW179" s="494">
        <v>0</v>
      </c>
      <c r="EX179" s="494">
        <v>0</v>
      </c>
      <c r="EY179" s="494">
        <v>0</v>
      </c>
      <c r="EZ179" s="494">
        <v>6951</v>
      </c>
      <c r="FA179" s="494">
        <v>0</v>
      </c>
      <c r="FB179" s="494">
        <v>3276</v>
      </c>
      <c r="FC179" s="494">
        <v>6582</v>
      </c>
      <c r="FD179" s="494">
        <v>0</v>
      </c>
      <c r="FE179" s="494">
        <v>6158</v>
      </c>
      <c r="FF179" s="494">
        <v>1294</v>
      </c>
      <c r="FG179" s="494">
        <v>0</v>
      </c>
      <c r="FH179" s="494">
        <v>0</v>
      </c>
      <c r="FI179" s="494">
        <v>1241</v>
      </c>
      <c r="FJ179" s="494">
        <v>0</v>
      </c>
      <c r="FK179" s="494">
        <v>0</v>
      </c>
      <c r="FL179" s="494">
        <v>0</v>
      </c>
      <c r="FM179" s="494">
        <v>0</v>
      </c>
      <c r="FN179" s="494">
        <v>0</v>
      </c>
      <c r="FO179" s="494">
        <v>0</v>
      </c>
      <c r="FP179" s="494">
        <v>0</v>
      </c>
      <c r="FQ179" s="494">
        <v>0</v>
      </c>
      <c r="FR179" s="494">
        <v>74</v>
      </c>
      <c r="FS179" s="494">
        <v>0</v>
      </c>
      <c r="FT179" s="494">
        <v>0</v>
      </c>
      <c r="FU179" s="494">
        <v>0</v>
      </c>
      <c r="FV179" s="494">
        <v>0</v>
      </c>
      <c r="FW179" s="494">
        <v>0</v>
      </c>
      <c r="FX179" s="494">
        <v>0</v>
      </c>
      <c r="FY179" s="494">
        <v>0</v>
      </c>
      <c r="FZ179" s="494">
        <v>21516</v>
      </c>
      <c r="GA179" s="494">
        <v>18999</v>
      </c>
      <c r="GB179" s="494">
        <v>0</v>
      </c>
      <c r="GC179" s="494">
        <v>2624</v>
      </c>
      <c r="GD179" s="494">
        <v>0</v>
      </c>
      <c r="GE179" s="494">
        <v>5304</v>
      </c>
      <c r="GF179" s="494">
        <v>0</v>
      </c>
      <c r="GG179" s="495">
        <v>16738</v>
      </c>
      <c r="GH179" s="496">
        <v>1396495</v>
      </c>
      <c r="GI179" s="497">
        <v>0</v>
      </c>
      <c r="GJ179" s="497">
        <v>144852</v>
      </c>
      <c r="GK179" s="497">
        <v>0</v>
      </c>
      <c r="GL179" s="497">
        <v>0</v>
      </c>
      <c r="GM179" s="497">
        <v>0</v>
      </c>
      <c r="GN179" s="497">
        <v>0</v>
      </c>
      <c r="GO179" s="497">
        <v>0</v>
      </c>
      <c r="GP179" s="495">
        <v>0</v>
      </c>
      <c r="GQ179" s="496">
        <v>144852</v>
      </c>
      <c r="GR179" s="496">
        <v>1541347</v>
      </c>
      <c r="GS179" s="494">
        <v>2645</v>
      </c>
      <c r="GT179" s="495">
        <v>20572</v>
      </c>
      <c r="GU179" s="496">
        <v>23217</v>
      </c>
      <c r="GV179" s="496">
        <v>168069</v>
      </c>
      <c r="GW179" s="496">
        <v>1564564</v>
      </c>
      <c r="GX179" s="497">
        <v>0</v>
      </c>
      <c r="GY179" s="497">
        <v>-71</v>
      </c>
      <c r="GZ179" s="497">
        <v>0</v>
      </c>
      <c r="HA179" s="495">
        <v>0</v>
      </c>
      <c r="HB179" s="495">
        <v>-71</v>
      </c>
      <c r="HC179" s="496">
        <v>167998</v>
      </c>
      <c r="HD179" s="496">
        <v>1564493</v>
      </c>
    </row>
    <row r="180" spans="1:212" ht="15.75" hidden="1" customHeight="1" x14ac:dyDescent="0.2">
      <c r="A180" s="498" t="s">
        <v>1179</v>
      </c>
      <c r="B180" s="499" t="s">
        <v>741</v>
      </c>
      <c r="C180" s="493">
        <v>0</v>
      </c>
      <c r="D180" s="494">
        <v>0</v>
      </c>
      <c r="E180" s="494">
        <v>0</v>
      </c>
      <c r="F180" s="494">
        <v>0</v>
      </c>
      <c r="G180" s="494">
        <v>0</v>
      </c>
      <c r="H180" s="494">
        <v>2016</v>
      </c>
      <c r="I180" s="494">
        <v>0</v>
      </c>
      <c r="J180" s="494">
        <v>3177</v>
      </c>
      <c r="K180" s="494">
        <v>5</v>
      </c>
      <c r="L180" s="494">
        <v>12</v>
      </c>
      <c r="M180" s="494">
        <v>1433</v>
      </c>
      <c r="N180" s="494">
        <v>1341</v>
      </c>
      <c r="O180" s="494">
        <v>3</v>
      </c>
      <c r="P180" s="494">
        <v>318</v>
      </c>
      <c r="Q180" s="494">
        <v>1262</v>
      </c>
      <c r="R180" s="494">
        <v>392</v>
      </c>
      <c r="S180" s="494">
        <v>39096</v>
      </c>
      <c r="T180" s="494">
        <v>6182</v>
      </c>
      <c r="U180" s="494">
        <v>5063</v>
      </c>
      <c r="V180" s="494">
        <v>107402</v>
      </c>
      <c r="W180" s="494">
        <v>3520</v>
      </c>
      <c r="X180" s="494">
        <v>62639</v>
      </c>
      <c r="Y180" s="494">
        <v>26597</v>
      </c>
      <c r="Z180" s="494">
        <v>135094</v>
      </c>
      <c r="AA180" s="494">
        <v>53287</v>
      </c>
      <c r="AB180" s="494">
        <v>226</v>
      </c>
      <c r="AC180" s="494">
        <v>48699</v>
      </c>
      <c r="AD180" s="494">
        <v>52</v>
      </c>
      <c r="AE180" s="494">
        <v>471</v>
      </c>
      <c r="AF180" s="494">
        <v>29</v>
      </c>
      <c r="AG180" s="494">
        <v>269</v>
      </c>
      <c r="AH180" s="494">
        <v>396</v>
      </c>
      <c r="AI180" s="494">
        <v>6381</v>
      </c>
      <c r="AJ180" s="494">
        <v>543</v>
      </c>
      <c r="AK180" s="494">
        <v>5291</v>
      </c>
      <c r="AL180" s="494">
        <v>310</v>
      </c>
      <c r="AM180" s="494">
        <v>2742</v>
      </c>
      <c r="AN180" s="494">
        <v>10795</v>
      </c>
      <c r="AO180" s="494">
        <v>228</v>
      </c>
      <c r="AP180" s="494">
        <v>3712</v>
      </c>
      <c r="AQ180" s="494">
        <v>7831</v>
      </c>
      <c r="AR180" s="494">
        <v>3442</v>
      </c>
      <c r="AS180" s="494">
        <v>8348</v>
      </c>
      <c r="AT180" s="494">
        <v>5441</v>
      </c>
      <c r="AU180" s="494">
        <v>1146</v>
      </c>
      <c r="AV180" s="494">
        <v>261</v>
      </c>
      <c r="AW180" s="494">
        <v>7780</v>
      </c>
      <c r="AX180" s="494">
        <v>532</v>
      </c>
      <c r="AY180" s="494">
        <v>3625</v>
      </c>
      <c r="AZ180" s="494">
        <v>927</v>
      </c>
      <c r="BA180" s="494">
        <v>1523</v>
      </c>
      <c r="BB180" s="494">
        <v>2050</v>
      </c>
      <c r="BC180" s="494">
        <v>1547</v>
      </c>
      <c r="BD180" s="494">
        <v>348962</v>
      </c>
      <c r="BE180" s="494">
        <v>37451</v>
      </c>
      <c r="BF180" s="494">
        <v>216853</v>
      </c>
      <c r="BG180" s="494">
        <v>7854</v>
      </c>
      <c r="BH180" s="494">
        <v>2039</v>
      </c>
      <c r="BI180" s="494">
        <v>24261</v>
      </c>
      <c r="BJ180" s="494">
        <v>2585</v>
      </c>
      <c r="BK180" s="494">
        <v>264</v>
      </c>
      <c r="BL180" s="494">
        <v>52152</v>
      </c>
      <c r="BM180" s="494">
        <v>11994</v>
      </c>
      <c r="BN180" s="494">
        <v>6815</v>
      </c>
      <c r="BO180" s="494">
        <v>291</v>
      </c>
      <c r="BP180" s="494">
        <v>479</v>
      </c>
      <c r="BQ180" s="494">
        <v>2210</v>
      </c>
      <c r="BR180" s="494">
        <v>1229</v>
      </c>
      <c r="BS180" s="494">
        <v>4560</v>
      </c>
      <c r="BT180" s="494">
        <v>218</v>
      </c>
      <c r="BU180" s="494">
        <v>2786</v>
      </c>
      <c r="BV180" s="494">
        <v>4139</v>
      </c>
      <c r="BW180" s="494">
        <v>0</v>
      </c>
      <c r="BX180" s="494">
        <v>3439</v>
      </c>
      <c r="BY180" s="494">
        <v>335</v>
      </c>
      <c r="BZ180" s="494">
        <v>5112</v>
      </c>
      <c r="CA180" s="494">
        <v>1179</v>
      </c>
      <c r="CB180" s="494">
        <v>1655</v>
      </c>
      <c r="CC180" s="494">
        <v>2243</v>
      </c>
      <c r="CD180" s="494">
        <v>0</v>
      </c>
      <c r="CE180" s="494">
        <v>1979</v>
      </c>
      <c r="CF180" s="494">
        <v>3103</v>
      </c>
      <c r="CG180" s="494">
        <v>5361</v>
      </c>
      <c r="CH180" s="494">
        <v>1602</v>
      </c>
      <c r="CI180" s="494">
        <v>1414</v>
      </c>
      <c r="CJ180" s="494">
        <v>8444</v>
      </c>
      <c r="CK180" s="494">
        <v>6348</v>
      </c>
      <c r="CL180" s="494">
        <v>6084</v>
      </c>
      <c r="CM180" s="494">
        <v>3932</v>
      </c>
      <c r="CN180" s="494">
        <v>6776</v>
      </c>
      <c r="CO180" s="494">
        <v>16947</v>
      </c>
      <c r="CP180" s="494">
        <v>4397</v>
      </c>
      <c r="CQ180" s="494">
        <v>6069</v>
      </c>
      <c r="CR180" s="494">
        <v>1870</v>
      </c>
      <c r="CS180" s="494">
        <v>4566</v>
      </c>
      <c r="CT180" s="494">
        <v>3784</v>
      </c>
      <c r="CU180" s="494">
        <v>12763</v>
      </c>
      <c r="CV180" s="494">
        <v>5307</v>
      </c>
      <c r="CW180" s="494">
        <v>10093</v>
      </c>
      <c r="CX180" s="494">
        <v>1730</v>
      </c>
      <c r="CY180" s="494">
        <v>8821</v>
      </c>
      <c r="CZ180" s="494">
        <v>14815</v>
      </c>
      <c r="DA180" s="494">
        <v>5982</v>
      </c>
      <c r="DB180" s="494">
        <v>1599</v>
      </c>
      <c r="DC180" s="494">
        <v>176</v>
      </c>
      <c r="DD180" s="494">
        <v>42141</v>
      </c>
      <c r="DE180" s="494">
        <v>19074</v>
      </c>
      <c r="DF180" s="494">
        <v>31315</v>
      </c>
      <c r="DG180" s="494">
        <v>31522</v>
      </c>
      <c r="DH180" s="494">
        <v>3439</v>
      </c>
      <c r="DI180" s="494">
        <v>6260</v>
      </c>
      <c r="DJ180" s="494">
        <v>12856</v>
      </c>
      <c r="DK180" s="494">
        <v>16100</v>
      </c>
      <c r="DL180" s="494">
        <v>2475</v>
      </c>
      <c r="DM180" s="494">
        <v>8524</v>
      </c>
      <c r="DN180" s="494">
        <v>116778</v>
      </c>
      <c r="DO180" s="494">
        <v>33660</v>
      </c>
      <c r="DP180" s="494">
        <v>874</v>
      </c>
      <c r="DQ180" s="494">
        <v>112944</v>
      </c>
      <c r="DR180" s="494">
        <v>4372</v>
      </c>
      <c r="DS180" s="494">
        <v>241</v>
      </c>
      <c r="DT180" s="494">
        <v>1240</v>
      </c>
      <c r="DU180" s="494">
        <v>10551</v>
      </c>
      <c r="DV180" s="494">
        <v>10567</v>
      </c>
      <c r="DW180" s="494">
        <v>24564</v>
      </c>
      <c r="DX180" s="494">
        <v>114</v>
      </c>
      <c r="DY180" s="494">
        <v>64021</v>
      </c>
      <c r="DZ180" s="494">
        <v>21586</v>
      </c>
      <c r="EA180" s="494">
        <v>5087</v>
      </c>
      <c r="EB180" s="494">
        <v>10679</v>
      </c>
      <c r="EC180" s="494">
        <v>7591</v>
      </c>
      <c r="ED180" s="494">
        <v>52388</v>
      </c>
      <c r="EE180" s="494">
        <v>40047</v>
      </c>
      <c r="EF180" s="494">
        <v>44</v>
      </c>
      <c r="EG180" s="494">
        <v>35462</v>
      </c>
      <c r="EH180" s="494">
        <v>5191</v>
      </c>
      <c r="EI180" s="494">
        <v>213290</v>
      </c>
      <c r="EJ180" s="494">
        <v>741803</v>
      </c>
      <c r="EK180" s="494">
        <v>827866</v>
      </c>
      <c r="EL180" s="494">
        <v>230927</v>
      </c>
      <c r="EM180" s="494">
        <v>206103</v>
      </c>
      <c r="EN180" s="494">
        <v>182320</v>
      </c>
      <c r="EO180" s="494">
        <v>0</v>
      </c>
      <c r="EP180" s="494">
        <v>33329</v>
      </c>
      <c r="EQ180" s="494">
        <v>797</v>
      </c>
      <c r="ER180" s="494">
        <v>8861</v>
      </c>
      <c r="ES180" s="494">
        <v>49762</v>
      </c>
      <c r="ET180" s="494">
        <v>0</v>
      </c>
      <c r="EU180" s="494">
        <v>0</v>
      </c>
      <c r="EV180" s="494">
        <v>767</v>
      </c>
      <c r="EW180" s="494">
        <v>5826</v>
      </c>
      <c r="EX180" s="494">
        <v>1981</v>
      </c>
      <c r="EY180" s="494">
        <v>33195</v>
      </c>
      <c r="EZ180" s="494">
        <v>3752</v>
      </c>
      <c r="FA180" s="494">
        <v>1089</v>
      </c>
      <c r="FB180" s="494">
        <v>748</v>
      </c>
      <c r="FC180" s="494">
        <v>91010</v>
      </c>
      <c r="FD180" s="494">
        <v>1327</v>
      </c>
      <c r="FE180" s="494">
        <v>343344</v>
      </c>
      <c r="FF180" s="494">
        <v>98118</v>
      </c>
      <c r="FG180" s="494">
        <v>317016</v>
      </c>
      <c r="FH180" s="494">
        <v>105776</v>
      </c>
      <c r="FI180" s="494">
        <v>267159</v>
      </c>
      <c r="FJ180" s="494">
        <v>3931</v>
      </c>
      <c r="FK180" s="494">
        <v>49559</v>
      </c>
      <c r="FL180" s="494">
        <v>63371</v>
      </c>
      <c r="FM180" s="494">
        <v>34482</v>
      </c>
      <c r="FN180" s="494">
        <v>17997</v>
      </c>
      <c r="FO180" s="494">
        <v>28895</v>
      </c>
      <c r="FP180" s="494">
        <v>63440</v>
      </c>
      <c r="FQ180" s="494">
        <v>15545</v>
      </c>
      <c r="FR180" s="494">
        <v>7770</v>
      </c>
      <c r="FS180" s="494">
        <v>14478</v>
      </c>
      <c r="FT180" s="494">
        <v>21913</v>
      </c>
      <c r="FU180" s="494">
        <v>73092</v>
      </c>
      <c r="FV180" s="494">
        <v>6843</v>
      </c>
      <c r="FW180" s="494">
        <v>5563</v>
      </c>
      <c r="FX180" s="494">
        <v>23423</v>
      </c>
      <c r="FY180" s="494">
        <v>3975</v>
      </c>
      <c r="FZ180" s="494">
        <v>697789</v>
      </c>
      <c r="GA180" s="494">
        <v>14667</v>
      </c>
      <c r="GB180" s="494">
        <v>298275</v>
      </c>
      <c r="GC180" s="494">
        <v>75032</v>
      </c>
      <c r="GD180" s="494">
        <v>116440</v>
      </c>
      <c r="GE180" s="494">
        <v>72007</v>
      </c>
      <c r="GF180" s="494">
        <v>0</v>
      </c>
      <c r="GG180" s="495">
        <v>23681</v>
      </c>
      <c r="GH180" s="496">
        <v>7688544</v>
      </c>
      <c r="GI180" s="497">
        <v>0</v>
      </c>
      <c r="GJ180" s="497">
        <v>4194</v>
      </c>
      <c r="GK180" s="497">
        <v>0</v>
      </c>
      <c r="GL180" s="497">
        <v>0</v>
      </c>
      <c r="GM180" s="497">
        <v>0</v>
      </c>
      <c r="GN180" s="497">
        <v>0</v>
      </c>
      <c r="GO180" s="497">
        <v>0</v>
      </c>
      <c r="GP180" s="495">
        <v>0</v>
      </c>
      <c r="GQ180" s="496">
        <v>4194</v>
      </c>
      <c r="GR180" s="496">
        <v>7692738</v>
      </c>
      <c r="GS180" s="494">
        <v>402400</v>
      </c>
      <c r="GT180" s="495">
        <v>0</v>
      </c>
      <c r="GU180" s="496">
        <v>402400</v>
      </c>
      <c r="GV180" s="496">
        <v>406594</v>
      </c>
      <c r="GW180" s="496">
        <v>8095138</v>
      </c>
      <c r="GX180" s="497">
        <v>-881900</v>
      </c>
      <c r="GY180" s="497">
        <v>0</v>
      </c>
      <c r="GZ180" s="497">
        <v>0</v>
      </c>
      <c r="HA180" s="495">
        <v>0</v>
      </c>
      <c r="HB180" s="495">
        <v>-881900</v>
      </c>
      <c r="HC180" s="496">
        <v>-475306</v>
      </c>
      <c r="HD180" s="496">
        <v>7213238</v>
      </c>
    </row>
    <row r="181" spans="1:212" ht="15.75" hidden="1" customHeight="1" x14ac:dyDescent="0.2">
      <c r="A181" s="498" t="s">
        <v>1180</v>
      </c>
      <c r="B181" s="499" t="s">
        <v>1237</v>
      </c>
      <c r="C181" s="493">
        <v>0</v>
      </c>
      <c r="D181" s="494">
        <v>0</v>
      </c>
      <c r="E181" s="494">
        <v>0</v>
      </c>
      <c r="F181" s="494">
        <v>0</v>
      </c>
      <c r="G181" s="494">
        <v>0</v>
      </c>
      <c r="H181" s="494">
        <v>0</v>
      </c>
      <c r="I181" s="494">
        <v>0</v>
      </c>
      <c r="J181" s="494">
        <v>201</v>
      </c>
      <c r="K181" s="494">
        <v>0</v>
      </c>
      <c r="L181" s="494">
        <v>0</v>
      </c>
      <c r="M181" s="494">
        <v>0</v>
      </c>
      <c r="N181" s="494">
        <v>0</v>
      </c>
      <c r="O181" s="494">
        <v>0</v>
      </c>
      <c r="P181" s="494">
        <v>0</v>
      </c>
      <c r="Q181" s="494">
        <v>0</v>
      </c>
      <c r="R181" s="494">
        <v>0</v>
      </c>
      <c r="S181" s="494">
        <v>0</v>
      </c>
      <c r="T181" s="494">
        <v>0</v>
      </c>
      <c r="U181" s="494">
        <v>0</v>
      </c>
      <c r="V181" s="494">
        <v>0</v>
      </c>
      <c r="W181" s="494">
        <v>0</v>
      </c>
      <c r="X181" s="494">
        <v>0</v>
      </c>
      <c r="Y181" s="494">
        <v>0</v>
      </c>
      <c r="Z181" s="494">
        <v>0</v>
      </c>
      <c r="AA181" s="494">
        <v>0</v>
      </c>
      <c r="AB181" s="494">
        <v>0</v>
      </c>
      <c r="AC181" s="494">
        <v>0</v>
      </c>
      <c r="AD181" s="494">
        <v>0</v>
      </c>
      <c r="AE181" s="494">
        <v>0</v>
      </c>
      <c r="AF181" s="494">
        <v>0</v>
      </c>
      <c r="AG181" s="494">
        <v>0</v>
      </c>
      <c r="AH181" s="494">
        <v>0</v>
      </c>
      <c r="AI181" s="494">
        <v>0</v>
      </c>
      <c r="AJ181" s="494">
        <v>0</v>
      </c>
      <c r="AK181" s="494">
        <v>0</v>
      </c>
      <c r="AL181" s="494">
        <v>0</v>
      </c>
      <c r="AM181" s="494">
        <v>0</v>
      </c>
      <c r="AN181" s="494">
        <v>0</v>
      </c>
      <c r="AO181" s="494">
        <v>0</v>
      </c>
      <c r="AP181" s="494">
        <v>0</v>
      </c>
      <c r="AQ181" s="494">
        <v>0</v>
      </c>
      <c r="AR181" s="494">
        <v>0</v>
      </c>
      <c r="AS181" s="494">
        <v>0</v>
      </c>
      <c r="AT181" s="494">
        <v>0</v>
      </c>
      <c r="AU181" s="494">
        <v>0</v>
      </c>
      <c r="AV181" s="494">
        <v>0</v>
      </c>
      <c r="AW181" s="494">
        <v>0</v>
      </c>
      <c r="AX181" s="494">
        <v>0</v>
      </c>
      <c r="AY181" s="494">
        <v>0</v>
      </c>
      <c r="AZ181" s="494">
        <v>0</v>
      </c>
      <c r="BA181" s="494">
        <v>0</v>
      </c>
      <c r="BB181" s="494">
        <v>0</v>
      </c>
      <c r="BC181" s="494">
        <v>0</v>
      </c>
      <c r="BD181" s="494">
        <v>0</v>
      </c>
      <c r="BE181" s="494">
        <v>0</v>
      </c>
      <c r="BF181" s="494">
        <v>0</v>
      </c>
      <c r="BG181" s="494">
        <v>0</v>
      </c>
      <c r="BH181" s="494">
        <v>0</v>
      </c>
      <c r="BI181" s="494">
        <v>0</v>
      </c>
      <c r="BJ181" s="494">
        <v>0</v>
      </c>
      <c r="BK181" s="494">
        <v>0</v>
      </c>
      <c r="BL181" s="494">
        <v>0</v>
      </c>
      <c r="BM181" s="494">
        <v>0</v>
      </c>
      <c r="BN181" s="494">
        <v>0</v>
      </c>
      <c r="BO181" s="494">
        <v>0</v>
      </c>
      <c r="BP181" s="494">
        <v>0</v>
      </c>
      <c r="BQ181" s="494">
        <v>0</v>
      </c>
      <c r="BR181" s="494">
        <v>9</v>
      </c>
      <c r="BS181" s="494">
        <v>0</v>
      </c>
      <c r="BT181" s="494">
        <v>0</v>
      </c>
      <c r="BU181" s="494">
        <v>0</v>
      </c>
      <c r="BV181" s="494">
        <v>0</v>
      </c>
      <c r="BW181" s="494">
        <v>0</v>
      </c>
      <c r="BX181" s="494">
        <v>0</v>
      </c>
      <c r="BY181" s="494">
        <v>0</v>
      </c>
      <c r="BZ181" s="494">
        <v>0</v>
      </c>
      <c r="CA181" s="494">
        <v>0</v>
      </c>
      <c r="CB181" s="494">
        <v>0</v>
      </c>
      <c r="CC181" s="494">
        <v>0</v>
      </c>
      <c r="CD181" s="494">
        <v>0</v>
      </c>
      <c r="CE181" s="494">
        <v>0</v>
      </c>
      <c r="CF181" s="494">
        <v>0</v>
      </c>
      <c r="CG181" s="494">
        <v>0</v>
      </c>
      <c r="CH181" s="494">
        <v>0</v>
      </c>
      <c r="CI181" s="494">
        <v>0</v>
      </c>
      <c r="CJ181" s="494">
        <v>0</v>
      </c>
      <c r="CK181" s="494">
        <v>0</v>
      </c>
      <c r="CL181" s="494">
        <v>0</v>
      </c>
      <c r="CM181" s="494">
        <v>0</v>
      </c>
      <c r="CN181" s="494">
        <v>0</v>
      </c>
      <c r="CO181" s="494">
        <v>0</v>
      </c>
      <c r="CP181" s="494">
        <v>0</v>
      </c>
      <c r="CQ181" s="494">
        <v>0</v>
      </c>
      <c r="CR181" s="494">
        <v>0</v>
      </c>
      <c r="CS181" s="494">
        <v>0</v>
      </c>
      <c r="CT181" s="494">
        <v>0</v>
      </c>
      <c r="CU181" s="494">
        <v>0</v>
      </c>
      <c r="CV181" s="494">
        <v>0</v>
      </c>
      <c r="CW181" s="494">
        <v>0</v>
      </c>
      <c r="CX181" s="494">
        <v>0</v>
      </c>
      <c r="CY181" s="494">
        <v>0</v>
      </c>
      <c r="CZ181" s="494">
        <v>0</v>
      </c>
      <c r="DA181" s="494">
        <v>0</v>
      </c>
      <c r="DB181" s="494">
        <v>0</v>
      </c>
      <c r="DC181" s="494">
        <v>0</v>
      </c>
      <c r="DD181" s="494">
        <v>0</v>
      </c>
      <c r="DE181" s="494">
        <v>0</v>
      </c>
      <c r="DF181" s="494">
        <v>0</v>
      </c>
      <c r="DG181" s="494">
        <v>0</v>
      </c>
      <c r="DH181" s="494">
        <v>0</v>
      </c>
      <c r="DI181" s="494">
        <v>0</v>
      </c>
      <c r="DJ181" s="494">
        <v>0</v>
      </c>
      <c r="DK181" s="494">
        <v>0</v>
      </c>
      <c r="DL181" s="494">
        <v>0</v>
      </c>
      <c r="DM181" s="494">
        <v>0</v>
      </c>
      <c r="DN181" s="494">
        <v>0</v>
      </c>
      <c r="DO181" s="494">
        <v>0</v>
      </c>
      <c r="DP181" s="494">
        <v>0</v>
      </c>
      <c r="DQ181" s="494">
        <v>0</v>
      </c>
      <c r="DR181" s="494">
        <v>0</v>
      </c>
      <c r="DS181" s="494">
        <v>0</v>
      </c>
      <c r="DT181" s="494">
        <v>0</v>
      </c>
      <c r="DU181" s="494">
        <v>0</v>
      </c>
      <c r="DV181" s="494">
        <v>0</v>
      </c>
      <c r="DW181" s="494">
        <v>0</v>
      </c>
      <c r="DX181" s="494">
        <v>0</v>
      </c>
      <c r="DY181" s="494">
        <v>21551</v>
      </c>
      <c r="DZ181" s="494">
        <v>25085</v>
      </c>
      <c r="EA181" s="494">
        <v>7786</v>
      </c>
      <c r="EB181" s="494">
        <v>8729</v>
      </c>
      <c r="EC181" s="494">
        <v>8979</v>
      </c>
      <c r="ED181" s="494">
        <v>0</v>
      </c>
      <c r="EE181" s="494">
        <v>0</v>
      </c>
      <c r="EF181" s="494">
        <v>0</v>
      </c>
      <c r="EG181" s="494">
        <v>0</v>
      </c>
      <c r="EH181" s="494">
        <v>2931</v>
      </c>
      <c r="EI181" s="494">
        <v>0</v>
      </c>
      <c r="EJ181" s="494">
        <v>0</v>
      </c>
      <c r="EK181" s="494">
        <v>0</v>
      </c>
      <c r="EL181" s="494">
        <v>0</v>
      </c>
      <c r="EM181" s="494">
        <v>26263</v>
      </c>
      <c r="EN181" s="494">
        <v>15304</v>
      </c>
      <c r="EO181" s="494">
        <v>0</v>
      </c>
      <c r="EP181" s="494">
        <v>0</v>
      </c>
      <c r="EQ181" s="494">
        <v>0</v>
      </c>
      <c r="ER181" s="494">
        <v>127873</v>
      </c>
      <c r="ES181" s="494">
        <v>428361</v>
      </c>
      <c r="ET181" s="494">
        <v>1137466</v>
      </c>
      <c r="EU181" s="494">
        <v>765085</v>
      </c>
      <c r="EV181" s="494">
        <v>0</v>
      </c>
      <c r="EW181" s="494">
        <v>0</v>
      </c>
      <c r="EX181" s="494">
        <v>0</v>
      </c>
      <c r="EY181" s="494">
        <v>0</v>
      </c>
      <c r="EZ181" s="494">
        <v>8450</v>
      </c>
      <c r="FA181" s="494">
        <v>0</v>
      </c>
      <c r="FB181" s="494">
        <v>2192</v>
      </c>
      <c r="FC181" s="494">
        <v>17820</v>
      </c>
      <c r="FD181" s="494">
        <v>0</v>
      </c>
      <c r="FE181" s="494">
        <v>34</v>
      </c>
      <c r="FF181" s="494">
        <v>2357</v>
      </c>
      <c r="FG181" s="494">
        <v>0</v>
      </c>
      <c r="FH181" s="494">
        <v>0</v>
      </c>
      <c r="FI181" s="494">
        <v>2597</v>
      </c>
      <c r="FJ181" s="494">
        <v>3335</v>
      </c>
      <c r="FK181" s="494">
        <v>299325</v>
      </c>
      <c r="FL181" s="494">
        <v>0</v>
      </c>
      <c r="FM181" s="494">
        <v>15070</v>
      </c>
      <c r="FN181" s="494">
        <v>0</v>
      </c>
      <c r="FO181" s="494">
        <v>0</v>
      </c>
      <c r="FP181" s="494">
        <v>744</v>
      </c>
      <c r="FQ181" s="494">
        <v>4680</v>
      </c>
      <c r="FR181" s="494">
        <v>21183</v>
      </c>
      <c r="FS181" s="494">
        <v>12089</v>
      </c>
      <c r="FT181" s="494">
        <v>0</v>
      </c>
      <c r="FU181" s="494">
        <v>0</v>
      </c>
      <c r="FV181" s="494">
        <v>87476</v>
      </c>
      <c r="FW181" s="494">
        <v>0</v>
      </c>
      <c r="FX181" s="494">
        <v>69040</v>
      </c>
      <c r="FY181" s="494">
        <v>0</v>
      </c>
      <c r="FZ181" s="494">
        <v>9236</v>
      </c>
      <c r="GA181" s="494">
        <v>4422</v>
      </c>
      <c r="GB181" s="494">
        <v>33640</v>
      </c>
      <c r="GC181" s="494">
        <v>2681</v>
      </c>
      <c r="GD181" s="494">
        <v>296</v>
      </c>
      <c r="GE181" s="494">
        <v>869</v>
      </c>
      <c r="GF181" s="494">
        <v>0</v>
      </c>
      <c r="GG181" s="495">
        <v>14844</v>
      </c>
      <c r="GH181" s="496">
        <v>3188003</v>
      </c>
      <c r="GI181" s="497">
        <v>0</v>
      </c>
      <c r="GJ181" s="497">
        <v>2791559</v>
      </c>
      <c r="GK181" s="497">
        <v>0</v>
      </c>
      <c r="GL181" s="497">
        <v>0</v>
      </c>
      <c r="GM181" s="497">
        <v>0</v>
      </c>
      <c r="GN181" s="497">
        <v>0</v>
      </c>
      <c r="GO181" s="497">
        <v>0</v>
      </c>
      <c r="GP181" s="495">
        <v>0</v>
      </c>
      <c r="GQ181" s="496">
        <v>2791559</v>
      </c>
      <c r="GR181" s="496">
        <v>5979562</v>
      </c>
      <c r="GS181" s="494">
        <v>100</v>
      </c>
      <c r="GT181" s="495">
        <v>87</v>
      </c>
      <c r="GU181" s="496">
        <v>187</v>
      </c>
      <c r="GV181" s="496">
        <v>2791746</v>
      </c>
      <c r="GW181" s="496">
        <v>5979749</v>
      </c>
      <c r="GX181" s="497">
        <v>0</v>
      </c>
      <c r="GY181" s="497">
        <v>-277</v>
      </c>
      <c r="GZ181" s="497">
        <v>0</v>
      </c>
      <c r="HA181" s="495">
        <v>0</v>
      </c>
      <c r="HB181" s="495">
        <v>-277</v>
      </c>
      <c r="HC181" s="496">
        <v>2791469</v>
      </c>
      <c r="HD181" s="496">
        <v>5979472</v>
      </c>
    </row>
    <row r="182" spans="1:212" ht="15.75" hidden="1" customHeight="1" x14ac:dyDescent="0.2">
      <c r="A182" s="498" t="s">
        <v>1181</v>
      </c>
      <c r="B182" s="499" t="s">
        <v>733</v>
      </c>
      <c r="C182" s="493">
        <v>58450</v>
      </c>
      <c r="D182" s="494">
        <v>11423</v>
      </c>
      <c r="E182" s="494">
        <v>19796</v>
      </c>
      <c r="F182" s="494">
        <v>1570</v>
      </c>
      <c r="G182" s="494">
        <v>3514</v>
      </c>
      <c r="H182" s="494">
        <v>14193</v>
      </c>
      <c r="I182" s="494">
        <v>20180</v>
      </c>
      <c r="J182" s="494">
        <v>14389</v>
      </c>
      <c r="K182" s="494">
        <v>2219</v>
      </c>
      <c r="L182" s="494">
        <v>8580</v>
      </c>
      <c r="M182" s="494">
        <v>3965</v>
      </c>
      <c r="N182" s="494">
        <v>3488</v>
      </c>
      <c r="O182" s="494">
        <v>25</v>
      </c>
      <c r="P182" s="494">
        <v>2799</v>
      </c>
      <c r="Q182" s="494">
        <v>4426</v>
      </c>
      <c r="R182" s="494">
        <v>2399</v>
      </c>
      <c r="S182" s="494">
        <v>16316</v>
      </c>
      <c r="T182" s="494">
        <v>11997</v>
      </c>
      <c r="U182" s="494">
        <v>5583</v>
      </c>
      <c r="V182" s="494">
        <v>32889</v>
      </c>
      <c r="W182" s="494">
        <v>5330</v>
      </c>
      <c r="X182" s="494">
        <v>22487</v>
      </c>
      <c r="Y182" s="494">
        <v>26505</v>
      </c>
      <c r="Z182" s="494">
        <v>11408</v>
      </c>
      <c r="AA182" s="494">
        <v>14995</v>
      </c>
      <c r="AB182" s="494">
        <v>3309</v>
      </c>
      <c r="AC182" s="494">
        <v>3489</v>
      </c>
      <c r="AD182" s="494">
        <v>736</v>
      </c>
      <c r="AE182" s="494">
        <v>1226</v>
      </c>
      <c r="AF182" s="494">
        <v>195</v>
      </c>
      <c r="AG182" s="494">
        <v>4128</v>
      </c>
      <c r="AH182" s="494">
        <v>3994</v>
      </c>
      <c r="AI182" s="494">
        <v>5761</v>
      </c>
      <c r="AJ182" s="494">
        <v>492</v>
      </c>
      <c r="AK182" s="494">
        <v>2717</v>
      </c>
      <c r="AL182" s="494">
        <v>10036</v>
      </c>
      <c r="AM182" s="494">
        <v>14354</v>
      </c>
      <c r="AN182" s="494">
        <v>4206</v>
      </c>
      <c r="AO182" s="494">
        <v>1883</v>
      </c>
      <c r="AP182" s="494">
        <v>14177</v>
      </c>
      <c r="AQ182" s="494">
        <v>4732</v>
      </c>
      <c r="AR182" s="494">
        <v>3415</v>
      </c>
      <c r="AS182" s="494">
        <v>6465</v>
      </c>
      <c r="AT182" s="494">
        <v>15671</v>
      </c>
      <c r="AU182" s="494">
        <v>4316</v>
      </c>
      <c r="AV182" s="494">
        <v>6076</v>
      </c>
      <c r="AW182" s="494">
        <v>24875</v>
      </c>
      <c r="AX182" s="494">
        <v>13041</v>
      </c>
      <c r="AY182" s="494">
        <v>63039</v>
      </c>
      <c r="AZ182" s="494">
        <v>14557</v>
      </c>
      <c r="BA182" s="494">
        <v>12581</v>
      </c>
      <c r="BB182" s="494">
        <v>12673</v>
      </c>
      <c r="BC182" s="494">
        <v>3113</v>
      </c>
      <c r="BD182" s="494">
        <v>43820</v>
      </c>
      <c r="BE182" s="494">
        <v>4002</v>
      </c>
      <c r="BF182" s="494">
        <v>5057</v>
      </c>
      <c r="BG182" s="494">
        <v>3649</v>
      </c>
      <c r="BH182" s="494">
        <v>854</v>
      </c>
      <c r="BI182" s="494">
        <v>12533</v>
      </c>
      <c r="BJ182" s="494">
        <v>28685</v>
      </c>
      <c r="BK182" s="494">
        <v>9577</v>
      </c>
      <c r="BL182" s="494">
        <v>79427</v>
      </c>
      <c r="BM182" s="494">
        <v>15397</v>
      </c>
      <c r="BN182" s="494">
        <v>22389</v>
      </c>
      <c r="BO182" s="494">
        <v>251</v>
      </c>
      <c r="BP182" s="494">
        <v>578</v>
      </c>
      <c r="BQ182" s="494">
        <v>8277</v>
      </c>
      <c r="BR182" s="494">
        <v>29766</v>
      </c>
      <c r="BS182" s="494">
        <v>6797</v>
      </c>
      <c r="BT182" s="494">
        <v>4673</v>
      </c>
      <c r="BU182" s="494">
        <v>19522</v>
      </c>
      <c r="BV182" s="494">
        <v>50648</v>
      </c>
      <c r="BW182" s="494">
        <v>0</v>
      </c>
      <c r="BX182" s="494">
        <v>40283</v>
      </c>
      <c r="BY182" s="494">
        <v>3632</v>
      </c>
      <c r="BZ182" s="494">
        <v>11366</v>
      </c>
      <c r="CA182" s="494">
        <v>15753</v>
      </c>
      <c r="CB182" s="494">
        <v>3343</v>
      </c>
      <c r="CC182" s="494">
        <v>17036</v>
      </c>
      <c r="CD182" s="494">
        <v>0</v>
      </c>
      <c r="CE182" s="494">
        <v>4769</v>
      </c>
      <c r="CF182" s="494">
        <v>31204</v>
      </c>
      <c r="CG182" s="494">
        <v>19144</v>
      </c>
      <c r="CH182" s="494">
        <v>12177</v>
      </c>
      <c r="CI182" s="494">
        <v>4717</v>
      </c>
      <c r="CJ182" s="494">
        <v>43242</v>
      </c>
      <c r="CK182" s="494">
        <v>2490</v>
      </c>
      <c r="CL182" s="494">
        <v>15009</v>
      </c>
      <c r="CM182" s="494">
        <v>27308</v>
      </c>
      <c r="CN182" s="494">
        <v>10996</v>
      </c>
      <c r="CO182" s="494">
        <v>15933</v>
      </c>
      <c r="CP182" s="494">
        <v>2972</v>
      </c>
      <c r="CQ182" s="494">
        <v>10662</v>
      </c>
      <c r="CR182" s="494">
        <v>2058</v>
      </c>
      <c r="CS182" s="494">
        <v>5743</v>
      </c>
      <c r="CT182" s="494">
        <v>6487</v>
      </c>
      <c r="CU182" s="494">
        <v>23964</v>
      </c>
      <c r="CV182" s="494">
        <v>17347</v>
      </c>
      <c r="CW182" s="494">
        <v>13971</v>
      </c>
      <c r="CX182" s="494">
        <v>5221</v>
      </c>
      <c r="CY182" s="494">
        <v>24438</v>
      </c>
      <c r="CZ182" s="494">
        <v>6917</v>
      </c>
      <c r="DA182" s="494">
        <v>4538</v>
      </c>
      <c r="DB182" s="494">
        <v>2225</v>
      </c>
      <c r="DC182" s="494">
        <v>1337</v>
      </c>
      <c r="DD182" s="494">
        <v>58837</v>
      </c>
      <c r="DE182" s="494">
        <v>62206</v>
      </c>
      <c r="DF182" s="494">
        <v>39324</v>
      </c>
      <c r="DG182" s="494">
        <v>12070</v>
      </c>
      <c r="DH182" s="494">
        <v>2093</v>
      </c>
      <c r="DI182" s="494">
        <v>10090</v>
      </c>
      <c r="DJ182" s="494">
        <v>10710</v>
      </c>
      <c r="DK182" s="494">
        <v>9142</v>
      </c>
      <c r="DL182" s="494">
        <v>3458</v>
      </c>
      <c r="DM182" s="494">
        <v>6803</v>
      </c>
      <c r="DN182" s="494">
        <v>37866</v>
      </c>
      <c r="DO182" s="494">
        <v>12413</v>
      </c>
      <c r="DP182" s="494">
        <v>620</v>
      </c>
      <c r="DQ182" s="494">
        <v>119444</v>
      </c>
      <c r="DR182" s="494">
        <v>4398</v>
      </c>
      <c r="DS182" s="494">
        <v>2006</v>
      </c>
      <c r="DT182" s="494">
        <v>4715</v>
      </c>
      <c r="DU182" s="494">
        <v>3474</v>
      </c>
      <c r="DV182" s="494">
        <v>1620</v>
      </c>
      <c r="DW182" s="494">
        <v>6141</v>
      </c>
      <c r="DX182" s="494">
        <v>2040</v>
      </c>
      <c r="DY182" s="494">
        <v>14378</v>
      </c>
      <c r="DZ182" s="494">
        <v>30619</v>
      </c>
      <c r="EA182" s="494">
        <v>89875</v>
      </c>
      <c r="EB182" s="494">
        <v>83963</v>
      </c>
      <c r="EC182" s="494">
        <v>46419</v>
      </c>
      <c r="ED182" s="494">
        <v>577561</v>
      </c>
      <c r="EE182" s="494">
        <v>7782</v>
      </c>
      <c r="EF182" s="494">
        <v>5003</v>
      </c>
      <c r="EG182" s="494">
        <v>111111</v>
      </c>
      <c r="EH182" s="494">
        <v>89001</v>
      </c>
      <c r="EI182" s="494">
        <v>20196</v>
      </c>
      <c r="EJ182" s="494">
        <v>31224</v>
      </c>
      <c r="EK182" s="494">
        <v>64456</v>
      </c>
      <c r="EL182" s="494">
        <v>25556</v>
      </c>
      <c r="EM182" s="494">
        <v>6622</v>
      </c>
      <c r="EN182" s="494">
        <v>4362</v>
      </c>
      <c r="EO182" s="494">
        <v>0</v>
      </c>
      <c r="EP182" s="494">
        <v>14946</v>
      </c>
      <c r="EQ182" s="494">
        <v>284</v>
      </c>
      <c r="ER182" s="494">
        <v>9378</v>
      </c>
      <c r="ES182" s="494">
        <v>8193</v>
      </c>
      <c r="ET182" s="494">
        <v>0</v>
      </c>
      <c r="EU182" s="494">
        <v>0</v>
      </c>
      <c r="EV182" s="494">
        <v>905</v>
      </c>
      <c r="EW182" s="494">
        <v>934</v>
      </c>
      <c r="EX182" s="494">
        <v>3616</v>
      </c>
      <c r="EY182" s="494">
        <v>24436</v>
      </c>
      <c r="EZ182" s="494">
        <v>3665</v>
      </c>
      <c r="FA182" s="494">
        <v>15079</v>
      </c>
      <c r="FB182" s="494">
        <v>1711</v>
      </c>
      <c r="FC182" s="494">
        <v>39960</v>
      </c>
      <c r="FD182" s="494">
        <v>881</v>
      </c>
      <c r="FE182" s="494">
        <v>52432</v>
      </c>
      <c r="FF182" s="494">
        <v>34378</v>
      </c>
      <c r="FG182" s="494">
        <v>281919</v>
      </c>
      <c r="FH182" s="494">
        <v>15633</v>
      </c>
      <c r="FI182" s="494">
        <v>18846</v>
      </c>
      <c r="FJ182" s="494">
        <v>34388</v>
      </c>
      <c r="FK182" s="494">
        <v>142460</v>
      </c>
      <c r="FL182" s="494">
        <v>36256</v>
      </c>
      <c r="FM182" s="494">
        <v>9230</v>
      </c>
      <c r="FN182" s="494">
        <v>63589</v>
      </c>
      <c r="FO182" s="494">
        <v>194029</v>
      </c>
      <c r="FP182" s="494">
        <v>84213</v>
      </c>
      <c r="FQ182" s="494">
        <v>15219</v>
      </c>
      <c r="FR182" s="494">
        <v>23571</v>
      </c>
      <c r="FS182" s="494">
        <v>6374</v>
      </c>
      <c r="FT182" s="494">
        <v>34754</v>
      </c>
      <c r="FU182" s="494">
        <v>1026624</v>
      </c>
      <c r="FV182" s="494">
        <v>134</v>
      </c>
      <c r="FW182" s="494">
        <v>12034</v>
      </c>
      <c r="FX182" s="494">
        <v>2598</v>
      </c>
      <c r="FY182" s="494">
        <v>1246</v>
      </c>
      <c r="FZ182" s="494">
        <v>161636</v>
      </c>
      <c r="GA182" s="494">
        <v>5331</v>
      </c>
      <c r="GB182" s="494">
        <v>82646</v>
      </c>
      <c r="GC182" s="494">
        <v>33033</v>
      </c>
      <c r="GD182" s="494">
        <v>50391</v>
      </c>
      <c r="GE182" s="494">
        <v>10358</v>
      </c>
      <c r="GF182" s="494">
        <v>0</v>
      </c>
      <c r="GG182" s="495">
        <v>0</v>
      </c>
      <c r="GH182" s="496">
        <v>5501275</v>
      </c>
      <c r="GI182" s="497">
        <v>5165</v>
      </c>
      <c r="GJ182" s="497">
        <v>92374</v>
      </c>
      <c r="GK182" s="497">
        <v>0</v>
      </c>
      <c r="GL182" s="497">
        <v>0</v>
      </c>
      <c r="GM182" s="497">
        <v>0</v>
      </c>
      <c r="GN182" s="497">
        <v>0</v>
      </c>
      <c r="GO182" s="497">
        <v>0</v>
      </c>
      <c r="GP182" s="495">
        <v>0</v>
      </c>
      <c r="GQ182" s="496">
        <v>97539</v>
      </c>
      <c r="GR182" s="496">
        <v>5598814</v>
      </c>
      <c r="GS182" s="494">
        <v>3348</v>
      </c>
      <c r="GT182" s="495">
        <v>20</v>
      </c>
      <c r="GU182" s="496">
        <v>3368</v>
      </c>
      <c r="GV182" s="496">
        <v>100907</v>
      </c>
      <c r="GW182" s="496">
        <v>5602182</v>
      </c>
      <c r="GX182" s="497">
        <v>0</v>
      </c>
      <c r="GY182" s="497">
        <v>-8</v>
      </c>
      <c r="GZ182" s="497">
        <v>0</v>
      </c>
      <c r="HA182" s="495">
        <v>0</v>
      </c>
      <c r="HB182" s="495">
        <v>-8</v>
      </c>
      <c r="HC182" s="496">
        <v>100899</v>
      </c>
      <c r="HD182" s="496">
        <v>5602174</v>
      </c>
    </row>
    <row r="183" spans="1:212" ht="15.75" hidden="1" customHeight="1" x14ac:dyDescent="0.2">
      <c r="A183" s="498" t="s">
        <v>1182</v>
      </c>
      <c r="B183" s="499" t="s">
        <v>728</v>
      </c>
      <c r="C183" s="493">
        <v>271</v>
      </c>
      <c r="D183" s="494">
        <v>62</v>
      </c>
      <c r="E183" s="494">
        <v>1447</v>
      </c>
      <c r="F183" s="494">
        <v>905</v>
      </c>
      <c r="G183" s="494">
        <v>287</v>
      </c>
      <c r="H183" s="494">
        <v>767</v>
      </c>
      <c r="I183" s="494">
        <v>3226</v>
      </c>
      <c r="J183" s="494">
        <v>16834</v>
      </c>
      <c r="K183" s="494">
        <v>150</v>
      </c>
      <c r="L183" s="494">
        <v>10</v>
      </c>
      <c r="M183" s="494">
        <v>118</v>
      </c>
      <c r="N183" s="494">
        <v>11816</v>
      </c>
      <c r="O183" s="494">
        <v>208</v>
      </c>
      <c r="P183" s="494">
        <v>6435</v>
      </c>
      <c r="Q183" s="494">
        <v>7573</v>
      </c>
      <c r="R183" s="494">
        <v>2698</v>
      </c>
      <c r="S183" s="494">
        <v>77293</v>
      </c>
      <c r="T183" s="494">
        <v>35303</v>
      </c>
      <c r="U183" s="494">
        <v>5204</v>
      </c>
      <c r="V183" s="494">
        <v>179637</v>
      </c>
      <c r="W183" s="494">
        <v>15807</v>
      </c>
      <c r="X183" s="494">
        <v>36825</v>
      </c>
      <c r="Y183" s="494">
        <v>99356</v>
      </c>
      <c r="Z183" s="494">
        <v>40914</v>
      </c>
      <c r="AA183" s="494">
        <v>42538</v>
      </c>
      <c r="AB183" s="494">
        <v>8371</v>
      </c>
      <c r="AC183" s="494">
        <v>22514</v>
      </c>
      <c r="AD183" s="494">
        <v>623</v>
      </c>
      <c r="AE183" s="494">
        <v>2517</v>
      </c>
      <c r="AF183" s="494">
        <v>256</v>
      </c>
      <c r="AG183" s="494">
        <v>3406</v>
      </c>
      <c r="AH183" s="494">
        <v>5391</v>
      </c>
      <c r="AI183" s="494">
        <v>39859</v>
      </c>
      <c r="AJ183" s="494">
        <v>3769</v>
      </c>
      <c r="AK183" s="494">
        <v>19172</v>
      </c>
      <c r="AL183" s="494">
        <v>5012</v>
      </c>
      <c r="AM183" s="494">
        <v>12634</v>
      </c>
      <c r="AN183" s="494">
        <v>42651</v>
      </c>
      <c r="AO183" s="494">
        <v>5350</v>
      </c>
      <c r="AP183" s="494">
        <v>18001</v>
      </c>
      <c r="AQ183" s="494">
        <v>6558</v>
      </c>
      <c r="AR183" s="494">
        <v>21615</v>
      </c>
      <c r="AS183" s="494">
        <v>16039</v>
      </c>
      <c r="AT183" s="494">
        <v>140080</v>
      </c>
      <c r="AU183" s="494">
        <v>3497</v>
      </c>
      <c r="AV183" s="494">
        <v>7085</v>
      </c>
      <c r="AW183" s="494">
        <v>30335</v>
      </c>
      <c r="AX183" s="494">
        <v>7358</v>
      </c>
      <c r="AY183" s="494">
        <v>25651</v>
      </c>
      <c r="AZ183" s="494">
        <v>16362</v>
      </c>
      <c r="BA183" s="494">
        <v>13759</v>
      </c>
      <c r="BB183" s="494">
        <v>20185</v>
      </c>
      <c r="BC183" s="494">
        <v>4882</v>
      </c>
      <c r="BD183" s="494">
        <v>140720</v>
      </c>
      <c r="BE183" s="494">
        <v>19154</v>
      </c>
      <c r="BF183" s="494">
        <v>54621</v>
      </c>
      <c r="BG183" s="494">
        <v>18959</v>
      </c>
      <c r="BH183" s="494">
        <v>7207</v>
      </c>
      <c r="BI183" s="494">
        <v>32863</v>
      </c>
      <c r="BJ183" s="494">
        <v>23833</v>
      </c>
      <c r="BK183" s="494">
        <v>5512</v>
      </c>
      <c r="BL183" s="494">
        <v>227585</v>
      </c>
      <c r="BM183" s="494">
        <v>15198</v>
      </c>
      <c r="BN183" s="494">
        <v>38127</v>
      </c>
      <c r="BO183" s="494">
        <v>673</v>
      </c>
      <c r="BP183" s="494">
        <v>5399</v>
      </c>
      <c r="BQ183" s="494">
        <v>45236</v>
      </c>
      <c r="BR183" s="494">
        <v>107096</v>
      </c>
      <c r="BS183" s="494">
        <v>8940</v>
      </c>
      <c r="BT183" s="494">
        <v>12719</v>
      </c>
      <c r="BU183" s="494">
        <v>48121</v>
      </c>
      <c r="BV183" s="494">
        <v>31933</v>
      </c>
      <c r="BW183" s="494">
        <v>0</v>
      </c>
      <c r="BX183" s="494">
        <v>11223</v>
      </c>
      <c r="BY183" s="494">
        <v>5353</v>
      </c>
      <c r="BZ183" s="494">
        <v>16645</v>
      </c>
      <c r="CA183" s="494">
        <v>28423</v>
      </c>
      <c r="CB183" s="494">
        <v>16404</v>
      </c>
      <c r="CC183" s="494">
        <v>10201</v>
      </c>
      <c r="CD183" s="494">
        <v>0</v>
      </c>
      <c r="CE183" s="494">
        <v>12669</v>
      </c>
      <c r="CF183" s="494">
        <v>35538</v>
      </c>
      <c r="CG183" s="494">
        <v>29860</v>
      </c>
      <c r="CH183" s="494">
        <v>24831</v>
      </c>
      <c r="CI183" s="494">
        <v>5621</v>
      </c>
      <c r="CJ183" s="494">
        <v>141126</v>
      </c>
      <c r="CK183" s="494">
        <v>41659</v>
      </c>
      <c r="CL183" s="494">
        <v>47440</v>
      </c>
      <c r="CM183" s="494">
        <v>46738</v>
      </c>
      <c r="CN183" s="494">
        <v>29612</v>
      </c>
      <c r="CO183" s="494">
        <v>72053</v>
      </c>
      <c r="CP183" s="494">
        <v>13492</v>
      </c>
      <c r="CQ183" s="494">
        <v>49949</v>
      </c>
      <c r="CR183" s="494">
        <v>4978</v>
      </c>
      <c r="CS183" s="494">
        <v>15262</v>
      </c>
      <c r="CT183" s="494">
        <v>24143</v>
      </c>
      <c r="CU183" s="494">
        <v>67887</v>
      </c>
      <c r="CV183" s="494">
        <v>50656</v>
      </c>
      <c r="CW183" s="494">
        <v>57085</v>
      </c>
      <c r="CX183" s="494">
        <v>30682</v>
      </c>
      <c r="CY183" s="494">
        <v>23057</v>
      </c>
      <c r="CZ183" s="494">
        <v>34713</v>
      </c>
      <c r="DA183" s="494">
        <v>20902</v>
      </c>
      <c r="DB183" s="494">
        <v>11501</v>
      </c>
      <c r="DC183" s="494">
        <v>11887</v>
      </c>
      <c r="DD183" s="494">
        <v>164974</v>
      </c>
      <c r="DE183" s="494">
        <v>160154</v>
      </c>
      <c r="DF183" s="494">
        <v>178192</v>
      </c>
      <c r="DG183" s="494">
        <v>39482</v>
      </c>
      <c r="DH183" s="494">
        <v>23180</v>
      </c>
      <c r="DI183" s="494">
        <v>21676</v>
      </c>
      <c r="DJ183" s="494">
        <v>57879</v>
      </c>
      <c r="DK183" s="494">
        <v>62859</v>
      </c>
      <c r="DL183" s="494">
        <v>16088</v>
      </c>
      <c r="DM183" s="494">
        <v>50595</v>
      </c>
      <c r="DN183" s="494">
        <v>163445</v>
      </c>
      <c r="DO183" s="494">
        <v>64357</v>
      </c>
      <c r="DP183" s="494">
        <v>4068</v>
      </c>
      <c r="DQ183" s="494">
        <v>449406</v>
      </c>
      <c r="DR183" s="494">
        <v>27032</v>
      </c>
      <c r="DS183" s="494">
        <v>6374</v>
      </c>
      <c r="DT183" s="494">
        <v>69856</v>
      </c>
      <c r="DU183" s="494">
        <v>31414</v>
      </c>
      <c r="DV183" s="494">
        <v>5382</v>
      </c>
      <c r="DW183" s="494">
        <v>37205</v>
      </c>
      <c r="DX183" s="494">
        <v>18986</v>
      </c>
      <c r="DY183" s="494">
        <v>895036</v>
      </c>
      <c r="DZ183" s="494">
        <v>877546</v>
      </c>
      <c r="EA183" s="494">
        <v>214896</v>
      </c>
      <c r="EB183" s="494">
        <v>1376769</v>
      </c>
      <c r="EC183" s="494">
        <v>241252</v>
      </c>
      <c r="ED183" s="494">
        <v>676326</v>
      </c>
      <c r="EE183" s="494">
        <v>90713</v>
      </c>
      <c r="EF183" s="494">
        <v>2769</v>
      </c>
      <c r="EG183" s="494">
        <v>452231</v>
      </c>
      <c r="EH183" s="494">
        <v>179309</v>
      </c>
      <c r="EI183" s="494">
        <v>2722667</v>
      </c>
      <c r="EJ183" s="494">
        <v>3524443</v>
      </c>
      <c r="EK183" s="494">
        <v>1432509</v>
      </c>
      <c r="EL183" s="494">
        <v>1191273</v>
      </c>
      <c r="EM183" s="494">
        <v>1128313</v>
      </c>
      <c r="EN183" s="494">
        <v>526188</v>
      </c>
      <c r="EO183" s="494">
        <v>76668</v>
      </c>
      <c r="EP183" s="494">
        <v>183649</v>
      </c>
      <c r="EQ183" s="494">
        <v>1484</v>
      </c>
      <c r="ER183" s="494">
        <v>35175</v>
      </c>
      <c r="ES183" s="494">
        <v>184512</v>
      </c>
      <c r="ET183" s="494">
        <v>2284</v>
      </c>
      <c r="EU183" s="494">
        <v>3540</v>
      </c>
      <c r="EV183" s="494">
        <v>15631</v>
      </c>
      <c r="EW183" s="494">
        <v>14279</v>
      </c>
      <c r="EX183" s="494">
        <v>11042</v>
      </c>
      <c r="EY183" s="494">
        <v>45354</v>
      </c>
      <c r="EZ183" s="494">
        <v>34360</v>
      </c>
      <c r="FA183" s="494">
        <v>232512</v>
      </c>
      <c r="FB183" s="494">
        <v>30670</v>
      </c>
      <c r="FC183" s="494">
        <v>879927</v>
      </c>
      <c r="FD183" s="494">
        <v>11354</v>
      </c>
      <c r="FE183" s="494">
        <v>1498537</v>
      </c>
      <c r="FF183" s="494">
        <v>384630</v>
      </c>
      <c r="FG183" s="494">
        <v>3312732</v>
      </c>
      <c r="FH183" s="494">
        <v>483413</v>
      </c>
      <c r="FI183" s="494">
        <v>301188</v>
      </c>
      <c r="FJ183" s="494">
        <v>1125057</v>
      </c>
      <c r="FK183" s="494">
        <v>1408518</v>
      </c>
      <c r="FL183" s="494">
        <v>518598</v>
      </c>
      <c r="FM183" s="494">
        <v>257803</v>
      </c>
      <c r="FN183" s="494">
        <v>631311</v>
      </c>
      <c r="FO183" s="494">
        <v>1080774</v>
      </c>
      <c r="FP183" s="494">
        <v>1519611</v>
      </c>
      <c r="FQ183" s="494">
        <v>85249</v>
      </c>
      <c r="FR183" s="494">
        <v>457319</v>
      </c>
      <c r="FS183" s="494">
        <v>242994</v>
      </c>
      <c r="FT183" s="494">
        <v>260544</v>
      </c>
      <c r="FU183" s="494">
        <v>614152</v>
      </c>
      <c r="FV183" s="494">
        <v>28568</v>
      </c>
      <c r="FW183" s="494">
        <v>407991</v>
      </c>
      <c r="FX183" s="494">
        <v>56175</v>
      </c>
      <c r="FY183" s="494">
        <v>352847</v>
      </c>
      <c r="FZ183" s="494">
        <v>6076815</v>
      </c>
      <c r="GA183" s="494">
        <v>61504</v>
      </c>
      <c r="GB183" s="494">
        <v>417322</v>
      </c>
      <c r="GC183" s="494">
        <v>137263</v>
      </c>
      <c r="GD183" s="494">
        <v>255712</v>
      </c>
      <c r="GE183" s="494">
        <v>134017</v>
      </c>
      <c r="GF183" s="494">
        <v>0</v>
      </c>
      <c r="GG183" s="495">
        <v>127166</v>
      </c>
      <c r="GH183" s="496">
        <v>44109197</v>
      </c>
      <c r="GI183" s="497">
        <v>45413</v>
      </c>
      <c r="GJ183" s="497">
        <v>702499</v>
      </c>
      <c r="GK183" s="497">
        <v>0</v>
      </c>
      <c r="GL183" s="497">
        <v>0</v>
      </c>
      <c r="GM183" s="497">
        <v>0</v>
      </c>
      <c r="GN183" s="497">
        <v>175812</v>
      </c>
      <c r="GO183" s="497">
        <v>1813253</v>
      </c>
      <c r="GP183" s="495">
        <v>0</v>
      </c>
      <c r="GQ183" s="496">
        <v>2736977</v>
      </c>
      <c r="GR183" s="496">
        <v>46846174</v>
      </c>
      <c r="GS183" s="494">
        <v>1852787</v>
      </c>
      <c r="GT183" s="495">
        <v>111</v>
      </c>
      <c r="GU183" s="496">
        <v>1852898</v>
      </c>
      <c r="GV183" s="496">
        <v>4589875</v>
      </c>
      <c r="GW183" s="496">
        <v>48699072</v>
      </c>
      <c r="GX183" s="497">
        <v>-2788408</v>
      </c>
      <c r="GY183" s="497">
        <v>-631</v>
      </c>
      <c r="GZ183" s="497">
        <v>0</v>
      </c>
      <c r="HA183" s="495">
        <v>0</v>
      </c>
      <c r="HB183" s="495">
        <v>-2789039</v>
      </c>
      <c r="HC183" s="496">
        <v>1800836</v>
      </c>
      <c r="HD183" s="496">
        <v>45910033</v>
      </c>
    </row>
    <row r="184" spans="1:212" ht="15.75" hidden="1" customHeight="1" x14ac:dyDescent="0.2">
      <c r="A184" s="498" t="s">
        <v>1183</v>
      </c>
      <c r="B184" s="499" t="s">
        <v>1238</v>
      </c>
      <c r="C184" s="493">
        <v>0</v>
      </c>
      <c r="D184" s="494">
        <v>0</v>
      </c>
      <c r="E184" s="494">
        <v>0</v>
      </c>
      <c r="F184" s="494">
        <v>0</v>
      </c>
      <c r="G184" s="494">
        <v>0</v>
      </c>
      <c r="H184" s="494">
        <v>0</v>
      </c>
      <c r="I184" s="494">
        <v>0</v>
      </c>
      <c r="J184" s="494">
        <v>0</v>
      </c>
      <c r="K184" s="494">
        <v>0</v>
      </c>
      <c r="L184" s="494">
        <v>0</v>
      </c>
      <c r="M184" s="494">
        <v>0</v>
      </c>
      <c r="N184" s="494">
        <v>0</v>
      </c>
      <c r="O184" s="494">
        <v>0</v>
      </c>
      <c r="P184" s="494">
        <v>0</v>
      </c>
      <c r="Q184" s="494">
        <v>0</v>
      </c>
      <c r="R184" s="494">
        <v>0</v>
      </c>
      <c r="S184" s="494">
        <v>0</v>
      </c>
      <c r="T184" s="494">
        <v>0</v>
      </c>
      <c r="U184" s="494">
        <v>0</v>
      </c>
      <c r="V184" s="494">
        <v>0</v>
      </c>
      <c r="W184" s="494">
        <v>0</v>
      </c>
      <c r="X184" s="494">
        <v>0</v>
      </c>
      <c r="Y184" s="494">
        <v>0</v>
      </c>
      <c r="Z184" s="494">
        <v>0</v>
      </c>
      <c r="AA184" s="494">
        <v>0</v>
      </c>
      <c r="AB184" s="494">
        <v>0</v>
      </c>
      <c r="AC184" s="494">
        <v>0</v>
      </c>
      <c r="AD184" s="494">
        <v>0</v>
      </c>
      <c r="AE184" s="494">
        <v>0</v>
      </c>
      <c r="AF184" s="494">
        <v>0</v>
      </c>
      <c r="AG184" s="494">
        <v>0</v>
      </c>
      <c r="AH184" s="494">
        <v>0</v>
      </c>
      <c r="AI184" s="494">
        <v>0</v>
      </c>
      <c r="AJ184" s="494">
        <v>0</v>
      </c>
      <c r="AK184" s="494">
        <v>0</v>
      </c>
      <c r="AL184" s="494">
        <v>0</v>
      </c>
      <c r="AM184" s="494">
        <v>0</v>
      </c>
      <c r="AN184" s="494">
        <v>0</v>
      </c>
      <c r="AO184" s="494">
        <v>0</v>
      </c>
      <c r="AP184" s="494">
        <v>0</v>
      </c>
      <c r="AQ184" s="494">
        <v>0</v>
      </c>
      <c r="AR184" s="494">
        <v>0</v>
      </c>
      <c r="AS184" s="494">
        <v>0</v>
      </c>
      <c r="AT184" s="494">
        <v>0</v>
      </c>
      <c r="AU184" s="494">
        <v>0</v>
      </c>
      <c r="AV184" s="494">
        <v>0</v>
      </c>
      <c r="AW184" s="494">
        <v>0</v>
      </c>
      <c r="AX184" s="494">
        <v>0</v>
      </c>
      <c r="AY184" s="494">
        <v>0</v>
      </c>
      <c r="AZ184" s="494">
        <v>0</v>
      </c>
      <c r="BA184" s="494">
        <v>0</v>
      </c>
      <c r="BB184" s="494">
        <v>0</v>
      </c>
      <c r="BC184" s="494">
        <v>0</v>
      </c>
      <c r="BD184" s="494">
        <v>0</v>
      </c>
      <c r="BE184" s="494">
        <v>0</v>
      </c>
      <c r="BF184" s="494">
        <v>0</v>
      </c>
      <c r="BG184" s="494">
        <v>0</v>
      </c>
      <c r="BH184" s="494">
        <v>0</v>
      </c>
      <c r="BI184" s="494">
        <v>0</v>
      </c>
      <c r="BJ184" s="494">
        <v>0</v>
      </c>
      <c r="BK184" s="494">
        <v>0</v>
      </c>
      <c r="BL184" s="494">
        <v>0</v>
      </c>
      <c r="BM184" s="494">
        <v>0</v>
      </c>
      <c r="BN184" s="494">
        <v>0</v>
      </c>
      <c r="BO184" s="494">
        <v>0</v>
      </c>
      <c r="BP184" s="494">
        <v>0</v>
      </c>
      <c r="BQ184" s="494">
        <v>0</v>
      </c>
      <c r="BR184" s="494">
        <v>0</v>
      </c>
      <c r="BS184" s="494">
        <v>0</v>
      </c>
      <c r="BT184" s="494">
        <v>0</v>
      </c>
      <c r="BU184" s="494">
        <v>0</v>
      </c>
      <c r="BV184" s="494">
        <v>0</v>
      </c>
      <c r="BW184" s="494">
        <v>0</v>
      </c>
      <c r="BX184" s="494">
        <v>0</v>
      </c>
      <c r="BY184" s="494">
        <v>0</v>
      </c>
      <c r="BZ184" s="494">
        <v>0</v>
      </c>
      <c r="CA184" s="494">
        <v>0</v>
      </c>
      <c r="CB184" s="494">
        <v>0</v>
      </c>
      <c r="CC184" s="494">
        <v>0</v>
      </c>
      <c r="CD184" s="494">
        <v>0</v>
      </c>
      <c r="CE184" s="494">
        <v>0</v>
      </c>
      <c r="CF184" s="494">
        <v>0</v>
      </c>
      <c r="CG184" s="494">
        <v>0</v>
      </c>
      <c r="CH184" s="494">
        <v>0</v>
      </c>
      <c r="CI184" s="494">
        <v>0</v>
      </c>
      <c r="CJ184" s="494">
        <v>0</v>
      </c>
      <c r="CK184" s="494">
        <v>0</v>
      </c>
      <c r="CL184" s="494">
        <v>0</v>
      </c>
      <c r="CM184" s="494">
        <v>0</v>
      </c>
      <c r="CN184" s="494">
        <v>0</v>
      </c>
      <c r="CO184" s="494">
        <v>0</v>
      </c>
      <c r="CP184" s="494">
        <v>0</v>
      </c>
      <c r="CQ184" s="494">
        <v>0</v>
      </c>
      <c r="CR184" s="494">
        <v>0</v>
      </c>
      <c r="CS184" s="494">
        <v>0</v>
      </c>
      <c r="CT184" s="494">
        <v>0</v>
      </c>
      <c r="CU184" s="494">
        <v>0</v>
      </c>
      <c r="CV184" s="494">
        <v>0</v>
      </c>
      <c r="CW184" s="494">
        <v>0</v>
      </c>
      <c r="CX184" s="494">
        <v>0</v>
      </c>
      <c r="CY184" s="494">
        <v>0</v>
      </c>
      <c r="CZ184" s="494">
        <v>0</v>
      </c>
      <c r="DA184" s="494">
        <v>0</v>
      </c>
      <c r="DB184" s="494">
        <v>0</v>
      </c>
      <c r="DC184" s="494">
        <v>0</v>
      </c>
      <c r="DD184" s="494">
        <v>0</v>
      </c>
      <c r="DE184" s="494">
        <v>0</v>
      </c>
      <c r="DF184" s="494">
        <v>0</v>
      </c>
      <c r="DG184" s="494">
        <v>0</v>
      </c>
      <c r="DH184" s="494">
        <v>0</v>
      </c>
      <c r="DI184" s="494">
        <v>0</v>
      </c>
      <c r="DJ184" s="494">
        <v>0</v>
      </c>
      <c r="DK184" s="494">
        <v>0</v>
      </c>
      <c r="DL184" s="494">
        <v>0</v>
      </c>
      <c r="DM184" s="494">
        <v>0</v>
      </c>
      <c r="DN184" s="494">
        <v>0</v>
      </c>
      <c r="DO184" s="494">
        <v>0</v>
      </c>
      <c r="DP184" s="494">
        <v>0</v>
      </c>
      <c r="DQ184" s="494">
        <v>0</v>
      </c>
      <c r="DR184" s="494">
        <v>0</v>
      </c>
      <c r="DS184" s="494">
        <v>0</v>
      </c>
      <c r="DT184" s="494">
        <v>0</v>
      </c>
      <c r="DU184" s="494">
        <v>0</v>
      </c>
      <c r="DV184" s="494">
        <v>0</v>
      </c>
      <c r="DW184" s="494">
        <v>0</v>
      </c>
      <c r="DX184" s="494">
        <v>0</v>
      </c>
      <c r="DY184" s="494">
        <v>0</v>
      </c>
      <c r="DZ184" s="494">
        <v>0</v>
      </c>
      <c r="EA184" s="494">
        <v>0</v>
      </c>
      <c r="EB184" s="494">
        <v>0</v>
      </c>
      <c r="EC184" s="494">
        <v>0</v>
      </c>
      <c r="ED184" s="494">
        <v>0</v>
      </c>
      <c r="EE184" s="494">
        <v>0</v>
      </c>
      <c r="EF184" s="494">
        <v>0</v>
      </c>
      <c r="EG184" s="494">
        <v>0</v>
      </c>
      <c r="EH184" s="494">
        <v>0</v>
      </c>
      <c r="EI184" s="494">
        <v>0</v>
      </c>
      <c r="EJ184" s="494">
        <v>0</v>
      </c>
      <c r="EK184" s="494">
        <v>0</v>
      </c>
      <c r="EL184" s="494">
        <v>0</v>
      </c>
      <c r="EM184" s="494">
        <v>0</v>
      </c>
      <c r="EN184" s="494">
        <v>0</v>
      </c>
      <c r="EO184" s="494">
        <v>0</v>
      </c>
      <c r="EP184" s="494">
        <v>0</v>
      </c>
      <c r="EQ184" s="494">
        <v>0</v>
      </c>
      <c r="ER184" s="494">
        <v>0</v>
      </c>
      <c r="ES184" s="494">
        <v>0</v>
      </c>
      <c r="ET184" s="494">
        <v>0</v>
      </c>
      <c r="EU184" s="494">
        <v>0</v>
      </c>
      <c r="EV184" s="494">
        <v>0</v>
      </c>
      <c r="EW184" s="494">
        <v>0</v>
      </c>
      <c r="EX184" s="494">
        <v>0</v>
      </c>
      <c r="EY184" s="494">
        <v>0</v>
      </c>
      <c r="EZ184" s="494">
        <v>0</v>
      </c>
      <c r="FA184" s="494">
        <v>0</v>
      </c>
      <c r="FB184" s="494">
        <v>0</v>
      </c>
      <c r="FC184" s="494">
        <v>0</v>
      </c>
      <c r="FD184" s="494">
        <v>0</v>
      </c>
      <c r="FE184" s="494">
        <v>0</v>
      </c>
      <c r="FF184" s="494">
        <v>0</v>
      </c>
      <c r="FG184" s="494">
        <v>0</v>
      </c>
      <c r="FH184" s="494">
        <v>0</v>
      </c>
      <c r="FI184" s="494">
        <v>0</v>
      </c>
      <c r="FJ184" s="494">
        <v>0</v>
      </c>
      <c r="FK184" s="494">
        <v>0</v>
      </c>
      <c r="FL184" s="494">
        <v>0</v>
      </c>
      <c r="FM184" s="494">
        <v>0</v>
      </c>
      <c r="FN184" s="494">
        <v>0</v>
      </c>
      <c r="FO184" s="494">
        <v>0</v>
      </c>
      <c r="FP184" s="494">
        <v>0</v>
      </c>
      <c r="FQ184" s="494">
        <v>0</v>
      </c>
      <c r="FR184" s="494">
        <v>0</v>
      </c>
      <c r="FS184" s="494">
        <v>0</v>
      </c>
      <c r="FT184" s="494">
        <v>0</v>
      </c>
      <c r="FU184" s="494">
        <v>0</v>
      </c>
      <c r="FV184" s="494">
        <v>0</v>
      </c>
      <c r="FW184" s="494">
        <v>0</v>
      </c>
      <c r="FX184" s="494">
        <v>0</v>
      </c>
      <c r="FY184" s="494">
        <v>0</v>
      </c>
      <c r="FZ184" s="494">
        <v>0</v>
      </c>
      <c r="GA184" s="494">
        <v>0</v>
      </c>
      <c r="GB184" s="494">
        <v>0</v>
      </c>
      <c r="GC184" s="494">
        <v>0</v>
      </c>
      <c r="GD184" s="494">
        <v>0</v>
      </c>
      <c r="GE184" s="494">
        <v>0</v>
      </c>
      <c r="GF184" s="494">
        <v>0</v>
      </c>
      <c r="GG184" s="495">
        <v>0</v>
      </c>
      <c r="GH184" s="496">
        <v>0</v>
      </c>
      <c r="GI184" s="497">
        <v>1834104</v>
      </c>
      <c r="GJ184" s="497">
        <v>3045103</v>
      </c>
      <c r="GK184" s="497">
        <v>0</v>
      </c>
      <c r="GL184" s="497">
        <v>0</v>
      </c>
      <c r="GM184" s="497">
        <v>0</v>
      </c>
      <c r="GN184" s="497">
        <v>0</v>
      </c>
      <c r="GO184" s="497">
        <v>0</v>
      </c>
      <c r="GP184" s="495">
        <v>0</v>
      </c>
      <c r="GQ184" s="496">
        <v>4879207</v>
      </c>
      <c r="GR184" s="496">
        <v>4879207</v>
      </c>
      <c r="GS184" s="494">
        <v>107003</v>
      </c>
      <c r="GT184" s="495">
        <v>687264</v>
      </c>
      <c r="GU184" s="496">
        <v>794267</v>
      </c>
      <c r="GV184" s="496">
        <v>5673474</v>
      </c>
      <c r="GW184" s="496">
        <v>5673474</v>
      </c>
      <c r="GX184" s="497">
        <v>-186133</v>
      </c>
      <c r="GY184" s="497">
        <v>-411431</v>
      </c>
      <c r="GZ184" s="497">
        <v>0</v>
      </c>
      <c r="HA184" s="495">
        <v>0</v>
      </c>
      <c r="HB184" s="495">
        <v>-597564</v>
      </c>
      <c r="HC184" s="496">
        <v>5075910</v>
      </c>
      <c r="HD184" s="496">
        <v>5075910</v>
      </c>
    </row>
    <row r="185" spans="1:212" ht="15.75" customHeight="1" x14ac:dyDescent="0.2">
      <c r="A185" s="519" t="s">
        <v>1184</v>
      </c>
      <c r="B185" s="520" t="s">
        <v>1239</v>
      </c>
      <c r="C185" s="493">
        <v>0</v>
      </c>
      <c r="D185" s="494">
        <v>0</v>
      </c>
      <c r="E185" s="494">
        <v>0</v>
      </c>
      <c r="F185" s="494">
        <v>0</v>
      </c>
      <c r="G185" s="494">
        <v>0</v>
      </c>
      <c r="H185" s="494">
        <v>0</v>
      </c>
      <c r="I185" s="494">
        <v>0</v>
      </c>
      <c r="J185" s="494">
        <v>0</v>
      </c>
      <c r="K185" s="494">
        <v>0</v>
      </c>
      <c r="L185" s="494">
        <v>0</v>
      </c>
      <c r="M185" s="494">
        <v>0</v>
      </c>
      <c r="N185" s="494">
        <v>0</v>
      </c>
      <c r="O185" s="494">
        <v>0</v>
      </c>
      <c r="P185" s="494">
        <v>0</v>
      </c>
      <c r="Q185" s="494">
        <v>0</v>
      </c>
      <c r="R185" s="494">
        <v>0</v>
      </c>
      <c r="S185" s="494">
        <v>0</v>
      </c>
      <c r="T185" s="494">
        <v>0</v>
      </c>
      <c r="U185" s="494">
        <v>0</v>
      </c>
      <c r="V185" s="494">
        <v>0</v>
      </c>
      <c r="W185" s="494">
        <v>0</v>
      </c>
      <c r="X185" s="494">
        <v>0</v>
      </c>
      <c r="Y185" s="494">
        <v>0</v>
      </c>
      <c r="Z185" s="494">
        <v>0</v>
      </c>
      <c r="AA185" s="494">
        <v>0</v>
      </c>
      <c r="AB185" s="494">
        <v>0</v>
      </c>
      <c r="AC185" s="494">
        <v>0</v>
      </c>
      <c r="AD185" s="494">
        <v>0</v>
      </c>
      <c r="AE185" s="494">
        <v>0</v>
      </c>
      <c r="AF185" s="494">
        <v>0</v>
      </c>
      <c r="AG185" s="494">
        <v>0</v>
      </c>
      <c r="AH185" s="494">
        <v>0</v>
      </c>
      <c r="AI185" s="494">
        <v>0</v>
      </c>
      <c r="AJ185" s="494">
        <v>0</v>
      </c>
      <c r="AK185" s="494">
        <v>0</v>
      </c>
      <c r="AL185" s="494">
        <v>0</v>
      </c>
      <c r="AM185" s="494">
        <v>0</v>
      </c>
      <c r="AN185" s="494">
        <v>0</v>
      </c>
      <c r="AO185" s="494">
        <v>0</v>
      </c>
      <c r="AP185" s="494">
        <v>0</v>
      </c>
      <c r="AQ185" s="494">
        <v>0</v>
      </c>
      <c r="AR185" s="494">
        <v>0</v>
      </c>
      <c r="AS185" s="494">
        <v>0</v>
      </c>
      <c r="AT185" s="494">
        <v>0</v>
      </c>
      <c r="AU185" s="494">
        <v>0</v>
      </c>
      <c r="AV185" s="494">
        <v>0</v>
      </c>
      <c r="AW185" s="494">
        <v>0</v>
      </c>
      <c r="AX185" s="494">
        <v>0</v>
      </c>
      <c r="AY185" s="494">
        <v>0</v>
      </c>
      <c r="AZ185" s="494">
        <v>0</v>
      </c>
      <c r="BA185" s="494">
        <v>0</v>
      </c>
      <c r="BB185" s="494">
        <v>0</v>
      </c>
      <c r="BC185" s="494">
        <v>0</v>
      </c>
      <c r="BD185" s="494">
        <v>0</v>
      </c>
      <c r="BE185" s="494">
        <v>0</v>
      </c>
      <c r="BF185" s="494">
        <v>0</v>
      </c>
      <c r="BG185" s="494">
        <v>0</v>
      </c>
      <c r="BH185" s="494">
        <v>0</v>
      </c>
      <c r="BI185" s="494">
        <v>0</v>
      </c>
      <c r="BJ185" s="494">
        <v>0</v>
      </c>
      <c r="BK185" s="494">
        <v>0</v>
      </c>
      <c r="BL185" s="494">
        <v>0</v>
      </c>
      <c r="BM185" s="494">
        <v>0</v>
      </c>
      <c r="BN185" s="494">
        <v>0</v>
      </c>
      <c r="BO185" s="494">
        <v>0</v>
      </c>
      <c r="BP185" s="494">
        <v>0</v>
      </c>
      <c r="BQ185" s="494">
        <v>0</v>
      </c>
      <c r="BR185" s="494">
        <v>0</v>
      </c>
      <c r="BS185" s="494">
        <v>0</v>
      </c>
      <c r="BT185" s="494">
        <v>0</v>
      </c>
      <c r="BU185" s="494">
        <v>0</v>
      </c>
      <c r="BV185" s="494">
        <v>0</v>
      </c>
      <c r="BW185" s="494">
        <v>0</v>
      </c>
      <c r="BX185" s="494">
        <v>0</v>
      </c>
      <c r="BY185" s="494">
        <v>0</v>
      </c>
      <c r="BZ185" s="494">
        <v>0</v>
      </c>
      <c r="CA185" s="494">
        <v>0</v>
      </c>
      <c r="CB185" s="494">
        <v>0</v>
      </c>
      <c r="CC185" s="494">
        <v>0</v>
      </c>
      <c r="CD185" s="494">
        <v>0</v>
      </c>
      <c r="CE185" s="494">
        <v>0</v>
      </c>
      <c r="CF185" s="494">
        <v>0</v>
      </c>
      <c r="CG185" s="494">
        <v>0</v>
      </c>
      <c r="CH185" s="494">
        <v>0</v>
      </c>
      <c r="CI185" s="494">
        <v>0</v>
      </c>
      <c r="CJ185" s="494">
        <v>0</v>
      </c>
      <c r="CK185" s="494">
        <v>0</v>
      </c>
      <c r="CL185" s="494">
        <v>0</v>
      </c>
      <c r="CM185" s="494">
        <v>0</v>
      </c>
      <c r="CN185" s="494">
        <v>0</v>
      </c>
      <c r="CO185" s="494">
        <v>0</v>
      </c>
      <c r="CP185" s="494">
        <v>0</v>
      </c>
      <c r="CQ185" s="494">
        <v>0</v>
      </c>
      <c r="CR185" s="494">
        <v>0</v>
      </c>
      <c r="CS185" s="494">
        <v>0</v>
      </c>
      <c r="CT185" s="494">
        <v>0</v>
      </c>
      <c r="CU185" s="494">
        <v>0</v>
      </c>
      <c r="CV185" s="494">
        <v>0</v>
      </c>
      <c r="CW185" s="494">
        <v>0</v>
      </c>
      <c r="CX185" s="494">
        <v>0</v>
      </c>
      <c r="CY185" s="494">
        <v>0</v>
      </c>
      <c r="CZ185" s="494">
        <v>0</v>
      </c>
      <c r="DA185" s="494">
        <v>0</v>
      </c>
      <c r="DB185" s="494">
        <v>0</v>
      </c>
      <c r="DC185" s="494">
        <v>0</v>
      </c>
      <c r="DD185" s="494">
        <v>0</v>
      </c>
      <c r="DE185" s="494">
        <v>0</v>
      </c>
      <c r="DF185" s="494">
        <v>0</v>
      </c>
      <c r="DG185" s="494">
        <v>0</v>
      </c>
      <c r="DH185" s="494">
        <v>0</v>
      </c>
      <c r="DI185" s="494">
        <v>0</v>
      </c>
      <c r="DJ185" s="494">
        <v>0</v>
      </c>
      <c r="DK185" s="494">
        <v>0</v>
      </c>
      <c r="DL185" s="494">
        <v>0</v>
      </c>
      <c r="DM185" s="494">
        <v>0</v>
      </c>
      <c r="DN185" s="494">
        <v>0</v>
      </c>
      <c r="DO185" s="494">
        <v>0</v>
      </c>
      <c r="DP185" s="494">
        <v>0</v>
      </c>
      <c r="DQ185" s="494">
        <v>0</v>
      </c>
      <c r="DR185" s="494">
        <v>0</v>
      </c>
      <c r="DS185" s="494">
        <v>0</v>
      </c>
      <c r="DT185" s="494">
        <v>0</v>
      </c>
      <c r="DU185" s="494">
        <v>0</v>
      </c>
      <c r="DV185" s="494">
        <v>0</v>
      </c>
      <c r="DW185" s="494">
        <v>0</v>
      </c>
      <c r="DX185" s="494">
        <v>0</v>
      </c>
      <c r="DY185" s="494">
        <v>0</v>
      </c>
      <c r="DZ185" s="494">
        <v>0</v>
      </c>
      <c r="EA185" s="494">
        <v>0</v>
      </c>
      <c r="EB185" s="494">
        <v>0</v>
      </c>
      <c r="EC185" s="494">
        <v>0</v>
      </c>
      <c r="ED185" s="494">
        <v>0</v>
      </c>
      <c r="EE185" s="494">
        <v>0</v>
      </c>
      <c r="EF185" s="494">
        <v>0</v>
      </c>
      <c r="EG185" s="494">
        <v>0</v>
      </c>
      <c r="EH185" s="494">
        <v>0</v>
      </c>
      <c r="EI185" s="494">
        <v>0</v>
      </c>
      <c r="EJ185" s="494">
        <v>0</v>
      </c>
      <c r="EK185" s="494">
        <v>0</v>
      </c>
      <c r="EL185" s="494">
        <v>0</v>
      </c>
      <c r="EM185" s="494">
        <v>0</v>
      </c>
      <c r="EN185" s="494">
        <v>0</v>
      </c>
      <c r="EO185" s="494">
        <v>0</v>
      </c>
      <c r="EP185" s="494">
        <v>0</v>
      </c>
      <c r="EQ185" s="494">
        <v>0</v>
      </c>
      <c r="ER185" s="494">
        <v>0</v>
      </c>
      <c r="ES185" s="494">
        <v>0</v>
      </c>
      <c r="ET185" s="494">
        <v>0</v>
      </c>
      <c r="EU185" s="494">
        <v>0</v>
      </c>
      <c r="EV185" s="494">
        <v>0</v>
      </c>
      <c r="EW185" s="494">
        <v>0</v>
      </c>
      <c r="EX185" s="494">
        <v>0</v>
      </c>
      <c r="EY185" s="494">
        <v>0</v>
      </c>
      <c r="EZ185" s="494">
        <v>0</v>
      </c>
      <c r="FA185" s="494">
        <v>0</v>
      </c>
      <c r="FB185" s="494">
        <v>0</v>
      </c>
      <c r="FC185" s="494">
        <v>0</v>
      </c>
      <c r="FD185" s="494">
        <v>0</v>
      </c>
      <c r="FE185" s="494">
        <v>0</v>
      </c>
      <c r="FF185" s="494">
        <v>0</v>
      </c>
      <c r="FG185" s="494">
        <v>0</v>
      </c>
      <c r="FH185" s="494">
        <v>0</v>
      </c>
      <c r="FI185" s="494">
        <v>0</v>
      </c>
      <c r="FJ185" s="494">
        <v>0</v>
      </c>
      <c r="FK185" s="494">
        <v>0</v>
      </c>
      <c r="FL185" s="494">
        <v>67636</v>
      </c>
      <c r="FM185" s="494">
        <v>0</v>
      </c>
      <c r="FN185" s="494">
        <v>0</v>
      </c>
      <c r="FO185" s="494">
        <v>0</v>
      </c>
      <c r="FP185" s="494">
        <v>75436</v>
      </c>
      <c r="FQ185" s="494">
        <v>0</v>
      </c>
      <c r="FR185" s="494">
        <v>15661</v>
      </c>
      <c r="FS185" s="494">
        <v>51745</v>
      </c>
      <c r="FT185" s="494">
        <v>0</v>
      </c>
      <c r="FU185" s="494">
        <v>0</v>
      </c>
      <c r="FV185" s="494">
        <v>0</v>
      </c>
      <c r="FW185" s="494">
        <v>0</v>
      </c>
      <c r="FX185" s="494">
        <v>0</v>
      </c>
      <c r="FY185" s="494">
        <v>0</v>
      </c>
      <c r="FZ185" s="494">
        <v>0</v>
      </c>
      <c r="GA185" s="494">
        <v>74600</v>
      </c>
      <c r="GB185" s="494">
        <v>195174</v>
      </c>
      <c r="GC185" s="494">
        <v>0</v>
      </c>
      <c r="GD185" s="494">
        <v>0</v>
      </c>
      <c r="GE185" s="494">
        <v>0</v>
      </c>
      <c r="GF185" s="494">
        <v>0</v>
      </c>
      <c r="GG185" s="495">
        <v>0</v>
      </c>
      <c r="GH185" s="496">
        <v>480252</v>
      </c>
      <c r="GI185" s="497">
        <v>7493449</v>
      </c>
      <c r="GJ185" s="497">
        <v>19503759</v>
      </c>
      <c r="GK185" s="497">
        <v>0</v>
      </c>
      <c r="GL185" s="497">
        <v>0</v>
      </c>
      <c r="GM185" s="497">
        <v>0</v>
      </c>
      <c r="GN185" s="497">
        <v>0</v>
      </c>
      <c r="GO185" s="497">
        <v>0</v>
      </c>
      <c r="GP185" s="495">
        <v>0</v>
      </c>
      <c r="GQ185" s="496">
        <v>26997208</v>
      </c>
      <c r="GR185" s="496">
        <v>27477460</v>
      </c>
      <c r="GS185" s="494">
        <v>69583</v>
      </c>
      <c r="GT185" s="495">
        <v>454296</v>
      </c>
      <c r="GU185" s="496">
        <v>523879</v>
      </c>
      <c r="GV185" s="496">
        <v>27521087</v>
      </c>
      <c r="GW185" s="496">
        <v>28001339</v>
      </c>
      <c r="GX185" s="497">
        <v>-79977</v>
      </c>
      <c r="GY185" s="497">
        <v>-367109</v>
      </c>
      <c r="GZ185" s="497">
        <v>0</v>
      </c>
      <c r="HA185" s="495">
        <v>0</v>
      </c>
      <c r="HB185" s="495">
        <v>-447086</v>
      </c>
      <c r="HC185" s="496">
        <v>27074001</v>
      </c>
      <c r="HD185" s="496">
        <v>27554253</v>
      </c>
    </row>
    <row r="186" spans="1:212" ht="15.75" customHeight="1" x14ac:dyDescent="0.2">
      <c r="A186" s="498" t="s">
        <v>1185</v>
      </c>
      <c r="B186" s="499" t="s">
        <v>1240</v>
      </c>
      <c r="C186" s="493">
        <v>0</v>
      </c>
      <c r="D186" s="494">
        <v>0</v>
      </c>
      <c r="E186" s="494">
        <v>0</v>
      </c>
      <c r="F186" s="494">
        <v>0</v>
      </c>
      <c r="G186" s="494">
        <v>0</v>
      </c>
      <c r="H186" s="494">
        <v>6</v>
      </c>
      <c r="I186" s="494">
        <v>0</v>
      </c>
      <c r="J186" s="494">
        <v>230</v>
      </c>
      <c r="K186" s="494">
        <v>0</v>
      </c>
      <c r="L186" s="494">
        <v>1</v>
      </c>
      <c r="M186" s="494">
        <v>0</v>
      </c>
      <c r="N186" s="494">
        <v>45</v>
      </c>
      <c r="O186" s="494">
        <v>8</v>
      </c>
      <c r="P186" s="494">
        <v>10</v>
      </c>
      <c r="Q186" s="494">
        <v>17</v>
      </c>
      <c r="R186" s="494">
        <v>7</v>
      </c>
      <c r="S186" s="494">
        <v>911</v>
      </c>
      <c r="T186" s="494">
        <v>99</v>
      </c>
      <c r="U186" s="494">
        <v>101</v>
      </c>
      <c r="V186" s="494">
        <v>644</v>
      </c>
      <c r="W186" s="494">
        <v>24</v>
      </c>
      <c r="X186" s="494">
        <v>81</v>
      </c>
      <c r="Y186" s="494">
        <v>153</v>
      </c>
      <c r="Z186" s="494">
        <v>401</v>
      </c>
      <c r="AA186" s="494">
        <v>294</v>
      </c>
      <c r="AB186" s="494">
        <v>63</v>
      </c>
      <c r="AC186" s="494">
        <v>113</v>
      </c>
      <c r="AD186" s="494">
        <v>7</v>
      </c>
      <c r="AE186" s="494">
        <v>21</v>
      </c>
      <c r="AF186" s="494">
        <v>5</v>
      </c>
      <c r="AG186" s="494">
        <v>16</v>
      </c>
      <c r="AH186" s="494">
        <v>44</v>
      </c>
      <c r="AI186" s="494">
        <v>80</v>
      </c>
      <c r="AJ186" s="494">
        <v>23</v>
      </c>
      <c r="AK186" s="494">
        <v>55</v>
      </c>
      <c r="AL186" s="494">
        <v>42</v>
      </c>
      <c r="AM186" s="494">
        <v>48</v>
      </c>
      <c r="AN186" s="494">
        <v>61</v>
      </c>
      <c r="AO186" s="494">
        <v>30</v>
      </c>
      <c r="AP186" s="494">
        <v>139</v>
      </c>
      <c r="AQ186" s="494">
        <v>57</v>
      </c>
      <c r="AR186" s="494">
        <v>92</v>
      </c>
      <c r="AS186" s="494">
        <v>69</v>
      </c>
      <c r="AT186" s="494">
        <v>222</v>
      </c>
      <c r="AU186" s="494">
        <v>10</v>
      </c>
      <c r="AV186" s="494">
        <v>34</v>
      </c>
      <c r="AW186" s="494">
        <v>174</v>
      </c>
      <c r="AX186" s="494">
        <v>3</v>
      </c>
      <c r="AY186" s="494">
        <v>6</v>
      </c>
      <c r="AZ186" s="494">
        <v>3</v>
      </c>
      <c r="BA186" s="494">
        <v>54</v>
      </c>
      <c r="BB186" s="494">
        <v>23</v>
      </c>
      <c r="BC186" s="494">
        <v>24</v>
      </c>
      <c r="BD186" s="494">
        <v>567</v>
      </c>
      <c r="BE186" s="494">
        <v>3</v>
      </c>
      <c r="BF186" s="494">
        <v>4</v>
      </c>
      <c r="BG186" s="494">
        <v>9</v>
      </c>
      <c r="BH186" s="494">
        <v>7</v>
      </c>
      <c r="BI186" s="494">
        <v>24</v>
      </c>
      <c r="BJ186" s="494">
        <v>65</v>
      </c>
      <c r="BK186" s="494">
        <v>22</v>
      </c>
      <c r="BL186" s="494">
        <v>423</v>
      </c>
      <c r="BM186" s="494">
        <v>31</v>
      </c>
      <c r="BN186" s="494">
        <v>88</v>
      </c>
      <c r="BO186" s="494">
        <v>4</v>
      </c>
      <c r="BP186" s="494">
        <v>10</v>
      </c>
      <c r="BQ186" s="494">
        <v>4</v>
      </c>
      <c r="BR186" s="494">
        <v>10</v>
      </c>
      <c r="BS186" s="494">
        <v>0</v>
      </c>
      <c r="BT186" s="494">
        <v>13</v>
      </c>
      <c r="BU186" s="494">
        <v>5</v>
      </c>
      <c r="BV186" s="494">
        <v>200</v>
      </c>
      <c r="BW186" s="494">
        <v>0</v>
      </c>
      <c r="BX186" s="494">
        <v>103</v>
      </c>
      <c r="BY186" s="494">
        <v>21</v>
      </c>
      <c r="BZ186" s="494">
        <v>123</v>
      </c>
      <c r="CA186" s="494">
        <v>22</v>
      </c>
      <c r="CB186" s="494">
        <v>79</v>
      </c>
      <c r="CC186" s="494">
        <v>78</v>
      </c>
      <c r="CD186" s="494">
        <v>0</v>
      </c>
      <c r="CE186" s="494">
        <v>34</v>
      </c>
      <c r="CF186" s="494">
        <v>33</v>
      </c>
      <c r="CG186" s="494">
        <v>121</v>
      </c>
      <c r="CH186" s="494">
        <v>19</v>
      </c>
      <c r="CI186" s="494">
        <v>37</v>
      </c>
      <c r="CJ186" s="494">
        <v>246</v>
      </c>
      <c r="CK186" s="494">
        <v>64</v>
      </c>
      <c r="CL186" s="494">
        <v>88</v>
      </c>
      <c r="CM186" s="494">
        <v>63</v>
      </c>
      <c r="CN186" s="494">
        <v>40</v>
      </c>
      <c r="CO186" s="494">
        <v>145</v>
      </c>
      <c r="CP186" s="494">
        <v>23</v>
      </c>
      <c r="CQ186" s="494">
        <v>74</v>
      </c>
      <c r="CR186" s="494">
        <v>22</v>
      </c>
      <c r="CS186" s="494">
        <v>46</v>
      </c>
      <c r="CT186" s="494">
        <v>26</v>
      </c>
      <c r="CU186" s="494">
        <v>6</v>
      </c>
      <c r="CV186" s="494">
        <v>4</v>
      </c>
      <c r="CW186" s="494">
        <v>66</v>
      </c>
      <c r="CX186" s="494">
        <v>25</v>
      </c>
      <c r="CY186" s="494">
        <v>3</v>
      </c>
      <c r="CZ186" s="494">
        <v>5</v>
      </c>
      <c r="DA186" s="494">
        <v>46</v>
      </c>
      <c r="DB186" s="494">
        <v>22</v>
      </c>
      <c r="DC186" s="494">
        <v>15</v>
      </c>
      <c r="DD186" s="494">
        <v>630</v>
      </c>
      <c r="DE186" s="494">
        <v>596</v>
      </c>
      <c r="DF186" s="494">
        <v>93</v>
      </c>
      <c r="DG186" s="494">
        <v>127</v>
      </c>
      <c r="DH186" s="494">
        <v>21</v>
      </c>
      <c r="DI186" s="494">
        <v>39</v>
      </c>
      <c r="DJ186" s="494">
        <v>125</v>
      </c>
      <c r="DK186" s="494">
        <v>29</v>
      </c>
      <c r="DL186" s="494">
        <v>67</v>
      </c>
      <c r="DM186" s="494">
        <v>171</v>
      </c>
      <c r="DN186" s="494">
        <v>533</v>
      </c>
      <c r="DO186" s="494">
        <v>23</v>
      </c>
      <c r="DP186" s="494">
        <v>8</v>
      </c>
      <c r="DQ186" s="494">
        <v>1205</v>
      </c>
      <c r="DR186" s="494">
        <v>191</v>
      </c>
      <c r="DS186" s="494">
        <v>169</v>
      </c>
      <c r="DT186" s="494">
        <v>30</v>
      </c>
      <c r="DU186" s="494">
        <v>35</v>
      </c>
      <c r="DV186" s="494">
        <v>47</v>
      </c>
      <c r="DW186" s="494">
        <v>129</v>
      </c>
      <c r="DX186" s="494">
        <v>3</v>
      </c>
      <c r="DY186" s="494">
        <v>105</v>
      </c>
      <c r="DZ186" s="494">
        <v>199</v>
      </c>
      <c r="EA186" s="494">
        <v>202</v>
      </c>
      <c r="EB186" s="494">
        <v>959</v>
      </c>
      <c r="EC186" s="494">
        <v>302</v>
      </c>
      <c r="ED186" s="494">
        <v>1012</v>
      </c>
      <c r="EE186" s="494">
        <v>30</v>
      </c>
      <c r="EF186" s="494">
        <v>4</v>
      </c>
      <c r="EG186" s="494">
        <v>184</v>
      </c>
      <c r="EH186" s="494">
        <v>242</v>
      </c>
      <c r="EI186" s="494">
        <v>3290</v>
      </c>
      <c r="EJ186" s="494">
        <v>2676</v>
      </c>
      <c r="EK186" s="494">
        <v>1275</v>
      </c>
      <c r="EL186" s="494">
        <v>916</v>
      </c>
      <c r="EM186" s="494">
        <v>604</v>
      </c>
      <c r="EN186" s="494">
        <v>312</v>
      </c>
      <c r="EO186" s="494">
        <v>0</v>
      </c>
      <c r="EP186" s="494">
        <v>21987</v>
      </c>
      <c r="EQ186" s="494">
        <v>23</v>
      </c>
      <c r="ER186" s="494">
        <v>2127</v>
      </c>
      <c r="ES186" s="494">
        <v>61</v>
      </c>
      <c r="ET186" s="494">
        <v>10</v>
      </c>
      <c r="EU186" s="494">
        <v>82</v>
      </c>
      <c r="EV186" s="494">
        <v>77</v>
      </c>
      <c r="EW186" s="494">
        <v>237</v>
      </c>
      <c r="EX186" s="494">
        <v>80</v>
      </c>
      <c r="EY186" s="494">
        <v>738</v>
      </c>
      <c r="EZ186" s="494">
        <v>37</v>
      </c>
      <c r="FA186" s="494">
        <v>55</v>
      </c>
      <c r="FB186" s="494">
        <v>111</v>
      </c>
      <c r="FC186" s="494">
        <v>350</v>
      </c>
      <c r="FD186" s="494">
        <v>435</v>
      </c>
      <c r="FE186" s="494">
        <v>7094</v>
      </c>
      <c r="FF186" s="494">
        <v>3105</v>
      </c>
      <c r="FG186" s="494">
        <v>731</v>
      </c>
      <c r="FH186" s="494">
        <v>1673</v>
      </c>
      <c r="FI186" s="494">
        <v>1772</v>
      </c>
      <c r="FJ186" s="494">
        <v>2218</v>
      </c>
      <c r="FK186" s="494">
        <v>2186</v>
      </c>
      <c r="FL186" s="494">
        <v>2874</v>
      </c>
      <c r="FM186" s="494">
        <v>186</v>
      </c>
      <c r="FN186" s="494">
        <v>1537</v>
      </c>
      <c r="FO186" s="494">
        <v>146</v>
      </c>
      <c r="FP186" s="494">
        <v>455894</v>
      </c>
      <c r="FQ186" s="494">
        <v>9287</v>
      </c>
      <c r="FR186" s="494">
        <v>105436</v>
      </c>
      <c r="FS186" s="494">
        <v>94811</v>
      </c>
      <c r="FT186" s="494">
        <v>295</v>
      </c>
      <c r="FU186" s="494">
        <v>577</v>
      </c>
      <c r="FV186" s="494">
        <v>4</v>
      </c>
      <c r="FW186" s="494">
        <v>5831</v>
      </c>
      <c r="FX186" s="494">
        <v>144</v>
      </c>
      <c r="FY186" s="494">
        <v>72</v>
      </c>
      <c r="FZ186" s="494">
        <v>2894</v>
      </c>
      <c r="GA186" s="494">
        <v>55323</v>
      </c>
      <c r="GB186" s="494">
        <v>78989</v>
      </c>
      <c r="GC186" s="494">
        <v>109045</v>
      </c>
      <c r="GD186" s="494">
        <v>2159</v>
      </c>
      <c r="GE186" s="494">
        <v>3016</v>
      </c>
      <c r="GF186" s="494">
        <v>0</v>
      </c>
      <c r="GG186" s="495">
        <v>3718</v>
      </c>
      <c r="GH186" s="496">
        <v>1001748</v>
      </c>
      <c r="GI186" s="497">
        <v>22510</v>
      </c>
      <c r="GJ186" s="497">
        <v>4242574</v>
      </c>
      <c r="GK186" s="497">
        <v>0</v>
      </c>
      <c r="GL186" s="497">
        <v>0</v>
      </c>
      <c r="GM186" s="497">
        <v>0</v>
      </c>
      <c r="GN186" s="497">
        <v>0</v>
      </c>
      <c r="GO186" s="497">
        <v>0</v>
      </c>
      <c r="GP186" s="495">
        <v>0</v>
      </c>
      <c r="GQ186" s="496">
        <v>4265084</v>
      </c>
      <c r="GR186" s="496">
        <v>5266832</v>
      </c>
      <c r="GS186" s="494">
        <v>166</v>
      </c>
      <c r="GT186" s="495">
        <v>298</v>
      </c>
      <c r="GU186" s="496">
        <v>464</v>
      </c>
      <c r="GV186" s="496">
        <v>4265548</v>
      </c>
      <c r="GW186" s="496">
        <v>5267296</v>
      </c>
      <c r="GX186" s="497">
        <v>-493</v>
      </c>
      <c r="GY186" s="497">
        <v>-2253</v>
      </c>
      <c r="GZ186" s="497">
        <v>0</v>
      </c>
      <c r="HA186" s="495">
        <v>0</v>
      </c>
      <c r="HB186" s="495">
        <v>-2746</v>
      </c>
      <c r="HC186" s="496">
        <v>4262802</v>
      </c>
      <c r="HD186" s="496">
        <v>5264550</v>
      </c>
    </row>
    <row r="187" spans="1:212" ht="15.75" customHeight="1" x14ac:dyDescent="0.2">
      <c r="A187" s="498" t="s">
        <v>1186</v>
      </c>
      <c r="B187" s="499" t="s">
        <v>612</v>
      </c>
      <c r="C187" s="493">
        <v>0</v>
      </c>
      <c r="D187" s="494">
        <v>0</v>
      </c>
      <c r="E187" s="494">
        <v>0</v>
      </c>
      <c r="F187" s="494">
        <v>0</v>
      </c>
      <c r="G187" s="494">
        <v>0</v>
      </c>
      <c r="H187" s="494">
        <v>0</v>
      </c>
      <c r="I187" s="494">
        <v>0</v>
      </c>
      <c r="J187" s="494">
        <v>0</v>
      </c>
      <c r="K187" s="494">
        <v>0</v>
      </c>
      <c r="L187" s="494">
        <v>0</v>
      </c>
      <c r="M187" s="494">
        <v>0</v>
      </c>
      <c r="N187" s="494">
        <v>0</v>
      </c>
      <c r="O187" s="494">
        <v>0</v>
      </c>
      <c r="P187" s="494">
        <v>0</v>
      </c>
      <c r="Q187" s="494">
        <v>0</v>
      </c>
      <c r="R187" s="494">
        <v>0</v>
      </c>
      <c r="S187" s="494">
        <v>0</v>
      </c>
      <c r="T187" s="494">
        <v>0</v>
      </c>
      <c r="U187" s="494">
        <v>0</v>
      </c>
      <c r="V187" s="494">
        <v>0</v>
      </c>
      <c r="W187" s="494">
        <v>0</v>
      </c>
      <c r="X187" s="494">
        <v>0</v>
      </c>
      <c r="Y187" s="494">
        <v>0</v>
      </c>
      <c r="Z187" s="494">
        <v>0</v>
      </c>
      <c r="AA187" s="494">
        <v>0</v>
      </c>
      <c r="AB187" s="494">
        <v>0</v>
      </c>
      <c r="AC187" s="494">
        <v>0</v>
      </c>
      <c r="AD187" s="494">
        <v>0</v>
      </c>
      <c r="AE187" s="494">
        <v>0</v>
      </c>
      <c r="AF187" s="494">
        <v>0</v>
      </c>
      <c r="AG187" s="494">
        <v>0</v>
      </c>
      <c r="AH187" s="494">
        <v>0</v>
      </c>
      <c r="AI187" s="494">
        <v>0</v>
      </c>
      <c r="AJ187" s="494">
        <v>0</v>
      </c>
      <c r="AK187" s="494">
        <v>0</v>
      </c>
      <c r="AL187" s="494">
        <v>0</v>
      </c>
      <c r="AM187" s="494">
        <v>0</v>
      </c>
      <c r="AN187" s="494">
        <v>0</v>
      </c>
      <c r="AO187" s="494">
        <v>0</v>
      </c>
      <c r="AP187" s="494">
        <v>0</v>
      </c>
      <c r="AQ187" s="494">
        <v>0</v>
      </c>
      <c r="AR187" s="494">
        <v>0</v>
      </c>
      <c r="AS187" s="494">
        <v>0</v>
      </c>
      <c r="AT187" s="494">
        <v>0</v>
      </c>
      <c r="AU187" s="494">
        <v>0</v>
      </c>
      <c r="AV187" s="494">
        <v>0</v>
      </c>
      <c r="AW187" s="494">
        <v>0</v>
      </c>
      <c r="AX187" s="494">
        <v>0</v>
      </c>
      <c r="AY187" s="494">
        <v>0</v>
      </c>
      <c r="AZ187" s="494">
        <v>0</v>
      </c>
      <c r="BA187" s="494">
        <v>0</v>
      </c>
      <c r="BB187" s="494">
        <v>0</v>
      </c>
      <c r="BC187" s="494">
        <v>0</v>
      </c>
      <c r="BD187" s="494">
        <v>0</v>
      </c>
      <c r="BE187" s="494">
        <v>0</v>
      </c>
      <c r="BF187" s="494">
        <v>0</v>
      </c>
      <c r="BG187" s="494">
        <v>0</v>
      </c>
      <c r="BH187" s="494">
        <v>0</v>
      </c>
      <c r="BI187" s="494">
        <v>0</v>
      </c>
      <c r="BJ187" s="494">
        <v>0</v>
      </c>
      <c r="BK187" s="494">
        <v>0</v>
      </c>
      <c r="BL187" s="494">
        <v>0</v>
      </c>
      <c r="BM187" s="494">
        <v>0</v>
      </c>
      <c r="BN187" s="494">
        <v>0</v>
      </c>
      <c r="BO187" s="494">
        <v>0</v>
      </c>
      <c r="BP187" s="494">
        <v>0</v>
      </c>
      <c r="BQ187" s="494">
        <v>0</v>
      </c>
      <c r="BR187" s="494">
        <v>0</v>
      </c>
      <c r="BS187" s="494">
        <v>0</v>
      </c>
      <c r="BT187" s="494">
        <v>0</v>
      </c>
      <c r="BU187" s="494">
        <v>0</v>
      </c>
      <c r="BV187" s="494">
        <v>0</v>
      </c>
      <c r="BW187" s="494">
        <v>0</v>
      </c>
      <c r="BX187" s="494">
        <v>0</v>
      </c>
      <c r="BY187" s="494">
        <v>0</v>
      </c>
      <c r="BZ187" s="494">
        <v>0</v>
      </c>
      <c r="CA187" s="494">
        <v>0</v>
      </c>
      <c r="CB187" s="494">
        <v>0</v>
      </c>
      <c r="CC187" s="494">
        <v>0</v>
      </c>
      <c r="CD187" s="494">
        <v>0</v>
      </c>
      <c r="CE187" s="494">
        <v>0</v>
      </c>
      <c r="CF187" s="494">
        <v>0</v>
      </c>
      <c r="CG187" s="494">
        <v>0</v>
      </c>
      <c r="CH187" s="494">
        <v>0</v>
      </c>
      <c r="CI187" s="494">
        <v>0</v>
      </c>
      <c r="CJ187" s="494">
        <v>0</v>
      </c>
      <c r="CK187" s="494">
        <v>0</v>
      </c>
      <c r="CL187" s="494">
        <v>0</v>
      </c>
      <c r="CM187" s="494">
        <v>0</v>
      </c>
      <c r="CN187" s="494">
        <v>0</v>
      </c>
      <c r="CO187" s="494">
        <v>0</v>
      </c>
      <c r="CP187" s="494">
        <v>0</v>
      </c>
      <c r="CQ187" s="494">
        <v>0</v>
      </c>
      <c r="CR187" s="494">
        <v>0</v>
      </c>
      <c r="CS187" s="494">
        <v>0</v>
      </c>
      <c r="CT187" s="494">
        <v>0</v>
      </c>
      <c r="CU187" s="494">
        <v>0</v>
      </c>
      <c r="CV187" s="494">
        <v>0</v>
      </c>
      <c r="CW187" s="494">
        <v>0</v>
      </c>
      <c r="CX187" s="494">
        <v>0</v>
      </c>
      <c r="CY187" s="494">
        <v>0</v>
      </c>
      <c r="CZ187" s="494">
        <v>0</v>
      </c>
      <c r="DA187" s="494">
        <v>0</v>
      </c>
      <c r="DB187" s="494">
        <v>0</v>
      </c>
      <c r="DC187" s="494">
        <v>0</v>
      </c>
      <c r="DD187" s="494">
        <v>0</v>
      </c>
      <c r="DE187" s="494">
        <v>0</v>
      </c>
      <c r="DF187" s="494">
        <v>0</v>
      </c>
      <c r="DG187" s="494">
        <v>0</v>
      </c>
      <c r="DH187" s="494">
        <v>0</v>
      </c>
      <c r="DI187" s="494">
        <v>0</v>
      </c>
      <c r="DJ187" s="494">
        <v>0</v>
      </c>
      <c r="DK187" s="494">
        <v>0</v>
      </c>
      <c r="DL187" s="494">
        <v>0</v>
      </c>
      <c r="DM187" s="494">
        <v>0</v>
      </c>
      <c r="DN187" s="494">
        <v>0</v>
      </c>
      <c r="DO187" s="494">
        <v>0</v>
      </c>
      <c r="DP187" s="494">
        <v>0</v>
      </c>
      <c r="DQ187" s="494">
        <v>0</v>
      </c>
      <c r="DR187" s="494">
        <v>0</v>
      </c>
      <c r="DS187" s="494">
        <v>0</v>
      </c>
      <c r="DT187" s="494">
        <v>0</v>
      </c>
      <c r="DU187" s="494">
        <v>0</v>
      </c>
      <c r="DV187" s="494">
        <v>0</v>
      </c>
      <c r="DW187" s="494">
        <v>3154</v>
      </c>
      <c r="DX187" s="494">
        <v>0</v>
      </c>
      <c r="DY187" s="494">
        <v>0</v>
      </c>
      <c r="DZ187" s="494">
        <v>0</v>
      </c>
      <c r="EA187" s="494">
        <v>0</v>
      </c>
      <c r="EB187" s="494">
        <v>0</v>
      </c>
      <c r="EC187" s="494">
        <v>0</v>
      </c>
      <c r="ED187" s="494">
        <v>0</v>
      </c>
      <c r="EE187" s="494">
        <v>0</v>
      </c>
      <c r="EF187" s="494">
        <v>0</v>
      </c>
      <c r="EG187" s="494">
        <v>0</v>
      </c>
      <c r="EH187" s="494">
        <v>0</v>
      </c>
      <c r="EI187" s="494">
        <v>0</v>
      </c>
      <c r="EJ187" s="494">
        <v>1515</v>
      </c>
      <c r="EK187" s="494">
        <v>0</v>
      </c>
      <c r="EL187" s="494">
        <v>0</v>
      </c>
      <c r="EM187" s="494">
        <v>0</v>
      </c>
      <c r="EN187" s="494">
        <v>0</v>
      </c>
      <c r="EO187" s="494">
        <v>0</v>
      </c>
      <c r="EP187" s="494">
        <v>0</v>
      </c>
      <c r="EQ187" s="494">
        <v>0</v>
      </c>
      <c r="ER187" s="494">
        <v>0</v>
      </c>
      <c r="ES187" s="494">
        <v>0</v>
      </c>
      <c r="ET187" s="494">
        <v>0</v>
      </c>
      <c r="EU187" s="494">
        <v>0</v>
      </c>
      <c r="EV187" s="494">
        <v>0</v>
      </c>
      <c r="EW187" s="494">
        <v>0</v>
      </c>
      <c r="EX187" s="494">
        <v>0</v>
      </c>
      <c r="EY187" s="494">
        <v>0</v>
      </c>
      <c r="EZ187" s="494">
        <v>0</v>
      </c>
      <c r="FA187" s="494">
        <v>0</v>
      </c>
      <c r="FB187" s="494">
        <v>0</v>
      </c>
      <c r="FC187" s="494">
        <v>0</v>
      </c>
      <c r="FD187" s="494">
        <v>0</v>
      </c>
      <c r="FE187" s="494">
        <v>2074</v>
      </c>
      <c r="FF187" s="494">
        <v>190692</v>
      </c>
      <c r="FG187" s="494">
        <v>0</v>
      </c>
      <c r="FH187" s="494">
        <v>777</v>
      </c>
      <c r="FI187" s="494">
        <v>242730</v>
      </c>
      <c r="FJ187" s="494">
        <v>0</v>
      </c>
      <c r="FK187" s="494">
        <v>0</v>
      </c>
      <c r="FL187" s="494">
        <v>2437</v>
      </c>
      <c r="FM187" s="494">
        <v>185</v>
      </c>
      <c r="FN187" s="494">
        <v>201</v>
      </c>
      <c r="FO187" s="494">
        <v>0</v>
      </c>
      <c r="FP187" s="494">
        <v>0</v>
      </c>
      <c r="FQ187" s="494">
        <v>0</v>
      </c>
      <c r="FR187" s="494">
        <v>0</v>
      </c>
      <c r="FS187" s="494">
        <v>0</v>
      </c>
      <c r="FT187" s="494">
        <v>0</v>
      </c>
      <c r="FU187" s="494">
        <v>0</v>
      </c>
      <c r="FV187" s="494">
        <v>0</v>
      </c>
      <c r="FW187" s="494">
        <v>19274</v>
      </c>
      <c r="FX187" s="494">
        <v>0</v>
      </c>
      <c r="FY187" s="494">
        <v>0</v>
      </c>
      <c r="FZ187" s="494">
        <v>0</v>
      </c>
      <c r="GA187" s="494">
        <v>13220</v>
      </c>
      <c r="GB187" s="494">
        <v>6346</v>
      </c>
      <c r="GC187" s="494">
        <v>0</v>
      </c>
      <c r="GD187" s="494">
        <v>182657</v>
      </c>
      <c r="GE187" s="494">
        <v>12625</v>
      </c>
      <c r="GF187" s="494">
        <v>0</v>
      </c>
      <c r="GG187" s="495">
        <v>2144</v>
      </c>
      <c r="GH187" s="496">
        <v>680031</v>
      </c>
      <c r="GI187" s="497">
        <v>777993</v>
      </c>
      <c r="GJ187" s="497">
        <v>8274662</v>
      </c>
      <c r="GK187" s="497">
        <v>0</v>
      </c>
      <c r="GL187" s="497">
        <v>0</v>
      </c>
      <c r="GM187" s="497">
        <v>0</v>
      </c>
      <c r="GN187" s="497">
        <v>0</v>
      </c>
      <c r="GO187" s="497">
        <v>0</v>
      </c>
      <c r="GP187" s="495">
        <v>0</v>
      </c>
      <c r="GQ187" s="496">
        <v>9052655</v>
      </c>
      <c r="GR187" s="496">
        <v>9732686</v>
      </c>
      <c r="GS187" s="494">
        <v>78366</v>
      </c>
      <c r="GT187" s="495">
        <v>39786</v>
      </c>
      <c r="GU187" s="496">
        <v>118152</v>
      </c>
      <c r="GV187" s="496">
        <v>9170807</v>
      </c>
      <c r="GW187" s="496">
        <v>9850838</v>
      </c>
      <c r="GX187" s="497">
        <v>-95382</v>
      </c>
      <c r="GY187" s="497">
        <v>-116293</v>
      </c>
      <c r="GZ187" s="497">
        <v>0</v>
      </c>
      <c r="HA187" s="495">
        <v>0</v>
      </c>
      <c r="HB187" s="495">
        <v>-211675</v>
      </c>
      <c r="HC187" s="496">
        <v>8959132</v>
      </c>
      <c r="HD187" s="496">
        <v>9639163</v>
      </c>
    </row>
    <row r="188" spans="1:212" ht="15.75" customHeight="1" x14ac:dyDescent="0.2">
      <c r="A188" s="498" t="s">
        <v>1187</v>
      </c>
      <c r="B188" s="499" t="s">
        <v>717</v>
      </c>
      <c r="C188" s="493">
        <v>0</v>
      </c>
      <c r="D188" s="494">
        <v>0</v>
      </c>
      <c r="E188" s="494">
        <v>0</v>
      </c>
      <c r="F188" s="494">
        <v>0</v>
      </c>
      <c r="G188" s="494">
        <v>0</v>
      </c>
      <c r="H188" s="494">
        <v>48</v>
      </c>
      <c r="I188" s="494">
        <v>0</v>
      </c>
      <c r="J188" s="494">
        <v>913</v>
      </c>
      <c r="K188" s="494">
        <v>2</v>
      </c>
      <c r="L188" s="494">
        <v>81</v>
      </c>
      <c r="M188" s="494">
        <v>0</v>
      </c>
      <c r="N188" s="494">
        <v>1352</v>
      </c>
      <c r="O188" s="494">
        <v>146</v>
      </c>
      <c r="P188" s="494">
        <v>16</v>
      </c>
      <c r="Q188" s="494">
        <v>73</v>
      </c>
      <c r="R188" s="494">
        <v>33</v>
      </c>
      <c r="S188" s="494">
        <v>924</v>
      </c>
      <c r="T188" s="494">
        <v>137</v>
      </c>
      <c r="U188" s="494">
        <v>23</v>
      </c>
      <c r="V188" s="494">
        <v>630</v>
      </c>
      <c r="W188" s="494">
        <v>71</v>
      </c>
      <c r="X188" s="494">
        <v>534</v>
      </c>
      <c r="Y188" s="494">
        <v>365</v>
      </c>
      <c r="Z188" s="494">
        <v>454</v>
      </c>
      <c r="AA188" s="494">
        <v>164</v>
      </c>
      <c r="AB188" s="494">
        <v>131</v>
      </c>
      <c r="AC188" s="494">
        <v>97</v>
      </c>
      <c r="AD188" s="494">
        <v>7</v>
      </c>
      <c r="AE188" s="494">
        <v>31</v>
      </c>
      <c r="AF188" s="494">
        <v>1</v>
      </c>
      <c r="AG188" s="494">
        <v>16</v>
      </c>
      <c r="AH188" s="494">
        <v>29</v>
      </c>
      <c r="AI188" s="494">
        <v>182</v>
      </c>
      <c r="AJ188" s="494">
        <v>18</v>
      </c>
      <c r="AK188" s="494">
        <v>47</v>
      </c>
      <c r="AL188" s="494">
        <v>49</v>
      </c>
      <c r="AM188" s="494">
        <v>43</v>
      </c>
      <c r="AN188" s="494">
        <v>169</v>
      </c>
      <c r="AO188" s="494">
        <v>21</v>
      </c>
      <c r="AP188" s="494">
        <v>107</v>
      </c>
      <c r="AQ188" s="494">
        <v>31</v>
      </c>
      <c r="AR188" s="494">
        <v>86</v>
      </c>
      <c r="AS188" s="494">
        <v>83</v>
      </c>
      <c r="AT188" s="494">
        <v>453</v>
      </c>
      <c r="AU188" s="494">
        <v>31</v>
      </c>
      <c r="AV188" s="494">
        <v>33</v>
      </c>
      <c r="AW188" s="494">
        <v>74</v>
      </c>
      <c r="AX188" s="494">
        <v>63</v>
      </c>
      <c r="AY188" s="494">
        <v>182</v>
      </c>
      <c r="AZ188" s="494">
        <v>38</v>
      </c>
      <c r="BA188" s="494">
        <v>95</v>
      </c>
      <c r="BB188" s="494">
        <v>137</v>
      </c>
      <c r="BC188" s="494">
        <v>59</v>
      </c>
      <c r="BD188" s="494">
        <v>724</v>
      </c>
      <c r="BE188" s="494">
        <v>86</v>
      </c>
      <c r="BF188" s="494">
        <v>146</v>
      </c>
      <c r="BG188" s="494">
        <v>64</v>
      </c>
      <c r="BH188" s="494">
        <v>11</v>
      </c>
      <c r="BI188" s="494">
        <v>166</v>
      </c>
      <c r="BJ188" s="494">
        <v>141</v>
      </c>
      <c r="BK188" s="494">
        <v>58</v>
      </c>
      <c r="BL188" s="494">
        <v>495</v>
      </c>
      <c r="BM188" s="494">
        <v>118</v>
      </c>
      <c r="BN188" s="494">
        <v>87</v>
      </c>
      <c r="BO188" s="494">
        <v>10</v>
      </c>
      <c r="BP188" s="494">
        <v>12</v>
      </c>
      <c r="BQ188" s="494">
        <v>105</v>
      </c>
      <c r="BR188" s="494">
        <v>147</v>
      </c>
      <c r="BS188" s="494">
        <v>75</v>
      </c>
      <c r="BT188" s="494">
        <v>29</v>
      </c>
      <c r="BU188" s="494">
        <v>74</v>
      </c>
      <c r="BV188" s="494">
        <v>391</v>
      </c>
      <c r="BW188" s="494">
        <v>0</v>
      </c>
      <c r="BX188" s="494">
        <v>182</v>
      </c>
      <c r="BY188" s="494">
        <v>64</v>
      </c>
      <c r="BZ188" s="494">
        <v>243</v>
      </c>
      <c r="CA188" s="494">
        <v>98</v>
      </c>
      <c r="CB188" s="494">
        <v>150</v>
      </c>
      <c r="CC188" s="494">
        <v>191</v>
      </c>
      <c r="CD188" s="494">
        <v>0</v>
      </c>
      <c r="CE188" s="494">
        <v>136</v>
      </c>
      <c r="CF188" s="494">
        <v>333</v>
      </c>
      <c r="CG188" s="494">
        <v>145</v>
      </c>
      <c r="CH188" s="494">
        <v>114</v>
      </c>
      <c r="CI188" s="494">
        <v>38</v>
      </c>
      <c r="CJ188" s="494">
        <v>381</v>
      </c>
      <c r="CK188" s="494">
        <v>118</v>
      </c>
      <c r="CL188" s="494">
        <v>141</v>
      </c>
      <c r="CM188" s="494">
        <v>68</v>
      </c>
      <c r="CN188" s="494">
        <v>113</v>
      </c>
      <c r="CO188" s="494">
        <v>401</v>
      </c>
      <c r="CP188" s="494">
        <v>49</v>
      </c>
      <c r="CQ188" s="494">
        <v>158</v>
      </c>
      <c r="CR188" s="494">
        <v>27</v>
      </c>
      <c r="CS188" s="494">
        <v>133</v>
      </c>
      <c r="CT188" s="494">
        <v>1011</v>
      </c>
      <c r="CU188" s="494">
        <v>243</v>
      </c>
      <c r="CV188" s="494">
        <v>125</v>
      </c>
      <c r="CW188" s="494">
        <v>232</v>
      </c>
      <c r="CX188" s="494">
        <v>171</v>
      </c>
      <c r="CY188" s="494">
        <v>174</v>
      </c>
      <c r="CZ188" s="494">
        <v>128</v>
      </c>
      <c r="DA188" s="494">
        <v>76</v>
      </c>
      <c r="DB188" s="494">
        <v>50</v>
      </c>
      <c r="DC188" s="494">
        <v>34</v>
      </c>
      <c r="DD188" s="494">
        <v>519</v>
      </c>
      <c r="DE188" s="494">
        <v>537</v>
      </c>
      <c r="DF188" s="494">
        <v>811</v>
      </c>
      <c r="DG188" s="494">
        <v>331</v>
      </c>
      <c r="DH188" s="494">
        <v>39</v>
      </c>
      <c r="DI188" s="494">
        <v>91</v>
      </c>
      <c r="DJ188" s="494">
        <v>352</v>
      </c>
      <c r="DK188" s="494">
        <v>230</v>
      </c>
      <c r="DL188" s="494">
        <v>55</v>
      </c>
      <c r="DM188" s="494">
        <v>146</v>
      </c>
      <c r="DN188" s="494">
        <v>783</v>
      </c>
      <c r="DO188" s="494">
        <v>332</v>
      </c>
      <c r="DP188" s="494">
        <v>27</v>
      </c>
      <c r="DQ188" s="494">
        <v>1506</v>
      </c>
      <c r="DR188" s="494">
        <v>305</v>
      </c>
      <c r="DS188" s="494">
        <v>135</v>
      </c>
      <c r="DT188" s="494">
        <v>57</v>
      </c>
      <c r="DU188" s="494">
        <v>87</v>
      </c>
      <c r="DV188" s="494">
        <v>31</v>
      </c>
      <c r="DW188" s="494">
        <v>186</v>
      </c>
      <c r="DX188" s="494">
        <v>75</v>
      </c>
      <c r="DY188" s="494">
        <v>2474</v>
      </c>
      <c r="DZ188" s="494">
        <v>3021</v>
      </c>
      <c r="EA188" s="494">
        <v>1335</v>
      </c>
      <c r="EB188" s="494">
        <v>4020</v>
      </c>
      <c r="EC188" s="494">
        <v>2978</v>
      </c>
      <c r="ED188" s="494">
        <v>670</v>
      </c>
      <c r="EE188" s="494">
        <v>162</v>
      </c>
      <c r="EF188" s="494">
        <v>100</v>
      </c>
      <c r="EG188" s="494">
        <v>1069</v>
      </c>
      <c r="EH188" s="494">
        <v>0</v>
      </c>
      <c r="EI188" s="494">
        <v>46409</v>
      </c>
      <c r="EJ188" s="494">
        <v>26551</v>
      </c>
      <c r="EK188" s="494">
        <v>2776</v>
      </c>
      <c r="EL188" s="494">
        <v>2072</v>
      </c>
      <c r="EM188" s="494">
        <v>17837</v>
      </c>
      <c r="EN188" s="494">
        <v>7316</v>
      </c>
      <c r="EO188" s="494">
        <v>15661</v>
      </c>
      <c r="EP188" s="494">
        <v>1232</v>
      </c>
      <c r="EQ188" s="494">
        <v>25</v>
      </c>
      <c r="ER188" s="494">
        <v>2010</v>
      </c>
      <c r="ES188" s="494">
        <v>3189</v>
      </c>
      <c r="ET188" s="494">
        <v>0</v>
      </c>
      <c r="EU188" s="494">
        <v>0</v>
      </c>
      <c r="EV188" s="494">
        <v>275</v>
      </c>
      <c r="EW188" s="494">
        <v>218</v>
      </c>
      <c r="EX188" s="494">
        <v>371</v>
      </c>
      <c r="EY188" s="494">
        <v>387</v>
      </c>
      <c r="EZ188" s="494">
        <v>86</v>
      </c>
      <c r="FA188" s="494">
        <v>417</v>
      </c>
      <c r="FB188" s="494">
        <v>430</v>
      </c>
      <c r="FC188" s="494">
        <v>1837</v>
      </c>
      <c r="FD188" s="494">
        <v>288</v>
      </c>
      <c r="FE188" s="494">
        <v>4827</v>
      </c>
      <c r="FF188" s="494">
        <v>5293</v>
      </c>
      <c r="FG188" s="494">
        <v>31354</v>
      </c>
      <c r="FH188" s="494">
        <v>722</v>
      </c>
      <c r="FI188" s="494">
        <v>28401</v>
      </c>
      <c r="FJ188" s="494">
        <v>8054</v>
      </c>
      <c r="FK188" s="494">
        <v>6904</v>
      </c>
      <c r="FL188" s="494">
        <v>6048</v>
      </c>
      <c r="FM188" s="494">
        <v>2511</v>
      </c>
      <c r="FN188" s="494">
        <v>10503</v>
      </c>
      <c r="FO188" s="494">
        <v>34950</v>
      </c>
      <c r="FP188" s="494">
        <v>14781</v>
      </c>
      <c r="FQ188" s="494">
        <v>399</v>
      </c>
      <c r="FR188" s="494">
        <v>1753</v>
      </c>
      <c r="FS188" s="494">
        <v>2788</v>
      </c>
      <c r="FT188" s="494">
        <v>11172</v>
      </c>
      <c r="FU188" s="494">
        <v>6735</v>
      </c>
      <c r="FV188" s="494">
        <v>2830</v>
      </c>
      <c r="FW188" s="494">
        <v>19069</v>
      </c>
      <c r="FX188" s="494">
        <v>1044</v>
      </c>
      <c r="FY188" s="494">
        <v>4128</v>
      </c>
      <c r="FZ188" s="494">
        <v>44765</v>
      </c>
      <c r="GA188" s="494">
        <v>13017</v>
      </c>
      <c r="GB188" s="494">
        <v>10532</v>
      </c>
      <c r="GC188" s="494">
        <v>10601</v>
      </c>
      <c r="GD188" s="494">
        <v>28413</v>
      </c>
      <c r="GE188" s="494">
        <v>69497</v>
      </c>
      <c r="GF188" s="494">
        <v>0</v>
      </c>
      <c r="GG188" s="495">
        <v>1950</v>
      </c>
      <c r="GH188" s="496">
        <v>551637</v>
      </c>
      <c r="GI188" s="497">
        <v>73998</v>
      </c>
      <c r="GJ188" s="497">
        <v>6616491</v>
      </c>
      <c r="GK188" s="497">
        <v>0</v>
      </c>
      <c r="GL188" s="497">
        <v>0</v>
      </c>
      <c r="GM188" s="497">
        <v>0</v>
      </c>
      <c r="GN188" s="497">
        <v>0</v>
      </c>
      <c r="GO188" s="497">
        <v>0</v>
      </c>
      <c r="GP188" s="495">
        <v>0</v>
      </c>
      <c r="GQ188" s="496">
        <v>6690489</v>
      </c>
      <c r="GR188" s="496">
        <v>7242126</v>
      </c>
      <c r="GS188" s="494">
        <v>46020</v>
      </c>
      <c r="GT188" s="495">
        <v>180</v>
      </c>
      <c r="GU188" s="496">
        <v>46200</v>
      </c>
      <c r="GV188" s="496">
        <v>6736689</v>
      </c>
      <c r="GW188" s="496">
        <v>7288326</v>
      </c>
      <c r="GX188" s="497">
        <v>-8209</v>
      </c>
      <c r="GY188" s="497">
        <v>-7247</v>
      </c>
      <c r="GZ188" s="497">
        <v>0</v>
      </c>
      <c r="HA188" s="495">
        <v>-657</v>
      </c>
      <c r="HB188" s="495">
        <v>-16113</v>
      </c>
      <c r="HC188" s="496">
        <v>6720576</v>
      </c>
      <c r="HD188" s="496">
        <v>7272213</v>
      </c>
    </row>
    <row r="189" spans="1:212" ht="15.75" customHeight="1" x14ac:dyDescent="0.2">
      <c r="A189" s="498" t="s">
        <v>1188</v>
      </c>
      <c r="B189" s="499" t="s">
        <v>716</v>
      </c>
      <c r="C189" s="493">
        <v>173</v>
      </c>
      <c r="D189" s="494">
        <v>36</v>
      </c>
      <c r="E189" s="494">
        <v>539</v>
      </c>
      <c r="F189" s="494">
        <v>151</v>
      </c>
      <c r="G189" s="494">
        <v>13</v>
      </c>
      <c r="H189" s="494">
        <v>397</v>
      </c>
      <c r="I189" s="494">
        <v>2670</v>
      </c>
      <c r="J189" s="494">
        <v>2442</v>
      </c>
      <c r="K189" s="494">
        <v>612</v>
      </c>
      <c r="L189" s="494">
        <v>814</v>
      </c>
      <c r="M189" s="494">
        <v>26</v>
      </c>
      <c r="N189" s="494">
        <v>1770</v>
      </c>
      <c r="O189" s="494">
        <v>18</v>
      </c>
      <c r="P189" s="494">
        <v>86</v>
      </c>
      <c r="Q189" s="494">
        <v>260</v>
      </c>
      <c r="R189" s="494">
        <v>338</v>
      </c>
      <c r="S189" s="494">
        <v>4440</v>
      </c>
      <c r="T189" s="494">
        <v>2041</v>
      </c>
      <c r="U189" s="494">
        <v>374</v>
      </c>
      <c r="V189" s="494">
        <v>4720</v>
      </c>
      <c r="W189" s="494">
        <v>731</v>
      </c>
      <c r="X189" s="494">
        <v>2998</v>
      </c>
      <c r="Y189" s="494">
        <v>6623</v>
      </c>
      <c r="Z189" s="494">
        <v>1614</v>
      </c>
      <c r="AA189" s="494">
        <v>691</v>
      </c>
      <c r="AB189" s="494">
        <v>36</v>
      </c>
      <c r="AC189" s="494">
        <v>6</v>
      </c>
      <c r="AD189" s="494">
        <v>65</v>
      </c>
      <c r="AE189" s="494">
        <v>228</v>
      </c>
      <c r="AF189" s="494">
        <v>52</v>
      </c>
      <c r="AG189" s="494">
        <v>589</v>
      </c>
      <c r="AH189" s="494">
        <v>376</v>
      </c>
      <c r="AI189" s="494">
        <v>1741</v>
      </c>
      <c r="AJ189" s="494">
        <v>182</v>
      </c>
      <c r="AK189" s="494">
        <v>855</v>
      </c>
      <c r="AL189" s="494">
        <v>309</v>
      </c>
      <c r="AM189" s="494">
        <v>1622</v>
      </c>
      <c r="AN189" s="494">
        <v>2289</v>
      </c>
      <c r="AO189" s="494">
        <v>360</v>
      </c>
      <c r="AP189" s="494">
        <v>1753</v>
      </c>
      <c r="AQ189" s="494">
        <v>390</v>
      </c>
      <c r="AR189" s="494">
        <v>1440</v>
      </c>
      <c r="AS189" s="494">
        <v>1022</v>
      </c>
      <c r="AT189" s="494">
        <v>4933</v>
      </c>
      <c r="AU189" s="494">
        <v>338</v>
      </c>
      <c r="AV189" s="494">
        <v>414</v>
      </c>
      <c r="AW189" s="494">
        <v>1650</v>
      </c>
      <c r="AX189" s="494">
        <v>309</v>
      </c>
      <c r="AY189" s="494">
        <v>494</v>
      </c>
      <c r="AZ189" s="494">
        <v>202</v>
      </c>
      <c r="BA189" s="494">
        <v>415</v>
      </c>
      <c r="BB189" s="494">
        <v>1023</v>
      </c>
      <c r="BC189" s="494">
        <v>254</v>
      </c>
      <c r="BD189" s="494">
        <v>3863</v>
      </c>
      <c r="BE189" s="494">
        <v>1013</v>
      </c>
      <c r="BF189" s="494">
        <v>274</v>
      </c>
      <c r="BG189" s="494">
        <v>1223</v>
      </c>
      <c r="BH189" s="494">
        <v>303</v>
      </c>
      <c r="BI189" s="494">
        <v>2101</v>
      </c>
      <c r="BJ189" s="494">
        <v>224</v>
      </c>
      <c r="BK189" s="494">
        <v>173</v>
      </c>
      <c r="BL189" s="494">
        <v>1351</v>
      </c>
      <c r="BM189" s="494">
        <v>386</v>
      </c>
      <c r="BN189" s="494">
        <v>666</v>
      </c>
      <c r="BO189" s="494">
        <v>100</v>
      </c>
      <c r="BP189" s="494">
        <v>384</v>
      </c>
      <c r="BQ189" s="494">
        <v>2219</v>
      </c>
      <c r="BR189" s="494">
        <v>2077</v>
      </c>
      <c r="BS189" s="494">
        <v>886</v>
      </c>
      <c r="BT189" s="494">
        <v>655</v>
      </c>
      <c r="BU189" s="494">
        <v>1450</v>
      </c>
      <c r="BV189" s="494">
        <v>1047</v>
      </c>
      <c r="BW189" s="494">
        <v>0</v>
      </c>
      <c r="BX189" s="494">
        <v>510</v>
      </c>
      <c r="BY189" s="494">
        <v>147</v>
      </c>
      <c r="BZ189" s="494">
        <v>480</v>
      </c>
      <c r="CA189" s="494">
        <v>528</v>
      </c>
      <c r="CB189" s="494">
        <v>1536</v>
      </c>
      <c r="CC189" s="494">
        <v>603</v>
      </c>
      <c r="CD189" s="494">
        <v>0</v>
      </c>
      <c r="CE189" s="494">
        <v>722</v>
      </c>
      <c r="CF189" s="494">
        <v>1781</v>
      </c>
      <c r="CG189" s="494">
        <v>953</v>
      </c>
      <c r="CH189" s="494">
        <v>673</v>
      </c>
      <c r="CI189" s="494">
        <v>311</v>
      </c>
      <c r="CJ189" s="494">
        <v>2880</v>
      </c>
      <c r="CK189" s="494">
        <v>751</v>
      </c>
      <c r="CL189" s="494">
        <v>1445</v>
      </c>
      <c r="CM189" s="494">
        <v>2079</v>
      </c>
      <c r="CN189" s="494">
        <v>2181</v>
      </c>
      <c r="CO189" s="494">
        <v>2303</v>
      </c>
      <c r="CP189" s="494">
        <v>834</v>
      </c>
      <c r="CQ189" s="494">
        <v>791</v>
      </c>
      <c r="CR189" s="494">
        <v>603</v>
      </c>
      <c r="CS189" s="494">
        <v>562</v>
      </c>
      <c r="CT189" s="494">
        <v>1725</v>
      </c>
      <c r="CU189" s="494">
        <v>2570</v>
      </c>
      <c r="CV189" s="494">
        <v>1859</v>
      </c>
      <c r="CW189" s="494">
        <v>7135</v>
      </c>
      <c r="CX189" s="494">
        <v>1309</v>
      </c>
      <c r="CY189" s="494">
        <v>832</v>
      </c>
      <c r="CZ189" s="494">
        <v>651</v>
      </c>
      <c r="DA189" s="494">
        <v>2292</v>
      </c>
      <c r="DB189" s="494">
        <v>242</v>
      </c>
      <c r="DC189" s="494">
        <v>133</v>
      </c>
      <c r="DD189" s="494">
        <v>5564</v>
      </c>
      <c r="DE189" s="494">
        <v>5425</v>
      </c>
      <c r="DF189" s="494">
        <v>7724</v>
      </c>
      <c r="DG189" s="494">
        <v>2108</v>
      </c>
      <c r="DH189" s="494">
        <v>267</v>
      </c>
      <c r="DI189" s="494">
        <v>794</v>
      </c>
      <c r="DJ189" s="494">
        <v>3048</v>
      </c>
      <c r="DK189" s="494">
        <v>2696</v>
      </c>
      <c r="DL189" s="494">
        <v>422</v>
      </c>
      <c r="DM189" s="494">
        <v>1624</v>
      </c>
      <c r="DN189" s="494">
        <v>2042</v>
      </c>
      <c r="DO189" s="494">
        <v>547</v>
      </c>
      <c r="DP189" s="494">
        <v>58</v>
      </c>
      <c r="DQ189" s="494">
        <v>9230</v>
      </c>
      <c r="DR189" s="494">
        <v>1824</v>
      </c>
      <c r="DS189" s="494">
        <v>1804</v>
      </c>
      <c r="DT189" s="494">
        <v>1140</v>
      </c>
      <c r="DU189" s="494">
        <v>1854</v>
      </c>
      <c r="DV189" s="494">
        <v>1229</v>
      </c>
      <c r="DW189" s="494">
        <v>4419</v>
      </c>
      <c r="DX189" s="494">
        <v>240</v>
      </c>
      <c r="DY189" s="494">
        <v>13349</v>
      </c>
      <c r="DZ189" s="494">
        <v>5356</v>
      </c>
      <c r="EA189" s="494">
        <v>284</v>
      </c>
      <c r="EB189" s="494">
        <v>30861</v>
      </c>
      <c r="EC189" s="494">
        <v>3790</v>
      </c>
      <c r="ED189" s="494">
        <v>642</v>
      </c>
      <c r="EE189" s="494">
        <v>294</v>
      </c>
      <c r="EF189" s="494">
        <v>171</v>
      </c>
      <c r="EG189" s="494">
        <v>4169</v>
      </c>
      <c r="EH189" s="494">
        <v>15937</v>
      </c>
      <c r="EI189" s="494">
        <v>90159</v>
      </c>
      <c r="EJ189" s="494">
        <v>105811</v>
      </c>
      <c r="EK189" s="494">
        <v>74077</v>
      </c>
      <c r="EL189" s="494">
        <v>54320</v>
      </c>
      <c r="EM189" s="494">
        <v>18999</v>
      </c>
      <c r="EN189" s="494">
        <v>7227</v>
      </c>
      <c r="EO189" s="494">
        <v>0</v>
      </c>
      <c r="EP189" s="494">
        <v>11707</v>
      </c>
      <c r="EQ189" s="494">
        <v>241</v>
      </c>
      <c r="ER189" s="494">
        <v>7317</v>
      </c>
      <c r="ES189" s="494">
        <v>19831</v>
      </c>
      <c r="ET189" s="494">
        <v>4432</v>
      </c>
      <c r="EU189" s="494">
        <v>3397</v>
      </c>
      <c r="EV189" s="494">
        <v>1069</v>
      </c>
      <c r="EW189" s="494">
        <v>6983</v>
      </c>
      <c r="EX189" s="494">
        <v>2977</v>
      </c>
      <c r="EY189" s="494">
        <v>4658</v>
      </c>
      <c r="EZ189" s="494">
        <v>5451</v>
      </c>
      <c r="FA189" s="494">
        <v>3920</v>
      </c>
      <c r="FB189" s="494">
        <v>2551</v>
      </c>
      <c r="FC189" s="494">
        <v>20061</v>
      </c>
      <c r="FD189" s="494">
        <v>5385</v>
      </c>
      <c r="FE189" s="494">
        <v>43164</v>
      </c>
      <c r="FF189" s="494">
        <v>10621</v>
      </c>
      <c r="FG189" s="494">
        <v>12782</v>
      </c>
      <c r="FH189" s="494">
        <v>6795</v>
      </c>
      <c r="FI189" s="494">
        <v>17453</v>
      </c>
      <c r="FJ189" s="494">
        <v>22992</v>
      </c>
      <c r="FK189" s="494">
        <v>90724</v>
      </c>
      <c r="FL189" s="494">
        <v>32600</v>
      </c>
      <c r="FM189" s="494">
        <v>8864</v>
      </c>
      <c r="FN189" s="494">
        <v>36386</v>
      </c>
      <c r="FO189" s="494">
        <v>86950</v>
      </c>
      <c r="FP189" s="494">
        <v>56978</v>
      </c>
      <c r="FQ189" s="494">
        <v>4516</v>
      </c>
      <c r="FR189" s="494">
        <v>40942</v>
      </c>
      <c r="FS189" s="494">
        <v>55144</v>
      </c>
      <c r="FT189" s="494">
        <v>22294</v>
      </c>
      <c r="FU189" s="494">
        <v>6116</v>
      </c>
      <c r="FV189" s="494">
        <v>2803</v>
      </c>
      <c r="FW189" s="494">
        <v>7760</v>
      </c>
      <c r="FX189" s="494">
        <v>11490</v>
      </c>
      <c r="FY189" s="494">
        <v>2591</v>
      </c>
      <c r="FZ189" s="494">
        <v>83928</v>
      </c>
      <c r="GA189" s="494">
        <v>11277</v>
      </c>
      <c r="GB189" s="494">
        <v>23884</v>
      </c>
      <c r="GC189" s="494">
        <v>21067</v>
      </c>
      <c r="GD189" s="494">
        <v>23179</v>
      </c>
      <c r="GE189" s="494">
        <v>19919</v>
      </c>
      <c r="GF189" s="494">
        <v>0</v>
      </c>
      <c r="GG189" s="495">
        <v>959</v>
      </c>
      <c r="GH189" s="496">
        <v>1463403</v>
      </c>
      <c r="GI189" s="497">
        <v>0</v>
      </c>
      <c r="GJ189" s="497">
        <v>0</v>
      </c>
      <c r="GK189" s="497">
        <v>0</v>
      </c>
      <c r="GL189" s="497">
        <v>0</v>
      </c>
      <c r="GM189" s="497">
        <v>0</v>
      </c>
      <c r="GN189" s="497">
        <v>0</v>
      </c>
      <c r="GO189" s="497">
        <v>0</v>
      </c>
      <c r="GP189" s="495">
        <v>0</v>
      </c>
      <c r="GQ189" s="496">
        <v>0</v>
      </c>
      <c r="GR189" s="496">
        <v>1463403</v>
      </c>
      <c r="GS189" s="494">
        <v>0</v>
      </c>
      <c r="GT189" s="495">
        <v>0</v>
      </c>
      <c r="GU189" s="496">
        <v>0</v>
      </c>
      <c r="GV189" s="496">
        <v>0</v>
      </c>
      <c r="GW189" s="496">
        <v>1463403</v>
      </c>
      <c r="GX189" s="497">
        <v>0</v>
      </c>
      <c r="GY189" s="497">
        <v>0</v>
      </c>
      <c r="GZ189" s="497">
        <v>0</v>
      </c>
      <c r="HA189" s="495">
        <v>0</v>
      </c>
      <c r="HB189" s="495">
        <v>0</v>
      </c>
      <c r="HC189" s="496">
        <v>0</v>
      </c>
      <c r="HD189" s="496">
        <v>1463403</v>
      </c>
    </row>
    <row r="190" spans="1:212" ht="15.75" customHeight="1" x14ac:dyDescent="0.2">
      <c r="A190" s="498" t="s">
        <v>1189</v>
      </c>
      <c r="B190" s="499" t="s">
        <v>715</v>
      </c>
      <c r="C190" s="493">
        <v>12367</v>
      </c>
      <c r="D190" s="494">
        <v>957</v>
      </c>
      <c r="E190" s="494">
        <v>13897</v>
      </c>
      <c r="F190" s="494">
        <v>5134</v>
      </c>
      <c r="G190" s="494">
        <v>385</v>
      </c>
      <c r="H190" s="494">
        <v>778</v>
      </c>
      <c r="I190" s="494">
        <v>570</v>
      </c>
      <c r="J190" s="494">
        <v>590</v>
      </c>
      <c r="K190" s="494">
        <v>44</v>
      </c>
      <c r="L190" s="494">
        <v>2566</v>
      </c>
      <c r="M190" s="494">
        <v>22</v>
      </c>
      <c r="N190" s="494">
        <v>11384</v>
      </c>
      <c r="O190" s="494">
        <v>1915</v>
      </c>
      <c r="P190" s="494">
        <v>1978</v>
      </c>
      <c r="Q190" s="494">
        <v>6084</v>
      </c>
      <c r="R190" s="494">
        <v>2322</v>
      </c>
      <c r="S190" s="494">
        <v>46673</v>
      </c>
      <c r="T190" s="494">
        <v>23644</v>
      </c>
      <c r="U190" s="494">
        <v>52070</v>
      </c>
      <c r="V190" s="494">
        <v>6751</v>
      </c>
      <c r="W190" s="494">
        <v>826</v>
      </c>
      <c r="X190" s="494">
        <v>8375</v>
      </c>
      <c r="Y190" s="494">
        <v>3993</v>
      </c>
      <c r="Z190" s="494">
        <v>10932</v>
      </c>
      <c r="AA190" s="494">
        <v>16782</v>
      </c>
      <c r="AB190" s="494">
        <v>28398</v>
      </c>
      <c r="AC190" s="494">
        <v>30910</v>
      </c>
      <c r="AD190" s="494">
        <v>336</v>
      </c>
      <c r="AE190" s="494">
        <v>795</v>
      </c>
      <c r="AF190" s="494">
        <v>202</v>
      </c>
      <c r="AG190" s="494">
        <v>314</v>
      </c>
      <c r="AH190" s="494">
        <v>984</v>
      </c>
      <c r="AI190" s="494">
        <v>4514</v>
      </c>
      <c r="AJ190" s="494">
        <v>401</v>
      </c>
      <c r="AK190" s="494">
        <v>2012</v>
      </c>
      <c r="AL190" s="494">
        <v>14549</v>
      </c>
      <c r="AM190" s="494">
        <v>2851</v>
      </c>
      <c r="AN190" s="494">
        <v>3234</v>
      </c>
      <c r="AO190" s="494">
        <v>729</v>
      </c>
      <c r="AP190" s="494">
        <v>5154</v>
      </c>
      <c r="AQ190" s="494">
        <v>1607</v>
      </c>
      <c r="AR190" s="494">
        <v>3925</v>
      </c>
      <c r="AS190" s="494">
        <v>3724</v>
      </c>
      <c r="AT190" s="494">
        <v>9865</v>
      </c>
      <c r="AU190" s="494">
        <v>97</v>
      </c>
      <c r="AV190" s="494">
        <v>393</v>
      </c>
      <c r="AW190" s="494">
        <v>3282</v>
      </c>
      <c r="AX190" s="494">
        <v>305</v>
      </c>
      <c r="AY190" s="494">
        <v>699</v>
      </c>
      <c r="AZ190" s="494">
        <v>154</v>
      </c>
      <c r="BA190" s="494">
        <v>871</v>
      </c>
      <c r="BB190" s="494">
        <v>2576</v>
      </c>
      <c r="BC190" s="494">
        <v>3051</v>
      </c>
      <c r="BD190" s="494">
        <v>14931</v>
      </c>
      <c r="BE190" s="494">
        <v>1178</v>
      </c>
      <c r="BF190" s="494">
        <v>304</v>
      </c>
      <c r="BG190" s="494">
        <v>1477</v>
      </c>
      <c r="BH190" s="494">
        <v>7079</v>
      </c>
      <c r="BI190" s="494">
        <v>2991</v>
      </c>
      <c r="BJ190" s="494">
        <v>3649</v>
      </c>
      <c r="BK190" s="494">
        <v>2251</v>
      </c>
      <c r="BL190" s="494">
        <v>14955</v>
      </c>
      <c r="BM190" s="494">
        <v>5820</v>
      </c>
      <c r="BN190" s="494">
        <v>9869</v>
      </c>
      <c r="BO190" s="494">
        <v>395</v>
      </c>
      <c r="BP190" s="494">
        <v>948</v>
      </c>
      <c r="BQ190" s="494">
        <v>8151</v>
      </c>
      <c r="BR190" s="494">
        <v>23716</v>
      </c>
      <c r="BS190" s="494">
        <v>833</v>
      </c>
      <c r="BT190" s="494">
        <v>4923</v>
      </c>
      <c r="BU190" s="494">
        <v>11267</v>
      </c>
      <c r="BV190" s="494">
        <v>31884</v>
      </c>
      <c r="BW190" s="494">
        <v>0</v>
      </c>
      <c r="BX190" s="494">
        <v>7981</v>
      </c>
      <c r="BY190" s="494">
        <v>4255</v>
      </c>
      <c r="BZ190" s="494">
        <v>12100</v>
      </c>
      <c r="CA190" s="494">
        <v>23699</v>
      </c>
      <c r="CB190" s="494">
        <v>15180</v>
      </c>
      <c r="CC190" s="494">
        <v>12004</v>
      </c>
      <c r="CD190" s="494">
        <v>0</v>
      </c>
      <c r="CE190" s="494">
        <v>16888</v>
      </c>
      <c r="CF190" s="494">
        <v>14519</v>
      </c>
      <c r="CG190" s="494">
        <v>3436</v>
      </c>
      <c r="CH190" s="494">
        <v>6101</v>
      </c>
      <c r="CI190" s="494">
        <v>5643</v>
      </c>
      <c r="CJ190" s="494">
        <v>28908</v>
      </c>
      <c r="CK190" s="494">
        <v>12808</v>
      </c>
      <c r="CL190" s="494">
        <v>16261</v>
      </c>
      <c r="CM190" s="494">
        <v>11514</v>
      </c>
      <c r="CN190" s="494">
        <v>10954</v>
      </c>
      <c r="CO190" s="494">
        <v>24295</v>
      </c>
      <c r="CP190" s="494">
        <v>6803</v>
      </c>
      <c r="CQ190" s="494">
        <v>20369</v>
      </c>
      <c r="CR190" s="494">
        <v>3281</v>
      </c>
      <c r="CS190" s="494">
        <v>7591</v>
      </c>
      <c r="CT190" s="494">
        <v>8158</v>
      </c>
      <c r="CU190" s="494">
        <v>21137</v>
      </c>
      <c r="CV190" s="494">
        <v>11322</v>
      </c>
      <c r="CW190" s="494">
        <v>17662</v>
      </c>
      <c r="CX190" s="494">
        <v>3137</v>
      </c>
      <c r="CY190" s="494">
        <v>5621</v>
      </c>
      <c r="CZ190" s="494">
        <v>3519</v>
      </c>
      <c r="DA190" s="494">
        <v>2546</v>
      </c>
      <c r="DB190" s="494">
        <v>1723</v>
      </c>
      <c r="DC190" s="494">
        <v>714</v>
      </c>
      <c r="DD190" s="494">
        <v>5842</v>
      </c>
      <c r="DE190" s="494">
        <v>3693</v>
      </c>
      <c r="DF190" s="494">
        <v>19438</v>
      </c>
      <c r="DG190" s="494">
        <v>2607</v>
      </c>
      <c r="DH190" s="494">
        <v>1253</v>
      </c>
      <c r="DI190" s="494">
        <v>495</v>
      </c>
      <c r="DJ190" s="494">
        <v>14087</v>
      </c>
      <c r="DK190" s="494">
        <v>3261</v>
      </c>
      <c r="DL190" s="494">
        <v>1384</v>
      </c>
      <c r="DM190" s="494">
        <v>2669</v>
      </c>
      <c r="DN190" s="494">
        <v>5942</v>
      </c>
      <c r="DO190" s="494">
        <v>3321</v>
      </c>
      <c r="DP190" s="494">
        <v>688</v>
      </c>
      <c r="DQ190" s="494">
        <v>10883</v>
      </c>
      <c r="DR190" s="494">
        <v>39984</v>
      </c>
      <c r="DS190" s="494">
        <v>16290</v>
      </c>
      <c r="DT190" s="494">
        <v>6163</v>
      </c>
      <c r="DU190" s="494">
        <v>7282</v>
      </c>
      <c r="DV190" s="494">
        <v>776</v>
      </c>
      <c r="DW190" s="494">
        <v>5766</v>
      </c>
      <c r="DX190" s="494">
        <v>1896</v>
      </c>
      <c r="DY190" s="494">
        <v>254237</v>
      </c>
      <c r="DZ190" s="494">
        <v>242901</v>
      </c>
      <c r="EA190" s="494">
        <v>213926</v>
      </c>
      <c r="EB190" s="494">
        <v>62514</v>
      </c>
      <c r="EC190" s="494">
        <v>75134</v>
      </c>
      <c r="ED190" s="494">
        <v>62106</v>
      </c>
      <c r="EE190" s="494">
        <v>5470</v>
      </c>
      <c r="EF190" s="494">
        <v>2343</v>
      </c>
      <c r="EG190" s="494">
        <v>40855</v>
      </c>
      <c r="EH190" s="494">
        <v>103640</v>
      </c>
      <c r="EI190" s="494">
        <v>293810</v>
      </c>
      <c r="EJ190" s="494">
        <v>355950</v>
      </c>
      <c r="EK190" s="494">
        <v>77033</v>
      </c>
      <c r="EL190" s="494">
        <v>88346</v>
      </c>
      <c r="EM190" s="494">
        <v>122995</v>
      </c>
      <c r="EN190" s="494">
        <v>12825</v>
      </c>
      <c r="EO190" s="494">
        <v>4173</v>
      </c>
      <c r="EP190" s="494">
        <v>49283</v>
      </c>
      <c r="EQ190" s="494">
        <v>2626</v>
      </c>
      <c r="ER190" s="494">
        <v>43865</v>
      </c>
      <c r="ES190" s="494">
        <v>168984</v>
      </c>
      <c r="ET190" s="494">
        <v>0</v>
      </c>
      <c r="EU190" s="494">
        <v>0</v>
      </c>
      <c r="EV190" s="494">
        <v>74513</v>
      </c>
      <c r="EW190" s="494">
        <v>4713</v>
      </c>
      <c r="EX190" s="494">
        <v>976</v>
      </c>
      <c r="EY190" s="494">
        <v>21539</v>
      </c>
      <c r="EZ190" s="494">
        <v>837</v>
      </c>
      <c r="FA190" s="494">
        <v>6233</v>
      </c>
      <c r="FB190" s="494">
        <v>10177</v>
      </c>
      <c r="FC190" s="494">
        <v>69107</v>
      </c>
      <c r="FD190" s="494">
        <v>1774</v>
      </c>
      <c r="FE190" s="494">
        <v>47171</v>
      </c>
      <c r="FF190" s="494">
        <v>49901</v>
      </c>
      <c r="FG190" s="494">
        <v>15854</v>
      </c>
      <c r="FH190" s="494">
        <v>5162</v>
      </c>
      <c r="FI190" s="494">
        <v>14142</v>
      </c>
      <c r="FJ190" s="494">
        <v>17753</v>
      </c>
      <c r="FK190" s="494">
        <v>19440</v>
      </c>
      <c r="FL190" s="494">
        <v>276276</v>
      </c>
      <c r="FM190" s="494">
        <v>5880</v>
      </c>
      <c r="FN190" s="494">
        <v>17252</v>
      </c>
      <c r="FO190" s="494">
        <v>124100</v>
      </c>
      <c r="FP190" s="494">
        <v>82599</v>
      </c>
      <c r="FQ190" s="494">
        <v>26909</v>
      </c>
      <c r="FR190" s="494">
        <v>116004</v>
      </c>
      <c r="FS190" s="494">
        <v>38418</v>
      </c>
      <c r="FT190" s="494">
        <v>20365</v>
      </c>
      <c r="FU190" s="494">
        <v>31003</v>
      </c>
      <c r="FV190" s="494">
        <v>27848</v>
      </c>
      <c r="FW190" s="494">
        <v>1732</v>
      </c>
      <c r="FX190" s="494">
        <v>2474</v>
      </c>
      <c r="FY190" s="494">
        <v>24773</v>
      </c>
      <c r="FZ190" s="494">
        <v>140231</v>
      </c>
      <c r="GA190" s="494">
        <v>9152</v>
      </c>
      <c r="GB190" s="494">
        <v>44639</v>
      </c>
      <c r="GC190" s="494">
        <v>38381</v>
      </c>
      <c r="GD190" s="494">
        <v>11021</v>
      </c>
      <c r="GE190" s="494">
        <v>48762</v>
      </c>
      <c r="GF190" s="494">
        <v>730</v>
      </c>
      <c r="GG190" s="495">
        <v>0</v>
      </c>
      <c r="GH190" s="496">
        <v>4728298</v>
      </c>
      <c r="GI190" s="497">
        <v>0</v>
      </c>
      <c r="GJ190" s="497">
        <v>10043</v>
      </c>
      <c r="GK190" s="497">
        <v>0</v>
      </c>
      <c r="GL190" s="497">
        <v>0</v>
      </c>
      <c r="GM190" s="497">
        <v>0</v>
      </c>
      <c r="GN190" s="497">
        <v>0</v>
      </c>
      <c r="GO190" s="497">
        <v>0</v>
      </c>
      <c r="GP190" s="495">
        <v>0</v>
      </c>
      <c r="GQ190" s="496">
        <v>10043</v>
      </c>
      <c r="GR190" s="496">
        <v>4738341</v>
      </c>
      <c r="GS190" s="494">
        <v>4093</v>
      </c>
      <c r="GT190" s="495">
        <v>1202</v>
      </c>
      <c r="GU190" s="496">
        <v>5295</v>
      </c>
      <c r="GV190" s="496">
        <v>15338</v>
      </c>
      <c r="GW190" s="496">
        <v>4743636</v>
      </c>
      <c r="GX190" s="497">
        <v>-40605</v>
      </c>
      <c r="GY190" s="497">
        <v>-10043</v>
      </c>
      <c r="GZ190" s="497">
        <v>0</v>
      </c>
      <c r="HA190" s="495">
        <v>0</v>
      </c>
      <c r="HB190" s="495">
        <v>-50648</v>
      </c>
      <c r="HC190" s="496">
        <v>-35310</v>
      </c>
      <c r="HD190" s="496">
        <v>4692988</v>
      </c>
    </row>
    <row r="191" spans="1:212" ht="15.75" customHeight="1" x14ac:dyDescent="0.2">
      <c r="A191" s="482" t="s">
        <v>1190</v>
      </c>
      <c r="B191" s="483" t="s">
        <v>713</v>
      </c>
      <c r="C191" s="500">
        <v>790917</v>
      </c>
      <c r="D191" s="501">
        <v>189141</v>
      </c>
      <c r="E191" s="501">
        <v>966319</v>
      </c>
      <c r="F191" s="501">
        <v>311596</v>
      </c>
      <c r="G191" s="501">
        <v>96179</v>
      </c>
      <c r="H191" s="501">
        <v>370905</v>
      </c>
      <c r="I191" s="501">
        <v>2698509</v>
      </c>
      <c r="J191" s="501">
        <v>335997</v>
      </c>
      <c r="K191" s="501">
        <v>29922</v>
      </c>
      <c r="L191" s="501">
        <v>119490</v>
      </c>
      <c r="M191" s="501">
        <v>118624</v>
      </c>
      <c r="N191" s="501">
        <v>644499</v>
      </c>
      <c r="O191" s="501">
        <v>73426</v>
      </c>
      <c r="P191" s="501">
        <v>72827</v>
      </c>
      <c r="Q191" s="501">
        <v>262165</v>
      </c>
      <c r="R191" s="501">
        <v>71885</v>
      </c>
      <c r="S191" s="501">
        <v>4482203</v>
      </c>
      <c r="T191" s="501">
        <v>2091152</v>
      </c>
      <c r="U191" s="501">
        <v>2205735</v>
      </c>
      <c r="V191" s="501">
        <v>3733062</v>
      </c>
      <c r="W191" s="501">
        <v>508242</v>
      </c>
      <c r="X191" s="501">
        <v>2090746</v>
      </c>
      <c r="Y191" s="501">
        <v>4040634</v>
      </c>
      <c r="Z191" s="501">
        <v>1097184</v>
      </c>
      <c r="AA191" s="501">
        <v>2303820</v>
      </c>
      <c r="AB191" s="501">
        <v>1231233</v>
      </c>
      <c r="AC191" s="501">
        <v>307318</v>
      </c>
      <c r="AD191" s="501">
        <v>90532</v>
      </c>
      <c r="AE191" s="501">
        <v>272014</v>
      </c>
      <c r="AF191" s="501">
        <v>53422</v>
      </c>
      <c r="AG191" s="501">
        <v>147564</v>
      </c>
      <c r="AH191" s="501">
        <v>290429</v>
      </c>
      <c r="AI191" s="501">
        <v>732582</v>
      </c>
      <c r="AJ191" s="501">
        <v>97964</v>
      </c>
      <c r="AK191" s="501">
        <v>457197</v>
      </c>
      <c r="AL191" s="501">
        <v>772934</v>
      </c>
      <c r="AM191" s="501">
        <v>626117</v>
      </c>
      <c r="AN191" s="501">
        <v>1112699</v>
      </c>
      <c r="AO191" s="501">
        <v>505007</v>
      </c>
      <c r="AP191" s="501">
        <v>1894078</v>
      </c>
      <c r="AQ191" s="501">
        <v>777195</v>
      </c>
      <c r="AR191" s="501">
        <v>1090177</v>
      </c>
      <c r="AS191" s="501">
        <v>912122</v>
      </c>
      <c r="AT191" s="501">
        <v>2305650</v>
      </c>
      <c r="AU191" s="501">
        <v>265943</v>
      </c>
      <c r="AV191" s="501">
        <v>300778</v>
      </c>
      <c r="AW191" s="501">
        <v>954566</v>
      </c>
      <c r="AX191" s="501">
        <v>2760338</v>
      </c>
      <c r="AY191" s="501">
        <v>2920716</v>
      </c>
      <c r="AZ191" s="501">
        <v>363297</v>
      </c>
      <c r="BA191" s="501">
        <v>983252</v>
      </c>
      <c r="BB191" s="501">
        <v>1861359</v>
      </c>
      <c r="BC191" s="501">
        <v>323009</v>
      </c>
      <c r="BD191" s="501">
        <v>3327980</v>
      </c>
      <c r="BE191" s="501">
        <v>684460</v>
      </c>
      <c r="BF191" s="501">
        <v>925154</v>
      </c>
      <c r="BG191" s="501">
        <v>916116</v>
      </c>
      <c r="BH191" s="501">
        <v>237278</v>
      </c>
      <c r="BI191" s="501">
        <v>1808362</v>
      </c>
      <c r="BJ191" s="501">
        <v>10551430</v>
      </c>
      <c r="BK191" s="501">
        <v>1215319</v>
      </c>
      <c r="BL191" s="501">
        <v>6953225</v>
      </c>
      <c r="BM191" s="501">
        <v>786159</v>
      </c>
      <c r="BN191" s="501">
        <v>902317</v>
      </c>
      <c r="BO191" s="501">
        <v>71064</v>
      </c>
      <c r="BP191" s="501">
        <v>134469</v>
      </c>
      <c r="BQ191" s="501">
        <v>645255</v>
      </c>
      <c r="BR191" s="501">
        <v>1388365</v>
      </c>
      <c r="BS191" s="501">
        <v>350625</v>
      </c>
      <c r="BT191" s="501">
        <v>206875</v>
      </c>
      <c r="BU191" s="501">
        <v>656420</v>
      </c>
      <c r="BV191" s="501">
        <v>6619286</v>
      </c>
      <c r="BW191" s="501">
        <v>0</v>
      </c>
      <c r="BX191" s="501">
        <v>6498586</v>
      </c>
      <c r="BY191" s="501">
        <v>831962</v>
      </c>
      <c r="BZ191" s="501">
        <v>3503567</v>
      </c>
      <c r="CA191" s="501">
        <v>1046729</v>
      </c>
      <c r="CB191" s="501">
        <v>1625125</v>
      </c>
      <c r="CC191" s="501">
        <v>2546677</v>
      </c>
      <c r="CD191" s="501">
        <v>0</v>
      </c>
      <c r="CE191" s="501">
        <v>949428</v>
      </c>
      <c r="CF191" s="501">
        <v>3146470</v>
      </c>
      <c r="CG191" s="501">
        <v>1356139</v>
      </c>
      <c r="CH191" s="501">
        <v>1199270</v>
      </c>
      <c r="CI191" s="501">
        <v>585296</v>
      </c>
      <c r="CJ191" s="501">
        <v>3329968</v>
      </c>
      <c r="CK191" s="501">
        <v>1200131</v>
      </c>
      <c r="CL191" s="501">
        <v>1140238</v>
      </c>
      <c r="CM191" s="501">
        <v>811092</v>
      </c>
      <c r="CN191" s="501">
        <v>817605</v>
      </c>
      <c r="CO191" s="501">
        <v>1869103</v>
      </c>
      <c r="CP191" s="501">
        <v>509512</v>
      </c>
      <c r="CQ191" s="501">
        <v>1570243</v>
      </c>
      <c r="CR191" s="501">
        <v>202629</v>
      </c>
      <c r="CS191" s="501">
        <v>605407</v>
      </c>
      <c r="CT191" s="501">
        <v>730907</v>
      </c>
      <c r="CU191" s="501">
        <v>2204625</v>
      </c>
      <c r="CV191" s="501">
        <v>1193827</v>
      </c>
      <c r="CW191" s="501">
        <v>1967181</v>
      </c>
      <c r="CX191" s="501">
        <v>679790</v>
      </c>
      <c r="CY191" s="501">
        <v>1317853</v>
      </c>
      <c r="CZ191" s="501">
        <v>767935</v>
      </c>
      <c r="DA191" s="501">
        <v>676551</v>
      </c>
      <c r="DB191" s="501">
        <v>333938</v>
      </c>
      <c r="DC191" s="501">
        <v>262552</v>
      </c>
      <c r="DD191" s="501">
        <v>4045022</v>
      </c>
      <c r="DE191" s="501">
        <v>4389194</v>
      </c>
      <c r="DF191" s="501">
        <v>5054130</v>
      </c>
      <c r="DG191" s="501">
        <v>1918984</v>
      </c>
      <c r="DH191" s="501">
        <v>682129</v>
      </c>
      <c r="DI191" s="501">
        <v>653597</v>
      </c>
      <c r="DJ191" s="501">
        <v>1928673</v>
      </c>
      <c r="DK191" s="501">
        <v>1707983</v>
      </c>
      <c r="DL191" s="501">
        <v>520976</v>
      </c>
      <c r="DM191" s="501">
        <v>1300686</v>
      </c>
      <c r="DN191" s="501">
        <v>13258572</v>
      </c>
      <c r="DO191" s="501">
        <v>3404947</v>
      </c>
      <c r="DP191" s="501">
        <v>250367</v>
      </c>
      <c r="DQ191" s="501">
        <v>20530201</v>
      </c>
      <c r="DR191" s="501">
        <v>1769837</v>
      </c>
      <c r="DS191" s="501">
        <v>628295</v>
      </c>
      <c r="DT191" s="501">
        <v>1211869</v>
      </c>
      <c r="DU191" s="501">
        <v>896526</v>
      </c>
      <c r="DV191" s="501">
        <v>313288</v>
      </c>
      <c r="DW191" s="501">
        <v>1817838</v>
      </c>
      <c r="DX191" s="501">
        <v>670218</v>
      </c>
      <c r="DY191" s="501">
        <v>8759477</v>
      </c>
      <c r="DZ191" s="501">
        <v>7117798</v>
      </c>
      <c r="EA191" s="501">
        <v>6217125</v>
      </c>
      <c r="EB191" s="501">
        <v>6242161</v>
      </c>
      <c r="EC191" s="501">
        <v>3994956</v>
      </c>
      <c r="ED191" s="501">
        <v>12903473</v>
      </c>
      <c r="EE191" s="501">
        <v>2838648</v>
      </c>
      <c r="EF191" s="501">
        <v>75396</v>
      </c>
      <c r="EG191" s="501">
        <v>2277193</v>
      </c>
      <c r="EH191" s="501">
        <v>1658125</v>
      </c>
      <c r="EI191" s="501">
        <v>13823482</v>
      </c>
      <c r="EJ191" s="501">
        <v>14927543</v>
      </c>
      <c r="EK191" s="501">
        <v>7189894</v>
      </c>
      <c r="EL191" s="501">
        <v>4316280</v>
      </c>
      <c r="EM191" s="501">
        <v>4186528</v>
      </c>
      <c r="EN191" s="501">
        <v>3641159</v>
      </c>
      <c r="EO191" s="501">
        <v>5007919</v>
      </c>
      <c r="EP191" s="501">
        <v>2300918</v>
      </c>
      <c r="EQ191" s="501">
        <v>57511</v>
      </c>
      <c r="ER191" s="501">
        <v>836271</v>
      </c>
      <c r="ES191" s="501">
        <v>3215801</v>
      </c>
      <c r="ET191" s="501">
        <v>6004526</v>
      </c>
      <c r="EU191" s="501">
        <v>3558718</v>
      </c>
      <c r="EV191" s="501">
        <v>3245642</v>
      </c>
      <c r="EW191" s="501">
        <v>444055</v>
      </c>
      <c r="EX191" s="501">
        <v>487140</v>
      </c>
      <c r="EY191" s="501">
        <v>2448752</v>
      </c>
      <c r="EZ191" s="501">
        <v>296297</v>
      </c>
      <c r="FA191" s="501">
        <v>743135</v>
      </c>
      <c r="FB191" s="501">
        <v>457508</v>
      </c>
      <c r="FC191" s="501">
        <v>2261214</v>
      </c>
      <c r="FD191" s="501">
        <v>310856</v>
      </c>
      <c r="FE191" s="501">
        <v>7545148</v>
      </c>
      <c r="FF191" s="501">
        <v>2742033</v>
      </c>
      <c r="FG191" s="501">
        <v>7457400</v>
      </c>
      <c r="FH191" s="501">
        <v>2658145</v>
      </c>
      <c r="FI191" s="501">
        <v>3768004</v>
      </c>
      <c r="FJ191" s="501">
        <v>4560094</v>
      </c>
      <c r="FK191" s="501">
        <v>7031880</v>
      </c>
      <c r="FL191" s="501">
        <v>3569196</v>
      </c>
      <c r="FM191" s="501">
        <v>920315</v>
      </c>
      <c r="FN191" s="501">
        <v>2017952</v>
      </c>
      <c r="FO191" s="501">
        <v>5213752</v>
      </c>
      <c r="FP191" s="501">
        <v>19734681</v>
      </c>
      <c r="FQ191" s="501">
        <v>698808</v>
      </c>
      <c r="FR191" s="501">
        <v>2965586</v>
      </c>
      <c r="FS191" s="501">
        <v>2264062</v>
      </c>
      <c r="FT191" s="501">
        <v>1770985</v>
      </c>
      <c r="FU191" s="501">
        <v>2911533</v>
      </c>
      <c r="FV191" s="501">
        <v>382962</v>
      </c>
      <c r="FW191" s="501">
        <v>5116900</v>
      </c>
      <c r="FX191" s="501">
        <v>3273744</v>
      </c>
      <c r="FY191" s="501">
        <v>3905983</v>
      </c>
      <c r="FZ191" s="501">
        <v>12425836</v>
      </c>
      <c r="GA191" s="501">
        <v>2613810</v>
      </c>
      <c r="GB191" s="501">
        <v>16457981</v>
      </c>
      <c r="GC191" s="501">
        <v>1673909</v>
      </c>
      <c r="GD191" s="501">
        <v>2854105</v>
      </c>
      <c r="GE191" s="501">
        <v>2046846</v>
      </c>
      <c r="GF191" s="501">
        <v>1463403</v>
      </c>
      <c r="GG191" s="502">
        <v>2760622</v>
      </c>
      <c r="GH191" s="503">
        <v>469579674</v>
      </c>
      <c r="GI191" s="501">
        <v>15055500</v>
      </c>
      <c r="GJ191" s="501">
        <v>297840337</v>
      </c>
      <c r="GK191" s="501">
        <v>7776077</v>
      </c>
      <c r="GL191" s="501">
        <v>87194020</v>
      </c>
      <c r="GM191" s="501">
        <v>18335311</v>
      </c>
      <c r="GN191" s="501">
        <v>28141456</v>
      </c>
      <c r="GO191" s="501">
        <v>108791468</v>
      </c>
      <c r="GP191" s="504">
        <v>503254</v>
      </c>
      <c r="GQ191" s="503">
        <v>563637423</v>
      </c>
      <c r="GR191" s="503">
        <v>1033217097</v>
      </c>
      <c r="GS191" s="501">
        <v>84254835</v>
      </c>
      <c r="GT191" s="502">
        <v>2514583</v>
      </c>
      <c r="GU191" s="503">
        <v>86769418</v>
      </c>
      <c r="GV191" s="503">
        <v>650406841</v>
      </c>
      <c r="GW191" s="503">
        <v>1119986515</v>
      </c>
      <c r="GX191" s="501">
        <v>-91318219</v>
      </c>
      <c r="GY191" s="501">
        <v>-1718023</v>
      </c>
      <c r="GZ191" s="501">
        <v>-1042351</v>
      </c>
      <c r="HA191" s="502">
        <v>-8089534</v>
      </c>
      <c r="HB191" s="502">
        <v>-102168127</v>
      </c>
      <c r="HC191" s="503">
        <v>548238714</v>
      </c>
      <c r="HD191" s="503">
        <v>1017818388</v>
      </c>
    </row>
    <row r="192" spans="1:212" ht="15.75" customHeight="1" x14ac:dyDescent="0.2">
      <c r="A192" s="482" t="s">
        <v>788</v>
      </c>
      <c r="B192" s="505" t="s">
        <v>698</v>
      </c>
      <c r="C192" s="500">
        <v>2351</v>
      </c>
      <c r="D192" s="501">
        <v>419</v>
      </c>
      <c r="E192" s="501">
        <v>3685</v>
      </c>
      <c r="F192" s="501">
        <v>1164</v>
      </c>
      <c r="G192" s="501">
        <v>249</v>
      </c>
      <c r="H192" s="501">
        <v>6263</v>
      </c>
      <c r="I192" s="501">
        <v>4362</v>
      </c>
      <c r="J192" s="501">
        <v>10727</v>
      </c>
      <c r="K192" s="501">
        <v>2185</v>
      </c>
      <c r="L192" s="501">
        <v>4119</v>
      </c>
      <c r="M192" s="501">
        <v>495</v>
      </c>
      <c r="N192" s="501">
        <v>44857</v>
      </c>
      <c r="O192" s="501">
        <v>745</v>
      </c>
      <c r="P192" s="501">
        <v>6025</v>
      </c>
      <c r="Q192" s="501">
        <v>21167</v>
      </c>
      <c r="R192" s="501">
        <v>9998</v>
      </c>
      <c r="S192" s="501">
        <v>46083</v>
      </c>
      <c r="T192" s="501">
        <v>47408</v>
      </c>
      <c r="U192" s="501">
        <v>14225</v>
      </c>
      <c r="V192" s="501">
        <v>49702</v>
      </c>
      <c r="W192" s="501">
        <v>11951</v>
      </c>
      <c r="X192" s="501">
        <v>23898</v>
      </c>
      <c r="Y192" s="501">
        <v>70546</v>
      </c>
      <c r="Z192" s="501">
        <v>23937</v>
      </c>
      <c r="AA192" s="501">
        <v>44746</v>
      </c>
      <c r="AB192" s="501">
        <v>5433</v>
      </c>
      <c r="AC192" s="501">
        <v>4645</v>
      </c>
      <c r="AD192" s="501">
        <v>1537</v>
      </c>
      <c r="AE192" s="501">
        <v>3157</v>
      </c>
      <c r="AF192" s="501">
        <v>1046</v>
      </c>
      <c r="AG192" s="501">
        <v>4431</v>
      </c>
      <c r="AH192" s="501">
        <v>6623</v>
      </c>
      <c r="AI192" s="501">
        <v>16317</v>
      </c>
      <c r="AJ192" s="501">
        <v>2043</v>
      </c>
      <c r="AK192" s="501">
        <v>9383</v>
      </c>
      <c r="AL192" s="501">
        <v>6686</v>
      </c>
      <c r="AM192" s="501">
        <v>13593</v>
      </c>
      <c r="AN192" s="501">
        <v>28974</v>
      </c>
      <c r="AO192" s="501">
        <v>2674</v>
      </c>
      <c r="AP192" s="501">
        <v>48404</v>
      </c>
      <c r="AQ192" s="501">
        <v>28382</v>
      </c>
      <c r="AR192" s="501">
        <v>39624</v>
      </c>
      <c r="AS192" s="501">
        <v>34852</v>
      </c>
      <c r="AT192" s="501">
        <v>100242</v>
      </c>
      <c r="AU192" s="501">
        <v>15818</v>
      </c>
      <c r="AV192" s="501">
        <v>15542</v>
      </c>
      <c r="AW192" s="501">
        <v>10572</v>
      </c>
      <c r="AX192" s="501">
        <v>3944</v>
      </c>
      <c r="AY192" s="501">
        <v>40177</v>
      </c>
      <c r="AZ192" s="501">
        <v>3530</v>
      </c>
      <c r="BA192" s="501">
        <v>32425</v>
      </c>
      <c r="BB192" s="501">
        <v>16704</v>
      </c>
      <c r="BC192" s="501">
        <v>9120</v>
      </c>
      <c r="BD192" s="501">
        <v>115038</v>
      </c>
      <c r="BE192" s="501">
        <v>18648</v>
      </c>
      <c r="BF192" s="501">
        <v>42001</v>
      </c>
      <c r="BG192" s="501">
        <v>11436</v>
      </c>
      <c r="BH192" s="501">
        <v>6505</v>
      </c>
      <c r="BI192" s="501">
        <v>26917</v>
      </c>
      <c r="BJ192" s="501">
        <v>45772</v>
      </c>
      <c r="BK192" s="501">
        <v>10750</v>
      </c>
      <c r="BL192" s="501">
        <v>199354</v>
      </c>
      <c r="BM192" s="501">
        <v>10005</v>
      </c>
      <c r="BN192" s="501">
        <v>36833</v>
      </c>
      <c r="BO192" s="501">
        <v>3795</v>
      </c>
      <c r="BP192" s="501">
        <v>3373</v>
      </c>
      <c r="BQ192" s="501">
        <v>20375</v>
      </c>
      <c r="BR192" s="501">
        <v>39779</v>
      </c>
      <c r="BS192" s="501">
        <v>9799</v>
      </c>
      <c r="BT192" s="501">
        <v>8620</v>
      </c>
      <c r="BU192" s="501">
        <v>26902</v>
      </c>
      <c r="BV192" s="501">
        <v>170428</v>
      </c>
      <c r="BW192" s="501">
        <v>0</v>
      </c>
      <c r="BX192" s="501">
        <v>19839</v>
      </c>
      <c r="BY192" s="501">
        <v>6186</v>
      </c>
      <c r="BZ192" s="501">
        <v>16725</v>
      </c>
      <c r="CA192" s="501">
        <v>11795</v>
      </c>
      <c r="CB192" s="501">
        <v>6207</v>
      </c>
      <c r="CC192" s="501">
        <v>38030</v>
      </c>
      <c r="CD192" s="501">
        <v>0</v>
      </c>
      <c r="CE192" s="501">
        <v>15141</v>
      </c>
      <c r="CF192" s="501">
        <v>42205</v>
      </c>
      <c r="CG192" s="501">
        <v>66812</v>
      </c>
      <c r="CH192" s="501">
        <v>10813</v>
      </c>
      <c r="CI192" s="501">
        <v>5352</v>
      </c>
      <c r="CJ192" s="501">
        <v>99880</v>
      </c>
      <c r="CK192" s="501">
        <v>39798</v>
      </c>
      <c r="CL192" s="501">
        <v>31748</v>
      </c>
      <c r="CM192" s="501">
        <v>13782</v>
      </c>
      <c r="CN192" s="501">
        <v>29301</v>
      </c>
      <c r="CO192" s="501">
        <v>54994</v>
      </c>
      <c r="CP192" s="501">
        <v>8939</v>
      </c>
      <c r="CQ192" s="501">
        <v>14738</v>
      </c>
      <c r="CR192" s="501">
        <v>14002</v>
      </c>
      <c r="CS192" s="501">
        <v>24438</v>
      </c>
      <c r="CT192" s="501">
        <v>12990</v>
      </c>
      <c r="CU192" s="501">
        <v>67662</v>
      </c>
      <c r="CV192" s="501">
        <v>50860</v>
      </c>
      <c r="CW192" s="501">
        <v>72281</v>
      </c>
      <c r="CX192" s="501">
        <v>10202</v>
      </c>
      <c r="CY192" s="501">
        <v>37874</v>
      </c>
      <c r="CZ192" s="501">
        <v>33546</v>
      </c>
      <c r="DA192" s="501">
        <v>21230</v>
      </c>
      <c r="DB192" s="501">
        <v>8793</v>
      </c>
      <c r="DC192" s="501">
        <v>17758</v>
      </c>
      <c r="DD192" s="501">
        <v>106702</v>
      </c>
      <c r="DE192" s="501">
        <v>104913</v>
      </c>
      <c r="DF192" s="501">
        <v>123193</v>
      </c>
      <c r="DG192" s="501">
        <v>27893</v>
      </c>
      <c r="DH192" s="501">
        <v>35736</v>
      </c>
      <c r="DI192" s="501">
        <v>21109</v>
      </c>
      <c r="DJ192" s="501">
        <v>45137</v>
      </c>
      <c r="DK192" s="501">
        <v>34228</v>
      </c>
      <c r="DL192" s="501">
        <v>5906</v>
      </c>
      <c r="DM192" s="501">
        <v>61789</v>
      </c>
      <c r="DN192" s="501">
        <v>127020</v>
      </c>
      <c r="DO192" s="501">
        <v>34480</v>
      </c>
      <c r="DP192" s="501">
        <v>1345</v>
      </c>
      <c r="DQ192" s="501">
        <v>198326</v>
      </c>
      <c r="DR192" s="501">
        <v>51253</v>
      </c>
      <c r="DS192" s="501">
        <v>11474</v>
      </c>
      <c r="DT192" s="501">
        <v>26130</v>
      </c>
      <c r="DU192" s="501">
        <v>8320</v>
      </c>
      <c r="DV192" s="501">
        <v>10932</v>
      </c>
      <c r="DW192" s="501">
        <v>60511</v>
      </c>
      <c r="DX192" s="501">
        <v>8859</v>
      </c>
      <c r="DY192" s="501">
        <v>425616</v>
      </c>
      <c r="DZ192" s="501">
        <v>294184</v>
      </c>
      <c r="EA192" s="501">
        <v>166353</v>
      </c>
      <c r="EB192" s="501">
        <v>253113</v>
      </c>
      <c r="EC192" s="501">
        <v>105734</v>
      </c>
      <c r="ED192" s="501">
        <v>194617</v>
      </c>
      <c r="EE192" s="501">
        <v>49046</v>
      </c>
      <c r="EF192" s="501">
        <v>873</v>
      </c>
      <c r="EG192" s="501">
        <v>64313</v>
      </c>
      <c r="EH192" s="501">
        <v>120444</v>
      </c>
      <c r="EI192" s="501">
        <v>1528257</v>
      </c>
      <c r="EJ192" s="501">
        <v>755985</v>
      </c>
      <c r="EK192" s="501">
        <v>653137</v>
      </c>
      <c r="EL192" s="501">
        <v>420106</v>
      </c>
      <c r="EM192" s="501">
        <v>169569</v>
      </c>
      <c r="EN192" s="501">
        <v>143732</v>
      </c>
      <c r="EO192" s="501">
        <v>0</v>
      </c>
      <c r="EP192" s="501">
        <v>120447</v>
      </c>
      <c r="EQ192" s="501">
        <v>2680</v>
      </c>
      <c r="ER192" s="501">
        <v>126093</v>
      </c>
      <c r="ES192" s="501">
        <v>158924</v>
      </c>
      <c r="ET192" s="501">
        <v>0</v>
      </c>
      <c r="EU192" s="501">
        <v>0</v>
      </c>
      <c r="EV192" s="501">
        <v>13389</v>
      </c>
      <c r="EW192" s="501">
        <v>14658</v>
      </c>
      <c r="EX192" s="501">
        <v>100266</v>
      </c>
      <c r="EY192" s="501">
        <v>32798</v>
      </c>
      <c r="EZ192" s="501">
        <v>31258</v>
      </c>
      <c r="FA192" s="501">
        <v>32660</v>
      </c>
      <c r="FB192" s="501">
        <v>30393</v>
      </c>
      <c r="FC192" s="501">
        <v>192561</v>
      </c>
      <c r="FD192" s="501">
        <v>43888</v>
      </c>
      <c r="FE192" s="501">
        <v>133367</v>
      </c>
      <c r="FF192" s="501">
        <v>73911</v>
      </c>
      <c r="FG192" s="501">
        <v>413245</v>
      </c>
      <c r="FH192" s="501">
        <v>6757</v>
      </c>
      <c r="FI192" s="501">
        <v>303139</v>
      </c>
      <c r="FJ192" s="501">
        <v>230671</v>
      </c>
      <c r="FK192" s="501">
        <v>203603</v>
      </c>
      <c r="FL192" s="501">
        <v>103696</v>
      </c>
      <c r="FM192" s="501">
        <v>40810</v>
      </c>
      <c r="FN192" s="501">
        <v>113555</v>
      </c>
      <c r="FO192" s="501">
        <v>169467</v>
      </c>
      <c r="FP192" s="501">
        <v>334970</v>
      </c>
      <c r="FQ192" s="501">
        <v>34330</v>
      </c>
      <c r="FR192" s="501">
        <v>211202</v>
      </c>
      <c r="FS192" s="501">
        <v>166901</v>
      </c>
      <c r="FT192" s="501">
        <v>164900</v>
      </c>
      <c r="FU192" s="501">
        <v>61142</v>
      </c>
      <c r="FV192" s="501">
        <v>7271</v>
      </c>
      <c r="FW192" s="501">
        <v>162568</v>
      </c>
      <c r="FX192" s="501">
        <v>80739</v>
      </c>
      <c r="FY192" s="501">
        <v>55299</v>
      </c>
      <c r="FZ192" s="501">
        <v>779529</v>
      </c>
      <c r="GA192" s="501">
        <v>114642</v>
      </c>
      <c r="GB192" s="501">
        <v>422099</v>
      </c>
      <c r="GC192" s="501">
        <v>234219</v>
      </c>
      <c r="GD192" s="501">
        <v>225583</v>
      </c>
      <c r="GE192" s="501">
        <v>170539</v>
      </c>
      <c r="GF192" s="501">
        <v>0</v>
      </c>
      <c r="GG192" s="502">
        <v>19560</v>
      </c>
      <c r="GH192" s="503">
        <v>15055500</v>
      </c>
      <c r="GI192" s="501"/>
      <c r="GJ192" s="501"/>
      <c r="GK192" s="501"/>
      <c r="GL192" s="501"/>
      <c r="GM192" s="501"/>
      <c r="GN192" s="501"/>
      <c r="GO192" s="501"/>
      <c r="GP192" s="501"/>
      <c r="GQ192" s="501"/>
      <c r="GR192" s="501"/>
      <c r="GS192" s="501"/>
      <c r="GT192" s="501"/>
      <c r="GU192" s="501"/>
      <c r="GV192" s="501"/>
      <c r="GW192" s="501"/>
      <c r="GX192" s="501"/>
      <c r="GY192" s="501"/>
      <c r="GZ192" s="501"/>
      <c r="HA192" s="501"/>
      <c r="HB192" s="501"/>
      <c r="HC192" s="501"/>
      <c r="HD192" s="501"/>
    </row>
    <row r="193" spans="1:212" ht="15.75" customHeight="1" x14ac:dyDescent="0.2">
      <c r="A193" s="498" t="s">
        <v>1253</v>
      </c>
      <c r="B193" s="506" t="s">
        <v>697</v>
      </c>
      <c r="C193" s="493">
        <v>88856</v>
      </c>
      <c r="D193" s="494">
        <v>37575</v>
      </c>
      <c r="E193" s="494">
        <v>153672</v>
      </c>
      <c r="F193" s="494">
        <v>63414</v>
      </c>
      <c r="G193" s="494">
        <v>10435</v>
      </c>
      <c r="H193" s="494">
        <v>61455</v>
      </c>
      <c r="I193" s="494">
        <v>173521</v>
      </c>
      <c r="J193" s="494">
        <v>302298</v>
      </c>
      <c r="K193" s="494">
        <v>88937</v>
      </c>
      <c r="L193" s="494">
        <v>57889</v>
      </c>
      <c r="M193" s="494">
        <v>35727</v>
      </c>
      <c r="N193" s="494">
        <v>242450</v>
      </c>
      <c r="O193" s="494">
        <v>9557</v>
      </c>
      <c r="P193" s="494">
        <v>18059</v>
      </c>
      <c r="Q193" s="494">
        <v>103074</v>
      </c>
      <c r="R193" s="494">
        <v>23717</v>
      </c>
      <c r="S193" s="494">
        <v>562579</v>
      </c>
      <c r="T193" s="494">
        <v>398093</v>
      </c>
      <c r="U193" s="494">
        <v>75508</v>
      </c>
      <c r="V193" s="494">
        <v>1016752</v>
      </c>
      <c r="W193" s="494">
        <v>139968</v>
      </c>
      <c r="X193" s="494">
        <v>328836</v>
      </c>
      <c r="Y193" s="494">
        <v>1052758</v>
      </c>
      <c r="Z193" s="494">
        <v>151099</v>
      </c>
      <c r="AA193" s="494">
        <v>392100</v>
      </c>
      <c r="AB193" s="494">
        <v>68603</v>
      </c>
      <c r="AC193" s="494">
        <v>51925</v>
      </c>
      <c r="AD193" s="494">
        <v>28703</v>
      </c>
      <c r="AE193" s="494">
        <v>66251</v>
      </c>
      <c r="AF193" s="494">
        <v>17771</v>
      </c>
      <c r="AG193" s="494">
        <v>84250</v>
      </c>
      <c r="AH193" s="494">
        <v>84367</v>
      </c>
      <c r="AI193" s="494">
        <v>296259</v>
      </c>
      <c r="AJ193" s="494">
        <v>36779</v>
      </c>
      <c r="AK193" s="494">
        <v>154404</v>
      </c>
      <c r="AL193" s="494">
        <v>166834</v>
      </c>
      <c r="AM193" s="494">
        <v>166438</v>
      </c>
      <c r="AN193" s="494">
        <v>389498</v>
      </c>
      <c r="AO193" s="494">
        <v>21259</v>
      </c>
      <c r="AP193" s="494">
        <v>202506</v>
      </c>
      <c r="AQ193" s="494">
        <v>82282</v>
      </c>
      <c r="AR193" s="494">
        <v>364185</v>
      </c>
      <c r="AS193" s="494">
        <v>270647</v>
      </c>
      <c r="AT193" s="494">
        <v>1111983</v>
      </c>
      <c r="AU193" s="494">
        <v>25021</v>
      </c>
      <c r="AV193" s="494">
        <v>19164</v>
      </c>
      <c r="AW193" s="494">
        <v>170605</v>
      </c>
      <c r="AX193" s="494">
        <v>47771</v>
      </c>
      <c r="AY193" s="494">
        <v>152866</v>
      </c>
      <c r="AZ193" s="494">
        <v>52455</v>
      </c>
      <c r="BA193" s="494">
        <v>133858</v>
      </c>
      <c r="BB193" s="494">
        <v>156642</v>
      </c>
      <c r="BC193" s="494">
        <v>51805</v>
      </c>
      <c r="BD193" s="494">
        <v>505223</v>
      </c>
      <c r="BE193" s="494">
        <v>91238</v>
      </c>
      <c r="BF193" s="494">
        <v>139576</v>
      </c>
      <c r="BG193" s="494">
        <v>107677</v>
      </c>
      <c r="BH193" s="494">
        <v>36254</v>
      </c>
      <c r="BI193" s="494">
        <v>357573</v>
      </c>
      <c r="BJ193" s="494">
        <v>110717</v>
      </c>
      <c r="BK193" s="494">
        <v>42958</v>
      </c>
      <c r="BL193" s="494">
        <v>2050322</v>
      </c>
      <c r="BM193" s="494">
        <v>144698</v>
      </c>
      <c r="BN193" s="494">
        <v>472847</v>
      </c>
      <c r="BO193" s="494">
        <v>26939</v>
      </c>
      <c r="BP193" s="494">
        <v>44797</v>
      </c>
      <c r="BQ193" s="494">
        <v>233688</v>
      </c>
      <c r="BR193" s="494">
        <v>455880</v>
      </c>
      <c r="BS193" s="494">
        <v>160717</v>
      </c>
      <c r="BT193" s="494">
        <v>69454</v>
      </c>
      <c r="BU193" s="494">
        <v>265325</v>
      </c>
      <c r="BV193" s="494">
        <v>226092</v>
      </c>
      <c r="BW193" s="494">
        <v>0</v>
      </c>
      <c r="BX193" s="494">
        <v>308592</v>
      </c>
      <c r="BY193" s="494">
        <v>95071</v>
      </c>
      <c r="BZ193" s="494">
        <v>258271</v>
      </c>
      <c r="CA193" s="494">
        <v>276194</v>
      </c>
      <c r="CB193" s="494">
        <v>199251</v>
      </c>
      <c r="CC193" s="494">
        <v>127570</v>
      </c>
      <c r="CD193" s="494">
        <v>0</v>
      </c>
      <c r="CE193" s="494">
        <v>116921</v>
      </c>
      <c r="CF193" s="494">
        <v>475431</v>
      </c>
      <c r="CG193" s="494">
        <v>425518</v>
      </c>
      <c r="CH193" s="494">
        <v>400012</v>
      </c>
      <c r="CI193" s="494">
        <v>112211</v>
      </c>
      <c r="CJ193" s="494">
        <v>1915134</v>
      </c>
      <c r="CK193" s="494">
        <v>272946</v>
      </c>
      <c r="CL193" s="494">
        <v>395389</v>
      </c>
      <c r="CM193" s="494">
        <v>244728</v>
      </c>
      <c r="CN193" s="494">
        <v>199327</v>
      </c>
      <c r="CO193" s="494">
        <v>884767</v>
      </c>
      <c r="CP193" s="494">
        <v>168460</v>
      </c>
      <c r="CQ193" s="494">
        <v>298754</v>
      </c>
      <c r="CR193" s="494">
        <v>80871</v>
      </c>
      <c r="CS193" s="494">
        <v>300826</v>
      </c>
      <c r="CT193" s="494">
        <v>297245</v>
      </c>
      <c r="CU193" s="494">
        <v>808211</v>
      </c>
      <c r="CV193" s="494">
        <v>422929</v>
      </c>
      <c r="CW193" s="494">
        <v>963619</v>
      </c>
      <c r="CX193" s="494">
        <v>194951</v>
      </c>
      <c r="CY193" s="494">
        <v>171742</v>
      </c>
      <c r="CZ193" s="494">
        <v>393887</v>
      </c>
      <c r="DA193" s="494">
        <v>255787</v>
      </c>
      <c r="DB193" s="494">
        <v>91074</v>
      </c>
      <c r="DC193" s="494">
        <v>61569</v>
      </c>
      <c r="DD193" s="494">
        <v>722505</v>
      </c>
      <c r="DE193" s="494">
        <v>1590583</v>
      </c>
      <c r="DF193" s="494">
        <v>1443808</v>
      </c>
      <c r="DG193" s="494">
        <v>329446</v>
      </c>
      <c r="DH193" s="494">
        <v>176844</v>
      </c>
      <c r="DI193" s="494">
        <v>193192</v>
      </c>
      <c r="DJ193" s="494">
        <v>388135</v>
      </c>
      <c r="DK193" s="494">
        <v>457348</v>
      </c>
      <c r="DL193" s="494">
        <v>165652</v>
      </c>
      <c r="DM193" s="494">
        <v>248835</v>
      </c>
      <c r="DN193" s="494">
        <v>870917</v>
      </c>
      <c r="DO193" s="494">
        <v>306915</v>
      </c>
      <c r="DP193" s="494">
        <v>48626</v>
      </c>
      <c r="DQ193" s="494">
        <v>3604593</v>
      </c>
      <c r="DR193" s="494">
        <v>370233</v>
      </c>
      <c r="DS193" s="494">
        <v>203752</v>
      </c>
      <c r="DT193" s="494">
        <v>328859</v>
      </c>
      <c r="DU193" s="494">
        <v>190355</v>
      </c>
      <c r="DV193" s="494">
        <v>96624</v>
      </c>
      <c r="DW193" s="494">
        <v>660400</v>
      </c>
      <c r="DX193" s="494">
        <v>201381</v>
      </c>
      <c r="DY193" s="494">
        <v>4756482</v>
      </c>
      <c r="DZ193" s="494">
        <v>3642623</v>
      </c>
      <c r="EA193" s="494">
        <v>3212562</v>
      </c>
      <c r="EB193" s="494">
        <v>3571042</v>
      </c>
      <c r="EC193" s="494">
        <v>3029406</v>
      </c>
      <c r="ED193" s="494">
        <v>1227938</v>
      </c>
      <c r="EE193" s="494">
        <v>291134</v>
      </c>
      <c r="EF193" s="494">
        <v>11864</v>
      </c>
      <c r="EG193" s="494">
        <v>522770</v>
      </c>
      <c r="EH193" s="494">
        <v>2065743</v>
      </c>
      <c r="EI193" s="494">
        <v>15052600</v>
      </c>
      <c r="EJ193" s="494">
        <v>16883750</v>
      </c>
      <c r="EK193" s="494">
        <v>4304393</v>
      </c>
      <c r="EL193" s="494">
        <v>4228731</v>
      </c>
      <c r="EM193" s="494">
        <v>2162520</v>
      </c>
      <c r="EN193" s="494">
        <v>2044514</v>
      </c>
      <c r="EO193" s="494">
        <v>0</v>
      </c>
      <c r="EP193" s="494">
        <v>1276230</v>
      </c>
      <c r="EQ193" s="494">
        <v>37877</v>
      </c>
      <c r="ER193" s="494">
        <v>1770988</v>
      </c>
      <c r="ES193" s="494">
        <v>5812790</v>
      </c>
      <c r="ET193" s="494">
        <v>0</v>
      </c>
      <c r="EU193" s="494">
        <v>0</v>
      </c>
      <c r="EV193" s="494">
        <v>51845</v>
      </c>
      <c r="EW193" s="494">
        <v>115415</v>
      </c>
      <c r="EX193" s="494">
        <v>423884</v>
      </c>
      <c r="EY193" s="494">
        <v>283388</v>
      </c>
      <c r="EZ193" s="494">
        <v>248756</v>
      </c>
      <c r="FA193" s="494">
        <v>380419</v>
      </c>
      <c r="FB193" s="494">
        <v>308148</v>
      </c>
      <c r="FC193" s="494">
        <v>1567030</v>
      </c>
      <c r="FD193" s="494">
        <v>795986</v>
      </c>
      <c r="FE193" s="494">
        <v>910581</v>
      </c>
      <c r="FF193" s="494">
        <v>522408</v>
      </c>
      <c r="FG193" s="494">
        <v>5679883</v>
      </c>
      <c r="FH193" s="494">
        <v>513193</v>
      </c>
      <c r="FI193" s="494">
        <v>1339685</v>
      </c>
      <c r="FJ193" s="494">
        <v>3445958</v>
      </c>
      <c r="FK193" s="494">
        <v>7231553</v>
      </c>
      <c r="FL193" s="494">
        <v>10889792</v>
      </c>
      <c r="FM193" s="494">
        <v>857603</v>
      </c>
      <c r="FN193" s="494">
        <v>1798124</v>
      </c>
      <c r="FO193" s="494">
        <v>4252178</v>
      </c>
      <c r="FP193" s="494">
        <v>17317003</v>
      </c>
      <c r="FQ193" s="494">
        <v>938262</v>
      </c>
      <c r="FR193" s="494">
        <v>5427260</v>
      </c>
      <c r="FS193" s="494">
        <v>5515322</v>
      </c>
      <c r="FT193" s="494">
        <v>1988370</v>
      </c>
      <c r="FU193" s="494">
        <v>912292</v>
      </c>
      <c r="FV193" s="494">
        <v>208077</v>
      </c>
      <c r="FW193" s="494">
        <v>865962</v>
      </c>
      <c r="FX193" s="494">
        <v>2022818</v>
      </c>
      <c r="FY193" s="494">
        <v>756311</v>
      </c>
      <c r="FZ193" s="494">
        <v>17747986</v>
      </c>
      <c r="GA193" s="494">
        <v>1077055</v>
      </c>
      <c r="GB193" s="494">
        <v>7051018</v>
      </c>
      <c r="GC193" s="494">
        <v>1284918</v>
      </c>
      <c r="GD193" s="494">
        <v>1951371</v>
      </c>
      <c r="GE193" s="494">
        <v>1844634</v>
      </c>
      <c r="GF193" s="494">
        <v>0</v>
      </c>
      <c r="GG193" s="495">
        <v>49780</v>
      </c>
      <c r="GH193" s="496">
        <v>223901921</v>
      </c>
      <c r="GI193" s="497"/>
      <c r="GJ193" s="497"/>
      <c r="GK193" s="497"/>
      <c r="GL193" s="497"/>
      <c r="GM193" s="497"/>
      <c r="GN193" s="497"/>
      <c r="GO193" s="497"/>
      <c r="GP193" s="497"/>
      <c r="GQ193" s="497"/>
      <c r="GR193" s="497"/>
      <c r="GS193" s="497"/>
      <c r="GT193" s="497"/>
      <c r="GU193" s="497"/>
      <c r="GV193" s="497"/>
      <c r="GW193" s="497"/>
      <c r="GX193" s="497"/>
      <c r="GY193" s="497"/>
      <c r="GZ193" s="497"/>
      <c r="HA193" s="497"/>
      <c r="HB193" s="497"/>
      <c r="HC193" s="497"/>
      <c r="HD193" s="497"/>
    </row>
    <row r="194" spans="1:212" ht="15.75" customHeight="1" x14ac:dyDescent="0.2">
      <c r="A194" s="498" t="s">
        <v>1254</v>
      </c>
      <c r="B194" s="506" t="s">
        <v>696</v>
      </c>
      <c r="C194" s="493">
        <v>8335</v>
      </c>
      <c r="D194" s="494">
        <v>3453</v>
      </c>
      <c r="E194" s="494">
        <v>13604</v>
      </c>
      <c r="F194" s="494">
        <v>3389</v>
      </c>
      <c r="G194" s="494">
        <v>705</v>
      </c>
      <c r="H194" s="494">
        <v>5706</v>
      </c>
      <c r="I194" s="494">
        <v>15327</v>
      </c>
      <c r="J194" s="494">
        <v>29245</v>
      </c>
      <c r="K194" s="494">
        <v>5913</v>
      </c>
      <c r="L194" s="494">
        <v>4270</v>
      </c>
      <c r="M194" s="494">
        <v>2813</v>
      </c>
      <c r="N194" s="494">
        <v>22399</v>
      </c>
      <c r="O194" s="494">
        <v>681</v>
      </c>
      <c r="P194" s="494">
        <v>2862</v>
      </c>
      <c r="Q194" s="494">
        <v>13694</v>
      </c>
      <c r="R194" s="494">
        <v>3581</v>
      </c>
      <c r="S194" s="494">
        <v>72382</v>
      </c>
      <c r="T194" s="494">
        <v>52806</v>
      </c>
      <c r="U194" s="494">
        <v>9998</v>
      </c>
      <c r="V194" s="494">
        <v>137628</v>
      </c>
      <c r="W194" s="494">
        <v>18719</v>
      </c>
      <c r="X194" s="494">
        <v>42206</v>
      </c>
      <c r="Y194" s="494">
        <v>140248</v>
      </c>
      <c r="Z194" s="494">
        <v>23326</v>
      </c>
      <c r="AA194" s="494">
        <v>53779</v>
      </c>
      <c r="AB194" s="494">
        <v>9147</v>
      </c>
      <c r="AC194" s="494">
        <v>7765</v>
      </c>
      <c r="AD194" s="494">
        <v>3821</v>
      </c>
      <c r="AE194" s="494">
        <v>8817</v>
      </c>
      <c r="AF194" s="494">
        <v>2374</v>
      </c>
      <c r="AG194" s="494">
        <v>11238</v>
      </c>
      <c r="AH194" s="494">
        <v>11243</v>
      </c>
      <c r="AI194" s="494">
        <v>39592</v>
      </c>
      <c r="AJ194" s="494">
        <v>4908</v>
      </c>
      <c r="AK194" s="494">
        <v>20585</v>
      </c>
      <c r="AL194" s="494">
        <v>22885</v>
      </c>
      <c r="AM194" s="494">
        <v>22188</v>
      </c>
      <c r="AN194" s="494">
        <v>51971</v>
      </c>
      <c r="AO194" s="494">
        <v>2766</v>
      </c>
      <c r="AP194" s="494">
        <v>26864</v>
      </c>
      <c r="AQ194" s="494">
        <v>10959</v>
      </c>
      <c r="AR194" s="494">
        <v>48491</v>
      </c>
      <c r="AS194" s="494">
        <v>36039</v>
      </c>
      <c r="AT194" s="494">
        <v>148276</v>
      </c>
      <c r="AU194" s="494">
        <v>3329</v>
      </c>
      <c r="AV194" s="494">
        <v>2537</v>
      </c>
      <c r="AW194" s="494">
        <v>22673</v>
      </c>
      <c r="AX194" s="494">
        <v>6287</v>
      </c>
      <c r="AY194" s="494">
        <v>20258</v>
      </c>
      <c r="AZ194" s="494">
        <v>6935</v>
      </c>
      <c r="BA194" s="494">
        <v>17806</v>
      </c>
      <c r="BB194" s="494">
        <v>20766</v>
      </c>
      <c r="BC194" s="494">
        <v>6874</v>
      </c>
      <c r="BD194" s="494">
        <v>66080</v>
      </c>
      <c r="BE194" s="494">
        <v>12165</v>
      </c>
      <c r="BF194" s="494">
        <v>18630</v>
      </c>
      <c r="BG194" s="494">
        <v>14199</v>
      </c>
      <c r="BH194" s="494">
        <v>4651</v>
      </c>
      <c r="BI194" s="494">
        <v>47529</v>
      </c>
      <c r="BJ194" s="494">
        <v>14640</v>
      </c>
      <c r="BK194" s="494">
        <v>5709</v>
      </c>
      <c r="BL194" s="494">
        <v>273262</v>
      </c>
      <c r="BM194" s="494">
        <v>19287</v>
      </c>
      <c r="BN194" s="494">
        <v>63112</v>
      </c>
      <c r="BO194" s="494">
        <v>3600</v>
      </c>
      <c r="BP194" s="494">
        <v>5978</v>
      </c>
      <c r="BQ194" s="494">
        <v>31135</v>
      </c>
      <c r="BR194" s="494">
        <v>60805</v>
      </c>
      <c r="BS194" s="494">
        <v>21383</v>
      </c>
      <c r="BT194" s="494">
        <v>9257</v>
      </c>
      <c r="BU194" s="494">
        <v>35323</v>
      </c>
      <c r="BV194" s="494">
        <v>30098</v>
      </c>
      <c r="BW194" s="494">
        <v>0</v>
      </c>
      <c r="BX194" s="494">
        <v>40902</v>
      </c>
      <c r="BY194" s="494">
        <v>12603</v>
      </c>
      <c r="BZ194" s="494">
        <v>34279</v>
      </c>
      <c r="CA194" s="494">
        <v>36739</v>
      </c>
      <c r="CB194" s="494">
        <v>26559</v>
      </c>
      <c r="CC194" s="494">
        <v>16951</v>
      </c>
      <c r="CD194" s="494">
        <v>0</v>
      </c>
      <c r="CE194" s="494">
        <v>15360</v>
      </c>
      <c r="CF194" s="494">
        <v>63220</v>
      </c>
      <c r="CG194" s="494">
        <v>56771</v>
      </c>
      <c r="CH194" s="494">
        <v>53349</v>
      </c>
      <c r="CI194" s="494">
        <v>14962</v>
      </c>
      <c r="CJ194" s="494">
        <v>255544</v>
      </c>
      <c r="CK194" s="494">
        <v>36209</v>
      </c>
      <c r="CL194" s="494">
        <v>52728</v>
      </c>
      <c r="CM194" s="494">
        <v>32582</v>
      </c>
      <c r="CN194" s="494">
        <v>26610</v>
      </c>
      <c r="CO194" s="494">
        <v>117908</v>
      </c>
      <c r="CP194" s="494">
        <v>22456</v>
      </c>
      <c r="CQ194" s="494">
        <v>39767</v>
      </c>
      <c r="CR194" s="494">
        <v>10799</v>
      </c>
      <c r="CS194" s="494">
        <v>40137</v>
      </c>
      <c r="CT194" s="494">
        <v>39479</v>
      </c>
      <c r="CU194" s="494">
        <v>105661</v>
      </c>
      <c r="CV194" s="494">
        <v>56314</v>
      </c>
      <c r="CW194" s="494">
        <v>128313</v>
      </c>
      <c r="CX194" s="494">
        <v>25943</v>
      </c>
      <c r="CY194" s="494">
        <v>22908</v>
      </c>
      <c r="CZ194" s="494">
        <v>52417</v>
      </c>
      <c r="DA194" s="494">
        <v>34025</v>
      </c>
      <c r="DB194" s="494">
        <v>12082</v>
      </c>
      <c r="DC194" s="494">
        <v>8107</v>
      </c>
      <c r="DD194" s="494">
        <v>96078</v>
      </c>
      <c r="DE194" s="494">
        <v>211432</v>
      </c>
      <c r="DF194" s="494">
        <v>192021</v>
      </c>
      <c r="DG194" s="494">
        <v>43778</v>
      </c>
      <c r="DH194" s="494">
        <v>23554</v>
      </c>
      <c r="DI194" s="494">
        <v>25639</v>
      </c>
      <c r="DJ194" s="494">
        <v>51583</v>
      </c>
      <c r="DK194" s="494">
        <v>60778</v>
      </c>
      <c r="DL194" s="494">
        <v>22014</v>
      </c>
      <c r="DM194" s="494">
        <v>33180</v>
      </c>
      <c r="DN194" s="494">
        <v>116195</v>
      </c>
      <c r="DO194" s="494">
        <v>40945</v>
      </c>
      <c r="DP194" s="494">
        <v>6483</v>
      </c>
      <c r="DQ194" s="494">
        <v>480633</v>
      </c>
      <c r="DR194" s="494">
        <v>48180</v>
      </c>
      <c r="DS194" s="494">
        <v>25715</v>
      </c>
      <c r="DT194" s="494">
        <v>43930</v>
      </c>
      <c r="DU194" s="494">
        <v>25329</v>
      </c>
      <c r="DV194" s="494">
        <v>12892</v>
      </c>
      <c r="DW194" s="494">
        <v>88050</v>
      </c>
      <c r="DX194" s="494">
        <v>22765</v>
      </c>
      <c r="DY194" s="494">
        <v>590994</v>
      </c>
      <c r="DZ194" s="494">
        <v>454716</v>
      </c>
      <c r="EA194" s="494">
        <v>384771</v>
      </c>
      <c r="EB194" s="494">
        <v>431625</v>
      </c>
      <c r="EC194" s="494">
        <v>376469</v>
      </c>
      <c r="ED194" s="494">
        <v>178390</v>
      </c>
      <c r="EE194" s="494">
        <v>39703</v>
      </c>
      <c r="EF194" s="494">
        <v>1595</v>
      </c>
      <c r="EG194" s="494">
        <v>77915</v>
      </c>
      <c r="EH194" s="494">
        <v>246547</v>
      </c>
      <c r="EI194" s="494">
        <v>1664145</v>
      </c>
      <c r="EJ194" s="494">
        <v>2000600</v>
      </c>
      <c r="EK194" s="494">
        <v>622858</v>
      </c>
      <c r="EL194" s="494">
        <v>593151</v>
      </c>
      <c r="EM194" s="494">
        <v>222078</v>
      </c>
      <c r="EN194" s="494">
        <v>113941</v>
      </c>
      <c r="EO194" s="494">
        <v>0</v>
      </c>
      <c r="EP194" s="494">
        <v>184770</v>
      </c>
      <c r="EQ194" s="494">
        <v>5370</v>
      </c>
      <c r="ER194" s="494">
        <v>218953</v>
      </c>
      <c r="ES194" s="494">
        <v>829117</v>
      </c>
      <c r="ET194" s="494">
        <v>0</v>
      </c>
      <c r="EU194" s="494">
        <v>0</v>
      </c>
      <c r="EV194" s="494">
        <v>7343</v>
      </c>
      <c r="EW194" s="494">
        <v>15515</v>
      </c>
      <c r="EX194" s="494">
        <v>46316</v>
      </c>
      <c r="EY194" s="494">
        <v>29060</v>
      </c>
      <c r="EZ194" s="494">
        <v>31464</v>
      </c>
      <c r="FA194" s="494">
        <v>53537</v>
      </c>
      <c r="FB194" s="494">
        <v>27933</v>
      </c>
      <c r="FC194" s="494">
        <v>192058</v>
      </c>
      <c r="FD194" s="494">
        <v>117756</v>
      </c>
      <c r="FE194" s="494">
        <v>88994</v>
      </c>
      <c r="FF194" s="494">
        <v>65798</v>
      </c>
      <c r="FG194" s="494">
        <v>704854</v>
      </c>
      <c r="FH194" s="494">
        <v>58194</v>
      </c>
      <c r="FI194" s="494">
        <v>169803</v>
      </c>
      <c r="FJ194" s="494">
        <v>555426</v>
      </c>
      <c r="FK194" s="494">
        <v>1604497</v>
      </c>
      <c r="FL194" s="494">
        <v>1915529</v>
      </c>
      <c r="FM194" s="494">
        <v>85999</v>
      </c>
      <c r="FN194" s="494">
        <v>234079</v>
      </c>
      <c r="FO194" s="494">
        <v>552051</v>
      </c>
      <c r="FP194" s="494">
        <v>2384347</v>
      </c>
      <c r="FQ194" s="494">
        <v>96882</v>
      </c>
      <c r="FR194" s="494">
        <v>747139</v>
      </c>
      <c r="FS194" s="494">
        <v>732852</v>
      </c>
      <c r="FT194" s="494">
        <v>139526</v>
      </c>
      <c r="FU194" s="494">
        <v>78806</v>
      </c>
      <c r="FV194" s="494">
        <v>27385</v>
      </c>
      <c r="FW194" s="494">
        <v>100910</v>
      </c>
      <c r="FX194" s="494">
        <v>229854</v>
      </c>
      <c r="FY194" s="494">
        <v>88057</v>
      </c>
      <c r="FZ194" s="494">
        <v>2015175</v>
      </c>
      <c r="GA194" s="494">
        <v>129743</v>
      </c>
      <c r="GB194" s="494">
        <v>626997</v>
      </c>
      <c r="GC194" s="494">
        <v>91878</v>
      </c>
      <c r="GD194" s="494">
        <v>223660</v>
      </c>
      <c r="GE194" s="494">
        <v>217676</v>
      </c>
      <c r="GF194" s="494">
        <v>0</v>
      </c>
      <c r="GG194" s="495">
        <v>6558</v>
      </c>
      <c r="GH194" s="496">
        <v>28915523</v>
      </c>
      <c r="GI194" s="497"/>
      <c r="GJ194" s="497"/>
      <c r="GK194" s="497"/>
      <c r="GL194" s="497"/>
      <c r="GM194" s="497"/>
      <c r="GN194" s="497"/>
      <c r="GO194" s="497"/>
      <c r="GP194" s="497"/>
      <c r="GQ194" s="497"/>
      <c r="GR194" s="497"/>
      <c r="GS194" s="497"/>
      <c r="GT194" s="497"/>
      <c r="GU194" s="497"/>
      <c r="GV194" s="497"/>
      <c r="GW194" s="497"/>
      <c r="GX194" s="497"/>
      <c r="GY194" s="497"/>
      <c r="GZ194" s="497"/>
      <c r="HA194" s="497"/>
      <c r="HB194" s="497"/>
      <c r="HC194" s="497"/>
      <c r="HD194" s="497"/>
    </row>
    <row r="195" spans="1:212" ht="15.75" customHeight="1" x14ac:dyDescent="0.2">
      <c r="A195" s="498" t="s">
        <v>1255</v>
      </c>
      <c r="B195" s="506" t="s">
        <v>695</v>
      </c>
      <c r="C195" s="493">
        <v>3729</v>
      </c>
      <c r="D195" s="494">
        <v>1727</v>
      </c>
      <c r="E195" s="494">
        <v>6806</v>
      </c>
      <c r="F195" s="494">
        <v>1698</v>
      </c>
      <c r="G195" s="494">
        <v>355</v>
      </c>
      <c r="H195" s="494">
        <v>2806</v>
      </c>
      <c r="I195" s="494">
        <v>7674</v>
      </c>
      <c r="J195" s="494">
        <v>11036</v>
      </c>
      <c r="K195" s="494">
        <v>2652</v>
      </c>
      <c r="L195" s="494">
        <v>1918</v>
      </c>
      <c r="M195" s="494">
        <v>1262</v>
      </c>
      <c r="N195" s="494">
        <v>10337</v>
      </c>
      <c r="O195" s="494">
        <v>305</v>
      </c>
      <c r="P195" s="494">
        <v>1342</v>
      </c>
      <c r="Q195" s="494">
        <v>6025</v>
      </c>
      <c r="R195" s="494">
        <v>1679</v>
      </c>
      <c r="S195" s="494">
        <v>23345</v>
      </c>
      <c r="T195" s="494">
        <v>13983</v>
      </c>
      <c r="U195" s="494">
        <v>4291</v>
      </c>
      <c r="V195" s="494">
        <v>50081</v>
      </c>
      <c r="W195" s="494">
        <v>4606</v>
      </c>
      <c r="X195" s="494">
        <v>17737</v>
      </c>
      <c r="Y195" s="494">
        <v>41713</v>
      </c>
      <c r="Z195" s="494">
        <v>17676</v>
      </c>
      <c r="AA195" s="494">
        <v>22356</v>
      </c>
      <c r="AB195" s="494">
        <v>5245</v>
      </c>
      <c r="AC195" s="494">
        <v>13902</v>
      </c>
      <c r="AD195" s="494">
        <v>2378</v>
      </c>
      <c r="AE195" s="494">
        <v>4388</v>
      </c>
      <c r="AF195" s="494">
        <v>751</v>
      </c>
      <c r="AG195" s="494">
        <v>5254</v>
      </c>
      <c r="AH195" s="494">
        <v>5738</v>
      </c>
      <c r="AI195" s="494">
        <v>7705</v>
      </c>
      <c r="AJ195" s="494">
        <v>2176</v>
      </c>
      <c r="AK195" s="494">
        <v>10325</v>
      </c>
      <c r="AL195" s="494">
        <v>5482</v>
      </c>
      <c r="AM195" s="494">
        <v>10941</v>
      </c>
      <c r="AN195" s="494">
        <v>23043</v>
      </c>
      <c r="AO195" s="494">
        <v>2848</v>
      </c>
      <c r="AP195" s="494">
        <v>16033</v>
      </c>
      <c r="AQ195" s="494">
        <v>5393</v>
      </c>
      <c r="AR195" s="494">
        <v>18545</v>
      </c>
      <c r="AS195" s="494">
        <v>14521</v>
      </c>
      <c r="AT195" s="494">
        <v>72492</v>
      </c>
      <c r="AU195" s="494">
        <v>2415</v>
      </c>
      <c r="AV195" s="494">
        <v>2938</v>
      </c>
      <c r="AW195" s="494">
        <v>15980</v>
      </c>
      <c r="AX195" s="494">
        <v>4144</v>
      </c>
      <c r="AY195" s="494">
        <v>20582</v>
      </c>
      <c r="AZ195" s="494">
        <v>3637</v>
      </c>
      <c r="BA195" s="494">
        <v>12661</v>
      </c>
      <c r="BB195" s="494">
        <v>12969</v>
      </c>
      <c r="BC195" s="494">
        <v>6638</v>
      </c>
      <c r="BD195" s="494">
        <v>37472</v>
      </c>
      <c r="BE195" s="494">
        <v>3978</v>
      </c>
      <c r="BF195" s="494">
        <v>7981</v>
      </c>
      <c r="BG195" s="494">
        <v>19803</v>
      </c>
      <c r="BH195" s="494">
        <v>2402</v>
      </c>
      <c r="BI195" s="494">
        <v>25297</v>
      </c>
      <c r="BJ195" s="494">
        <v>17080</v>
      </c>
      <c r="BK195" s="494">
        <v>4379</v>
      </c>
      <c r="BL195" s="494">
        <v>96850</v>
      </c>
      <c r="BM195" s="494">
        <v>10163</v>
      </c>
      <c r="BN195" s="494">
        <v>19994</v>
      </c>
      <c r="BO195" s="494">
        <v>909</v>
      </c>
      <c r="BP195" s="494">
        <v>1400</v>
      </c>
      <c r="BQ195" s="494">
        <v>17774</v>
      </c>
      <c r="BR195" s="494">
        <v>20759</v>
      </c>
      <c r="BS195" s="494">
        <v>14228</v>
      </c>
      <c r="BT195" s="494">
        <v>5197</v>
      </c>
      <c r="BU195" s="494">
        <v>15011</v>
      </c>
      <c r="BV195" s="494">
        <v>19621</v>
      </c>
      <c r="BW195" s="494">
        <v>0</v>
      </c>
      <c r="BX195" s="494">
        <v>9319</v>
      </c>
      <c r="BY195" s="494">
        <v>7154</v>
      </c>
      <c r="BZ195" s="494">
        <v>30365</v>
      </c>
      <c r="CA195" s="494">
        <v>15408</v>
      </c>
      <c r="CB195" s="494">
        <v>13988</v>
      </c>
      <c r="CC195" s="494">
        <v>10492</v>
      </c>
      <c r="CD195" s="494">
        <v>0</v>
      </c>
      <c r="CE195" s="494">
        <v>26151</v>
      </c>
      <c r="CF195" s="494">
        <v>36473</v>
      </c>
      <c r="CG195" s="494">
        <v>15246</v>
      </c>
      <c r="CH195" s="494">
        <v>18890</v>
      </c>
      <c r="CI195" s="494">
        <v>4319</v>
      </c>
      <c r="CJ195" s="494">
        <v>96464</v>
      </c>
      <c r="CK195" s="494">
        <v>47609</v>
      </c>
      <c r="CL195" s="494">
        <v>22635</v>
      </c>
      <c r="CM195" s="494">
        <v>16116</v>
      </c>
      <c r="CN195" s="494">
        <v>7466</v>
      </c>
      <c r="CO195" s="494">
        <v>39346</v>
      </c>
      <c r="CP195" s="494">
        <v>9005</v>
      </c>
      <c r="CQ195" s="494">
        <v>24376</v>
      </c>
      <c r="CR195" s="494">
        <v>2281</v>
      </c>
      <c r="CS195" s="494">
        <v>15719</v>
      </c>
      <c r="CT195" s="494">
        <v>15365</v>
      </c>
      <c r="CU195" s="494">
        <v>62356</v>
      </c>
      <c r="CV195" s="494">
        <v>23748</v>
      </c>
      <c r="CW195" s="494">
        <v>49948</v>
      </c>
      <c r="CX195" s="494">
        <v>9045</v>
      </c>
      <c r="CY195" s="494">
        <v>8722</v>
      </c>
      <c r="CZ195" s="494">
        <v>18548</v>
      </c>
      <c r="DA195" s="494">
        <v>12478</v>
      </c>
      <c r="DB195" s="494">
        <v>11098</v>
      </c>
      <c r="DC195" s="494">
        <v>9877</v>
      </c>
      <c r="DD195" s="494">
        <v>52027</v>
      </c>
      <c r="DE195" s="494">
        <v>83996</v>
      </c>
      <c r="DF195" s="494">
        <v>110520</v>
      </c>
      <c r="DG195" s="494">
        <v>23271</v>
      </c>
      <c r="DH195" s="494">
        <v>14077</v>
      </c>
      <c r="DI195" s="494">
        <v>21671</v>
      </c>
      <c r="DJ195" s="494">
        <v>71593</v>
      </c>
      <c r="DK195" s="494">
        <v>29551</v>
      </c>
      <c r="DL195" s="494">
        <v>10222</v>
      </c>
      <c r="DM195" s="494">
        <v>16743</v>
      </c>
      <c r="DN195" s="494">
        <v>49347</v>
      </c>
      <c r="DO195" s="494">
        <v>19396</v>
      </c>
      <c r="DP195" s="494">
        <v>3270</v>
      </c>
      <c r="DQ195" s="494">
        <v>223262</v>
      </c>
      <c r="DR195" s="494">
        <v>34364</v>
      </c>
      <c r="DS195" s="494">
        <v>26076</v>
      </c>
      <c r="DT195" s="494">
        <v>26376</v>
      </c>
      <c r="DU195" s="494">
        <v>21663</v>
      </c>
      <c r="DV195" s="494">
        <v>5748</v>
      </c>
      <c r="DW195" s="494">
        <v>29903</v>
      </c>
      <c r="DX195" s="494">
        <v>10928</v>
      </c>
      <c r="DY195" s="494">
        <v>213301</v>
      </c>
      <c r="DZ195" s="494">
        <v>164178</v>
      </c>
      <c r="EA195" s="494">
        <v>138871</v>
      </c>
      <c r="EB195" s="494">
        <v>158087</v>
      </c>
      <c r="EC195" s="494">
        <v>136415</v>
      </c>
      <c r="ED195" s="494">
        <v>155753</v>
      </c>
      <c r="EE195" s="494">
        <v>31675</v>
      </c>
      <c r="EF195" s="494">
        <v>522</v>
      </c>
      <c r="EG195" s="494">
        <v>51773</v>
      </c>
      <c r="EH195" s="494">
        <v>41931</v>
      </c>
      <c r="EI195" s="494">
        <v>912931</v>
      </c>
      <c r="EJ195" s="494">
        <v>704324</v>
      </c>
      <c r="EK195" s="494">
        <v>870150</v>
      </c>
      <c r="EL195" s="494">
        <v>442739</v>
      </c>
      <c r="EM195" s="494">
        <v>83423</v>
      </c>
      <c r="EN195" s="494">
        <v>45329</v>
      </c>
      <c r="EO195" s="494">
        <v>0</v>
      </c>
      <c r="EP195" s="494">
        <v>247003</v>
      </c>
      <c r="EQ195" s="494">
        <v>7183</v>
      </c>
      <c r="ER195" s="494">
        <v>53725</v>
      </c>
      <c r="ES195" s="494">
        <v>180241</v>
      </c>
      <c r="ET195" s="494">
        <v>0</v>
      </c>
      <c r="EU195" s="494">
        <v>0</v>
      </c>
      <c r="EV195" s="494">
        <v>5256</v>
      </c>
      <c r="EW195" s="494">
        <v>11106</v>
      </c>
      <c r="EX195" s="494">
        <v>25139</v>
      </c>
      <c r="EY195" s="494">
        <v>27494</v>
      </c>
      <c r="EZ195" s="494">
        <v>20304</v>
      </c>
      <c r="FA195" s="494">
        <v>33137</v>
      </c>
      <c r="FB195" s="494">
        <v>14317</v>
      </c>
      <c r="FC195" s="494">
        <v>92573</v>
      </c>
      <c r="FD195" s="494">
        <v>35304</v>
      </c>
      <c r="FE195" s="494">
        <v>19691</v>
      </c>
      <c r="FF195" s="494">
        <v>51835</v>
      </c>
      <c r="FG195" s="494">
        <v>267576</v>
      </c>
      <c r="FH195" s="494">
        <v>9195</v>
      </c>
      <c r="FI195" s="494">
        <v>98554</v>
      </c>
      <c r="FJ195" s="494">
        <v>440560</v>
      </c>
      <c r="FK195" s="494">
        <v>1045703</v>
      </c>
      <c r="FL195" s="494">
        <v>1042284</v>
      </c>
      <c r="FM195" s="494">
        <v>27681</v>
      </c>
      <c r="FN195" s="494">
        <v>142209</v>
      </c>
      <c r="FO195" s="494">
        <v>396202</v>
      </c>
      <c r="FP195" s="494">
        <v>824048</v>
      </c>
      <c r="FQ195" s="494">
        <v>19212</v>
      </c>
      <c r="FR195" s="494">
        <v>118008</v>
      </c>
      <c r="FS195" s="494">
        <v>60029</v>
      </c>
      <c r="FT195" s="494">
        <v>73388</v>
      </c>
      <c r="FU195" s="494">
        <v>24750</v>
      </c>
      <c r="FV195" s="494">
        <v>10280</v>
      </c>
      <c r="FW195" s="494">
        <v>38289</v>
      </c>
      <c r="FX195" s="494">
        <v>74504</v>
      </c>
      <c r="FY195" s="494">
        <v>53329</v>
      </c>
      <c r="FZ195" s="494">
        <v>489300</v>
      </c>
      <c r="GA195" s="494">
        <v>38038</v>
      </c>
      <c r="GB195" s="494">
        <v>76356</v>
      </c>
      <c r="GC195" s="494">
        <v>24091</v>
      </c>
      <c r="GD195" s="494">
        <v>65916</v>
      </c>
      <c r="GE195" s="494">
        <v>62895</v>
      </c>
      <c r="GF195" s="494">
        <v>0</v>
      </c>
      <c r="GG195" s="495">
        <v>3095</v>
      </c>
      <c r="GH195" s="496">
        <v>12981774</v>
      </c>
      <c r="GI195" s="497"/>
      <c r="GJ195" s="497"/>
      <c r="GK195" s="497"/>
      <c r="GL195" s="497"/>
      <c r="GM195" s="497"/>
      <c r="GN195" s="497"/>
      <c r="GO195" s="497"/>
      <c r="GP195" s="497"/>
      <c r="GQ195" s="497"/>
      <c r="GR195" s="497"/>
      <c r="GS195" s="497"/>
      <c r="GT195" s="497"/>
      <c r="GU195" s="497"/>
      <c r="GV195" s="497"/>
      <c r="GW195" s="497"/>
      <c r="GX195" s="497"/>
      <c r="GY195" s="497"/>
      <c r="GZ195" s="497"/>
      <c r="HA195" s="497"/>
      <c r="HB195" s="497"/>
      <c r="HC195" s="497"/>
      <c r="HD195" s="497"/>
    </row>
    <row r="196" spans="1:212" ht="15.75" customHeight="1" x14ac:dyDescent="0.2">
      <c r="A196" s="498" t="s">
        <v>1256</v>
      </c>
      <c r="B196" s="506" t="s">
        <v>694</v>
      </c>
      <c r="C196" s="493">
        <v>576467</v>
      </c>
      <c r="D196" s="494">
        <v>103432</v>
      </c>
      <c r="E196" s="494">
        <v>819105</v>
      </c>
      <c r="F196" s="494">
        <v>217566</v>
      </c>
      <c r="G196" s="494">
        <v>50775</v>
      </c>
      <c r="H196" s="494">
        <v>181838</v>
      </c>
      <c r="I196" s="494">
        <v>240582</v>
      </c>
      <c r="J196" s="494">
        <v>120395</v>
      </c>
      <c r="K196" s="494">
        <v>195170</v>
      </c>
      <c r="L196" s="494">
        <v>41366</v>
      </c>
      <c r="M196" s="494">
        <v>22081</v>
      </c>
      <c r="N196" s="494">
        <v>232073</v>
      </c>
      <c r="O196" s="494">
        <v>9914</v>
      </c>
      <c r="P196" s="494">
        <v>26989</v>
      </c>
      <c r="Q196" s="494">
        <v>30925</v>
      </c>
      <c r="R196" s="494">
        <v>19245</v>
      </c>
      <c r="S196" s="494">
        <v>242025</v>
      </c>
      <c r="T196" s="494">
        <v>355006</v>
      </c>
      <c r="U196" s="494">
        <v>238012</v>
      </c>
      <c r="V196" s="494">
        <v>685768</v>
      </c>
      <c r="W196" s="494">
        <v>57740</v>
      </c>
      <c r="X196" s="494">
        <v>378758</v>
      </c>
      <c r="Y196" s="494">
        <v>304538</v>
      </c>
      <c r="Z196" s="494">
        <v>261862</v>
      </c>
      <c r="AA196" s="494">
        <v>684649</v>
      </c>
      <c r="AB196" s="494">
        <v>129760</v>
      </c>
      <c r="AC196" s="494">
        <v>276709</v>
      </c>
      <c r="AD196" s="494">
        <v>-12584</v>
      </c>
      <c r="AE196" s="494">
        <v>-17946</v>
      </c>
      <c r="AF196" s="494">
        <v>-7759</v>
      </c>
      <c r="AG196" s="494">
        <v>-63923</v>
      </c>
      <c r="AH196" s="494">
        <v>-9038</v>
      </c>
      <c r="AI196" s="494">
        <v>-6970</v>
      </c>
      <c r="AJ196" s="494">
        <v>-3650</v>
      </c>
      <c r="AK196" s="494">
        <v>5268</v>
      </c>
      <c r="AL196" s="494">
        <v>117795</v>
      </c>
      <c r="AM196" s="494">
        <v>210358</v>
      </c>
      <c r="AN196" s="494">
        <v>105534</v>
      </c>
      <c r="AO196" s="494">
        <v>13955</v>
      </c>
      <c r="AP196" s="494">
        <v>144249</v>
      </c>
      <c r="AQ196" s="494">
        <v>72405</v>
      </c>
      <c r="AR196" s="494">
        <v>206423</v>
      </c>
      <c r="AS196" s="494">
        <v>103871</v>
      </c>
      <c r="AT196" s="494">
        <v>479043</v>
      </c>
      <c r="AU196" s="494">
        <v>28291</v>
      </c>
      <c r="AV196" s="494">
        <v>12863</v>
      </c>
      <c r="AW196" s="494">
        <v>184106</v>
      </c>
      <c r="AX196" s="494">
        <v>12317</v>
      </c>
      <c r="AY196" s="494">
        <v>-57394</v>
      </c>
      <c r="AZ196" s="494">
        <v>-551</v>
      </c>
      <c r="BA196" s="494">
        <v>63922</v>
      </c>
      <c r="BB196" s="494">
        <v>78444</v>
      </c>
      <c r="BC196" s="494">
        <v>26648</v>
      </c>
      <c r="BD196" s="494">
        <v>960496</v>
      </c>
      <c r="BE196" s="494">
        <v>74250</v>
      </c>
      <c r="BF196" s="494">
        <v>148534</v>
      </c>
      <c r="BG196" s="494">
        <v>94986</v>
      </c>
      <c r="BH196" s="494">
        <v>55421</v>
      </c>
      <c r="BI196" s="494">
        <v>109559</v>
      </c>
      <c r="BJ196" s="494">
        <v>641989</v>
      </c>
      <c r="BK196" s="494">
        <v>49744</v>
      </c>
      <c r="BL196" s="494">
        <v>-73566</v>
      </c>
      <c r="BM196" s="494">
        <v>67334</v>
      </c>
      <c r="BN196" s="494">
        <v>51462</v>
      </c>
      <c r="BO196" s="494">
        <v>4344</v>
      </c>
      <c r="BP196" s="494">
        <v>19787</v>
      </c>
      <c r="BQ196" s="494">
        <v>81632</v>
      </c>
      <c r="BR196" s="494">
        <v>307626</v>
      </c>
      <c r="BS196" s="494">
        <v>11461</v>
      </c>
      <c r="BT196" s="494">
        <v>48209</v>
      </c>
      <c r="BU196" s="494">
        <v>188266</v>
      </c>
      <c r="BV196" s="494">
        <v>1048142</v>
      </c>
      <c r="BW196" s="494">
        <v>0</v>
      </c>
      <c r="BX196" s="494">
        <v>794657</v>
      </c>
      <c r="BY196" s="494">
        <v>201792</v>
      </c>
      <c r="BZ196" s="494">
        <v>820422</v>
      </c>
      <c r="CA196" s="494">
        <v>264539</v>
      </c>
      <c r="CB196" s="494">
        <v>290493</v>
      </c>
      <c r="CC196" s="494">
        <v>595068</v>
      </c>
      <c r="CD196" s="494">
        <v>0</v>
      </c>
      <c r="CE196" s="494">
        <v>88542</v>
      </c>
      <c r="CF196" s="494">
        <v>-56720</v>
      </c>
      <c r="CG196" s="494">
        <v>70684</v>
      </c>
      <c r="CH196" s="494">
        <v>122693</v>
      </c>
      <c r="CI196" s="494">
        <v>23333</v>
      </c>
      <c r="CJ196" s="494">
        <v>161420</v>
      </c>
      <c r="CK196" s="494">
        <v>269569</v>
      </c>
      <c r="CL196" s="494">
        <v>199057</v>
      </c>
      <c r="CM196" s="494">
        <v>63968</v>
      </c>
      <c r="CN196" s="494">
        <v>182552</v>
      </c>
      <c r="CO196" s="494">
        <v>212993</v>
      </c>
      <c r="CP196" s="494">
        <v>74934</v>
      </c>
      <c r="CQ196" s="494">
        <v>370914</v>
      </c>
      <c r="CR196" s="494">
        <v>41468</v>
      </c>
      <c r="CS196" s="494">
        <v>51758</v>
      </c>
      <c r="CT196" s="494">
        <v>88886</v>
      </c>
      <c r="CU196" s="494">
        <v>534204</v>
      </c>
      <c r="CV196" s="494">
        <v>372931</v>
      </c>
      <c r="CW196" s="494">
        <v>57273</v>
      </c>
      <c r="CX196" s="494">
        <v>362</v>
      </c>
      <c r="CY196" s="494">
        <v>69208</v>
      </c>
      <c r="CZ196" s="494">
        <v>77137</v>
      </c>
      <c r="DA196" s="494">
        <v>6955</v>
      </c>
      <c r="DB196" s="494">
        <v>61304</v>
      </c>
      <c r="DC196" s="494">
        <v>13853</v>
      </c>
      <c r="DD196" s="494">
        <v>1514</v>
      </c>
      <c r="DE196" s="494">
        <v>-655656</v>
      </c>
      <c r="DF196" s="494">
        <v>-287120</v>
      </c>
      <c r="DG196" s="494">
        <v>-16262</v>
      </c>
      <c r="DH196" s="494">
        <v>-100958</v>
      </c>
      <c r="DI196" s="494">
        <v>14530</v>
      </c>
      <c r="DJ196" s="494">
        <v>112854</v>
      </c>
      <c r="DK196" s="494">
        <v>-92997</v>
      </c>
      <c r="DL196" s="494">
        <v>-55904</v>
      </c>
      <c r="DM196" s="494">
        <v>-178465</v>
      </c>
      <c r="DN196" s="494">
        <v>518312</v>
      </c>
      <c r="DO196" s="494">
        <v>2829</v>
      </c>
      <c r="DP196" s="494">
        <v>-3856</v>
      </c>
      <c r="DQ196" s="494">
        <v>82211</v>
      </c>
      <c r="DR196" s="494">
        <v>85453</v>
      </c>
      <c r="DS196" s="494">
        <v>39562</v>
      </c>
      <c r="DT196" s="494">
        <v>26862</v>
      </c>
      <c r="DU196" s="494">
        <v>38700</v>
      </c>
      <c r="DV196" s="494">
        <v>-16616</v>
      </c>
      <c r="DW196" s="494">
        <v>91379</v>
      </c>
      <c r="DX196" s="494">
        <v>-4806</v>
      </c>
      <c r="DY196" s="494">
        <v>490314</v>
      </c>
      <c r="DZ196" s="494">
        <v>445093</v>
      </c>
      <c r="EA196" s="494">
        <v>392743</v>
      </c>
      <c r="EB196" s="494">
        <v>205454</v>
      </c>
      <c r="EC196" s="494">
        <v>173086</v>
      </c>
      <c r="ED196" s="494">
        <v>518310</v>
      </c>
      <c r="EE196" s="494">
        <v>161546</v>
      </c>
      <c r="EF196" s="494">
        <v>24135</v>
      </c>
      <c r="EG196" s="494">
        <v>598643</v>
      </c>
      <c r="EH196" s="494">
        <v>281118</v>
      </c>
      <c r="EI196" s="494">
        <v>11180898</v>
      </c>
      <c r="EJ196" s="494">
        <v>3630277</v>
      </c>
      <c r="EK196" s="494">
        <v>5789437</v>
      </c>
      <c r="EL196" s="494">
        <v>3196348</v>
      </c>
      <c r="EM196" s="494">
        <v>2759687</v>
      </c>
      <c r="EN196" s="494">
        <v>3700270</v>
      </c>
      <c r="EO196" s="494">
        <v>25313558</v>
      </c>
      <c r="EP196" s="494">
        <v>367287</v>
      </c>
      <c r="EQ196" s="494">
        <v>-1025</v>
      </c>
      <c r="ER196" s="494">
        <v>219596</v>
      </c>
      <c r="ES196" s="494">
        <v>623875</v>
      </c>
      <c r="ET196" s="494">
        <v>0</v>
      </c>
      <c r="EU196" s="494">
        <v>0</v>
      </c>
      <c r="EV196" s="494">
        <v>104378</v>
      </c>
      <c r="EW196" s="494">
        <v>27256</v>
      </c>
      <c r="EX196" s="494">
        <v>82383</v>
      </c>
      <c r="EY196" s="494">
        <v>7079</v>
      </c>
      <c r="EZ196" s="494">
        <v>58721</v>
      </c>
      <c r="FA196" s="494">
        <v>109134</v>
      </c>
      <c r="FB196" s="494">
        <v>43268</v>
      </c>
      <c r="FC196" s="494">
        <v>1557613</v>
      </c>
      <c r="FD196" s="494">
        <v>7923</v>
      </c>
      <c r="FE196" s="494">
        <v>3962596</v>
      </c>
      <c r="FF196" s="494">
        <v>788555</v>
      </c>
      <c r="FG196" s="494">
        <v>1766193</v>
      </c>
      <c r="FH196" s="494">
        <v>80094</v>
      </c>
      <c r="FI196" s="494">
        <v>628772</v>
      </c>
      <c r="FJ196" s="494">
        <v>0</v>
      </c>
      <c r="FK196" s="494">
        <v>0</v>
      </c>
      <c r="FL196" s="494">
        <v>0</v>
      </c>
      <c r="FM196" s="494">
        <v>77921</v>
      </c>
      <c r="FN196" s="494">
        <v>36500</v>
      </c>
      <c r="FO196" s="494">
        <v>670676</v>
      </c>
      <c r="FP196" s="494">
        <v>1936296</v>
      </c>
      <c r="FQ196" s="494">
        <v>64769</v>
      </c>
      <c r="FR196" s="494">
        <v>124365</v>
      </c>
      <c r="FS196" s="494">
        <v>314633</v>
      </c>
      <c r="FT196" s="494">
        <v>-30808</v>
      </c>
      <c r="FU196" s="494">
        <v>791510</v>
      </c>
      <c r="FV196" s="494">
        <v>276084</v>
      </c>
      <c r="FW196" s="494">
        <v>159328</v>
      </c>
      <c r="FX196" s="494">
        <v>48353</v>
      </c>
      <c r="FY196" s="494">
        <v>313503</v>
      </c>
      <c r="FZ196" s="494">
        <v>5314712</v>
      </c>
      <c r="GA196" s="494">
        <v>280049</v>
      </c>
      <c r="GB196" s="494">
        <v>702554</v>
      </c>
      <c r="GC196" s="494">
        <v>975251</v>
      </c>
      <c r="GD196" s="494">
        <v>2106925</v>
      </c>
      <c r="GE196" s="494">
        <v>1077349</v>
      </c>
      <c r="GF196" s="494">
        <v>0</v>
      </c>
      <c r="GG196" s="495">
        <v>1564821</v>
      </c>
      <c r="GH196" s="496">
        <v>103905324</v>
      </c>
      <c r="GI196" s="497"/>
      <c r="GJ196" s="497"/>
      <c r="GK196" s="497"/>
      <c r="GL196" s="497"/>
      <c r="GM196" s="497"/>
      <c r="GN196" s="497"/>
      <c r="GO196" s="497"/>
      <c r="GP196" s="497"/>
      <c r="GQ196" s="497"/>
      <c r="GR196" s="497"/>
      <c r="GS196" s="497"/>
      <c r="GT196" s="497"/>
      <c r="GU196" s="497"/>
      <c r="GV196" s="497"/>
      <c r="GW196" s="497"/>
      <c r="GX196" s="497"/>
      <c r="GY196" s="497"/>
      <c r="GZ196" s="497"/>
      <c r="HA196" s="497"/>
      <c r="HB196" s="497"/>
      <c r="HC196" s="497"/>
      <c r="HD196" s="497"/>
    </row>
    <row r="197" spans="1:212" ht="15.75" customHeight="1" x14ac:dyDescent="0.2">
      <c r="A197" s="498" t="s">
        <v>1257</v>
      </c>
      <c r="B197" s="506" t="s">
        <v>693</v>
      </c>
      <c r="C197" s="493">
        <v>501791</v>
      </c>
      <c r="D197" s="494">
        <v>69788</v>
      </c>
      <c r="E197" s="494">
        <v>298444</v>
      </c>
      <c r="F197" s="494">
        <v>165697</v>
      </c>
      <c r="G197" s="494">
        <v>42332</v>
      </c>
      <c r="H197" s="494">
        <v>120367</v>
      </c>
      <c r="I197" s="494">
        <v>418897</v>
      </c>
      <c r="J197" s="494">
        <v>79852</v>
      </c>
      <c r="K197" s="494">
        <v>5383</v>
      </c>
      <c r="L197" s="494">
        <v>36284</v>
      </c>
      <c r="M197" s="494">
        <v>33306</v>
      </c>
      <c r="N197" s="494">
        <v>215019</v>
      </c>
      <c r="O197" s="494">
        <v>10017</v>
      </c>
      <c r="P197" s="494">
        <v>32535</v>
      </c>
      <c r="Q197" s="494">
        <v>38002</v>
      </c>
      <c r="R197" s="494">
        <v>22743</v>
      </c>
      <c r="S197" s="494">
        <v>323069</v>
      </c>
      <c r="T197" s="494">
        <v>97755</v>
      </c>
      <c r="U197" s="494">
        <v>29774</v>
      </c>
      <c r="V197" s="494">
        <v>382001</v>
      </c>
      <c r="W197" s="494">
        <v>37028</v>
      </c>
      <c r="X197" s="494">
        <v>216361</v>
      </c>
      <c r="Y197" s="494">
        <v>305683</v>
      </c>
      <c r="Z197" s="494">
        <v>287188</v>
      </c>
      <c r="AA197" s="494">
        <v>160049</v>
      </c>
      <c r="AB197" s="494">
        <v>36717</v>
      </c>
      <c r="AC197" s="494">
        <v>109712</v>
      </c>
      <c r="AD197" s="494">
        <v>9419</v>
      </c>
      <c r="AE197" s="494">
        <v>37601</v>
      </c>
      <c r="AF197" s="494">
        <v>11885</v>
      </c>
      <c r="AG197" s="494">
        <v>101457</v>
      </c>
      <c r="AH197" s="494">
        <v>89598</v>
      </c>
      <c r="AI197" s="494">
        <v>108111</v>
      </c>
      <c r="AJ197" s="494">
        <v>7311</v>
      </c>
      <c r="AK197" s="494">
        <v>76470</v>
      </c>
      <c r="AL197" s="494">
        <v>87112</v>
      </c>
      <c r="AM197" s="494">
        <v>95534</v>
      </c>
      <c r="AN197" s="494">
        <v>83244</v>
      </c>
      <c r="AO197" s="494">
        <v>26621</v>
      </c>
      <c r="AP197" s="494">
        <v>270321</v>
      </c>
      <c r="AQ197" s="494">
        <v>27812</v>
      </c>
      <c r="AR197" s="494">
        <v>110681</v>
      </c>
      <c r="AS197" s="494">
        <v>104472</v>
      </c>
      <c r="AT197" s="494">
        <v>568945</v>
      </c>
      <c r="AU197" s="494">
        <v>37793</v>
      </c>
      <c r="AV197" s="494">
        <v>69444</v>
      </c>
      <c r="AW197" s="494">
        <v>187047</v>
      </c>
      <c r="AX197" s="494">
        <v>165494</v>
      </c>
      <c r="AY197" s="494">
        <v>352184</v>
      </c>
      <c r="AZ197" s="494">
        <v>152246</v>
      </c>
      <c r="BA197" s="494">
        <v>236491</v>
      </c>
      <c r="BB197" s="494">
        <v>329851</v>
      </c>
      <c r="BC197" s="494">
        <v>56666</v>
      </c>
      <c r="BD197" s="494">
        <v>1852048</v>
      </c>
      <c r="BE197" s="494">
        <v>118624</v>
      </c>
      <c r="BF197" s="494">
        <v>211976</v>
      </c>
      <c r="BG197" s="494">
        <v>90107</v>
      </c>
      <c r="BH197" s="494">
        <v>33955</v>
      </c>
      <c r="BI197" s="494">
        <v>248125</v>
      </c>
      <c r="BJ197" s="494">
        <v>352629</v>
      </c>
      <c r="BK197" s="494">
        <v>111487</v>
      </c>
      <c r="BL197" s="494">
        <v>908795</v>
      </c>
      <c r="BM197" s="494">
        <v>249993</v>
      </c>
      <c r="BN197" s="494">
        <v>253029</v>
      </c>
      <c r="BO197" s="494">
        <v>4549</v>
      </c>
      <c r="BP197" s="494">
        <v>9604</v>
      </c>
      <c r="BQ197" s="494">
        <v>180109</v>
      </c>
      <c r="BR197" s="494">
        <v>282311</v>
      </c>
      <c r="BS197" s="494">
        <v>85632</v>
      </c>
      <c r="BT197" s="494">
        <v>43314</v>
      </c>
      <c r="BU197" s="494">
        <v>116296</v>
      </c>
      <c r="BV197" s="494">
        <v>924069</v>
      </c>
      <c r="BW197" s="494">
        <v>0</v>
      </c>
      <c r="BX197" s="494">
        <v>197573</v>
      </c>
      <c r="BY197" s="494">
        <v>50201</v>
      </c>
      <c r="BZ197" s="494">
        <v>174435</v>
      </c>
      <c r="CA197" s="494">
        <v>89783</v>
      </c>
      <c r="CB197" s="494">
        <v>53375</v>
      </c>
      <c r="CC197" s="494">
        <v>120310</v>
      </c>
      <c r="CD197" s="494">
        <v>0</v>
      </c>
      <c r="CE197" s="494">
        <v>63242</v>
      </c>
      <c r="CF197" s="494">
        <v>304193</v>
      </c>
      <c r="CG197" s="494">
        <v>123007</v>
      </c>
      <c r="CH197" s="494">
        <v>186630</v>
      </c>
      <c r="CI197" s="494">
        <v>22334</v>
      </c>
      <c r="CJ197" s="494">
        <v>665732</v>
      </c>
      <c r="CK197" s="494">
        <v>213692</v>
      </c>
      <c r="CL197" s="494">
        <v>174900</v>
      </c>
      <c r="CM197" s="494">
        <v>94088</v>
      </c>
      <c r="CN197" s="494">
        <v>181608</v>
      </c>
      <c r="CO197" s="494">
        <v>377377</v>
      </c>
      <c r="CP197" s="494">
        <v>88191</v>
      </c>
      <c r="CQ197" s="494">
        <v>252116</v>
      </c>
      <c r="CR197" s="494">
        <v>39339</v>
      </c>
      <c r="CS197" s="494">
        <v>123220</v>
      </c>
      <c r="CT197" s="494">
        <v>143655</v>
      </c>
      <c r="CU197" s="494">
        <v>314234</v>
      </c>
      <c r="CV197" s="494">
        <v>404938</v>
      </c>
      <c r="CW197" s="494">
        <v>377896</v>
      </c>
      <c r="CX197" s="494">
        <v>111106</v>
      </c>
      <c r="CY197" s="494">
        <v>214383</v>
      </c>
      <c r="CZ197" s="494">
        <v>364905</v>
      </c>
      <c r="DA197" s="494">
        <v>181418</v>
      </c>
      <c r="DB197" s="494">
        <v>68460</v>
      </c>
      <c r="DC197" s="494">
        <v>80108</v>
      </c>
      <c r="DD197" s="494">
        <v>1591812</v>
      </c>
      <c r="DE197" s="494">
        <v>1059987</v>
      </c>
      <c r="DF197" s="494">
        <v>1349447</v>
      </c>
      <c r="DG197" s="494">
        <v>510153</v>
      </c>
      <c r="DH197" s="494">
        <v>185016</v>
      </c>
      <c r="DI197" s="494">
        <v>209265</v>
      </c>
      <c r="DJ197" s="494">
        <v>403001</v>
      </c>
      <c r="DK197" s="494">
        <v>486930</v>
      </c>
      <c r="DL197" s="494">
        <v>134966</v>
      </c>
      <c r="DM197" s="494">
        <v>412847</v>
      </c>
      <c r="DN197" s="494">
        <v>1382258</v>
      </c>
      <c r="DO197" s="494">
        <v>438976</v>
      </c>
      <c r="DP197" s="494">
        <v>26808</v>
      </c>
      <c r="DQ197" s="494">
        <v>2602326</v>
      </c>
      <c r="DR197" s="494">
        <v>269217</v>
      </c>
      <c r="DS197" s="494">
        <v>44213</v>
      </c>
      <c r="DT197" s="494">
        <v>245403</v>
      </c>
      <c r="DU197" s="494">
        <v>136406</v>
      </c>
      <c r="DV197" s="494">
        <v>69112</v>
      </c>
      <c r="DW197" s="494">
        <v>351484</v>
      </c>
      <c r="DX197" s="494">
        <v>20690</v>
      </c>
      <c r="DY197" s="494">
        <v>422464</v>
      </c>
      <c r="DZ197" s="494">
        <v>387325</v>
      </c>
      <c r="EA197" s="494">
        <v>281190</v>
      </c>
      <c r="EB197" s="494">
        <v>914649</v>
      </c>
      <c r="EC197" s="494">
        <v>331360</v>
      </c>
      <c r="ED197" s="494">
        <v>4426810</v>
      </c>
      <c r="EE197" s="494">
        <v>648159</v>
      </c>
      <c r="EF197" s="494">
        <v>33291</v>
      </c>
      <c r="EG197" s="494">
        <v>880817</v>
      </c>
      <c r="EH197" s="494">
        <v>258529</v>
      </c>
      <c r="EI197" s="494">
        <v>4314920</v>
      </c>
      <c r="EJ197" s="494">
        <v>4171281</v>
      </c>
      <c r="EK197" s="494">
        <v>1505400</v>
      </c>
      <c r="EL197" s="494">
        <v>1094983</v>
      </c>
      <c r="EM197" s="494">
        <v>4473595</v>
      </c>
      <c r="EN197" s="494">
        <v>3878893</v>
      </c>
      <c r="EO197" s="494">
        <v>18808479</v>
      </c>
      <c r="EP197" s="494">
        <v>2454929</v>
      </c>
      <c r="EQ197" s="494">
        <v>18776</v>
      </c>
      <c r="ER197" s="494">
        <v>181543</v>
      </c>
      <c r="ES197" s="494">
        <v>1174856</v>
      </c>
      <c r="ET197" s="494">
        <v>0</v>
      </c>
      <c r="EU197" s="494">
        <v>0</v>
      </c>
      <c r="EV197" s="494">
        <v>334428</v>
      </c>
      <c r="EW197" s="494">
        <v>147290</v>
      </c>
      <c r="EX197" s="494">
        <v>177068</v>
      </c>
      <c r="EY197" s="494">
        <v>415194</v>
      </c>
      <c r="EZ197" s="494">
        <v>158831</v>
      </c>
      <c r="FA197" s="494">
        <v>450579</v>
      </c>
      <c r="FB197" s="494">
        <v>96307</v>
      </c>
      <c r="FC197" s="494">
        <v>638827</v>
      </c>
      <c r="FD197" s="494">
        <v>87121</v>
      </c>
      <c r="FE197" s="494">
        <v>3081084</v>
      </c>
      <c r="FF197" s="494">
        <v>304040</v>
      </c>
      <c r="FG197" s="494">
        <v>1621674</v>
      </c>
      <c r="FH197" s="494">
        <v>112712</v>
      </c>
      <c r="FI197" s="494">
        <v>405623</v>
      </c>
      <c r="FJ197" s="494">
        <v>0</v>
      </c>
      <c r="FK197" s="494">
        <v>0</v>
      </c>
      <c r="FL197" s="494">
        <v>1956609</v>
      </c>
      <c r="FM197" s="494">
        <v>95449</v>
      </c>
      <c r="FN197" s="494">
        <v>356478</v>
      </c>
      <c r="FO197" s="494">
        <v>920306</v>
      </c>
      <c r="FP197" s="494">
        <v>3246725</v>
      </c>
      <c r="FQ197" s="494">
        <v>67730</v>
      </c>
      <c r="FR197" s="494">
        <v>234972</v>
      </c>
      <c r="FS197" s="494">
        <v>752967</v>
      </c>
      <c r="FT197" s="494">
        <v>273098</v>
      </c>
      <c r="FU197" s="494">
        <v>3687640</v>
      </c>
      <c r="FV197" s="494">
        <v>567400</v>
      </c>
      <c r="FW197" s="494">
        <v>590583</v>
      </c>
      <c r="FX197" s="494">
        <v>114718</v>
      </c>
      <c r="FY197" s="494">
        <v>285278</v>
      </c>
      <c r="FZ197" s="494">
        <v>4144131</v>
      </c>
      <c r="GA197" s="494">
        <v>681677</v>
      </c>
      <c r="GB197" s="494">
        <v>1321098</v>
      </c>
      <c r="GC197" s="494">
        <v>706696</v>
      </c>
      <c r="GD197" s="494">
        <v>1327986</v>
      </c>
      <c r="GE197" s="494">
        <v>1138074</v>
      </c>
      <c r="GF197" s="494">
        <v>0</v>
      </c>
      <c r="GG197" s="495">
        <v>230144</v>
      </c>
      <c r="GH197" s="496">
        <v>112735808</v>
      </c>
      <c r="GI197" s="497"/>
      <c r="GJ197" s="497"/>
      <c r="GK197" s="497"/>
      <c r="GL197" s="497"/>
      <c r="GM197" s="497"/>
      <c r="GN197" s="497"/>
      <c r="GO197" s="497"/>
      <c r="GP197" s="497"/>
      <c r="GQ197" s="497"/>
      <c r="GR197" s="497"/>
      <c r="GS197" s="497"/>
      <c r="GT197" s="497"/>
      <c r="GU197" s="497"/>
      <c r="GV197" s="497"/>
      <c r="GW197" s="497"/>
      <c r="GX197" s="497"/>
      <c r="GY197" s="497"/>
      <c r="GZ197" s="497"/>
      <c r="HA197" s="497"/>
      <c r="HB197" s="497"/>
      <c r="HC197" s="497"/>
      <c r="HD197" s="497"/>
    </row>
    <row r="198" spans="1:212" ht="15.75" customHeight="1" x14ac:dyDescent="0.2">
      <c r="A198" s="498" t="s">
        <v>1258</v>
      </c>
      <c r="B198" s="506" t="s">
        <v>1259</v>
      </c>
      <c r="C198" s="493">
        <v>0</v>
      </c>
      <c r="D198" s="494">
        <v>0</v>
      </c>
      <c r="E198" s="494">
        <v>0</v>
      </c>
      <c r="F198" s="494">
        <v>0</v>
      </c>
      <c r="G198" s="494">
        <v>0</v>
      </c>
      <c r="H198" s="494">
        <v>0</v>
      </c>
      <c r="I198" s="494">
        <v>0</v>
      </c>
      <c r="J198" s="494">
        <v>0</v>
      </c>
      <c r="K198" s="494">
        <v>0</v>
      </c>
      <c r="L198" s="494">
        <v>0</v>
      </c>
      <c r="M198" s="494">
        <v>0</v>
      </c>
      <c r="N198" s="494">
        <v>0</v>
      </c>
      <c r="O198" s="494">
        <v>0</v>
      </c>
      <c r="P198" s="494">
        <v>0</v>
      </c>
      <c r="Q198" s="494">
        <v>0</v>
      </c>
      <c r="R198" s="494">
        <v>0</v>
      </c>
      <c r="S198" s="494">
        <v>0</v>
      </c>
      <c r="T198" s="494">
        <v>0</v>
      </c>
      <c r="U198" s="494">
        <v>0</v>
      </c>
      <c r="V198" s="494">
        <v>0</v>
      </c>
      <c r="W198" s="494">
        <v>0</v>
      </c>
      <c r="X198" s="494">
        <v>0</v>
      </c>
      <c r="Y198" s="494">
        <v>0</v>
      </c>
      <c r="Z198" s="494">
        <v>0</v>
      </c>
      <c r="AA198" s="494">
        <v>0</v>
      </c>
      <c r="AB198" s="494">
        <v>0</v>
      </c>
      <c r="AC198" s="494">
        <v>0</v>
      </c>
      <c r="AD198" s="494">
        <v>0</v>
      </c>
      <c r="AE198" s="494">
        <v>0</v>
      </c>
      <c r="AF198" s="494">
        <v>0</v>
      </c>
      <c r="AG198" s="494">
        <v>0</v>
      </c>
      <c r="AH198" s="494">
        <v>0</v>
      </c>
      <c r="AI198" s="494">
        <v>0</v>
      </c>
      <c r="AJ198" s="494">
        <v>0</v>
      </c>
      <c r="AK198" s="494">
        <v>0</v>
      </c>
      <c r="AL198" s="494">
        <v>0</v>
      </c>
      <c r="AM198" s="494">
        <v>0</v>
      </c>
      <c r="AN198" s="494">
        <v>0</v>
      </c>
      <c r="AO198" s="494">
        <v>0</v>
      </c>
      <c r="AP198" s="494">
        <v>0</v>
      </c>
      <c r="AQ198" s="494">
        <v>0</v>
      </c>
      <c r="AR198" s="494">
        <v>0</v>
      </c>
      <c r="AS198" s="494">
        <v>0</v>
      </c>
      <c r="AT198" s="494">
        <v>0</v>
      </c>
      <c r="AU198" s="494">
        <v>0</v>
      </c>
      <c r="AV198" s="494">
        <v>0</v>
      </c>
      <c r="AW198" s="494">
        <v>0</v>
      </c>
      <c r="AX198" s="494">
        <v>0</v>
      </c>
      <c r="AY198" s="494">
        <v>0</v>
      </c>
      <c r="AZ198" s="494">
        <v>0</v>
      </c>
      <c r="BA198" s="494">
        <v>0</v>
      </c>
      <c r="BB198" s="494">
        <v>0</v>
      </c>
      <c r="BC198" s="494">
        <v>0</v>
      </c>
      <c r="BD198" s="494">
        <v>0</v>
      </c>
      <c r="BE198" s="494">
        <v>0</v>
      </c>
      <c r="BF198" s="494">
        <v>0</v>
      </c>
      <c r="BG198" s="494">
        <v>0</v>
      </c>
      <c r="BH198" s="494">
        <v>0</v>
      </c>
      <c r="BI198" s="494">
        <v>0</v>
      </c>
      <c r="BJ198" s="494">
        <v>0</v>
      </c>
      <c r="BK198" s="494">
        <v>0</v>
      </c>
      <c r="BL198" s="494">
        <v>0</v>
      </c>
      <c r="BM198" s="494">
        <v>0</v>
      </c>
      <c r="BN198" s="494">
        <v>0</v>
      </c>
      <c r="BO198" s="494">
        <v>0</v>
      </c>
      <c r="BP198" s="494">
        <v>0</v>
      </c>
      <c r="BQ198" s="494">
        <v>0</v>
      </c>
      <c r="BR198" s="494">
        <v>0</v>
      </c>
      <c r="BS198" s="494">
        <v>0</v>
      </c>
      <c r="BT198" s="494">
        <v>0</v>
      </c>
      <c r="BU198" s="494">
        <v>0</v>
      </c>
      <c r="BV198" s="494">
        <v>0</v>
      </c>
      <c r="BW198" s="494">
        <v>0</v>
      </c>
      <c r="BX198" s="494">
        <v>0</v>
      </c>
      <c r="BY198" s="494">
        <v>0</v>
      </c>
      <c r="BZ198" s="494">
        <v>0</v>
      </c>
      <c r="CA198" s="494">
        <v>0</v>
      </c>
      <c r="CB198" s="494">
        <v>0</v>
      </c>
      <c r="CC198" s="494">
        <v>0</v>
      </c>
      <c r="CD198" s="494">
        <v>0</v>
      </c>
      <c r="CE198" s="494">
        <v>0</v>
      </c>
      <c r="CF198" s="494">
        <v>0</v>
      </c>
      <c r="CG198" s="494">
        <v>0</v>
      </c>
      <c r="CH198" s="494">
        <v>0</v>
      </c>
      <c r="CI198" s="494">
        <v>0</v>
      </c>
      <c r="CJ198" s="494">
        <v>0</v>
      </c>
      <c r="CK198" s="494">
        <v>0</v>
      </c>
      <c r="CL198" s="494">
        <v>0</v>
      </c>
      <c r="CM198" s="494">
        <v>0</v>
      </c>
      <c r="CN198" s="494">
        <v>0</v>
      </c>
      <c r="CO198" s="494">
        <v>0</v>
      </c>
      <c r="CP198" s="494">
        <v>0</v>
      </c>
      <c r="CQ198" s="494">
        <v>0</v>
      </c>
      <c r="CR198" s="494">
        <v>0</v>
      </c>
      <c r="CS198" s="494">
        <v>0</v>
      </c>
      <c r="CT198" s="494">
        <v>0</v>
      </c>
      <c r="CU198" s="494">
        <v>0</v>
      </c>
      <c r="CV198" s="494">
        <v>0</v>
      </c>
      <c r="CW198" s="494">
        <v>0</v>
      </c>
      <c r="CX198" s="494">
        <v>0</v>
      </c>
      <c r="CY198" s="494">
        <v>0</v>
      </c>
      <c r="CZ198" s="494">
        <v>0</v>
      </c>
      <c r="DA198" s="494">
        <v>0</v>
      </c>
      <c r="DB198" s="494">
        <v>0</v>
      </c>
      <c r="DC198" s="494">
        <v>0</v>
      </c>
      <c r="DD198" s="494">
        <v>0</v>
      </c>
      <c r="DE198" s="494">
        <v>0</v>
      </c>
      <c r="DF198" s="494">
        <v>0</v>
      </c>
      <c r="DG198" s="494">
        <v>0</v>
      </c>
      <c r="DH198" s="494">
        <v>0</v>
      </c>
      <c r="DI198" s="494">
        <v>0</v>
      </c>
      <c r="DJ198" s="494">
        <v>0</v>
      </c>
      <c r="DK198" s="494">
        <v>0</v>
      </c>
      <c r="DL198" s="494">
        <v>0</v>
      </c>
      <c r="DM198" s="494">
        <v>0</v>
      </c>
      <c r="DN198" s="494">
        <v>0</v>
      </c>
      <c r="DO198" s="494">
        <v>0</v>
      </c>
      <c r="DP198" s="494">
        <v>0</v>
      </c>
      <c r="DQ198" s="494">
        <v>0</v>
      </c>
      <c r="DR198" s="494">
        <v>0</v>
      </c>
      <c r="DS198" s="494">
        <v>0</v>
      </c>
      <c r="DT198" s="494">
        <v>0</v>
      </c>
      <c r="DU198" s="494">
        <v>0</v>
      </c>
      <c r="DV198" s="494">
        <v>0</v>
      </c>
      <c r="DW198" s="494">
        <v>0</v>
      </c>
      <c r="DX198" s="494">
        <v>0</v>
      </c>
      <c r="DY198" s="494">
        <v>0</v>
      </c>
      <c r="DZ198" s="494">
        <v>0</v>
      </c>
      <c r="EA198" s="494">
        <v>0</v>
      </c>
      <c r="EB198" s="494">
        <v>0</v>
      </c>
      <c r="EC198" s="494">
        <v>0</v>
      </c>
      <c r="ED198" s="494">
        <v>0</v>
      </c>
      <c r="EE198" s="494">
        <v>0</v>
      </c>
      <c r="EF198" s="494">
        <v>0</v>
      </c>
      <c r="EG198" s="494">
        <v>94876</v>
      </c>
      <c r="EH198" s="494">
        <v>135936</v>
      </c>
      <c r="EI198" s="494">
        <v>0</v>
      </c>
      <c r="EJ198" s="494">
        <v>0</v>
      </c>
      <c r="EK198" s="494">
        <v>0</v>
      </c>
      <c r="EL198" s="494">
        <v>0</v>
      </c>
      <c r="EM198" s="494">
        <v>0</v>
      </c>
      <c r="EN198" s="494">
        <v>0</v>
      </c>
      <c r="EO198" s="494">
        <v>0</v>
      </c>
      <c r="EP198" s="494">
        <v>0</v>
      </c>
      <c r="EQ198" s="494">
        <v>0</v>
      </c>
      <c r="ER198" s="494">
        <v>0</v>
      </c>
      <c r="ES198" s="494">
        <v>0</v>
      </c>
      <c r="ET198" s="494">
        <v>0</v>
      </c>
      <c r="EU198" s="494">
        <v>0</v>
      </c>
      <c r="EV198" s="494">
        <v>0</v>
      </c>
      <c r="EW198" s="494">
        <v>0</v>
      </c>
      <c r="EX198" s="494">
        <v>0</v>
      </c>
      <c r="EY198" s="494">
        <v>0</v>
      </c>
      <c r="EZ198" s="494">
        <v>0</v>
      </c>
      <c r="FA198" s="494">
        <v>0</v>
      </c>
      <c r="FB198" s="494">
        <v>0</v>
      </c>
      <c r="FC198" s="494">
        <v>7368</v>
      </c>
      <c r="FD198" s="494">
        <v>0</v>
      </c>
      <c r="FE198" s="494">
        <v>0</v>
      </c>
      <c r="FF198" s="494">
        <v>0</v>
      </c>
      <c r="FG198" s="494">
        <v>0</v>
      </c>
      <c r="FH198" s="494">
        <v>0</v>
      </c>
      <c r="FI198" s="494">
        <v>0</v>
      </c>
      <c r="FJ198" s="494">
        <v>4107615</v>
      </c>
      <c r="FK198" s="494">
        <v>9207605</v>
      </c>
      <c r="FL198" s="494">
        <v>2965129</v>
      </c>
      <c r="FM198" s="494">
        <v>238285</v>
      </c>
      <c r="FN198" s="494">
        <v>1545594</v>
      </c>
      <c r="FO198" s="494">
        <v>0</v>
      </c>
      <c r="FP198" s="494">
        <v>0</v>
      </c>
      <c r="FQ198" s="494">
        <v>3220</v>
      </c>
      <c r="FR198" s="494">
        <v>29683</v>
      </c>
      <c r="FS198" s="494">
        <v>0</v>
      </c>
      <c r="FT198" s="494">
        <v>0</v>
      </c>
      <c r="FU198" s="494">
        <v>0</v>
      </c>
      <c r="FV198" s="494">
        <v>0</v>
      </c>
      <c r="FW198" s="494">
        <v>0</v>
      </c>
      <c r="FX198" s="494">
        <v>0</v>
      </c>
      <c r="FY198" s="494">
        <v>0</v>
      </c>
      <c r="FZ198" s="494">
        <v>0</v>
      </c>
      <c r="GA198" s="494">
        <v>0</v>
      </c>
      <c r="GB198" s="494">
        <v>0</v>
      </c>
      <c r="GC198" s="494">
        <v>0</v>
      </c>
      <c r="GD198" s="494">
        <v>0</v>
      </c>
      <c r="GE198" s="494">
        <v>0</v>
      </c>
      <c r="GF198" s="494">
        <v>0</v>
      </c>
      <c r="GG198" s="495">
        <v>0</v>
      </c>
      <c r="GH198" s="496">
        <v>18335311</v>
      </c>
      <c r="GI198" s="497"/>
      <c r="GJ198" s="497"/>
      <c r="GK198" s="497"/>
      <c r="GL198" s="497"/>
      <c r="GM198" s="497"/>
      <c r="GN198" s="497"/>
      <c r="GO198" s="497"/>
      <c r="GP198" s="497"/>
      <c r="GQ198" s="497"/>
      <c r="GR198" s="497"/>
      <c r="GS198" s="497"/>
      <c r="GT198" s="497"/>
      <c r="GU198" s="497"/>
      <c r="GV198" s="497"/>
      <c r="GW198" s="497"/>
      <c r="GX198" s="497"/>
      <c r="GY198" s="497"/>
      <c r="GZ198" s="497"/>
      <c r="HA198" s="497"/>
      <c r="HB198" s="497"/>
      <c r="HC198" s="497"/>
      <c r="HD198" s="497"/>
    </row>
    <row r="199" spans="1:212" ht="15.75" customHeight="1" x14ac:dyDescent="0.2">
      <c r="A199" s="498" t="s">
        <v>1260</v>
      </c>
      <c r="B199" s="506" t="s">
        <v>1261</v>
      </c>
      <c r="C199" s="493">
        <v>98132</v>
      </c>
      <c r="D199" s="494">
        <v>13889</v>
      </c>
      <c r="E199" s="494">
        <v>130465</v>
      </c>
      <c r="F199" s="494">
        <v>43118</v>
      </c>
      <c r="G199" s="494">
        <v>8801</v>
      </c>
      <c r="H199" s="494">
        <v>23328</v>
      </c>
      <c r="I199" s="494">
        <v>62701</v>
      </c>
      <c r="J199" s="494">
        <v>27869</v>
      </c>
      <c r="K199" s="494">
        <v>7936</v>
      </c>
      <c r="L199" s="494">
        <v>4353</v>
      </c>
      <c r="M199" s="494">
        <v>10178</v>
      </c>
      <c r="N199" s="494">
        <v>78828</v>
      </c>
      <c r="O199" s="494">
        <v>3918</v>
      </c>
      <c r="P199" s="494">
        <v>28549</v>
      </c>
      <c r="Q199" s="494">
        <v>23697</v>
      </c>
      <c r="R199" s="494">
        <v>7391</v>
      </c>
      <c r="S199" s="494">
        <v>47058</v>
      </c>
      <c r="T199" s="494">
        <v>38575</v>
      </c>
      <c r="U199" s="494">
        <v>73064</v>
      </c>
      <c r="V199" s="494">
        <v>118075</v>
      </c>
      <c r="W199" s="494">
        <v>19464</v>
      </c>
      <c r="X199" s="494">
        <v>96229</v>
      </c>
      <c r="Y199" s="494">
        <v>132493</v>
      </c>
      <c r="Z199" s="494">
        <v>1404271</v>
      </c>
      <c r="AA199" s="494">
        <v>75843</v>
      </c>
      <c r="AB199" s="494">
        <v>24242</v>
      </c>
      <c r="AC199" s="494">
        <v>1389615</v>
      </c>
      <c r="AD199" s="494">
        <v>8266</v>
      </c>
      <c r="AE199" s="494">
        <v>22649</v>
      </c>
      <c r="AF199" s="494">
        <v>6323</v>
      </c>
      <c r="AG199" s="494">
        <v>17214</v>
      </c>
      <c r="AH199" s="494">
        <v>8980</v>
      </c>
      <c r="AI199" s="494">
        <v>52687</v>
      </c>
      <c r="AJ199" s="494">
        <v>7665</v>
      </c>
      <c r="AK199" s="494">
        <v>40691</v>
      </c>
      <c r="AL199" s="494">
        <v>37129</v>
      </c>
      <c r="AM199" s="494">
        <v>44906</v>
      </c>
      <c r="AN199" s="494">
        <v>48210</v>
      </c>
      <c r="AO199" s="494">
        <v>5752</v>
      </c>
      <c r="AP199" s="494">
        <v>45767</v>
      </c>
      <c r="AQ199" s="494">
        <v>13730</v>
      </c>
      <c r="AR199" s="494">
        <v>64398</v>
      </c>
      <c r="AS199" s="494">
        <v>37303</v>
      </c>
      <c r="AT199" s="494">
        <v>185852</v>
      </c>
      <c r="AU199" s="494">
        <v>10388</v>
      </c>
      <c r="AV199" s="494">
        <v>16699</v>
      </c>
      <c r="AW199" s="494">
        <v>16841</v>
      </c>
      <c r="AX199" s="494">
        <v>41292</v>
      </c>
      <c r="AY199" s="494">
        <v>61224</v>
      </c>
      <c r="AZ199" s="494">
        <v>12380</v>
      </c>
      <c r="BA199" s="494">
        <v>39287</v>
      </c>
      <c r="BB199" s="494">
        <v>34948</v>
      </c>
      <c r="BC199" s="494">
        <v>12960</v>
      </c>
      <c r="BD199" s="494">
        <v>191119</v>
      </c>
      <c r="BE199" s="494">
        <v>24959</v>
      </c>
      <c r="BF199" s="494">
        <v>41818</v>
      </c>
      <c r="BG199" s="494">
        <v>19974</v>
      </c>
      <c r="BH199" s="494">
        <v>10733</v>
      </c>
      <c r="BI199" s="494">
        <v>40111</v>
      </c>
      <c r="BJ199" s="494">
        <v>3711095</v>
      </c>
      <c r="BK199" s="494">
        <v>11656</v>
      </c>
      <c r="BL199" s="494">
        <v>418567</v>
      </c>
      <c r="BM199" s="494">
        <v>16495</v>
      </c>
      <c r="BN199" s="494">
        <v>67513</v>
      </c>
      <c r="BO199" s="494">
        <v>2724</v>
      </c>
      <c r="BP199" s="494">
        <v>6025</v>
      </c>
      <c r="BQ199" s="494">
        <v>28077</v>
      </c>
      <c r="BR199" s="494">
        <v>111252</v>
      </c>
      <c r="BS199" s="494">
        <v>15243</v>
      </c>
      <c r="BT199" s="494">
        <v>12755</v>
      </c>
      <c r="BU199" s="494">
        <v>29522</v>
      </c>
      <c r="BV199" s="494">
        <v>264951</v>
      </c>
      <c r="BW199" s="494">
        <v>0</v>
      </c>
      <c r="BX199" s="494">
        <v>23425</v>
      </c>
      <c r="BY199" s="494">
        <v>7797</v>
      </c>
      <c r="BZ199" s="494">
        <v>17024</v>
      </c>
      <c r="CA199" s="494">
        <v>79113</v>
      </c>
      <c r="CB199" s="494">
        <v>44066</v>
      </c>
      <c r="CC199" s="494">
        <v>26791</v>
      </c>
      <c r="CD199" s="494">
        <v>0</v>
      </c>
      <c r="CE199" s="494">
        <v>10823</v>
      </c>
      <c r="CF199" s="494">
        <v>27895</v>
      </c>
      <c r="CG199" s="494">
        <v>57674</v>
      </c>
      <c r="CH199" s="494">
        <v>63408</v>
      </c>
      <c r="CI199" s="494">
        <v>14358</v>
      </c>
      <c r="CJ199" s="494">
        <v>203812</v>
      </c>
      <c r="CK199" s="494">
        <v>17405</v>
      </c>
      <c r="CL199" s="494">
        <v>13614</v>
      </c>
      <c r="CM199" s="494">
        <v>11960</v>
      </c>
      <c r="CN199" s="494">
        <v>17353</v>
      </c>
      <c r="CO199" s="494">
        <v>24316</v>
      </c>
      <c r="CP199" s="494">
        <v>9773</v>
      </c>
      <c r="CQ199" s="494">
        <v>29281</v>
      </c>
      <c r="CR199" s="494">
        <v>463</v>
      </c>
      <c r="CS199" s="494">
        <v>6661</v>
      </c>
      <c r="CT199" s="494">
        <v>14695</v>
      </c>
      <c r="CU199" s="494">
        <v>33043</v>
      </c>
      <c r="CV199" s="494">
        <v>11854</v>
      </c>
      <c r="CW199" s="494">
        <v>26405</v>
      </c>
      <c r="CX199" s="494">
        <v>13258</v>
      </c>
      <c r="CY199" s="494">
        <v>32263</v>
      </c>
      <c r="CZ199" s="494">
        <v>19262</v>
      </c>
      <c r="DA199" s="494">
        <v>17081</v>
      </c>
      <c r="DB199" s="494">
        <v>4687</v>
      </c>
      <c r="DC199" s="494">
        <v>5306</v>
      </c>
      <c r="DD199" s="494">
        <v>57948</v>
      </c>
      <c r="DE199" s="494">
        <v>78107</v>
      </c>
      <c r="DF199" s="494">
        <v>34363</v>
      </c>
      <c r="DG199" s="494">
        <v>13005</v>
      </c>
      <c r="DH199" s="494">
        <v>4730</v>
      </c>
      <c r="DI199" s="494">
        <v>5357</v>
      </c>
      <c r="DJ199" s="494">
        <v>25685</v>
      </c>
      <c r="DK199" s="494">
        <v>30492</v>
      </c>
      <c r="DL199" s="494">
        <v>19491</v>
      </c>
      <c r="DM199" s="494">
        <v>23242</v>
      </c>
      <c r="DN199" s="494">
        <v>-334256</v>
      </c>
      <c r="DO199" s="494">
        <v>-9296</v>
      </c>
      <c r="DP199" s="494">
        <v>-11566</v>
      </c>
      <c r="DQ199" s="494">
        <v>47602</v>
      </c>
      <c r="DR199" s="494">
        <v>60385</v>
      </c>
      <c r="DS199" s="494">
        <v>13549</v>
      </c>
      <c r="DT199" s="494">
        <v>139685</v>
      </c>
      <c r="DU199" s="494">
        <v>11884</v>
      </c>
      <c r="DV199" s="494">
        <v>3154</v>
      </c>
      <c r="DW199" s="494">
        <v>23644</v>
      </c>
      <c r="DX199" s="494">
        <v>65202</v>
      </c>
      <c r="DY199" s="494">
        <v>602700</v>
      </c>
      <c r="DZ199" s="494">
        <v>509147</v>
      </c>
      <c r="EA199" s="494">
        <v>390758</v>
      </c>
      <c r="EB199" s="494">
        <v>503592</v>
      </c>
      <c r="EC199" s="494">
        <v>240632</v>
      </c>
      <c r="ED199" s="494">
        <v>737928</v>
      </c>
      <c r="EE199" s="494">
        <v>88099</v>
      </c>
      <c r="EF199" s="494">
        <v>2717</v>
      </c>
      <c r="EG199" s="494">
        <v>202815</v>
      </c>
      <c r="EH199" s="494">
        <v>93628</v>
      </c>
      <c r="EI199" s="494">
        <v>2178683</v>
      </c>
      <c r="EJ199" s="494">
        <v>1796193</v>
      </c>
      <c r="EK199" s="494">
        <v>609283</v>
      </c>
      <c r="EL199" s="494">
        <v>137454</v>
      </c>
      <c r="EM199" s="494">
        <v>1241699</v>
      </c>
      <c r="EN199" s="494">
        <v>542287</v>
      </c>
      <c r="EO199" s="494">
        <v>2202743</v>
      </c>
      <c r="EP199" s="494">
        <v>349101</v>
      </c>
      <c r="EQ199" s="494">
        <v>7289</v>
      </c>
      <c r="ER199" s="494">
        <v>108838</v>
      </c>
      <c r="ES199" s="494">
        <v>1250063</v>
      </c>
      <c r="ET199" s="494">
        <v>0</v>
      </c>
      <c r="EU199" s="494">
        <v>0</v>
      </c>
      <c r="EV199" s="494">
        <v>28635</v>
      </c>
      <c r="EW199" s="494">
        <v>37796</v>
      </c>
      <c r="EX199" s="494">
        <v>18049</v>
      </c>
      <c r="EY199" s="494">
        <v>-260715</v>
      </c>
      <c r="EZ199" s="494">
        <v>95589</v>
      </c>
      <c r="FA199" s="494">
        <v>247953</v>
      </c>
      <c r="FB199" s="494">
        <v>77462</v>
      </c>
      <c r="FC199" s="494">
        <v>463105</v>
      </c>
      <c r="FD199" s="494">
        <v>31652</v>
      </c>
      <c r="FE199" s="494">
        <v>612179</v>
      </c>
      <c r="FF199" s="494">
        <v>175879</v>
      </c>
      <c r="FG199" s="494">
        <v>589804</v>
      </c>
      <c r="FH199" s="494">
        <v>112442</v>
      </c>
      <c r="FI199" s="494">
        <v>132173</v>
      </c>
      <c r="FJ199" s="494">
        <v>73812</v>
      </c>
      <c r="FK199" s="494">
        <v>58</v>
      </c>
      <c r="FL199" s="494">
        <v>158608</v>
      </c>
      <c r="FM199" s="494">
        <v>78339</v>
      </c>
      <c r="FN199" s="494">
        <v>231947</v>
      </c>
      <c r="FO199" s="494">
        <v>149039</v>
      </c>
      <c r="FP199" s="494">
        <v>732221</v>
      </c>
      <c r="FQ199" s="494">
        <v>43776</v>
      </c>
      <c r="FR199" s="494">
        <v>51131</v>
      </c>
      <c r="FS199" s="494">
        <v>158900</v>
      </c>
      <c r="FT199" s="494">
        <v>152621</v>
      </c>
      <c r="FU199" s="494">
        <v>51554</v>
      </c>
      <c r="FV199" s="494">
        <v>85038</v>
      </c>
      <c r="FW199" s="494">
        <v>178747</v>
      </c>
      <c r="FX199" s="494">
        <v>134789</v>
      </c>
      <c r="FY199" s="494">
        <v>144440</v>
      </c>
      <c r="FZ199" s="494">
        <v>2996865</v>
      </c>
      <c r="GA199" s="494">
        <v>140953</v>
      </c>
      <c r="GB199" s="494">
        <v>896255</v>
      </c>
      <c r="GC199" s="494">
        <v>273652</v>
      </c>
      <c r="GD199" s="494">
        <v>883670</v>
      </c>
      <c r="GE199" s="494">
        <v>714269</v>
      </c>
      <c r="GF199" s="494">
        <v>0</v>
      </c>
      <c r="GG199" s="495">
        <v>82141</v>
      </c>
      <c r="GH199" s="496">
        <v>35667962</v>
      </c>
      <c r="GI199" s="497"/>
      <c r="GJ199" s="497"/>
      <c r="GK199" s="497"/>
      <c r="GL199" s="497"/>
      <c r="GM199" s="497"/>
      <c r="GN199" s="497"/>
      <c r="GO199" s="497"/>
      <c r="GP199" s="497"/>
      <c r="GQ199" s="497"/>
      <c r="GR199" s="497"/>
      <c r="GS199" s="497"/>
      <c r="GT199" s="497"/>
      <c r="GU199" s="497"/>
      <c r="GV199" s="497"/>
      <c r="GW199" s="497"/>
      <c r="GX199" s="497"/>
      <c r="GY199" s="497"/>
      <c r="GZ199" s="497"/>
      <c r="HA199" s="497"/>
      <c r="HB199" s="497"/>
      <c r="HC199" s="497"/>
      <c r="HD199" s="497"/>
    </row>
    <row r="200" spans="1:212" ht="15.75" customHeight="1" x14ac:dyDescent="0.2">
      <c r="A200" s="487" t="s">
        <v>1262</v>
      </c>
      <c r="B200" s="490" t="s">
        <v>1263</v>
      </c>
      <c r="C200" s="507">
        <v>-464503</v>
      </c>
      <c r="D200" s="508">
        <v>-107718</v>
      </c>
      <c r="E200" s="508">
        <v>-501</v>
      </c>
      <c r="F200" s="508">
        <v>-463</v>
      </c>
      <c r="G200" s="508">
        <v>-49441</v>
      </c>
      <c r="H200" s="508">
        <v>-52575</v>
      </c>
      <c r="I200" s="508">
        <v>-46086</v>
      </c>
      <c r="J200" s="508">
        <v>-58</v>
      </c>
      <c r="K200" s="508">
        <v>-12511</v>
      </c>
      <c r="L200" s="508">
        <v>-19579</v>
      </c>
      <c r="M200" s="508">
        <v>-29</v>
      </c>
      <c r="N200" s="508">
        <v>-1444</v>
      </c>
      <c r="O200" s="508">
        <v>-3</v>
      </c>
      <c r="P200" s="508">
        <v>-254</v>
      </c>
      <c r="Q200" s="508">
        <v>-5</v>
      </c>
      <c r="R200" s="508">
        <v>-2</v>
      </c>
      <c r="S200" s="508">
        <v>-86555</v>
      </c>
      <c r="T200" s="508">
        <v>-26</v>
      </c>
      <c r="U200" s="508">
        <v>-514</v>
      </c>
      <c r="V200" s="508">
        <v>-59</v>
      </c>
      <c r="W200" s="508">
        <v>-46</v>
      </c>
      <c r="X200" s="508">
        <v>-43306</v>
      </c>
      <c r="Y200" s="508">
        <v>-635</v>
      </c>
      <c r="Z200" s="508">
        <v>-464</v>
      </c>
      <c r="AA200" s="508">
        <v>-92</v>
      </c>
      <c r="AB200" s="508">
        <v>-1806</v>
      </c>
      <c r="AC200" s="508">
        <v>-4</v>
      </c>
      <c r="AD200" s="508">
        <v>-1</v>
      </c>
      <c r="AE200" s="508">
        <v>-4</v>
      </c>
      <c r="AF200" s="508">
        <v>-1</v>
      </c>
      <c r="AG200" s="508">
        <v>-12</v>
      </c>
      <c r="AH200" s="508">
        <v>-5</v>
      </c>
      <c r="AI200" s="508">
        <v>-11</v>
      </c>
      <c r="AJ200" s="508">
        <v>-2</v>
      </c>
      <c r="AK200" s="508">
        <v>-7</v>
      </c>
      <c r="AL200" s="508">
        <v>-38</v>
      </c>
      <c r="AM200" s="508">
        <v>-9</v>
      </c>
      <c r="AN200" s="508">
        <v>-15</v>
      </c>
      <c r="AO200" s="508">
        <v>-1</v>
      </c>
      <c r="AP200" s="508">
        <v>-8</v>
      </c>
      <c r="AQ200" s="508">
        <v>-3</v>
      </c>
      <c r="AR200" s="508">
        <v>-9</v>
      </c>
      <c r="AS200" s="508">
        <v>-6</v>
      </c>
      <c r="AT200" s="508">
        <v>-40</v>
      </c>
      <c r="AU200" s="508">
        <v>-1</v>
      </c>
      <c r="AV200" s="508">
        <v>-1</v>
      </c>
      <c r="AW200" s="508">
        <v>-5</v>
      </c>
      <c r="AX200" s="508">
        <v>-2</v>
      </c>
      <c r="AY200" s="508">
        <v>-5</v>
      </c>
      <c r="AZ200" s="508">
        <v>-1</v>
      </c>
      <c r="BA200" s="508">
        <v>-3</v>
      </c>
      <c r="BB200" s="508">
        <v>-7</v>
      </c>
      <c r="BC200" s="508">
        <v>-2</v>
      </c>
      <c r="BD200" s="508">
        <v>-22</v>
      </c>
      <c r="BE200" s="508">
        <v>-2</v>
      </c>
      <c r="BF200" s="508">
        <v>-4</v>
      </c>
      <c r="BG200" s="508">
        <v>-5</v>
      </c>
      <c r="BH200" s="508">
        <v>-3</v>
      </c>
      <c r="BI200" s="508">
        <v>-10</v>
      </c>
      <c r="BJ200" s="508">
        <v>-62740</v>
      </c>
      <c r="BK200" s="508">
        <v>-2</v>
      </c>
      <c r="BL200" s="508">
        <v>-43</v>
      </c>
      <c r="BM200" s="508">
        <v>-6</v>
      </c>
      <c r="BN200" s="508">
        <v>-14</v>
      </c>
      <c r="BO200" s="508">
        <v>-10</v>
      </c>
      <c r="BP200" s="508">
        <v>-15</v>
      </c>
      <c r="BQ200" s="508">
        <v>-8</v>
      </c>
      <c r="BR200" s="508">
        <v>-16</v>
      </c>
      <c r="BS200" s="508">
        <v>-6</v>
      </c>
      <c r="BT200" s="508">
        <v>-2</v>
      </c>
      <c r="BU200" s="508">
        <v>-6</v>
      </c>
      <c r="BV200" s="508">
        <v>-16</v>
      </c>
      <c r="BW200" s="508">
        <v>0</v>
      </c>
      <c r="BX200" s="508">
        <v>-24</v>
      </c>
      <c r="BY200" s="508">
        <v>-4</v>
      </c>
      <c r="BZ200" s="508">
        <v>-16</v>
      </c>
      <c r="CA200" s="508">
        <v>-11</v>
      </c>
      <c r="CB200" s="508">
        <v>-5</v>
      </c>
      <c r="CC200" s="508">
        <v>-7</v>
      </c>
      <c r="CD200" s="508">
        <v>0</v>
      </c>
      <c r="CE200" s="508">
        <v>-5</v>
      </c>
      <c r="CF200" s="508">
        <v>-17</v>
      </c>
      <c r="CG200" s="508">
        <v>-15</v>
      </c>
      <c r="CH200" s="508">
        <v>-12</v>
      </c>
      <c r="CI200" s="508">
        <v>-4</v>
      </c>
      <c r="CJ200" s="508">
        <v>-55</v>
      </c>
      <c r="CK200" s="508">
        <v>-7</v>
      </c>
      <c r="CL200" s="508">
        <v>-9</v>
      </c>
      <c r="CM200" s="508">
        <v>-6</v>
      </c>
      <c r="CN200" s="508">
        <v>-5</v>
      </c>
      <c r="CO200" s="508">
        <v>-25</v>
      </c>
      <c r="CP200" s="508">
        <v>-4</v>
      </c>
      <c r="CQ200" s="508">
        <v>-9</v>
      </c>
      <c r="CR200" s="508">
        <v>-2</v>
      </c>
      <c r="CS200" s="508">
        <v>-8</v>
      </c>
      <c r="CT200" s="508">
        <v>-9</v>
      </c>
      <c r="CU200" s="508">
        <v>-26</v>
      </c>
      <c r="CV200" s="508">
        <v>-8</v>
      </c>
      <c r="CW200" s="508">
        <v>-23</v>
      </c>
      <c r="CX200" s="508">
        <v>-7</v>
      </c>
      <c r="CY200" s="508">
        <v>-7</v>
      </c>
      <c r="CZ200" s="508">
        <v>-10</v>
      </c>
      <c r="DA200" s="508">
        <v>-6</v>
      </c>
      <c r="DB200" s="508">
        <v>-6</v>
      </c>
      <c r="DC200" s="508">
        <v>-2</v>
      </c>
      <c r="DD200" s="508">
        <v>-31</v>
      </c>
      <c r="DE200" s="508">
        <v>-49</v>
      </c>
      <c r="DF200" s="508">
        <v>-35</v>
      </c>
      <c r="DG200" s="508">
        <v>-9</v>
      </c>
      <c r="DH200" s="508">
        <v>-6</v>
      </c>
      <c r="DI200" s="508">
        <v>-5</v>
      </c>
      <c r="DJ200" s="508">
        <v>-14</v>
      </c>
      <c r="DK200" s="508">
        <v>-11</v>
      </c>
      <c r="DL200" s="508">
        <v>-12</v>
      </c>
      <c r="DM200" s="508">
        <v>-10</v>
      </c>
      <c r="DN200" s="508">
        <v>-25</v>
      </c>
      <c r="DO200" s="508">
        <v>-19</v>
      </c>
      <c r="DP200" s="508">
        <v>-1</v>
      </c>
      <c r="DQ200" s="508">
        <v>-95</v>
      </c>
      <c r="DR200" s="508">
        <v>-24</v>
      </c>
      <c r="DS200" s="508">
        <v>-4</v>
      </c>
      <c r="DT200" s="508">
        <v>-159</v>
      </c>
      <c r="DU200" s="508">
        <v>-3</v>
      </c>
      <c r="DV200" s="508">
        <v>-3</v>
      </c>
      <c r="DW200" s="508">
        <v>-34</v>
      </c>
      <c r="DX200" s="508">
        <v>-5</v>
      </c>
      <c r="DY200" s="508">
        <v>-231</v>
      </c>
      <c r="DZ200" s="508">
        <v>-140</v>
      </c>
      <c r="EA200" s="508">
        <v>-411</v>
      </c>
      <c r="EB200" s="508">
        <v>-33509</v>
      </c>
      <c r="EC200" s="508">
        <v>-257706</v>
      </c>
      <c r="ED200" s="508">
        <v>-553</v>
      </c>
      <c r="EE200" s="508">
        <v>-7360</v>
      </c>
      <c r="EF200" s="508">
        <v>0</v>
      </c>
      <c r="EG200" s="508">
        <v>-225525</v>
      </c>
      <c r="EH200" s="508">
        <v>-21</v>
      </c>
      <c r="EI200" s="508">
        <v>-27127</v>
      </c>
      <c r="EJ200" s="508">
        <v>-19861</v>
      </c>
      <c r="EK200" s="508">
        <v>-384756</v>
      </c>
      <c r="EL200" s="508">
        <v>-141364</v>
      </c>
      <c r="EM200" s="508">
        <v>-234</v>
      </c>
      <c r="EN200" s="508">
        <v>-22746</v>
      </c>
      <c r="EO200" s="508">
        <v>0</v>
      </c>
      <c r="EP200" s="508">
        <v>-56364</v>
      </c>
      <c r="EQ200" s="508">
        <v>-23</v>
      </c>
      <c r="ER200" s="508">
        <v>-44213</v>
      </c>
      <c r="ES200" s="508">
        <v>-186</v>
      </c>
      <c r="ET200" s="508">
        <v>0</v>
      </c>
      <c r="EU200" s="508">
        <v>0</v>
      </c>
      <c r="EV200" s="508">
        <v>-110</v>
      </c>
      <c r="EW200" s="508">
        <v>-16103</v>
      </c>
      <c r="EX200" s="508">
        <v>-779</v>
      </c>
      <c r="EY200" s="508">
        <v>-13</v>
      </c>
      <c r="EZ200" s="508">
        <v>-10</v>
      </c>
      <c r="FA200" s="508">
        <v>-27</v>
      </c>
      <c r="FB200" s="508">
        <v>-11</v>
      </c>
      <c r="FC200" s="508">
        <v>-31254</v>
      </c>
      <c r="FD200" s="508">
        <v>0</v>
      </c>
      <c r="FE200" s="508">
        <v>-97</v>
      </c>
      <c r="FF200" s="508">
        <v>-20</v>
      </c>
      <c r="FG200" s="508">
        <v>-307</v>
      </c>
      <c r="FH200" s="508">
        <v>-2</v>
      </c>
      <c r="FI200" s="508">
        <v>-276</v>
      </c>
      <c r="FJ200" s="508">
        <v>0</v>
      </c>
      <c r="FK200" s="508">
        <v>0</v>
      </c>
      <c r="FL200" s="508">
        <v>0</v>
      </c>
      <c r="FM200" s="508">
        <v>-3056</v>
      </c>
      <c r="FN200" s="508">
        <v>-139692</v>
      </c>
      <c r="FO200" s="508">
        <v>-92</v>
      </c>
      <c r="FP200" s="508">
        <v>-728032</v>
      </c>
      <c r="FQ200" s="508">
        <v>-2</v>
      </c>
      <c r="FR200" s="508">
        <v>-59</v>
      </c>
      <c r="FS200" s="508">
        <v>-37394</v>
      </c>
      <c r="FT200" s="508">
        <v>-100287</v>
      </c>
      <c r="FU200" s="508">
        <v>-32</v>
      </c>
      <c r="FV200" s="508">
        <v>-4</v>
      </c>
      <c r="FW200" s="508">
        <v>-49</v>
      </c>
      <c r="FX200" s="508">
        <v>-47</v>
      </c>
      <c r="FY200" s="508">
        <v>-26</v>
      </c>
      <c r="FZ200" s="508">
        <v>-3501</v>
      </c>
      <c r="GA200" s="508">
        <v>-57</v>
      </c>
      <c r="GB200" s="508">
        <v>-105</v>
      </c>
      <c r="GC200" s="508">
        <v>-64</v>
      </c>
      <c r="GD200" s="508">
        <v>-53</v>
      </c>
      <c r="GE200" s="508">
        <v>-69</v>
      </c>
      <c r="GF200" s="508">
        <v>0</v>
      </c>
      <c r="GG200" s="509">
        <v>-23733</v>
      </c>
      <c r="GH200" s="510">
        <v>-3260409</v>
      </c>
      <c r="GI200" s="497"/>
      <c r="GJ200" s="497"/>
      <c r="GK200" s="497"/>
      <c r="GL200" s="497"/>
      <c r="GM200" s="497"/>
      <c r="GN200" s="497"/>
      <c r="GO200" s="497"/>
      <c r="GP200" s="497"/>
      <c r="GQ200" s="497"/>
      <c r="GR200" s="497"/>
      <c r="GS200" s="497"/>
      <c r="GT200" s="497"/>
      <c r="GU200" s="497"/>
      <c r="GV200" s="497"/>
      <c r="GW200" s="497"/>
      <c r="GX200" s="497"/>
      <c r="GY200" s="497"/>
      <c r="GZ200" s="497"/>
      <c r="HA200" s="497"/>
      <c r="HB200" s="497"/>
      <c r="HC200" s="497"/>
      <c r="HD200" s="497"/>
    </row>
    <row r="201" spans="1:212" ht="15.75" customHeight="1" x14ac:dyDescent="0.2">
      <c r="A201" s="511" t="s">
        <v>1264</v>
      </c>
      <c r="B201" s="512" t="s">
        <v>692</v>
      </c>
      <c r="C201" s="513">
        <v>815158</v>
      </c>
      <c r="D201" s="514">
        <v>122565</v>
      </c>
      <c r="E201" s="514">
        <v>1425280</v>
      </c>
      <c r="F201" s="514">
        <v>495583</v>
      </c>
      <c r="G201" s="514">
        <v>64211</v>
      </c>
      <c r="H201" s="514">
        <v>349188</v>
      </c>
      <c r="I201" s="514">
        <v>876978</v>
      </c>
      <c r="J201" s="514">
        <v>581364</v>
      </c>
      <c r="K201" s="514">
        <v>295665</v>
      </c>
      <c r="L201" s="514">
        <v>130620</v>
      </c>
      <c r="M201" s="514">
        <v>105833</v>
      </c>
      <c r="N201" s="514">
        <v>844519</v>
      </c>
      <c r="O201" s="514">
        <v>35134</v>
      </c>
      <c r="P201" s="514">
        <v>116107</v>
      </c>
      <c r="Q201" s="514">
        <v>236579</v>
      </c>
      <c r="R201" s="514">
        <v>88352</v>
      </c>
      <c r="S201" s="514">
        <v>1229986</v>
      </c>
      <c r="T201" s="514">
        <v>1003600</v>
      </c>
      <c r="U201" s="514">
        <v>444358</v>
      </c>
      <c r="V201" s="514">
        <v>2439948</v>
      </c>
      <c r="W201" s="514">
        <v>289430</v>
      </c>
      <c r="X201" s="514">
        <v>1060719</v>
      </c>
      <c r="Y201" s="514">
        <v>2047344</v>
      </c>
      <c r="Z201" s="514">
        <v>2168895</v>
      </c>
      <c r="AA201" s="514">
        <v>1433430</v>
      </c>
      <c r="AB201" s="514">
        <v>277341</v>
      </c>
      <c r="AC201" s="514">
        <v>1854269</v>
      </c>
      <c r="AD201" s="514">
        <v>41539</v>
      </c>
      <c r="AE201" s="514">
        <v>124913</v>
      </c>
      <c r="AF201" s="514">
        <v>32390</v>
      </c>
      <c r="AG201" s="514">
        <v>159909</v>
      </c>
      <c r="AH201" s="514">
        <v>197506</v>
      </c>
      <c r="AI201" s="514">
        <v>513690</v>
      </c>
      <c r="AJ201" s="514">
        <v>57230</v>
      </c>
      <c r="AK201" s="514">
        <v>317119</v>
      </c>
      <c r="AL201" s="514">
        <v>443885</v>
      </c>
      <c r="AM201" s="514">
        <v>563949</v>
      </c>
      <c r="AN201" s="514">
        <v>730459</v>
      </c>
      <c r="AO201" s="514">
        <v>75874</v>
      </c>
      <c r="AP201" s="514">
        <v>754136</v>
      </c>
      <c r="AQ201" s="514">
        <v>240960</v>
      </c>
      <c r="AR201" s="514">
        <v>852338</v>
      </c>
      <c r="AS201" s="514">
        <v>601699</v>
      </c>
      <c r="AT201" s="514">
        <v>2666793</v>
      </c>
      <c r="AU201" s="514">
        <v>123054</v>
      </c>
      <c r="AV201" s="514">
        <v>139186</v>
      </c>
      <c r="AW201" s="514">
        <v>607819</v>
      </c>
      <c r="AX201" s="514">
        <v>281247</v>
      </c>
      <c r="AY201" s="514">
        <v>589892</v>
      </c>
      <c r="AZ201" s="514">
        <v>230631</v>
      </c>
      <c r="BA201" s="514">
        <v>536447</v>
      </c>
      <c r="BB201" s="514">
        <v>650317</v>
      </c>
      <c r="BC201" s="514">
        <v>170709</v>
      </c>
      <c r="BD201" s="514">
        <v>3727454</v>
      </c>
      <c r="BE201" s="514">
        <v>343860</v>
      </c>
      <c r="BF201" s="514">
        <v>610512</v>
      </c>
      <c r="BG201" s="514">
        <v>358177</v>
      </c>
      <c r="BH201" s="514">
        <v>149918</v>
      </c>
      <c r="BI201" s="514">
        <v>855101</v>
      </c>
      <c r="BJ201" s="514">
        <v>4831182</v>
      </c>
      <c r="BK201" s="514">
        <v>236681</v>
      </c>
      <c r="BL201" s="514">
        <v>3873541</v>
      </c>
      <c r="BM201" s="514">
        <v>517969</v>
      </c>
      <c r="BN201" s="514">
        <v>964776</v>
      </c>
      <c r="BO201" s="514">
        <v>46850</v>
      </c>
      <c r="BP201" s="514">
        <v>90949</v>
      </c>
      <c r="BQ201" s="514">
        <v>592782</v>
      </c>
      <c r="BR201" s="514">
        <v>1278396</v>
      </c>
      <c r="BS201" s="514">
        <v>318457</v>
      </c>
      <c r="BT201" s="514">
        <v>196804</v>
      </c>
      <c r="BU201" s="514">
        <v>676639</v>
      </c>
      <c r="BV201" s="514">
        <v>2683385</v>
      </c>
      <c r="BW201" s="514">
        <v>0</v>
      </c>
      <c r="BX201" s="514">
        <v>1394283</v>
      </c>
      <c r="BY201" s="514">
        <v>380800</v>
      </c>
      <c r="BZ201" s="514">
        <v>1351505</v>
      </c>
      <c r="CA201" s="514">
        <v>773560</v>
      </c>
      <c r="CB201" s="514">
        <v>633934</v>
      </c>
      <c r="CC201" s="514">
        <v>935205</v>
      </c>
      <c r="CD201" s="514">
        <v>0</v>
      </c>
      <c r="CE201" s="514">
        <v>336175</v>
      </c>
      <c r="CF201" s="514">
        <v>892680</v>
      </c>
      <c r="CG201" s="514">
        <v>815697</v>
      </c>
      <c r="CH201" s="514">
        <v>855783</v>
      </c>
      <c r="CI201" s="514">
        <v>196865</v>
      </c>
      <c r="CJ201" s="514">
        <v>3397931</v>
      </c>
      <c r="CK201" s="514">
        <v>897221</v>
      </c>
      <c r="CL201" s="514">
        <v>890062</v>
      </c>
      <c r="CM201" s="514">
        <v>477218</v>
      </c>
      <c r="CN201" s="514">
        <v>644212</v>
      </c>
      <c r="CO201" s="514">
        <v>1711676</v>
      </c>
      <c r="CP201" s="514">
        <v>381754</v>
      </c>
      <c r="CQ201" s="514">
        <v>1029937</v>
      </c>
      <c r="CR201" s="514">
        <v>189221</v>
      </c>
      <c r="CS201" s="514">
        <v>562751</v>
      </c>
      <c r="CT201" s="514">
        <v>612306</v>
      </c>
      <c r="CU201" s="514">
        <v>1925345</v>
      </c>
      <c r="CV201" s="514">
        <v>1343566</v>
      </c>
      <c r="CW201" s="514">
        <v>1675712</v>
      </c>
      <c r="CX201" s="514">
        <v>364860</v>
      </c>
      <c r="CY201" s="514">
        <v>557093</v>
      </c>
      <c r="CZ201" s="514">
        <v>959692</v>
      </c>
      <c r="DA201" s="514">
        <v>528968</v>
      </c>
      <c r="DB201" s="514">
        <v>257492</v>
      </c>
      <c r="DC201" s="514">
        <v>196576</v>
      </c>
      <c r="DD201" s="514">
        <v>2628555</v>
      </c>
      <c r="DE201" s="514">
        <v>2473313</v>
      </c>
      <c r="DF201" s="514">
        <v>2966197</v>
      </c>
      <c r="DG201" s="514">
        <v>931275</v>
      </c>
      <c r="DH201" s="514">
        <v>338993</v>
      </c>
      <c r="DI201" s="514">
        <v>490758</v>
      </c>
      <c r="DJ201" s="514">
        <v>1097974</v>
      </c>
      <c r="DK201" s="514">
        <v>1006319</v>
      </c>
      <c r="DL201" s="514">
        <v>302335</v>
      </c>
      <c r="DM201" s="514">
        <v>618161</v>
      </c>
      <c r="DN201" s="514">
        <v>2729768</v>
      </c>
      <c r="DO201" s="514">
        <v>834226</v>
      </c>
      <c r="DP201" s="514">
        <v>71109</v>
      </c>
      <c r="DQ201" s="514">
        <v>7238858</v>
      </c>
      <c r="DR201" s="514">
        <v>919061</v>
      </c>
      <c r="DS201" s="514">
        <v>364337</v>
      </c>
      <c r="DT201" s="514">
        <v>837086</v>
      </c>
      <c r="DU201" s="514">
        <v>432654</v>
      </c>
      <c r="DV201" s="514">
        <v>181843</v>
      </c>
      <c r="DW201" s="514">
        <v>1305337</v>
      </c>
      <c r="DX201" s="514">
        <v>325014</v>
      </c>
      <c r="DY201" s="514">
        <v>7501640</v>
      </c>
      <c r="DZ201" s="514">
        <v>5897126</v>
      </c>
      <c r="EA201" s="514">
        <v>4966837</v>
      </c>
      <c r="EB201" s="514">
        <v>6004053</v>
      </c>
      <c r="EC201" s="514">
        <v>4135396</v>
      </c>
      <c r="ED201" s="514">
        <v>7439193</v>
      </c>
      <c r="EE201" s="514">
        <v>1302002</v>
      </c>
      <c r="EF201" s="514">
        <v>74997</v>
      </c>
      <c r="EG201" s="514">
        <v>2268397</v>
      </c>
      <c r="EH201" s="514">
        <v>3243855</v>
      </c>
      <c r="EI201" s="514">
        <v>36805307</v>
      </c>
      <c r="EJ201" s="514">
        <v>29922549</v>
      </c>
      <c r="EK201" s="514">
        <v>13969902</v>
      </c>
      <c r="EL201" s="514">
        <v>9972148</v>
      </c>
      <c r="EM201" s="514">
        <v>11112337</v>
      </c>
      <c r="EN201" s="514">
        <v>10446220</v>
      </c>
      <c r="EO201" s="514">
        <v>46324780</v>
      </c>
      <c r="EP201" s="514">
        <v>4943403</v>
      </c>
      <c r="EQ201" s="514">
        <v>78127</v>
      </c>
      <c r="ER201" s="514">
        <v>2635523</v>
      </c>
      <c r="ES201" s="514">
        <v>10029680</v>
      </c>
      <c r="ET201" s="514">
        <v>0</v>
      </c>
      <c r="EU201" s="514">
        <v>0</v>
      </c>
      <c r="EV201" s="514">
        <v>545164</v>
      </c>
      <c r="EW201" s="514">
        <v>352933</v>
      </c>
      <c r="EX201" s="514">
        <v>872326</v>
      </c>
      <c r="EY201" s="514">
        <v>534285</v>
      </c>
      <c r="EZ201" s="514">
        <v>644913</v>
      </c>
      <c r="FA201" s="514">
        <v>1307392</v>
      </c>
      <c r="FB201" s="514">
        <v>597817</v>
      </c>
      <c r="FC201" s="514">
        <v>4679881</v>
      </c>
      <c r="FD201" s="514">
        <v>1119630</v>
      </c>
      <c r="FE201" s="514">
        <v>8808395</v>
      </c>
      <c r="FF201" s="514">
        <v>1982406</v>
      </c>
      <c r="FG201" s="514">
        <v>11042922</v>
      </c>
      <c r="FH201" s="514">
        <v>892585</v>
      </c>
      <c r="FI201" s="514">
        <v>3077473</v>
      </c>
      <c r="FJ201" s="514">
        <v>8854042</v>
      </c>
      <c r="FK201" s="514">
        <v>19293019</v>
      </c>
      <c r="FL201" s="514">
        <v>19031647</v>
      </c>
      <c r="FM201" s="514">
        <v>1499031</v>
      </c>
      <c r="FN201" s="514">
        <v>4318794</v>
      </c>
      <c r="FO201" s="514">
        <v>7109827</v>
      </c>
      <c r="FP201" s="514">
        <v>26047578</v>
      </c>
      <c r="FQ201" s="514">
        <v>1268179</v>
      </c>
      <c r="FR201" s="514">
        <v>6943701</v>
      </c>
      <c r="FS201" s="514">
        <v>7664210</v>
      </c>
      <c r="FT201" s="514">
        <v>2660808</v>
      </c>
      <c r="FU201" s="514">
        <v>5607662</v>
      </c>
      <c r="FV201" s="514">
        <v>1181531</v>
      </c>
      <c r="FW201" s="514">
        <v>2096338</v>
      </c>
      <c r="FX201" s="514">
        <v>2705728</v>
      </c>
      <c r="FY201" s="514">
        <v>1696191</v>
      </c>
      <c r="FZ201" s="514">
        <v>33484197</v>
      </c>
      <c r="GA201" s="514">
        <v>2462100</v>
      </c>
      <c r="GB201" s="514">
        <v>11096272</v>
      </c>
      <c r="GC201" s="514">
        <v>3590641</v>
      </c>
      <c r="GD201" s="514">
        <v>6785058</v>
      </c>
      <c r="GE201" s="514">
        <v>5225367</v>
      </c>
      <c r="GF201" s="514">
        <v>0</v>
      </c>
      <c r="GG201" s="504">
        <v>1932366</v>
      </c>
      <c r="GH201" s="515">
        <v>548238714</v>
      </c>
      <c r="GI201" s="497"/>
      <c r="GJ201" s="497"/>
      <c r="GK201" s="497"/>
      <c r="GL201" s="497"/>
      <c r="GM201" s="497"/>
      <c r="GN201" s="497"/>
      <c r="GO201" s="497"/>
      <c r="GP201" s="497"/>
      <c r="GQ201" s="497"/>
      <c r="GR201" s="497"/>
      <c r="GS201" s="497"/>
      <c r="GT201" s="497"/>
      <c r="GU201" s="497"/>
      <c r="GV201" s="497"/>
      <c r="GW201" s="497"/>
      <c r="GX201" s="497"/>
      <c r="GY201" s="497"/>
      <c r="GZ201" s="497"/>
      <c r="HA201" s="497"/>
      <c r="HB201" s="497"/>
      <c r="HC201" s="497"/>
      <c r="HD201" s="497"/>
    </row>
    <row r="202" spans="1:212" ht="15.75" customHeight="1" x14ac:dyDescent="0.2">
      <c r="A202" s="511" t="s">
        <v>691</v>
      </c>
      <c r="B202" s="516" t="s">
        <v>1738</v>
      </c>
      <c r="C202" s="513">
        <v>1606075</v>
      </c>
      <c r="D202" s="514">
        <v>311706</v>
      </c>
      <c r="E202" s="514">
        <v>2391599</v>
      </c>
      <c r="F202" s="514">
        <v>807179</v>
      </c>
      <c r="G202" s="514">
        <v>160390</v>
      </c>
      <c r="H202" s="514">
        <v>720093</v>
      </c>
      <c r="I202" s="514">
        <v>3575487</v>
      </c>
      <c r="J202" s="514">
        <v>917361</v>
      </c>
      <c r="K202" s="514">
        <v>325587</v>
      </c>
      <c r="L202" s="514">
        <v>250110</v>
      </c>
      <c r="M202" s="514">
        <v>224457</v>
      </c>
      <c r="N202" s="514">
        <v>1489018</v>
      </c>
      <c r="O202" s="514">
        <v>108560</v>
      </c>
      <c r="P202" s="514">
        <v>188934</v>
      </c>
      <c r="Q202" s="514">
        <v>498744</v>
      </c>
      <c r="R202" s="514">
        <v>160237</v>
      </c>
      <c r="S202" s="514">
        <v>5712189</v>
      </c>
      <c r="T202" s="514">
        <v>3094752</v>
      </c>
      <c r="U202" s="514">
        <v>2650093</v>
      </c>
      <c r="V202" s="514">
        <v>6173010</v>
      </c>
      <c r="W202" s="514">
        <v>797672</v>
      </c>
      <c r="X202" s="514">
        <v>3151465</v>
      </c>
      <c r="Y202" s="514">
        <v>6087978</v>
      </c>
      <c r="Z202" s="514">
        <v>3266079</v>
      </c>
      <c r="AA202" s="514">
        <v>3737250</v>
      </c>
      <c r="AB202" s="514">
        <v>1508574</v>
      </c>
      <c r="AC202" s="514">
        <v>2161587</v>
      </c>
      <c r="AD202" s="514">
        <v>132071</v>
      </c>
      <c r="AE202" s="514">
        <v>396927</v>
      </c>
      <c r="AF202" s="514">
        <v>85812</v>
      </c>
      <c r="AG202" s="514">
        <v>307473</v>
      </c>
      <c r="AH202" s="514">
        <v>487935</v>
      </c>
      <c r="AI202" s="514">
        <v>1246272</v>
      </c>
      <c r="AJ202" s="514">
        <v>155194</v>
      </c>
      <c r="AK202" s="514">
        <v>774316</v>
      </c>
      <c r="AL202" s="514">
        <v>1216819</v>
      </c>
      <c r="AM202" s="514">
        <v>1190066</v>
      </c>
      <c r="AN202" s="514">
        <v>1843158</v>
      </c>
      <c r="AO202" s="514">
        <v>580881</v>
      </c>
      <c r="AP202" s="514">
        <v>2648214</v>
      </c>
      <c r="AQ202" s="514">
        <v>1018155</v>
      </c>
      <c r="AR202" s="514">
        <v>1942515</v>
      </c>
      <c r="AS202" s="514">
        <v>1513821</v>
      </c>
      <c r="AT202" s="514">
        <v>4972443</v>
      </c>
      <c r="AU202" s="514">
        <v>388997</v>
      </c>
      <c r="AV202" s="514">
        <v>439964</v>
      </c>
      <c r="AW202" s="514">
        <v>1562385</v>
      </c>
      <c r="AX202" s="514">
        <v>3041585</v>
      </c>
      <c r="AY202" s="514">
        <v>3510608</v>
      </c>
      <c r="AZ202" s="514">
        <v>593928</v>
      </c>
      <c r="BA202" s="514">
        <v>1519699</v>
      </c>
      <c r="BB202" s="514">
        <v>2511676</v>
      </c>
      <c r="BC202" s="514">
        <v>493718</v>
      </c>
      <c r="BD202" s="514">
        <v>7055434</v>
      </c>
      <c r="BE202" s="514">
        <v>1028320</v>
      </c>
      <c r="BF202" s="514">
        <v>1535666</v>
      </c>
      <c r="BG202" s="514">
        <v>1274293</v>
      </c>
      <c r="BH202" s="514">
        <v>387196</v>
      </c>
      <c r="BI202" s="514">
        <v>2663463</v>
      </c>
      <c r="BJ202" s="514">
        <v>15382612</v>
      </c>
      <c r="BK202" s="514">
        <v>1452000</v>
      </c>
      <c r="BL202" s="514">
        <v>10826766</v>
      </c>
      <c r="BM202" s="514">
        <v>1304128</v>
      </c>
      <c r="BN202" s="514">
        <v>1867093</v>
      </c>
      <c r="BO202" s="514">
        <v>117914</v>
      </c>
      <c r="BP202" s="514">
        <v>225418</v>
      </c>
      <c r="BQ202" s="514">
        <v>1238037</v>
      </c>
      <c r="BR202" s="514">
        <v>2666761</v>
      </c>
      <c r="BS202" s="514">
        <v>669082</v>
      </c>
      <c r="BT202" s="514">
        <v>403679</v>
      </c>
      <c r="BU202" s="514">
        <v>1333059</v>
      </c>
      <c r="BV202" s="514">
        <v>9302671</v>
      </c>
      <c r="BW202" s="514">
        <v>0</v>
      </c>
      <c r="BX202" s="514">
        <v>7892869</v>
      </c>
      <c r="BY202" s="514">
        <v>1212762</v>
      </c>
      <c r="BZ202" s="514">
        <v>4855072</v>
      </c>
      <c r="CA202" s="514">
        <v>1820289</v>
      </c>
      <c r="CB202" s="514">
        <v>2259059</v>
      </c>
      <c r="CC202" s="514">
        <v>3481882</v>
      </c>
      <c r="CD202" s="514">
        <v>0</v>
      </c>
      <c r="CE202" s="514">
        <v>1285603</v>
      </c>
      <c r="CF202" s="514">
        <v>4039150</v>
      </c>
      <c r="CG202" s="514">
        <v>2171836</v>
      </c>
      <c r="CH202" s="514">
        <v>2055053</v>
      </c>
      <c r="CI202" s="514">
        <v>782161</v>
      </c>
      <c r="CJ202" s="514">
        <v>6727899</v>
      </c>
      <c r="CK202" s="514">
        <v>2097352</v>
      </c>
      <c r="CL202" s="514">
        <v>2030300</v>
      </c>
      <c r="CM202" s="514">
        <v>1288310</v>
      </c>
      <c r="CN202" s="514">
        <v>1461817</v>
      </c>
      <c r="CO202" s="514">
        <v>3580779</v>
      </c>
      <c r="CP202" s="514">
        <v>891266</v>
      </c>
      <c r="CQ202" s="514">
        <v>2600180</v>
      </c>
      <c r="CR202" s="514">
        <v>391850</v>
      </c>
      <c r="CS202" s="514">
        <v>1168158</v>
      </c>
      <c r="CT202" s="514">
        <v>1343213</v>
      </c>
      <c r="CU202" s="514">
        <v>4129970</v>
      </c>
      <c r="CV202" s="514">
        <v>2537393</v>
      </c>
      <c r="CW202" s="514">
        <v>3642893</v>
      </c>
      <c r="CX202" s="514">
        <v>1044650</v>
      </c>
      <c r="CY202" s="514">
        <v>1874946</v>
      </c>
      <c r="CZ202" s="514">
        <v>1727627</v>
      </c>
      <c r="DA202" s="514">
        <v>1205519</v>
      </c>
      <c r="DB202" s="514">
        <v>591430</v>
      </c>
      <c r="DC202" s="514">
        <v>459128</v>
      </c>
      <c r="DD202" s="514">
        <v>6673577</v>
      </c>
      <c r="DE202" s="514">
        <v>6862507</v>
      </c>
      <c r="DF202" s="514">
        <v>8020327</v>
      </c>
      <c r="DG202" s="514">
        <v>2850259</v>
      </c>
      <c r="DH202" s="514">
        <v>1021122</v>
      </c>
      <c r="DI202" s="514">
        <v>1144355</v>
      </c>
      <c r="DJ202" s="514">
        <v>3026647</v>
      </c>
      <c r="DK202" s="514">
        <v>2714302</v>
      </c>
      <c r="DL202" s="514">
        <v>823311</v>
      </c>
      <c r="DM202" s="514">
        <v>1918847</v>
      </c>
      <c r="DN202" s="514">
        <v>15988340</v>
      </c>
      <c r="DO202" s="514">
        <v>4239173</v>
      </c>
      <c r="DP202" s="514">
        <v>321476</v>
      </c>
      <c r="DQ202" s="514">
        <v>27769059</v>
      </c>
      <c r="DR202" s="514">
        <v>2688898</v>
      </c>
      <c r="DS202" s="514">
        <v>992632</v>
      </c>
      <c r="DT202" s="514">
        <v>2048955</v>
      </c>
      <c r="DU202" s="514">
        <v>1329180</v>
      </c>
      <c r="DV202" s="514">
        <v>495131</v>
      </c>
      <c r="DW202" s="514">
        <v>3123175</v>
      </c>
      <c r="DX202" s="514">
        <v>995232</v>
      </c>
      <c r="DY202" s="514">
        <v>16261117</v>
      </c>
      <c r="DZ202" s="514">
        <v>13014924</v>
      </c>
      <c r="EA202" s="514">
        <v>11183962</v>
      </c>
      <c r="EB202" s="514">
        <v>12246214</v>
      </c>
      <c r="EC202" s="514">
        <v>8130352</v>
      </c>
      <c r="ED202" s="514">
        <v>20342666</v>
      </c>
      <c r="EE202" s="514">
        <v>4140650</v>
      </c>
      <c r="EF202" s="514">
        <v>150393</v>
      </c>
      <c r="EG202" s="514">
        <v>4545590</v>
      </c>
      <c r="EH202" s="514">
        <v>4901980</v>
      </c>
      <c r="EI202" s="514">
        <v>50628789</v>
      </c>
      <c r="EJ202" s="514">
        <v>44850092</v>
      </c>
      <c r="EK202" s="514">
        <v>21159796</v>
      </c>
      <c r="EL202" s="514">
        <v>14288428</v>
      </c>
      <c r="EM202" s="514">
        <v>15298865</v>
      </c>
      <c r="EN202" s="514">
        <v>14087379</v>
      </c>
      <c r="EO202" s="514">
        <v>51332699</v>
      </c>
      <c r="EP202" s="514">
        <v>7244321</v>
      </c>
      <c r="EQ202" s="514">
        <v>135638</v>
      </c>
      <c r="ER202" s="514">
        <v>3471794</v>
      </c>
      <c r="ES202" s="514">
        <v>13245481</v>
      </c>
      <c r="ET202" s="514">
        <v>6004526</v>
      </c>
      <c r="EU202" s="514">
        <v>3558718</v>
      </c>
      <c r="EV202" s="514">
        <v>3790806</v>
      </c>
      <c r="EW202" s="514">
        <v>796988</v>
      </c>
      <c r="EX202" s="514">
        <v>1359466</v>
      </c>
      <c r="EY202" s="514">
        <v>2983037</v>
      </c>
      <c r="EZ202" s="514">
        <v>941210</v>
      </c>
      <c r="FA202" s="514">
        <v>2050527</v>
      </c>
      <c r="FB202" s="514">
        <v>1055325</v>
      </c>
      <c r="FC202" s="514">
        <v>6941095</v>
      </c>
      <c r="FD202" s="514">
        <v>1430486</v>
      </c>
      <c r="FE202" s="514">
        <v>16353543</v>
      </c>
      <c r="FF202" s="514">
        <v>4724439</v>
      </c>
      <c r="FG202" s="514">
        <v>18500322</v>
      </c>
      <c r="FH202" s="514">
        <v>3550730</v>
      </c>
      <c r="FI202" s="514">
        <v>6845477</v>
      </c>
      <c r="FJ202" s="514">
        <v>13414136</v>
      </c>
      <c r="FK202" s="514">
        <v>26324899</v>
      </c>
      <c r="FL202" s="514">
        <v>22600843</v>
      </c>
      <c r="FM202" s="514">
        <v>2419346</v>
      </c>
      <c r="FN202" s="514">
        <v>6336746</v>
      </c>
      <c r="FO202" s="514">
        <v>12323579</v>
      </c>
      <c r="FP202" s="514">
        <v>45782259</v>
      </c>
      <c r="FQ202" s="514">
        <v>1966987</v>
      </c>
      <c r="FR202" s="514">
        <v>9909287</v>
      </c>
      <c r="FS202" s="514">
        <v>9928272</v>
      </c>
      <c r="FT202" s="514">
        <v>4431793</v>
      </c>
      <c r="FU202" s="514">
        <v>8519195</v>
      </c>
      <c r="FV202" s="514">
        <v>1564493</v>
      </c>
      <c r="FW202" s="514">
        <v>7213238</v>
      </c>
      <c r="FX202" s="514">
        <v>5979472</v>
      </c>
      <c r="FY202" s="514">
        <v>5602174</v>
      </c>
      <c r="FZ202" s="514">
        <v>45910033</v>
      </c>
      <c r="GA202" s="514">
        <v>5075910</v>
      </c>
      <c r="GB202" s="514">
        <v>27554253</v>
      </c>
      <c r="GC202" s="514">
        <v>5264550</v>
      </c>
      <c r="GD202" s="514">
        <v>9639163</v>
      </c>
      <c r="GE202" s="514">
        <v>7272213</v>
      </c>
      <c r="GF202" s="514">
        <v>1463403</v>
      </c>
      <c r="GG202" s="504">
        <v>4692988</v>
      </c>
      <c r="GH202" s="515">
        <v>1017818388</v>
      </c>
      <c r="GI202" s="497"/>
      <c r="GJ202" s="497"/>
      <c r="GK202" s="497"/>
      <c r="GL202" s="497"/>
      <c r="GM202" s="497"/>
      <c r="GN202" s="497"/>
      <c r="GO202" s="497"/>
      <c r="GP202" s="497"/>
      <c r="GQ202" s="497"/>
      <c r="GR202" s="497"/>
      <c r="GS202" s="497"/>
      <c r="GT202" s="497"/>
      <c r="GU202" s="497"/>
      <c r="GV202" s="497"/>
      <c r="GW202" s="497"/>
      <c r="GX202" s="497"/>
      <c r="GY202" s="497"/>
      <c r="GZ202" s="497"/>
      <c r="HA202" s="497"/>
      <c r="HB202" s="497"/>
      <c r="HC202" s="497"/>
      <c r="HD202" s="497"/>
    </row>
    <row r="203" spans="1:212" ht="40" customHeight="1" x14ac:dyDescent="0.2"/>
    <row r="204" spans="1:212" ht="40" customHeight="1" x14ac:dyDescent="0.2"/>
    <row r="205" spans="1:212" ht="40" customHeight="1" x14ac:dyDescent="0.2"/>
  </sheetData>
  <phoneticPr fontId="3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K4366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K22" sqref="K22"/>
    </sheetView>
  </sheetViews>
  <sheetFormatPr defaultColWidth="9" defaultRowHeight="13" x14ac:dyDescent="0.2"/>
  <cols>
    <col min="1" max="1" width="6.26953125" style="208" customWidth="1"/>
    <col min="2" max="2" width="6.36328125" style="208" customWidth="1"/>
    <col min="3" max="3" width="4.08984375" style="208" customWidth="1"/>
    <col min="4" max="4" width="11.36328125" style="211" customWidth="1"/>
    <col min="5" max="5" width="11.6328125" style="208" customWidth="1"/>
    <col min="6" max="10" width="11.36328125" style="211" customWidth="1"/>
    <col min="11" max="11" width="11.453125" style="208" customWidth="1"/>
    <col min="12" max="16384" width="9" style="208"/>
  </cols>
  <sheetData>
    <row r="1" spans="1:11" ht="13.5" customHeight="1" x14ac:dyDescent="0.2">
      <c r="A1" s="1015" t="s">
        <v>2190</v>
      </c>
      <c r="B1" s="1015"/>
      <c r="C1" s="1015"/>
      <c r="D1" s="1015"/>
      <c r="E1" s="1015"/>
      <c r="F1" s="1015"/>
      <c r="G1" s="209"/>
      <c r="H1" s="209"/>
      <c r="I1" s="209"/>
      <c r="K1" s="492" t="s">
        <v>2213</v>
      </c>
    </row>
    <row r="2" spans="1:11" ht="52" x14ac:dyDescent="0.2">
      <c r="A2" s="210" t="s">
        <v>1745</v>
      </c>
      <c r="B2" s="210" t="s">
        <v>1746</v>
      </c>
      <c r="C2" s="210" t="s">
        <v>1747</v>
      </c>
      <c r="D2" s="275" t="s">
        <v>1748</v>
      </c>
      <c r="E2" s="526" t="s">
        <v>1749</v>
      </c>
      <c r="F2" s="277" t="s">
        <v>1750</v>
      </c>
      <c r="G2" s="275" t="s">
        <v>802</v>
      </c>
      <c r="H2" s="275" t="s">
        <v>800</v>
      </c>
      <c r="I2" s="275" t="s">
        <v>2191</v>
      </c>
      <c r="J2" s="527" t="s">
        <v>1751</v>
      </c>
      <c r="K2" s="526" t="s">
        <v>1752</v>
      </c>
    </row>
    <row r="3" spans="1:11" x14ac:dyDescent="0.2">
      <c r="A3" s="528" t="s">
        <v>444</v>
      </c>
      <c r="B3" s="209" t="s">
        <v>490</v>
      </c>
      <c r="C3" s="209" t="s">
        <v>1753</v>
      </c>
      <c r="D3" s="276">
        <v>3145</v>
      </c>
      <c r="E3" s="479">
        <v>5.5057999999999995E-4</v>
      </c>
      <c r="F3" s="276">
        <v>332</v>
      </c>
      <c r="G3" s="276">
        <v>1702</v>
      </c>
      <c r="H3" s="276">
        <v>0</v>
      </c>
      <c r="I3" s="276">
        <v>412</v>
      </c>
      <c r="J3" s="276">
        <v>5259</v>
      </c>
      <c r="K3" s="479">
        <v>9.2066000000000001E-4</v>
      </c>
    </row>
    <row r="4" spans="1:11" x14ac:dyDescent="0.2">
      <c r="A4" s="209" t="s">
        <v>444</v>
      </c>
      <c r="B4" s="209" t="s">
        <v>489</v>
      </c>
      <c r="C4" s="209" t="s">
        <v>1753</v>
      </c>
      <c r="D4" s="276">
        <v>7</v>
      </c>
      <c r="E4" s="479">
        <v>1.2300000000000001E-6</v>
      </c>
      <c r="F4" s="276">
        <v>0</v>
      </c>
      <c r="G4" s="276">
        <v>6</v>
      </c>
      <c r="H4" s="276">
        <v>0</v>
      </c>
      <c r="I4" s="276">
        <v>0</v>
      </c>
      <c r="J4" s="276">
        <v>13</v>
      </c>
      <c r="K4" s="479">
        <v>2.2800000000000002E-6</v>
      </c>
    </row>
    <row r="5" spans="1:11" x14ac:dyDescent="0.2">
      <c r="A5" s="209" t="s">
        <v>444</v>
      </c>
      <c r="B5" s="209" t="s">
        <v>472</v>
      </c>
      <c r="C5" s="209" t="s">
        <v>1753</v>
      </c>
      <c r="D5" s="276">
        <v>2486205</v>
      </c>
      <c r="E5" s="479">
        <v>0.43524558000000002</v>
      </c>
      <c r="F5" s="276">
        <v>19364</v>
      </c>
      <c r="G5" s="276">
        <v>116723</v>
      </c>
      <c r="H5" s="276">
        <v>0</v>
      </c>
      <c r="I5" s="276">
        <v>50991</v>
      </c>
      <c r="J5" s="276">
        <v>2653919</v>
      </c>
      <c r="K5" s="479">
        <v>0.46460630000000003</v>
      </c>
    </row>
    <row r="6" spans="1:11" x14ac:dyDescent="0.2">
      <c r="A6" s="209" t="s">
        <v>444</v>
      </c>
      <c r="B6" s="209" t="s">
        <v>1097</v>
      </c>
      <c r="C6" s="209" t="s">
        <v>1753</v>
      </c>
      <c r="D6" s="276">
        <v>5</v>
      </c>
      <c r="E6" s="479">
        <v>8.8000000000000004E-7</v>
      </c>
      <c r="F6" s="276">
        <v>0</v>
      </c>
      <c r="G6" s="276">
        <v>3</v>
      </c>
      <c r="H6" s="276">
        <v>0</v>
      </c>
      <c r="I6" s="276">
        <v>0</v>
      </c>
      <c r="J6" s="276">
        <v>8</v>
      </c>
      <c r="K6" s="479">
        <v>1.3999999999999999E-6</v>
      </c>
    </row>
    <row r="7" spans="1:11" x14ac:dyDescent="0.2">
      <c r="A7" s="209" t="s">
        <v>444</v>
      </c>
      <c r="B7" s="209" t="s">
        <v>1098</v>
      </c>
      <c r="C7" s="209" t="s">
        <v>1753</v>
      </c>
      <c r="D7" s="276">
        <v>657</v>
      </c>
      <c r="E7" s="479">
        <v>1.1502000000000001E-4</v>
      </c>
      <c r="F7" s="276">
        <v>0</v>
      </c>
      <c r="G7" s="276">
        <v>136</v>
      </c>
      <c r="H7" s="276">
        <v>0</v>
      </c>
      <c r="I7" s="276">
        <v>34</v>
      </c>
      <c r="J7" s="276">
        <v>827</v>
      </c>
      <c r="K7" s="479">
        <v>1.4478000000000001E-4</v>
      </c>
    </row>
    <row r="8" spans="1:11" x14ac:dyDescent="0.2">
      <c r="A8" s="209" t="s">
        <v>444</v>
      </c>
      <c r="B8" s="209" t="s">
        <v>453</v>
      </c>
      <c r="C8" s="209" t="s">
        <v>1753</v>
      </c>
      <c r="D8" s="276">
        <v>1333</v>
      </c>
      <c r="E8" s="479">
        <v>2.3336E-4</v>
      </c>
      <c r="F8" s="276">
        <v>1333</v>
      </c>
      <c r="G8" s="276">
        <v>63</v>
      </c>
      <c r="H8" s="276">
        <v>0</v>
      </c>
      <c r="I8" s="276">
        <v>153</v>
      </c>
      <c r="J8" s="276">
        <v>1549</v>
      </c>
      <c r="K8" s="479">
        <v>2.7116999999999999E-4</v>
      </c>
    </row>
    <row r="9" spans="1:11" x14ac:dyDescent="0.2">
      <c r="A9" s="209" t="s">
        <v>444</v>
      </c>
      <c r="B9" s="209" t="s">
        <v>444</v>
      </c>
      <c r="C9" s="209" t="s">
        <v>1753</v>
      </c>
      <c r="D9" s="276">
        <v>769278</v>
      </c>
      <c r="E9" s="479">
        <v>0.13467306000000001</v>
      </c>
      <c r="F9" s="276">
        <v>319899</v>
      </c>
      <c r="G9" s="276">
        <v>150857</v>
      </c>
      <c r="H9" s="276">
        <v>0</v>
      </c>
      <c r="I9" s="276">
        <v>20753</v>
      </c>
      <c r="J9" s="276">
        <v>940888</v>
      </c>
      <c r="K9" s="479">
        <v>0.16471584</v>
      </c>
    </row>
    <row r="10" spans="1:11" x14ac:dyDescent="0.2">
      <c r="A10" s="209" t="s">
        <v>444</v>
      </c>
      <c r="B10" s="209" t="s">
        <v>440</v>
      </c>
      <c r="C10" s="209" t="s">
        <v>1753</v>
      </c>
      <c r="D10" s="276">
        <v>1613</v>
      </c>
      <c r="E10" s="479">
        <v>2.8237999999999999E-4</v>
      </c>
      <c r="F10" s="276">
        <v>927</v>
      </c>
      <c r="G10" s="276">
        <v>188</v>
      </c>
      <c r="H10" s="276">
        <v>0</v>
      </c>
      <c r="I10" s="276">
        <v>88</v>
      </c>
      <c r="J10" s="276">
        <v>1889</v>
      </c>
      <c r="K10" s="479">
        <v>3.3070000000000002E-4</v>
      </c>
    </row>
    <row r="11" spans="1:11" x14ac:dyDescent="0.2">
      <c r="A11" s="209" t="s">
        <v>444</v>
      </c>
      <c r="B11" s="209" t="s">
        <v>287</v>
      </c>
      <c r="C11" s="209" t="s">
        <v>1753</v>
      </c>
      <c r="D11" s="276">
        <v>4684</v>
      </c>
      <c r="E11" s="479">
        <v>8.1999999999999998E-4</v>
      </c>
      <c r="F11" s="276">
        <v>4372</v>
      </c>
      <c r="G11" s="276">
        <v>1493</v>
      </c>
      <c r="H11" s="276">
        <v>0</v>
      </c>
      <c r="I11" s="276">
        <v>147</v>
      </c>
      <c r="J11" s="276">
        <v>6324</v>
      </c>
      <c r="K11" s="479">
        <v>1.1071099999999999E-3</v>
      </c>
    </row>
    <row r="12" spans="1:11" x14ac:dyDescent="0.2">
      <c r="A12" s="209" t="s">
        <v>444</v>
      </c>
      <c r="B12" s="209" t="s">
        <v>284</v>
      </c>
      <c r="C12" s="209" t="s">
        <v>1753</v>
      </c>
      <c r="D12" s="276">
        <v>71801</v>
      </c>
      <c r="E12" s="479">
        <v>1.2569790000000001E-2</v>
      </c>
      <c r="F12" s="276">
        <v>2422</v>
      </c>
      <c r="G12" s="276">
        <v>12836</v>
      </c>
      <c r="H12" s="276">
        <v>0</v>
      </c>
      <c r="I12" s="276">
        <v>5767</v>
      </c>
      <c r="J12" s="276">
        <v>90404</v>
      </c>
      <c r="K12" s="479">
        <v>1.5826509999999998E-2</v>
      </c>
    </row>
    <row r="13" spans="1:11" x14ac:dyDescent="0.2">
      <c r="A13" s="209" t="s">
        <v>444</v>
      </c>
      <c r="B13" s="209" t="s">
        <v>273</v>
      </c>
      <c r="C13" s="209" t="s">
        <v>1753</v>
      </c>
      <c r="D13" s="276">
        <v>28192</v>
      </c>
      <c r="E13" s="479">
        <v>4.9354100000000003E-3</v>
      </c>
      <c r="F13" s="276">
        <v>2970</v>
      </c>
      <c r="G13" s="276">
        <v>4601</v>
      </c>
      <c r="H13" s="276">
        <v>0</v>
      </c>
      <c r="I13" s="276">
        <v>1194</v>
      </c>
      <c r="J13" s="276">
        <v>33987</v>
      </c>
      <c r="K13" s="479">
        <v>5.9499100000000001E-3</v>
      </c>
    </row>
    <row r="14" spans="1:11" x14ac:dyDescent="0.2">
      <c r="A14" s="209" t="s">
        <v>444</v>
      </c>
      <c r="B14" s="209" t="s">
        <v>267</v>
      </c>
      <c r="C14" s="209" t="s">
        <v>1753</v>
      </c>
      <c r="D14" s="276">
        <v>46</v>
      </c>
      <c r="E14" s="479">
        <v>8.0499999999999992E-6</v>
      </c>
      <c r="F14" s="276">
        <v>0</v>
      </c>
      <c r="G14" s="276">
        <v>14</v>
      </c>
      <c r="H14" s="276">
        <v>0</v>
      </c>
      <c r="I14" s="276">
        <v>2</v>
      </c>
      <c r="J14" s="276">
        <v>62</v>
      </c>
      <c r="K14" s="479">
        <v>1.0849999999999999E-5</v>
      </c>
    </row>
    <row r="15" spans="1:11" x14ac:dyDescent="0.2">
      <c r="A15" s="209" t="s">
        <v>444</v>
      </c>
      <c r="B15" s="209" t="s">
        <v>264</v>
      </c>
      <c r="C15" s="209" t="s">
        <v>1753</v>
      </c>
      <c r="D15" s="276">
        <v>17883</v>
      </c>
      <c r="E15" s="479">
        <v>3.1306699999999999E-3</v>
      </c>
      <c r="F15" s="276">
        <v>448</v>
      </c>
      <c r="G15" s="276">
        <v>2577</v>
      </c>
      <c r="H15" s="276">
        <v>0</v>
      </c>
      <c r="I15" s="276">
        <v>649</v>
      </c>
      <c r="J15" s="276">
        <v>21109</v>
      </c>
      <c r="K15" s="479">
        <v>3.69543E-3</v>
      </c>
    </row>
    <row r="16" spans="1:11" x14ac:dyDescent="0.2">
      <c r="A16" s="209" t="s">
        <v>444</v>
      </c>
      <c r="B16" s="209" t="s">
        <v>262</v>
      </c>
      <c r="C16" s="209" t="s">
        <v>893</v>
      </c>
      <c r="D16" s="276">
        <v>-79</v>
      </c>
      <c r="E16" s="479">
        <v>-1.383E-5</v>
      </c>
      <c r="F16" s="276">
        <v>0</v>
      </c>
      <c r="G16" s="276">
        <v>0</v>
      </c>
      <c r="H16" s="276">
        <v>0</v>
      </c>
      <c r="I16" s="276">
        <v>0</v>
      </c>
      <c r="J16" s="276">
        <v>-79</v>
      </c>
      <c r="K16" s="479">
        <v>-1.383E-5</v>
      </c>
    </row>
    <row r="17" spans="1:11" x14ac:dyDescent="0.2">
      <c r="A17" s="209" t="s">
        <v>444</v>
      </c>
      <c r="B17" s="209" t="s">
        <v>258</v>
      </c>
      <c r="C17" s="209" t="s">
        <v>1753</v>
      </c>
      <c r="D17" s="276">
        <v>28</v>
      </c>
      <c r="E17" s="479">
        <v>4.8999999999999997E-6</v>
      </c>
      <c r="F17" s="276">
        <v>0</v>
      </c>
      <c r="G17" s="276">
        <v>6</v>
      </c>
      <c r="H17" s="276">
        <v>0</v>
      </c>
      <c r="I17" s="276">
        <v>1</v>
      </c>
      <c r="J17" s="276">
        <v>35</v>
      </c>
      <c r="K17" s="479">
        <v>6.1299999999999998E-6</v>
      </c>
    </row>
    <row r="18" spans="1:11" x14ac:dyDescent="0.2">
      <c r="A18" s="209" t="s">
        <v>444</v>
      </c>
      <c r="B18" s="209" t="s">
        <v>243</v>
      </c>
      <c r="C18" s="209" t="s">
        <v>1753</v>
      </c>
      <c r="D18" s="276">
        <v>5252</v>
      </c>
      <c r="E18" s="479">
        <v>9.1943999999999999E-4</v>
      </c>
      <c r="F18" s="276">
        <v>1985</v>
      </c>
      <c r="G18" s="276">
        <v>1333</v>
      </c>
      <c r="H18" s="276">
        <v>597</v>
      </c>
      <c r="I18" s="276">
        <v>268</v>
      </c>
      <c r="J18" s="276">
        <v>7450</v>
      </c>
      <c r="K18" s="479">
        <v>1.30423E-3</v>
      </c>
    </row>
    <row r="19" spans="1:11" x14ac:dyDescent="0.2">
      <c r="A19" s="209" t="s">
        <v>444</v>
      </c>
      <c r="B19" s="209" t="s">
        <v>240</v>
      </c>
      <c r="C19" s="209" t="s">
        <v>1753</v>
      </c>
      <c r="D19" s="276">
        <v>58</v>
      </c>
      <c r="E19" s="479">
        <v>1.0149999999999999E-5</v>
      </c>
      <c r="F19" s="276">
        <v>6</v>
      </c>
      <c r="G19" s="276">
        <v>24</v>
      </c>
      <c r="H19" s="276">
        <v>5</v>
      </c>
      <c r="I19" s="276">
        <v>2</v>
      </c>
      <c r="J19" s="276">
        <v>89</v>
      </c>
      <c r="K19" s="479">
        <v>1.558E-5</v>
      </c>
    </row>
    <row r="20" spans="1:11" x14ac:dyDescent="0.2">
      <c r="A20" s="209" t="s">
        <v>444</v>
      </c>
      <c r="B20" s="209" t="s">
        <v>237</v>
      </c>
      <c r="C20" s="209" t="s">
        <v>1753</v>
      </c>
      <c r="D20" s="276">
        <v>26</v>
      </c>
      <c r="E20" s="479">
        <v>4.5499999999999996E-6</v>
      </c>
      <c r="F20" s="276">
        <v>1</v>
      </c>
      <c r="G20" s="276">
        <v>6</v>
      </c>
      <c r="H20" s="276">
        <v>5</v>
      </c>
      <c r="I20" s="276">
        <v>2</v>
      </c>
      <c r="J20" s="276">
        <v>39</v>
      </c>
      <c r="K20" s="479">
        <v>6.8299999999999998E-6</v>
      </c>
    </row>
    <row r="21" spans="1:11" x14ac:dyDescent="0.2">
      <c r="A21" s="209" t="s">
        <v>444</v>
      </c>
      <c r="B21" s="209" t="s">
        <v>234</v>
      </c>
      <c r="C21" s="209" t="s">
        <v>1753</v>
      </c>
      <c r="D21" s="276">
        <v>3362</v>
      </c>
      <c r="E21" s="479">
        <v>5.8856999999999996E-4</v>
      </c>
      <c r="F21" s="276">
        <v>2489</v>
      </c>
      <c r="G21" s="276">
        <v>529</v>
      </c>
      <c r="H21" s="276">
        <v>0</v>
      </c>
      <c r="I21" s="276">
        <v>278</v>
      </c>
      <c r="J21" s="276">
        <v>4169</v>
      </c>
      <c r="K21" s="479">
        <v>7.2984000000000005E-4</v>
      </c>
    </row>
    <row r="22" spans="1:11" x14ac:dyDescent="0.2">
      <c r="A22" s="209" t="s">
        <v>444</v>
      </c>
      <c r="B22" s="209" t="s">
        <v>230</v>
      </c>
      <c r="C22" s="209" t="s">
        <v>1753</v>
      </c>
      <c r="D22" s="276">
        <v>458</v>
      </c>
      <c r="E22" s="479">
        <v>8.0179999999999995E-5</v>
      </c>
      <c r="F22" s="276">
        <v>10</v>
      </c>
      <c r="G22" s="276">
        <v>71</v>
      </c>
      <c r="H22" s="276">
        <v>0</v>
      </c>
      <c r="I22" s="276">
        <v>37</v>
      </c>
      <c r="J22" s="276">
        <v>566</v>
      </c>
      <c r="K22" s="479">
        <v>9.9090000000000002E-5</v>
      </c>
    </row>
    <row r="23" spans="1:11" x14ac:dyDescent="0.2">
      <c r="A23" s="209" t="s">
        <v>444</v>
      </c>
      <c r="B23" s="209" t="s">
        <v>1100</v>
      </c>
      <c r="C23" s="209" t="s">
        <v>1753</v>
      </c>
      <c r="D23" s="276">
        <v>1395</v>
      </c>
      <c r="E23" s="479">
        <v>2.4421000000000002E-4</v>
      </c>
      <c r="F23" s="276">
        <v>373</v>
      </c>
      <c r="G23" s="276">
        <v>563</v>
      </c>
      <c r="H23" s="276">
        <v>293</v>
      </c>
      <c r="I23" s="276">
        <v>46</v>
      </c>
      <c r="J23" s="276">
        <v>2297</v>
      </c>
      <c r="K23" s="479">
        <v>4.0212000000000001E-4</v>
      </c>
    </row>
    <row r="24" spans="1:11" x14ac:dyDescent="0.2">
      <c r="A24" s="209" t="s">
        <v>444</v>
      </c>
      <c r="B24" s="209" t="s">
        <v>1103</v>
      </c>
      <c r="C24" s="209" t="s">
        <v>1753</v>
      </c>
      <c r="D24" s="276">
        <v>224</v>
      </c>
      <c r="E24" s="479">
        <v>3.9209999999999999E-5</v>
      </c>
      <c r="F24" s="276">
        <v>4</v>
      </c>
      <c r="G24" s="276">
        <v>38</v>
      </c>
      <c r="H24" s="276">
        <v>0</v>
      </c>
      <c r="I24" s="276">
        <v>17</v>
      </c>
      <c r="J24" s="276">
        <v>279</v>
      </c>
      <c r="K24" s="479">
        <v>4.884E-5</v>
      </c>
    </row>
    <row r="25" spans="1:11" x14ac:dyDescent="0.2">
      <c r="A25" s="209" t="s">
        <v>444</v>
      </c>
      <c r="B25" s="209" t="s">
        <v>1104</v>
      </c>
      <c r="C25" s="209" t="s">
        <v>1753</v>
      </c>
      <c r="D25" s="276">
        <v>76379</v>
      </c>
      <c r="E25" s="479">
        <v>1.337123E-2</v>
      </c>
      <c r="F25" s="276">
        <v>2801</v>
      </c>
      <c r="G25" s="276">
        <v>12587</v>
      </c>
      <c r="H25" s="276">
        <v>0</v>
      </c>
      <c r="I25" s="276">
        <v>7680</v>
      </c>
      <c r="J25" s="276">
        <v>96646</v>
      </c>
      <c r="K25" s="479">
        <v>1.6919259999999998E-2</v>
      </c>
    </row>
    <row r="26" spans="1:11" x14ac:dyDescent="0.2">
      <c r="A26" s="209" t="s">
        <v>444</v>
      </c>
      <c r="B26" s="209" t="s">
        <v>206</v>
      </c>
      <c r="C26" s="209" t="s">
        <v>1753</v>
      </c>
      <c r="D26" s="276">
        <v>53868</v>
      </c>
      <c r="E26" s="479">
        <v>9.4303600000000005E-3</v>
      </c>
      <c r="F26" s="276">
        <v>501</v>
      </c>
      <c r="G26" s="276">
        <v>2294</v>
      </c>
      <c r="H26" s="276">
        <v>0</v>
      </c>
      <c r="I26" s="276">
        <v>2073</v>
      </c>
      <c r="J26" s="276">
        <v>58235</v>
      </c>
      <c r="K26" s="479">
        <v>1.019487E-2</v>
      </c>
    </row>
    <row r="27" spans="1:11" x14ac:dyDescent="0.2">
      <c r="A27" s="209" t="s">
        <v>444</v>
      </c>
      <c r="B27" s="209" t="s">
        <v>202</v>
      </c>
      <c r="C27" s="209" t="s">
        <v>1753</v>
      </c>
      <c r="D27" s="276">
        <v>1856</v>
      </c>
      <c r="E27" s="479">
        <v>3.2492000000000003E-4</v>
      </c>
      <c r="F27" s="276">
        <v>0</v>
      </c>
      <c r="G27" s="276">
        <v>338</v>
      </c>
      <c r="H27" s="276">
        <v>0</v>
      </c>
      <c r="I27" s="276">
        <v>46</v>
      </c>
      <c r="J27" s="276">
        <v>2240</v>
      </c>
      <c r="K27" s="479">
        <v>3.9214000000000002E-4</v>
      </c>
    </row>
    <row r="28" spans="1:11" x14ac:dyDescent="0.2">
      <c r="A28" s="209" t="s">
        <v>444</v>
      </c>
      <c r="B28" s="209" t="s">
        <v>195</v>
      </c>
      <c r="C28" s="209" t="s">
        <v>1753</v>
      </c>
      <c r="D28" s="276">
        <v>16291</v>
      </c>
      <c r="E28" s="479">
        <v>2.8519700000000001E-3</v>
      </c>
      <c r="F28" s="276">
        <v>5869</v>
      </c>
      <c r="G28" s="276">
        <v>2414</v>
      </c>
      <c r="H28" s="276">
        <v>0</v>
      </c>
      <c r="I28" s="276">
        <v>920</v>
      </c>
      <c r="J28" s="276">
        <v>19625</v>
      </c>
      <c r="K28" s="479">
        <v>3.4356399999999998E-3</v>
      </c>
    </row>
    <row r="29" spans="1:11" x14ac:dyDescent="0.2">
      <c r="A29" s="209" t="s">
        <v>444</v>
      </c>
      <c r="B29" s="209" t="s">
        <v>167</v>
      </c>
      <c r="C29" s="209" t="s">
        <v>1753</v>
      </c>
      <c r="D29" s="276">
        <v>912</v>
      </c>
      <c r="E29" s="479">
        <v>1.5966E-4</v>
      </c>
      <c r="F29" s="276">
        <v>673</v>
      </c>
      <c r="G29" s="276">
        <v>57</v>
      </c>
      <c r="H29" s="276">
        <v>0</v>
      </c>
      <c r="I29" s="276">
        <v>13</v>
      </c>
      <c r="J29" s="276">
        <v>982</v>
      </c>
      <c r="K29" s="479">
        <v>1.7191E-4</v>
      </c>
    </row>
    <row r="30" spans="1:11" x14ac:dyDescent="0.2">
      <c r="A30" s="209" t="s">
        <v>444</v>
      </c>
      <c r="B30" s="209" t="s">
        <v>1107</v>
      </c>
      <c r="C30" s="209" t="s">
        <v>1753</v>
      </c>
      <c r="D30" s="276">
        <v>22162</v>
      </c>
      <c r="E30" s="479">
        <v>3.8797699999999998E-3</v>
      </c>
      <c r="F30" s="276">
        <v>5801</v>
      </c>
      <c r="G30" s="276">
        <v>3179</v>
      </c>
      <c r="H30" s="276">
        <v>0</v>
      </c>
      <c r="I30" s="276">
        <v>625</v>
      </c>
      <c r="J30" s="276">
        <v>25966</v>
      </c>
      <c r="K30" s="479">
        <v>4.5457199999999996E-3</v>
      </c>
    </row>
    <row r="31" spans="1:11" x14ac:dyDescent="0.2">
      <c r="A31" s="209" t="s">
        <v>444</v>
      </c>
      <c r="B31" s="209" t="s">
        <v>152</v>
      </c>
      <c r="C31" s="209" t="s">
        <v>1753</v>
      </c>
      <c r="D31" s="276">
        <v>215</v>
      </c>
      <c r="E31" s="479">
        <v>3.7639999999999999E-5</v>
      </c>
      <c r="F31" s="276">
        <v>21</v>
      </c>
      <c r="G31" s="276">
        <v>59</v>
      </c>
      <c r="H31" s="276">
        <v>0</v>
      </c>
      <c r="I31" s="276">
        <v>7</v>
      </c>
      <c r="J31" s="276">
        <v>281</v>
      </c>
      <c r="K31" s="479">
        <v>4.9190000000000002E-5</v>
      </c>
    </row>
    <row r="32" spans="1:11" x14ac:dyDescent="0.2">
      <c r="A32" s="209" t="s">
        <v>444</v>
      </c>
      <c r="B32" s="209" t="s">
        <v>1108</v>
      </c>
      <c r="C32" s="209" t="s">
        <v>1753</v>
      </c>
      <c r="D32" s="276">
        <v>531</v>
      </c>
      <c r="E32" s="479">
        <v>9.2960000000000004E-5</v>
      </c>
      <c r="F32" s="276">
        <v>59</v>
      </c>
      <c r="G32" s="276">
        <v>130</v>
      </c>
      <c r="H32" s="276">
        <v>15</v>
      </c>
      <c r="I32" s="276">
        <v>15</v>
      </c>
      <c r="J32" s="276">
        <v>691</v>
      </c>
      <c r="K32" s="479">
        <v>1.2097E-4</v>
      </c>
    </row>
    <row r="33" spans="1:11" x14ac:dyDescent="0.2">
      <c r="A33" s="209" t="s">
        <v>444</v>
      </c>
      <c r="B33" s="209" t="s">
        <v>1112</v>
      </c>
      <c r="C33" s="209" t="s">
        <v>1753</v>
      </c>
      <c r="D33" s="276">
        <v>5679</v>
      </c>
      <c r="E33" s="479">
        <v>9.9419000000000005E-4</v>
      </c>
      <c r="F33" s="276">
        <v>4097</v>
      </c>
      <c r="G33" s="276">
        <v>923</v>
      </c>
      <c r="H33" s="276">
        <v>0</v>
      </c>
      <c r="I33" s="276">
        <v>174</v>
      </c>
      <c r="J33" s="276">
        <v>6776</v>
      </c>
      <c r="K33" s="479">
        <v>1.1862400000000001E-3</v>
      </c>
    </row>
    <row r="34" spans="1:11" x14ac:dyDescent="0.2">
      <c r="A34" s="209" t="s">
        <v>444</v>
      </c>
      <c r="B34" s="209" t="s">
        <v>142</v>
      </c>
      <c r="C34" s="209" t="s">
        <v>1753</v>
      </c>
      <c r="D34" s="276">
        <v>14309</v>
      </c>
      <c r="E34" s="479">
        <v>2.5049899999999999E-3</v>
      </c>
      <c r="F34" s="276">
        <v>3025</v>
      </c>
      <c r="G34" s="276">
        <v>2187</v>
      </c>
      <c r="H34" s="276">
        <v>445</v>
      </c>
      <c r="I34" s="276">
        <v>593</v>
      </c>
      <c r="J34" s="276">
        <v>17534</v>
      </c>
      <c r="K34" s="479">
        <v>3.0695800000000001E-3</v>
      </c>
    </row>
    <row r="35" spans="1:11" x14ac:dyDescent="0.2">
      <c r="A35" s="209" t="s">
        <v>444</v>
      </c>
      <c r="B35" s="209" t="s">
        <v>126</v>
      </c>
      <c r="C35" s="209" t="s">
        <v>1753</v>
      </c>
      <c r="D35" s="276">
        <v>30866</v>
      </c>
      <c r="E35" s="479">
        <v>5.4035300000000001E-3</v>
      </c>
      <c r="F35" s="276">
        <v>11295</v>
      </c>
      <c r="G35" s="276">
        <v>5225</v>
      </c>
      <c r="H35" s="276">
        <v>108</v>
      </c>
      <c r="I35" s="276">
        <v>1532</v>
      </c>
      <c r="J35" s="276">
        <v>37731</v>
      </c>
      <c r="K35" s="479">
        <v>6.6053500000000003E-3</v>
      </c>
    </row>
    <row r="36" spans="1:11" x14ac:dyDescent="0.2">
      <c r="A36" s="209" t="s">
        <v>444</v>
      </c>
      <c r="B36" s="209" t="s">
        <v>1114</v>
      </c>
      <c r="C36" s="209" t="s">
        <v>1753</v>
      </c>
      <c r="D36" s="276">
        <v>1743</v>
      </c>
      <c r="E36" s="479">
        <v>3.0514000000000002E-4</v>
      </c>
      <c r="F36" s="276">
        <v>1171</v>
      </c>
      <c r="G36" s="276">
        <v>363</v>
      </c>
      <c r="H36" s="276">
        <v>119</v>
      </c>
      <c r="I36" s="276">
        <v>41</v>
      </c>
      <c r="J36" s="276">
        <v>2266</v>
      </c>
      <c r="K36" s="479">
        <v>3.9669999999999999E-4</v>
      </c>
    </row>
    <row r="37" spans="1:11" x14ac:dyDescent="0.2">
      <c r="A37" s="209" t="s">
        <v>444</v>
      </c>
      <c r="B37" s="209" t="s">
        <v>1115</v>
      </c>
      <c r="C37" s="209" t="s">
        <v>1753</v>
      </c>
      <c r="D37" s="276">
        <v>71</v>
      </c>
      <c r="E37" s="479">
        <v>1.243E-5</v>
      </c>
      <c r="F37" s="276">
        <v>59</v>
      </c>
      <c r="G37" s="276">
        <v>16</v>
      </c>
      <c r="H37" s="276">
        <v>4</v>
      </c>
      <c r="I37" s="276">
        <v>2</v>
      </c>
      <c r="J37" s="276">
        <v>93</v>
      </c>
      <c r="K37" s="479">
        <v>1.628E-5</v>
      </c>
    </row>
    <row r="38" spans="1:11" x14ac:dyDescent="0.2">
      <c r="A38" s="209" t="s">
        <v>444</v>
      </c>
      <c r="B38" s="209" t="s">
        <v>107</v>
      </c>
      <c r="C38" s="209" t="s">
        <v>1753</v>
      </c>
      <c r="D38" s="276">
        <v>2993</v>
      </c>
      <c r="E38" s="479">
        <v>5.2397000000000001E-4</v>
      </c>
      <c r="F38" s="276">
        <v>1044</v>
      </c>
      <c r="G38" s="276">
        <v>216</v>
      </c>
      <c r="H38" s="276">
        <v>0</v>
      </c>
      <c r="I38" s="276">
        <v>295</v>
      </c>
      <c r="J38" s="276">
        <v>3504</v>
      </c>
      <c r="K38" s="479">
        <v>6.1342999999999999E-4</v>
      </c>
    </row>
    <row r="39" spans="1:11" x14ac:dyDescent="0.2">
      <c r="A39" s="209" t="s">
        <v>444</v>
      </c>
      <c r="B39" s="209" t="s">
        <v>79</v>
      </c>
      <c r="C39" s="209" t="s">
        <v>1753</v>
      </c>
      <c r="D39" s="276">
        <v>23</v>
      </c>
      <c r="E39" s="479">
        <v>4.0300000000000004E-6</v>
      </c>
      <c r="F39" s="276">
        <v>1</v>
      </c>
      <c r="G39" s="276">
        <v>3</v>
      </c>
      <c r="H39" s="276">
        <v>0</v>
      </c>
      <c r="I39" s="276">
        <v>1</v>
      </c>
      <c r="J39" s="276">
        <v>27</v>
      </c>
      <c r="K39" s="479">
        <v>4.7299999999999996E-6</v>
      </c>
    </row>
    <row r="40" spans="1:11" x14ac:dyDescent="0.2">
      <c r="A40" s="209" t="s">
        <v>444</v>
      </c>
      <c r="B40" s="209" t="s">
        <v>1118</v>
      </c>
      <c r="C40" s="209" t="s">
        <v>1753</v>
      </c>
      <c r="D40" s="276">
        <v>2292</v>
      </c>
      <c r="E40" s="479">
        <v>4.0125000000000002E-4</v>
      </c>
      <c r="F40" s="276">
        <v>3</v>
      </c>
      <c r="G40" s="276">
        <v>321</v>
      </c>
      <c r="H40" s="276">
        <v>0</v>
      </c>
      <c r="I40" s="276">
        <v>64</v>
      </c>
      <c r="J40" s="276">
        <v>2677</v>
      </c>
      <c r="K40" s="479">
        <v>4.6864999999999998E-4</v>
      </c>
    </row>
    <row r="41" spans="1:11" x14ac:dyDescent="0.2">
      <c r="A41" s="209" t="s">
        <v>444</v>
      </c>
      <c r="B41" s="209" t="s">
        <v>20</v>
      </c>
      <c r="C41" s="209" t="s">
        <v>1753</v>
      </c>
      <c r="D41" s="276">
        <v>18864</v>
      </c>
      <c r="E41" s="479">
        <v>3.30241E-3</v>
      </c>
      <c r="F41" s="276">
        <v>1576</v>
      </c>
      <c r="G41" s="276">
        <v>5233</v>
      </c>
      <c r="H41" s="276">
        <v>508</v>
      </c>
      <c r="I41" s="276">
        <v>882</v>
      </c>
      <c r="J41" s="276">
        <v>25487</v>
      </c>
      <c r="K41" s="479">
        <v>4.4618599999999998E-3</v>
      </c>
    </row>
    <row r="42" spans="1:11" x14ac:dyDescent="0.2">
      <c r="A42" s="209" t="s">
        <v>444</v>
      </c>
      <c r="B42" s="209" t="s">
        <v>1132</v>
      </c>
      <c r="C42" s="209" t="s">
        <v>1753</v>
      </c>
      <c r="D42" s="276">
        <v>3</v>
      </c>
      <c r="E42" s="479">
        <v>5.3000000000000001E-7</v>
      </c>
      <c r="F42" s="276">
        <v>2</v>
      </c>
      <c r="G42" s="276">
        <v>1</v>
      </c>
      <c r="H42" s="276">
        <v>0</v>
      </c>
      <c r="I42" s="276">
        <v>0</v>
      </c>
      <c r="J42" s="276">
        <v>4</v>
      </c>
      <c r="K42" s="479">
        <v>6.9999999999999997E-7</v>
      </c>
    </row>
    <row r="43" spans="1:11" x14ac:dyDescent="0.2">
      <c r="A43" s="209" t="s">
        <v>444</v>
      </c>
      <c r="B43" s="209" t="s">
        <v>870</v>
      </c>
      <c r="C43" s="209" t="s">
        <v>1753</v>
      </c>
      <c r="D43" s="276">
        <v>138</v>
      </c>
      <c r="E43" s="479">
        <v>2.4159999999999999E-5</v>
      </c>
      <c r="F43" s="276">
        <v>0</v>
      </c>
      <c r="G43" s="276">
        <v>17</v>
      </c>
      <c r="H43" s="276">
        <v>2</v>
      </c>
      <c r="I43" s="276">
        <v>2</v>
      </c>
      <c r="J43" s="276">
        <v>159</v>
      </c>
      <c r="K43" s="479">
        <v>2.7840000000000001E-5</v>
      </c>
    </row>
    <row r="44" spans="1:11" x14ac:dyDescent="0.2">
      <c r="A44" s="209" t="s">
        <v>444</v>
      </c>
      <c r="B44" s="209" t="s">
        <v>837</v>
      </c>
      <c r="C44" s="209" t="s">
        <v>1753</v>
      </c>
      <c r="D44" s="276">
        <v>595</v>
      </c>
      <c r="E44" s="479">
        <v>1.0416000000000001E-4</v>
      </c>
      <c r="F44" s="276">
        <v>123</v>
      </c>
      <c r="G44" s="276">
        <v>130</v>
      </c>
      <c r="H44" s="276">
        <v>254</v>
      </c>
      <c r="I44" s="276">
        <v>78</v>
      </c>
      <c r="J44" s="276">
        <v>1057</v>
      </c>
      <c r="K44" s="479">
        <v>1.8504E-4</v>
      </c>
    </row>
    <row r="45" spans="1:11" x14ac:dyDescent="0.2">
      <c r="A45" s="209" t="s">
        <v>444</v>
      </c>
      <c r="B45" s="209" t="s">
        <v>827</v>
      </c>
      <c r="C45" s="209" t="s">
        <v>1753</v>
      </c>
      <c r="D45" s="276">
        <v>5040</v>
      </c>
      <c r="E45" s="479">
        <v>8.8232000000000002E-4</v>
      </c>
      <c r="F45" s="276">
        <v>0</v>
      </c>
      <c r="G45" s="276">
        <v>0</v>
      </c>
      <c r="H45" s="276">
        <v>0</v>
      </c>
      <c r="I45" s="276">
        <v>0</v>
      </c>
      <c r="J45" s="276">
        <v>5040</v>
      </c>
      <c r="K45" s="479">
        <v>8.8232000000000002E-4</v>
      </c>
    </row>
    <row r="46" spans="1:11" x14ac:dyDescent="0.2">
      <c r="A46" s="209" t="s">
        <v>444</v>
      </c>
      <c r="B46" s="209" t="s">
        <v>1141</v>
      </c>
      <c r="C46" s="209" t="s">
        <v>1753</v>
      </c>
      <c r="D46" s="276">
        <v>51432</v>
      </c>
      <c r="E46" s="479">
        <v>9.0039000000000004E-3</v>
      </c>
      <c r="F46" s="276">
        <v>0</v>
      </c>
      <c r="G46" s="276">
        <v>0</v>
      </c>
      <c r="H46" s="276">
        <v>0</v>
      </c>
      <c r="I46" s="276">
        <v>0</v>
      </c>
      <c r="J46" s="276">
        <v>51432</v>
      </c>
      <c r="K46" s="479">
        <v>9.0039000000000004E-3</v>
      </c>
    </row>
    <row r="47" spans="1:11" x14ac:dyDescent="0.2">
      <c r="A47" s="209" t="s">
        <v>444</v>
      </c>
      <c r="B47" s="209" t="s">
        <v>1142</v>
      </c>
      <c r="C47" s="209" t="s">
        <v>1753</v>
      </c>
      <c r="D47" s="276">
        <v>4197</v>
      </c>
      <c r="E47" s="479">
        <v>7.3474E-4</v>
      </c>
      <c r="F47" s="276">
        <v>0</v>
      </c>
      <c r="G47" s="276">
        <v>0</v>
      </c>
      <c r="H47" s="276">
        <v>0</v>
      </c>
      <c r="I47" s="276">
        <v>0</v>
      </c>
      <c r="J47" s="276">
        <v>4197</v>
      </c>
      <c r="K47" s="479">
        <v>7.3474E-4</v>
      </c>
    </row>
    <row r="48" spans="1:11" x14ac:dyDescent="0.2">
      <c r="A48" s="209" t="s">
        <v>444</v>
      </c>
      <c r="B48" s="209" t="s">
        <v>1143</v>
      </c>
      <c r="C48" s="209" t="s">
        <v>1753</v>
      </c>
      <c r="D48" s="276">
        <v>1240</v>
      </c>
      <c r="E48" s="479">
        <v>2.1708E-4</v>
      </c>
      <c r="F48" s="276">
        <v>0</v>
      </c>
      <c r="G48" s="276">
        <v>0</v>
      </c>
      <c r="H48" s="276">
        <v>0</v>
      </c>
      <c r="I48" s="276">
        <v>0</v>
      </c>
      <c r="J48" s="276">
        <v>1240</v>
      </c>
      <c r="K48" s="479">
        <v>2.1708E-4</v>
      </c>
    </row>
    <row r="49" spans="1:11" x14ac:dyDescent="0.2">
      <c r="A49" s="209" t="s">
        <v>444</v>
      </c>
      <c r="B49" s="209" t="s">
        <v>1144</v>
      </c>
      <c r="C49" s="209" t="s">
        <v>1753</v>
      </c>
      <c r="D49" s="276">
        <v>10463</v>
      </c>
      <c r="E49" s="479">
        <v>1.8316999999999999E-3</v>
      </c>
      <c r="F49" s="276">
        <v>0</v>
      </c>
      <c r="G49" s="276">
        <v>0</v>
      </c>
      <c r="H49" s="276">
        <v>0</v>
      </c>
      <c r="I49" s="276">
        <v>0</v>
      </c>
      <c r="J49" s="276">
        <v>10463</v>
      </c>
      <c r="K49" s="479">
        <v>1.8316999999999999E-3</v>
      </c>
    </row>
    <row r="50" spans="1:11" x14ac:dyDescent="0.2">
      <c r="A50" s="209" t="s">
        <v>444</v>
      </c>
      <c r="B50" s="209" t="s">
        <v>1145</v>
      </c>
      <c r="C50" s="209" t="s">
        <v>1753</v>
      </c>
      <c r="D50" s="276">
        <v>9076</v>
      </c>
      <c r="E50" s="479">
        <v>1.58888E-3</v>
      </c>
      <c r="F50" s="276">
        <v>0</v>
      </c>
      <c r="G50" s="276">
        <v>0</v>
      </c>
      <c r="H50" s="276">
        <v>0</v>
      </c>
      <c r="I50" s="276">
        <v>0</v>
      </c>
      <c r="J50" s="276">
        <v>9076</v>
      </c>
      <c r="K50" s="479">
        <v>1.58888E-3</v>
      </c>
    </row>
    <row r="51" spans="1:11" x14ac:dyDescent="0.2">
      <c r="A51" s="209" t="s">
        <v>444</v>
      </c>
      <c r="B51" s="209" t="s">
        <v>815</v>
      </c>
      <c r="C51" s="209" t="s">
        <v>896</v>
      </c>
      <c r="D51" s="276">
        <v>330231</v>
      </c>
      <c r="E51" s="479">
        <v>5.7811639999999997E-2</v>
      </c>
      <c r="F51" s="276">
        <v>0</v>
      </c>
      <c r="G51" s="276">
        <v>-330231</v>
      </c>
      <c r="H51" s="276">
        <v>0</v>
      </c>
      <c r="I51" s="276">
        <v>0</v>
      </c>
      <c r="J51" s="276">
        <v>0</v>
      </c>
      <c r="K51" s="479">
        <v>0</v>
      </c>
    </row>
    <row r="52" spans="1:11" x14ac:dyDescent="0.2">
      <c r="A52" s="209" t="s">
        <v>444</v>
      </c>
      <c r="B52" s="209" t="s">
        <v>1146</v>
      </c>
      <c r="C52" s="209" t="s">
        <v>896</v>
      </c>
      <c r="D52" s="276">
        <v>3736</v>
      </c>
      <c r="E52" s="479">
        <v>6.5404000000000005E-4</v>
      </c>
      <c r="F52" s="276">
        <v>0</v>
      </c>
      <c r="G52" s="276">
        <v>0</v>
      </c>
      <c r="H52" s="276">
        <v>-3736</v>
      </c>
      <c r="I52" s="276">
        <v>0</v>
      </c>
      <c r="J52" s="276">
        <v>0</v>
      </c>
      <c r="K52" s="479">
        <v>0</v>
      </c>
    </row>
    <row r="53" spans="1:11" x14ac:dyDescent="0.2">
      <c r="A53" s="209" t="s">
        <v>444</v>
      </c>
      <c r="B53" s="209" t="s">
        <v>1147</v>
      </c>
      <c r="C53" s="209" t="s">
        <v>1753</v>
      </c>
      <c r="D53" s="276">
        <v>15789</v>
      </c>
      <c r="E53" s="479">
        <v>2.7640899999999999E-3</v>
      </c>
      <c r="F53" s="276">
        <v>0</v>
      </c>
      <c r="G53" s="276">
        <v>0</v>
      </c>
      <c r="H53" s="276">
        <v>0</v>
      </c>
      <c r="I53" s="276">
        <v>0</v>
      </c>
      <c r="J53" s="276">
        <v>15789</v>
      </c>
      <c r="K53" s="479">
        <v>2.7640899999999999E-3</v>
      </c>
    </row>
    <row r="54" spans="1:11" x14ac:dyDescent="0.2">
      <c r="A54" s="209" t="s">
        <v>444</v>
      </c>
      <c r="B54" s="209" t="s">
        <v>1148</v>
      </c>
      <c r="C54" s="209" t="s">
        <v>1753</v>
      </c>
      <c r="D54" s="276">
        <v>4838</v>
      </c>
      <c r="E54" s="479">
        <v>8.4696000000000001E-4</v>
      </c>
      <c r="F54" s="276">
        <v>315</v>
      </c>
      <c r="G54" s="276">
        <v>0</v>
      </c>
      <c r="H54" s="276">
        <v>0</v>
      </c>
      <c r="I54" s="276">
        <v>0</v>
      </c>
      <c r="J54" s="276">
        <v>4838</v>
      </c>
      <c r="K54" s="479">
        <v>8.4696000000000001E-4</v>
      </c>
    </row>
    <row r="55" spans="1:11" x14ac:dyDescent="0.2">
      <c r="A55" s="209" t="s">
        <v>444</v>
      </c>
      <c r="B55" s="209" t="s">
        <v>1149</v>
      </c>
      <c r="C55" s="209" t="s">
        <v>1753</v>
      </c>
      <c r="D55" s="276">
        <v>18132</v>
      </c>
      <c r="E55" s="479">
        <v>3.1742599999999999E-3</v>
      </c>
      <c r="F55" s="276">
        <v>0</v>
      </c>
      <c r="G55" s="276">
        <v>0</v>
      </c>
      <c r="H55" s="276">
        <v>0</v>
      </c>
      <c r="I55" s="276">
        <v>0</v>
      </c>
      <c r="J55" s="276">
        <v>18132</v>
      </c>
      <c r="K55" s="479">
        <v>3.1742599999999999E-3</v>
      </c>
    </row>
    <row r="56" spans="1:11" x14ac:dyDescent="0.2">
      <c r="A56" s="209" t="s">
        <v>444</v>
      </c>
      <c r="B56" s="209" t="s">
        <v>1152</v>
      </c>
      <c r="C56" s="209" t="s">
        <v>1753</v>
      </c>
      <c r="D56" s="276">
        <v>6815</v>
      </c>
      <c r="E56" s="479">
        <v>1.1930599999999999E-3</v>
      </c>
      <c r="F56" s="276">
        <v>4</v>
      </c>
      <c r="G56" s="276">
        <v>0</v>
      </c>
      <c r="H56" s="276">
        <v>0</v>
      </c>
      <c r="I56" s="276">
        <v>0</v>
      </c>
      <c r="J56" s="276">
        <v>6815</v>
      </c>
      <c r="K56" s="479">
        <v>1.1930599999999999E-3</v>
      </c>
    </row>
    <row r="57" spans="1:11" x14ac:dyDescent="0.2">
      <c r="A57" s="209" t="s">
        <v>444</v>
      </c>
      <c r="B57" s="209" t="s">
        <v>1153</v>
      </c>
      <c r="C57" s="209" t="s">
        <v>897</v>
      </c>
      <c r="D57" s="276">
        <v>479</v>
      </c>
      <c r="E57" s="479">
        <v>8.386E-5</v>
      </c>
      <c r="F57" s="276">
        <v>0</v>
      </c>
      <c r="G57" s="276">
        <v>0</v>
      </c>
      <c r="H57" s="276">
        <v>0</v>
      </c>
      <c r="I57" s="276">
        <v>-479</v>
      </c>
      <c r="J57" s="276">
        <v>0</v>
      </c>
      <c r="K57" s="479">
        <v>0</v>
      </c>
    </row>
    <row r="58" spans="1:11" x14ac:dyDescent="0.2">
      <c r="A58" s="209" t="s">
        <v>444</v>
      </c>
      <c r="B58" s="209" t="s">
        <v>1154</v>
      </c>
      <c r="C58" s="209" t="s">
        <v>1753</v>
      </c>
      <c r="D58" s="276">
        <v>2363</v>
      </c>
      <c r="E58" s="479">
        <v>4.1367999999999998E-4</v>
      </c>
      <c r="F58" s="276">
        <v>13</v>
      </c>
      <c r="G58" s="276">
        <v>0</v>
      </c>
      <c r="H58" s="276">
        <v>0</v>
      </c>
      <c r="I58" s="276">
        <v>0</v>
      </c>
      <c r="J58" s="276">
        <v>2363</v>
      </c>
      <c r="K58" s="479">
        <v>4.1367999999999998E-4</v>
      </c>
    </row>
    <row r="59" spans="1:11" x14ac:dyDescent="0.2">
      <c r="A59" s="209" t="s">
        <v>444</v>
      </c>
      <c r="B59" s="209" t="s">
        <v>1251</v>
      </c>
      <c r="C59" s="209" t="s">
        <v>1753</v>
      </c>
      <c r="D59" s="276">
        <v>875</v>
      </c>
      <c r="E59" s="479">
        <v>1.5317999999999999E-4</v>
      </c>
      <c r="F59" s="276">
        <v>0</v>
      </c>
      <c r="G59" s="276">
        <v>0</v>
      </c>
      <c r="H59" s="276">
        <v>0</v>
      </c>
      <c r="I59" s="276">
        <v>0</v>
      </c>
      <c r="J59" s="276">
        <v>875</v>
      </c>
      <c r="K59" s="479">
        <v>1.5317999999999999E-4</v>
      </c>
    </row>
    <row r="60" spans="1:11" x14ac:dyDescent="0.2">
      <c r="A60" s="209" t="s">
        <v>444</v>
      </c>
      <c r="B60" s="209" t="s">
        <v>1251</v>
      </c>
      <c r="C60" s="209" t="s">
        <v>897</v>
      </c>
      <c r="D60" s="276">
        <v>77021</v>
      </c>
      <c r="E60" s="479">
        <v>1.348362E-2</v>
      </c>
      <c r="F60" s="276">
        <v>0</v>
      </c>
      <c r="G60" s="276">
        <v>0</v>
      </c>
      <c r="H60" s="276">
        <v>0</v>
      </c>
      <c r="I60" s="276">
        <v>-77021</v>
      </c>
      <c r="J60" s="276">
        <v>0</v>
      </c>
      <c r="K60" s="479">
        <v>0</v>
      </c>
    </row>
    <row r="61" spans="1:11" x14ac:dyDescent="0.2">
      <c r="A61" s="209" t="s">
        <v>444</v>
      </c>
      <c r="B61" s="209" t="s">
        <v>1743</v>
      </c>
      <c r="C61" s="209" t="s">
        <v>1753</v>
      </c>
      <c r="D61" s="276">
        <v>27418</v>
      </c>
      <c r="E61" s="479">
        <v>4.7999100000000001E-3</v>
      </c>
      <c r="F61" s="276">
        <v>0</v>
      </c>
      <c r="G61" s="276">
        <v>0</v>
      </c>
      <c r="H61" s="276">
        <v>0</v>
      </c>
      <c r="I61" s="276">
        <v>0</v>
      </c>
      <c r="J61" s="276">
        <v>27418</v>
      </c>
      <c r="K61" s="479">
        <v>4.7999100000000001E-3</v>
      </c>
    </row>
    <row r="62" spans="1:11" x14ac:dyDescent="0.2">
      <c r="A62" s="209" t="s">
        <v>444</v>
      </c>
      <c r="B62" s="209" t="s">
        <v>1155</v>
      </c>
      <c r="C62" s="209" t="s">
        <v>1753</v>
      </c>
      <c r="D62" s="276">
        <v>10350</v>
      </c>
      <c r="E62" s="479">
        <v>1.8119099999999999E-3</v>
      </c>
      <c r="F62" s="276">
        <v>0</v>
      </c>
      <c r="G62" s="276">
        <v>0</v>
      </c>
      <c r="H62" s="276">
        <v>0</v>
      </c>
      <c r="I62" s="276">
        <v>0</v>
      </c>
      <c r="J62" s="276">
        <v>10350</v>
      </c>
      <c r="K62" s="479">
        <v>1.8119099999999999E-3</v>
      </c>
    </row>
    <row r="63" spans="1:11" x14ac:dyDescent="0.2">
      <c r="A63" s="209" t="s">
        <v>444</v>
      </c>
      <c r="B63" s="209" t="s">
        <v>1157</v>
      </c>
      <c r="C63" s="209" t="s">
        <v>1753</v>
      </c>
      <c r="D63" s="276">
        <v>13</v>
      </c>
      <c r="E63" s="479">
        <v>2.2800000000000002E-6</v>
      </c>
      <c r="F63" s="276">
        <v>0</v>
      </c>
      <c r="G63" s="276">
        <v>0</v>
      </c>
      <c r="H63" s="276">
        <v>0</v>
      </c>
      <c r="I63" s="276">
        <v>0</v>
      </c>
      <c r="J63" s="276">
        <v>13</v>
      </c>
      <c r="K63" s="479">
        <v>2.2800000000000002E-6</v>
      </c>
    </row>
    <row r="64" spans="1:11" x14ac:dyDescent="0.2">
      <c r="A64" s="209" t="s">
        <v>444</v>
      </c>
      <c r="B64" s="209" t="s">
        <v>1157</v>
      </c>
      <c r="C64" s="209" t="s">
        <v>897</v>
      </c>
      <c r="D64" s="276">
        <v>925</v>
      </c>
      <c r="E64" s="479">
        <v>1.6192999999999999E-4</v>
      </c>
      <c r="F64" s="276">
        <v>0</v>
      </c>
      <c r="G64" s="276">
        <v>0</v>
      </c>
      <c r="H64" s="276">
        <v>0</v>
      </c>
      <c r="I64" s="276">
        <v>-925</v>
      </c>
      <c r="J64" s="276">
        <v>0</v>
      </c>
      <c r="K64" s="479">
        <v>0</v>
      </c>
    </row>
    <row r="65" spans="1:11" x14ac:dyDescent="0.2">
      <c r="A65" s="209" t="s">
        <v>444</v>
      </c>
      <c r="B65" s="209" t="s">
        <v>1158</v>
      </c>
      <c r="C65" s="209" t="s">
        <v>897</v>
      </c>
      <c r="D65" s="276">
        <v>1248</v>
      </c>
      <c r="E65" s="479">
        <v>2.1848000000000001E-4</v>
      </c>
      <c r="F65" s="276">
        <v>0</v>
      </c>
      <c r="G65" s="276">
        <v>0</v>
      </c>
      <c r="H65" s="276">
        <v>0</v>
      </c>
      <c r="I65" s="276">
        <v>-1248</v>
      </c>
      <c r="J65" s="276">
        <v>0</v>
      </c>
      <c r="K65" s="479">
        <v>0</v>
      </c>
    </row>
    <row r="66" spans="1:11" x14ac:dyDescent="0.2">
      <c r="A66" s="209" t="s">
        <v>444</v>
      </c>
      <c r="B66" s="209" t="s">
        <v>1159</v>
      </c>
      <c r="C66" s="209" t="s">
        <v>1753</v>
      </c>
      <c r="D66" s="276">
        <v>1563</v>
      </c>
      <c r="E66" s="479">
        <v>2.7363000000000002E-4</v>
      </c>
      <c r="F66" s="276">
        <v>267</v>
      </c>
      <c r="G66" s="276">
        <v>0</v>
      </c>
      <c r="H66" s="276">
        <v>0</v>
      </c>
      <c r="I66" s="276">
        <v>0</v>
      </c>
      <c r="J66" s="276">
        <v>1563</v>
      </c>
      <c r="K66" s="479">
        <v>2.7363000000000002E-4</v>
      </c>
    </row>
    <row r="67" spans="1:11" x14ac:dyDescent="0.2">
      <c r="A67" s="209" t="s">
        <v>444</v>
      </c>
      <c r="B67" s="209" t="s">
        <v>1159</v>
      </c>
      <c r="C67" s="209" t="s">
        <v>897</v>
      </c>
      <c r="D67" s="276">
        <v>6</v>
      </c>
      <c r="E67" s="479">
        <v>1.0499999999999999E-6</v>
      </c>
      <c r="F67" s="276">
        <v>0</v>
      </c>
      <c r="G67" s="276">
        <v>0</v>
      </c>
      <c r="H67" s="276">
        <v>0</v>
      </c>
      <c r="I67" s="276">
        <v>-6</v>
      </c>
      <c r="J67" s="276">
        <v>0</v>
      </c>
      <c r="K67" s="479">
        <v>0</v>
      </c>
    </row>
    <row r="68" spans="1:11" x14ac:dyDescent="0.2">
      <c r="A68" s="209" t="s">
        <v>444</v>
      </c>
      <c r="B68" s="209" t="s">
        <v>1160</v>
      </c>
      <c r="C68" s="209" t="s">
        <v>897</v>
      </c>
      <c r="D68" s="276">
        <v>5604</v>
      </c>
      <c r="E68" s="479">
        <v>9.8105999999999996E-4</v>
      </c>
      <c r="F68" s="276">
        <v>0</v>
      </c>
      <c r="G68" s="276">
        <v>0</v>
      </c>
      <c r="H68" s="276">
        <v>0</v>
      </c>
      <c r="I68" s="276">
        <v>-5604</v>
      </c>
      <c r="J68" s="276">
        <v>0</v>
      </c>
      <c r="K68" s="479">
        <v>0</v>
      </c>
    </row>
    <row r="69" spans="1:11" x14ac:dyDescent="0.2">
      <c r="A69" s="209" t="s">
        <v>444</v>
      </c>
      <c r="B69" s="209" t="s">
        <v>1161</v>
      </c>
      <c r="C69" s="209" t="s">
        <v>1753</v>
      </c>
      <c r="D69" s="276">
        <v>1</v>
      </c>
      <c r="E69" s="479">
        <v>1.8E-7</v>
      </c>
      <c r="F69" s="276">
        <v>0</v>
      </c>
      <c r="G69" s="276">
        <v>0</v>
      </c>
      <c r="H69" s="276">
        <v>0</v>
      </c>
      <c r="I69" s="276">
        <v>0</v>
      </c>
      <c r="J69" s="276">
        <v>1</v>
      </c>
      <c r="K69" s="479">
        <v>1.8E-7</v>
      </c>
    </row>
    <row r="70" spans="1:11" x14ac:dyDescent="0.2">
      <c r="A70" s="209" t="s">
        <v>444</v>
      </c>
      <c r="B70" s="209" t="s">
        <v>1161</v>
      </c>
      <c r="C70" s="209" t="s">
        <v>897</v>
      </c>
      <c r="D70" s="276">
        <v>12313</v>
      </c>
      <c r="E70" s="479">
        <v>2.1555699999999999E-3</v>
      </c>
      <c r="F70" s="276">
        <v>0</v>
      </c>
      <c r="G70" s="276">
        <v>0</v>
      </c>
      <c r="H70" s="276">
        <v>0</v>
      </c>
      <c r="I70" s="276">
        <v>-12313</v>
      </c>
      <c r="J70" s="276">
        <v>0</v>
      </c>
      <c r="K70" s="479">
        <v>0</v>
      </c>
    </row>
    <row r="71" spans="1:11" x14ac:dyDescent="0.2">
      <c r="A71" s="209" t="s">
        <v>444</v>
      </c>
      <c r="B71" s="209" t="s">
        <v>1162</v>
      </c>
      <c r="C71" s="209" t="s">
        <v>1753</v>
      </c>
      <c r="D71" s="276">
        <v>6039</v>
      </c>
      <c r="E71" s="479">
        <v>1.0572100000000001E-3</v>
      </c>
      <c r="F71" s="276">
        <v>0</v>
      </c>
      <c r="G71" s="276">
        <v>0</v>
      </c>
      <c r="H71" s="276">
        <v>0</v>
      </c>
      <c r="I71" s="276">
        <v>0</v>
      </c>
      <c r="J71" s="276">
        <v>6039</v>
      </c>
      <c r="K71" s="479">
        <v>1.0572100000000001E-3</v>
      </c>
    </row>
    <row r="72" spans="1:11" x14ac:dyDescent="0.2">
      <c r="A72" s="209" t="s">
        <v>444</v>
      </c>
      <c r="B72" s="209" t="s">
        <v>1164</v>
      </c>
      <c r="C72" s="209" t="s">
        <v>1753</v>
      </c>
      <c r="D72" s="276">
        <v>375</v>
      </c>
      <c r="E72" s="479">
        <v>6.5649999999999997E-5</v>
      </c>
      <c r="F72" s="276">
        <v>11</v>
      </c>
      <c r="G72" s="276">
        <v>0</v>
      </c>
      <c r="H72" s="276">
        <v>0</v>
      </c>
      <c r="I72" s="276">
        <v>0</v>
      </c>
      <c r="J72" s="276">
        <v>375</v>
      </c>
      <c r="K72" s="479">
        <v>6.5649999999999997E-5</v>
      </c>
    </row>
    <row r="73" spans="1:11" x14ac:dyDescent="0.2">
      <c r="A73" s="209" t="s">
        <v>444</v>
      </c>
      <c r="B73" s="209" t="s">
        <v>1165</v>
      </c>
      <c r="C73" s="209" t="s">
        <v>1753</v>
      </c>
      <c r="D73" s="276">
        <v>2154</v>
      </c>
      <c r="E73" s="479">
        <v>3.7709000000000001E-4</v>
      </c>
      <c r="F73" s="276">
        <v>0</v>
      </c>
      <c r="G73" s="276">
        <v>0</v>
      </c>
      <c r="H73" s="276">
        <v>0</v>
      </c>
      <c r="I73" s="276">
        <v>0</v>
      </c>
      <c r="J73" s="276">
        <v>2154</v>
      </c>
      <c r="K73" s="479">
        <v>3.7709000000000001E-4</v>
      </c>
    </row>
    <row r="74" spans="1:11" x14ac:dyDescent="0.2">
      <c r="A74" s="209" t="s">
        <v>444</v>
      </c>
      <c r="B74" s="209" t="s">
        <v>1166</v>
      </c>
      <c r="C74" s="209" t="s">
        <v>1753</v>
      </c>
      <c r="D74" s="276">
        <v>99</v>
      </c>
      <c r="E74" s="479">
        <v>1.7329999999999998E-5</v>
      </c>
      <c r="F74" s="276">
        <v>0</v>
      </c>
      <c r="G74" s="276">
        <v>0</v>
      </c>
      <c r="H74" s="276">
        <v>0</v>
      </c>
      <c r="I74" s="276">
        <v>0</v>
      </c>
      <c r="J74" s="276">
        <v>99</v>
      </c>
      <c r="K74" s="479">
        <v>1.7329999999999998E-5</v>
      </c>
    </row>
    <row r="75" spans="1:11" x14ac:dyDescent="0.2">
      <c r="A75" s="209" t="s">
        <v>444</v>
      </c>
      <c r="B75" s="209" t="s">
        <v>1167</v>
      </c>
      <c r="C75" s="209" t="s">
        <v>1753</v>
      </c>
      <c r="D75" s="276">
        <v>12702</v>
      </c>
      <c r="E75" s="479">
        <v>2.2236700000000001E-3</v>
      </c>
      <c r="F75" s="276">
        <v>2071</v>
      </c>
      <c r="G75" s="276">
        <v>65</v>
      </c>
      <c r="H75" s="276">
        <v>104</v>
      </c>
      <c r="I75" s="276">
        <v>16</v>
      </c>
      <c r="J75" s="276">
        <v>12887</v>
      </c>
      <c r="K75" s="479">
        <v>2.2560499999999999E-3</v>
      </c>
    </row>
    <row r="76" spans="1:11" x14ac:dyDescent="0.2">
      <c r="A76" s="209" t="s">
        <v>444</v>
      </c>
      <c r="B76" s="209" t="s">
        <v>1168</v>
      </c>
      <c r="C76" s="209" t="s">
        <v>1753</v>
      </c>
      <c r="D76" s="276">
        <v>3923</v>
      </c>
      <c r="E76" s="479">
        <v>6.8678000000000001E-4</v>
      </c>
      <c r="F76" s="276">
        <v>0</v>
      </c>
      <c r="G76" s="276">
        <v>0</v>
      </c>
      <c r="H76" s="276">
        <v>0</v>
      </c>
      <c r="I76" s="276">
        <v>0</v>
      </c>
      <c r="J76" s="276">
        <v>3923</v>
      </c>
      <c r="K76" s="479">
        <v>6.8678000000000001E-4</v>
      </c>
    </row>
    <row r="77" spans="1:11" x14ac:dyDescent="0.2">
      <c r="A77" s="209" t="s">
        <v>444</v>
      </c>
      <c r="B77" s="209" t="s">
        <v>1169</v>
      </c>
      <c r="C77" s="209" t="s">
        <v>1753</v>
      </c>
      <c r="D77" s="276">
        <v>5292</v>
      </c>
      <c r="E77" s="479">
        <v>9.2643999999999995E-4</v>
      </c>
      <c r="F77" s="276">
        <v>94</v>
      </c>
      <c r="G77" s="276">
        <v>117</v>
      </c>
      <c r="H77" s="276">
        <v>1277</v>
      </c>
      <c r="I77" s="276">
        <v>214</v>
      </c>
      <c r="J77" s="276">
        <v>6900</v>
      </c>
      <c r="K77" s="479">
        <v>1.20794E-3</v>
      </c>
    </row>
    <row r="78" spans="1:11" x14ac:dyDescent="0.2">
      <c r="A78" s="209" t="s">
        <v>444</v>
      </c>
      <c r="B78" s="209" t="s">
        <v>1171</v>
      </c>
      <c r="C78" s="209" t="s">
        <v>1753</v>
      </c>
      <c r="D78" s="276">
        <v>764</v>
      </c>
      <c r="E78" s="479">
        <v>1.3375E-4</v>
      </c>
      <c r="F78" s="276">
        <v>339</v>
      </c>
      <c r="G78" s="276">
        <v>0</v>
      </c>
      <c r="H78" s="276">
        <v>0</v>
      </c>
      <c r="I78" s="276">
        <v>0</v>
      </c>
      <c r="J78" s="276">
        <v>764</v>
      </c>
      <c r="K78" s="479">
        <v>1.3375E-4</v>
      </c>
    </row>
    <row r="79" spans="1:11" x14ac:dyDescent="0.2">
      <c r="A79" s="209" t="s">
        <v>444</v>
      </c>
      <c r="B79" s="209" t="s">
        <v>1176</v>
      </c>
      <c r="C79" s="209" t="s">
        <v>1753</v>
      </c>
      <c r="D79" s="276">
        <v>5574</v>
      </c>
      <c r="E79" s="479">
        <v>9.7581000000000002E-4</v>
      </c>
      <c r="F79" s="276">
        <v>681</v>
      </c>
      <c r="G79" s="276">
        <v>0</v>
      </c>
      <c r="H79" s="276">
        <v>0</v>
      </c>
      <c r="I79" s="276">
        <v>0</v>
      </c>
      <c r="J79" s="276">
        <v>5574</v>
      </c>
      <c r="K79" s="479">
        <v>9.7581000000000002E-4</v>
      </c>
    </row>
    <row r="80" spans="1:11" x14ac:dyDescent="0.2">
      <c r="A80" s="209" t="s">
        <v>444</v>
      </c>
      <c r="B80" s="209" t="s">
        <v>1177</v>
      </c>
      <c r="C80" s="209" t="s">
        <v>1753</v>
      </c>
      <c r="D80" s="276">
        <v>13097</v>
      </c>
      <c r="E80" s="479">
        <v>2.2928200000000001E-3</v>
      </c>
      <c r="F80" s="276">
        <v>177</v>
      </c>
      <c r="G80" s="276">
        <v>0</v>
      </c>
      <c r="H80" s="276">
        <v>0</v>
      </c>
      <c r="I80" s="276">
        <v>0</v>
      </c>
      <c r="J80" s="276">
        <v>13097</v>
      </c>
      <c r="K80" s="479">
        <v>2.2928200000000001E-3</v>
      </c>
    </row>
    <row r="81" spans="1:11" x14ac:dyDescent="0.2">
      <c r="A81" s="209" t="s">
        <v>444</v>
      </c>
      <c r="B81" s="209" t="s">
        <v>1179</v>
      </c>
      <c r="C81" s="209" t="s">
        <v>1753</v>
      </c>
      <c r="D81" s="276">
        <v>39096</v>
      </c>
      <c r="E81" s="479">
        <v>6.8443100000000002E-3</v>
      </c>
      <c r="F81" s="276">
        <v>5104</v>
      </c>
      <c r="G81" s="276">
        <v>0</v>
      </c>
      <c r="H81" s="276">
        <v>0</v>
      </c>
      <c r="I81" s="276">
        <v>0</v>
      </c>
      <c r="J81" s="276">
        <v>39096</v>
      </c>
      <c r="K81" s="479">
        <v>6.8443100000000002E-3</v>
      </c>
    </row>
    <row r="82" spans="1:11" x14ac:dyDescent="0.2">
      <c r="A82" s="209" t="s">
        <v>444</v>
      </c>
      <c r="B82" s="209" t="s">
        <v>1181</v>
      </c>
      <c r="C82" s="209" t="s">
        <v>1753</v>
      </c>
      <c r="D82" s="276">
        <v>16316</v>
      </c>
      <c r="E82" s="479">
        <v>2.8563500000000001E-3</v>
      </c>
      <c r="F82" s="276">
        <v>0</v>
      </c>
      <c r="G82" s="276">
        <v>0</v>
      </c>
      <c r="H82" s="276">
        <v>0</v>
      </c>
      <c r="I82" s="276">
        <v>0</v>
      </c>
      <c r="J82" s="276">
        <v>16316</v>
      </c>
      <c r="K82" s="479">
        <v>2.8563500000000001E-3</v>
      </c>
    </row>
    <row r="83" spans="1:11" x14ac:dyDescent="0.2">
      <c r="A83" s="209" t="s">
        <v>444</v>
      </c>
      <c r="B83" s="209" t="s">
        <v>1182</v>
      </c>
      <c r="C83" s="209" t="s">
        <v>1753</v>
      </c>
      <c r="D83" s="276">
        <v>77293</v>
      </c>
      <c r="E83" s="479">
        <v>1.353124E-2</v>
      </c>
      <c r="F83" s="276">
        <v>4876</v>
      </c>
      <c r="G83" s="276">
        <v>0</v>
      </c>
      <c r="H83" s="276">
        <v>0</v>
      </c>
      <c r="I83" s="276">
        <v>0</v>
      </c>
      <c r="J83" s="276">
        <v>77293</v>
      </c>
      <c r="K83" s="479">
        <v>1.353124E-2</v>
      </c>
    </row>
    <row r="84" spans="1:11" x14ac:dyDescent="0.2">
      <c r="A84" s="209" t="s">
        <v>444</v>
      </c>
      <c r="B84" s="209" t="s">
        <v>1185</v>
      </c>
      <c r="C84" s="209" t="s">
        <v>1753</v>
      </c>
      <c r="D84" s="276">
        <v>911</v>
      </c>
      <c r="E84" s="479">
        <v>1.5948000000000001E-4</v>
      </c>
      <c r="F84" s="276">
        <v>0</v>
      </c>
      <c r="G84" s="276">
        <v>0</v>
      </c>
      <c r="H84" s="276">
        <v>0</v>
      </c>
      <c r="I84" s="276">
        <v>0</v>
      </c>
      <c r="J84" s="276">
        <v>911</v>
      </c>
      <c r="K84" s="479">
        <v>1.5948000000000001E-4</v>
      </c>
    </row>
    <row r="85" spans="1:11" x14ac:dyDescent="0.2">
      <c r="A85" s="209" t="s">
        <v>444</v>
      </c>
      <c r="B85" s="209" t="s">
        <v>1187</v>
      </c>
      <c r="C85" s="209" t="s">
        <v>1753</v>
      </c>
      <c r="D85" s="276">
        <v>924</v>
      </c>
      <c r="E85" s="479">
        <v>1.6176E-4</v>
      </c>
      <c r="F85" s="276">
        <v>0</v>
      </c>
      <c r="G85" s="276">
        <v>0</v>
      </c>
      <c r="H85" s="276">
        <v>0</v>
      </c>
      <c r="I85" s="276">
        <v>0</v>
      </c>
      <c r="J85" s="276">
        <v>924</v>
      </c>
      <c r="K85" s="479">
        <v>1.6176E-4</v>
      </c>
    </row>
    <row r="86" spans="1:11" x14ac:dyDescent="0.2">
      <c r="A86" s="209" t="s">
        <v>444</v>
      </c>
      <c r="B86" s="209" t="s">
        <v>1188</v>
      </c>
      <c r="C86" s="209" t="s">
        <v>1753</v>
      </c>
      <c r="D86" s="276">
        <v>4440</v>
      </c>
      <c r="E86" s="479">
        <v>7.7729000000000003E-4</v>
      </c>
      <c r="F86" s="276">
        <v>0</v>
      </c>
      <c r="G86" s="276">
        <v>0</v>
      </c>
      <c r="H86" s="276">
        <v>0</v>
      </c>
      <c r="I86" s="276">
        <v>0</v>
      </c>
      <c r="J86" s="276">
        <v>4440</v>
      </c>
      <c r="K86" s="479">
        <v>7.7729000000000003E-4</v>
      </c>
    </row>
    <row r="87" spans="1:11" x14ac:dyDescent="0.2">
      <c r="A87" s="209" t="s">
        <v>444</v>
      </c>
      <c r="B87" s="209" t="s">
        <v>1189</v>
      </c>
      <c r="C87" s="209" t="s">
        <v>1753</v>
      </c>
      <c r="D87" s="276">
        <v>46673</v>
      </c>
      <c r="E87" s="479">
        <v>8.1707700000000008E-3</v>
      </c>
      <c r="F87" s="276">
        <v>627</v>
      </c>
      <c r="G87" s="276">
        <v>587</v>
      </c>
      <c r="H87" s="276">
        <v>0</v>
      </c>
      <c r="I87" s="276">
        <v>1482</v>
      </c>
      <c r="J87" s="276">
        <v>48742</v>
      </c>
      <c r="K87" s="479">
        <v>8.5329800000000008E-3</v>
      </c>
    </row>
    <row r="88" spans="1:11" x14ac:dyDescent="0.2">
      <c r="A88" s="209" t="s">
        <v>444</v>
      </c>
      <c r="B88" s="209" t="s">
        <v>1190</v>
      </c>
      <c r="C88" s="209" t="s">
        <v>1753</v>
      </c>
      <c r="D88" s="276">
        <v>4482203</v>
      </c>
      <c r="E88" s="479">
        <v>0.78467344000000006</v>
      </c>
      <c r="F88" s="276">
        <v>409635</v>
      </c>
      <c r="G88" s="276">
        <v>0</v>
      </c>
      <c r="H88" s="276">
        <v>0</v>
      </c>
      <c r="I88" s="276">
        <v>0</v>
      </c>
      <c r="J88" s="276">
        <v>4482203</v>
      </c>
      <c r="K88" s="479">
        <v>0.78467344000000006</v>
      </c>
    </row>
    <row r="89" spans="1:11" x14ac:dyDescent="0.2">
      <c r="A89" s="209" t="s">
        <v>444</v>
      </c>
      <c r="B89" s="209" t="s">
        <v>788</v>
      </c>
      <c r="C89" s="209" t="s">
        <v>1753</v>
      </c>
      <c r="D89" s="276">
        <v>46083</v>
      </c>
      <c r="E89" s="479">
        <v>8.0674900000000001E-3</v>
      </c>
      <c r="F89" s="276">
        <v>0</v>
      </c>
      <c r="G89" s="276">
        <v>0</v>
      </c>
      <c r="H89" s="276">
        <v>0</v>
      </c>
      <c r="I89" s="276">
        <v>0</v>
      </c>
      <c r="J89" s="276">
        <v>46083</v>
      </c>
      <c r="K89" s="479">
        <v>8.0674900000000001E-3</v>
      </c>
    </row>
    <row r="90" spans="1:11" x14ac:dyDescent="0.2">
      <c r="A90" s="209" t="s">
        <v>444</v>
      </c>
      <c r="B90" s="209" t="s">
        <v>1253</v>
      </c>
      <c r="C90" s="209" t="s">
        <v>1753</v>
      </c>
      <c r="D90" s="276">
        <v>562579</v>
      </c>
      <c r="E90" s="479">
        <v>9.8487459999999999E-2</v>
      </c>
      <c r="F90" s="276">
        <v>0</v>
      </c>
      <c r="G90" s="276">
        <v>0</v>
      </c>
      <c r="H90" s="276">
        <v>0</v>
      </c>
      <c r="I90" s="276">
        <v>0</v>
      </c>
      <c r="J90" s="276">
        <v>562579</v>
      </c>
      <c r="K90" s="479">
        <v>9.8487459999999999E-2</v>
      </c>
    </row>
    <row r="91" spans="1:11" x14ac:dyDescent="0.2">
      <c r="A91" s="209" t="s">
        <v>444</v>
      </c>
      <c r="B91" s="209" t="s">
        <v>1254</v>
      </c>
      <c r="C91" s="209" t="s">
        <v>1753</v>
      </c>
      <c r="D91" s="276">
        <v>72382</v>
      </c>
      <c r="E91" s="479">
        <v>1.26715E-2</v>
      </c>
      <c r="F91" s="276">
        <v>0</v>
      </c>
      <c r="G91" s="276">
        <v>0</v>
      </c>
      <c r="H91" s="276">
        <v>0</v>
      </c>
      <c r="I91" s="276">
        <v>0</v>
      </c>
      <c r="J91" s="276">
        <v>72382</v>
      </c>
      <c r="K91" s="479">
        <v>1.26715E-2</v>
      </c>
    </row>
    <row r="92" spans="1:11" x14ac:dyDescent="0.2">
      <c r="A92" s="209" t="s">
        <v>444</v>
      </c>
      <c r="B92" s="209" t="s">
        <v>1255</v>
      </c>
      <c r="C92" s="209" t="s">
        <v>1753</v>
      </c>
      <c r="D92" s="276">
        <v>23345</v>
      </c>
      <c r="E92" s="479">
        <v>4.0868700000000003E-3</v>
      </c>
      <c r="F92" s="276">
        <v>0</v>
      </c>
      <c r="G92" s="276">
        <v>0</v>
      </c>
      <c r="H92" s="276">
        <v>0</v>
      </c>
      <c r="I92" s="276">
        <v>0</v>
      </c>
      <c r="J92" s="276">
        <v>23345</v>
      </c>
      <c r="K92" s="479">
        <v>4.0868700000000003E-3</v>
      </c>
    </row>
    <row r="93" spans="1:11" x14ac:dyDescent="0.2">
      <c r="A93" s="209" t="s">
        <v>444</v>
      </c>
      <c r="B93" s="209" t="s">
        <v>1256</v>
      </c>
      <c r="C93" s="209" t="s">
        <v>1753</v>
      </c>
      <c r="D93" s="276">
        <v>242025</v>
      </c>
      <c r="E93" s="479">
        <v>4.2369919999999998E-2</v>
      </c>
      <c r="F93" s="276">
        <v>0</v>
      </c>
      <c r="G93" s="276">
        <v>0</v>
      </c>
      <c r="H93" s="276">
        <v>0</v>
      </c>
      <c r="I93" s="276">
        <v>0</v>
      </c>
      <c r="J93" s="276">
        <v>242025</v>
      </c>
      <c r="K93" s="479">
        <v>4.2369919999999998E-2</v>
      </c>
    </row>
    <row r="94" spans="1:11" x14ac:dyDescent="0.2">
      <c r="A94" s="209" t="s">
        <v>444</v>
      </c>
      <c r="B94" s="209" t="s">
        <v>1257</v>
      </c>
      <c r="C94" s="209" t="s">
        <v>1753</v>
      </c>
      <c r="D94" s="276">
        <v>323069</v>
      </c>
      <c r="E94" s="479">
        <v>5.6557830000000003E-2</v>
      </c>
      <c r="F94" s="276">
        <v>0</v>
      </c>
      <c r="G94" s="276">
        <v>0</v>
      </c>
      <c r="H94" s="276">
        <v>0</v>
      </c>
      <c r="I94" s="276">
        <v>0</v>
      </c>
      <c r="J94" s="276">
        <v>323069</v>
      </c>
      <c r="K94" s="479">
        <v>5.6557830000000003E-2</v>
      </c>
    </row>
    <row r="95" spans="1:11" x14ac:dyDescent="0.2">
      <c r="A95" s="209" t="s">
        <v>444</v>
      </c>
      <c r="B95" s="209" t="s">
        <v>1260</v>
      </c>
      <c r="C95" s="209" t="s">
        <v>1753</v>
      </c>
      <c r="D95" s="276">
        <v>47058</v>
      </c>
      <c r="E95" s="479">
        <v>8.2381699999999995E-3</v>
      </c>
      <c r="F95" s="276">
        <v>0</v>
      </c>
      <c r="G95" s="276">
        <v>0</v>
      </c>
      <c r="H95" s="276">
        <v>0</v>
      </c>
      <c r="I95" s="276">
        <v>0</v>
      </c>
      <c r="J95" s="276">
        <v>47058</v>
      </c>
      <c r="K95" s="479">
        <v>8.2381699999999995E-3</v>
      </c>
    </row>
    <row r="96" spans="1:11" x14ac:dyDescent="0.2">
      <c r="A96" s="209" t="s">
        <v>444</v>
      </c>
      <c r="B96" s="209" t="s">
        <v>1262</v>
      </c>
      <c r="C96" s="209" t="s">
        <v>1753</v>
      </c>
      <c r="D96" s="276">
        <v>-86555</v>
      </c>
      <c r="E96" s="479">
        <v>-1.515268E-2</v>
      </c>
      <c r="F96" s="276">
        <v>0</v>
      </c>
      <c r="G96" s="276">
        <v>0</v>
      </c>
      <c r="H96" s="276">
        <v>0</v>
      </c>
      <c r="I96" s="276">
        <v>0</v>
      </c>
      <c r="J96" s="276">
        <v>-86555</v>
      </c>
      <c r="K96" s="479">
        <v>-1.515268E-2</v>
      </c>
    </row>
    <row r="97" spans="1:11" x14ac:dyDescent="0.2">
      <c r="A97" s="209" t="s">
        <v>444</v>
      </c>
      <c r="B97" s="209" t="s">
        <v>1264</v>
      </c>
      <c r="C97" s="209" t="s">
        <v>1753</v>
      </c>
      <c r="D97" s="276">
        <v>1229986</v>
      </c>
      <c r="E97" s="479">
        <v>0.21532656</v>
      </c>
      <c r="F97" s="276">
        <v>0</v>
      </c>
      <c r="G97" s="276">
        <v>0</v>
      </c>
      <c r="H97" s="276">
        <v>0</v>
      </c>
      <c r="I97" s="276">
        <v>0</v>
      </c>
      <c r="J97" s="276">
        <v>1229986</v>
      </c>
      <c r="K97" s="479">
        <v>0.21532656</v>
      </c>
    </row>
    <row r="98" spans="1:11" x14ac:dyDescent="0.2">
      <c r="A98" s="209" t="s">
        <v>444</v>
      </c>
      <c r="B98" s="209" t="s">
        <v>691</v>
      </c>
      <c r="C98" s="209" t="s">
        <v>1753</v>
      </c>
      <c r="D98" s="276">
        <v>5712189</v>
      </c>
      <c r="E98" s="479">
        <v>1</v>
      </c>
      <c r="F98" s="276">
        <v>0</v>
      </c>
      <c r="G98" s="276">
        <v>0</v>
      </c>
      <c r="H98" s="276">
        <v>0</v>
      </c>
      <c r="I98" s="276">
        <v>0</v>
      </c>
      <c r="J98" s="276">
        <v>5712189</v>
      </c>
      <c r="K98" s="479">
        <v>1</v>
      </c>
    </row>
    <row r="99" spans="1:11" x14ac:dyDescent="0.2">
      <c r="A99" s="528" t="s">
        <v>440</v>
      </c>
      <c r="B99" s="209" t="s">
        <v>490</v>
      </c>
      <c r="C99" s="209" t="s">
        <v>1753</v>
      </c>
      <c r="D99" s="276">
        <v>4138</v>
      </c>
      <c r="E99" s="479">
        <v>1.3370999999999999E-3</v>
      </c>
      <c r="F99" s="276">
        <v>261</v>
      </c>
      <c r="G99" s="276">
        <v>2240</v>
      </c>
      <c r="H99" s="276">
        <v>0</v>
      </c>
      <c r="I99" s="276">
        <v>542</v>
      </c>
      <c r="J99" s="276">
        <v>6920</v>
      </c>
      <c r="K99" s="479">
        <v>2.2360399999999999E-3</v>
      </c>
    </row>
    <row r="100" spans="1:11" x14ac:dyDescent="0.2">
      <c r="A100" s="209" t="s">
        <v>440</v>
      </c>
      <c r="B100" s="209" t="s">
        <v>489</v>
      </c>
      <c r="C100" s="209" t="s">
        <v>1753</v>
      </c>
      <c r="D100" s="276">
        <v>1015</v>
      </c>
      <c r="E100" s="479">
        <v>3.2797000000000002E-4</v>
      </c>
      <c r="F100" s="276">
        <v>147</v>
      </c>
      <c r="G100" s="276">
        <v>914</v>
      </c>
      <c r="H100" s="276">
        <v>0</v>
      </c>
      <c r="I100" s="276">
        <v>43</v>
      </c>
      <c r="J100" s="276">
        <v>1972</v>
      </c>
      <c r="K100" s="479">
        <v>6.3721000000000003E-4</v>
      </c>
    </row>
    <row r="101" spans="1:11" x14ac:dyDescent="0.2">
      <c r="A101" s="209" t="s">
        <v>440</v>
      </c>
      <c r="B101" s="209" t="s">
        <v>487</v>
      </c>
      <c r="C101" s="209" t="s">
        <v>1753</v>
      </c>
      <c r="D101" s="276">
        <v>37</v>
      </c>
      <c r="E101" s="479">
        <v>1.1960000000000001E-5</v>
      </c>
      <c r="F101" s="276">
        <v>35</v>
      </c>
      <c r="G101" s="276">
        <v>4</v>
      </c>
      <c r="H101" s="276">
        <v>0</v>
      </c>
      <c r="I101" s="276">
        <v>3</v>
      </c>
      <c r="J101" s="276">
        <v>44</v>
      </c>
      <c r="K101" s="479">
        <v>1.4219999999999999E-5</v>
      </c>
    </row>
    <row r="102" spans="1:11" x14ac:dyDescent="0.2">
      <c r="A102" s="209" t="s">
        <v>440</v>
      </c>
      <c r="B102" s="209" t="s">
        <v>472</v>
      </c>
      <c r="C102" s="209" t="s">
        <v>1753</v>
      </c>
      <c r="D102" s="276">
        <v>2286</v>
      </c>
      <c r="E102" s="479">
        <v>7.3866999999999997E-4</v>
      </c>
      <c r="F102" s="276">
        <v>6</v>
      </c>
      <c r="G102" s="276">
        <v>302</v>
      </c>
      <c r="H102" s="276">
        <v>0</v>
      </c>
      <c r="I102" s="276">
        <v>73</v>
      </c>
      <c r="J102" s="276">
        <v>2661</v>
      </c>
      <c r="K102" s="479">
        <v>8.5983999999999995E-4</v>
      </c>
    </row>
    <row r="103" spans="1:11" x14ac:dyDescent="0.2">
      <c r="A103" s="209" t="s">
        <v>440</v>
      </c>
      <c r="B103" s="209" t="s">
        <v>1097</v>
      </c>
      <c r="C103" s="209" t="s">
        <v>1753</v>
      </c>
      <c r="D103" s="276">
        <v>348</v>
      </c>
      <c r="E103" s="479">
        <v>1.1245E-4</v>
      </c>
      <c r="F103" s="276">
        <v>30</v>
      </c>
      <c r="G103" s="276">
        <v>175</v>
      </c>
      <c r="H103" s="276">
        <v>0</v>
      </c>
      <c r="I103" s="276">
        <v>12</v>
      </c>
      <c r="J103" s="276">
        <v>535</v>
      </c>
      <c r="K103" s="479">
        <v>1.7286999999999999E-4</v>
      </c>
    </row>
    <row r="104" spans="1:11" x14ac:dyDescent="0.2">
      <c r="A104" s="209" t="s">
        <v>440</v>
      </c>
      <c r="B104" s="209" t="s">
        <v>1098</v>
      </c>
      <c r="C104" s="209" t="s">
        <v>1753</v>
      </c>
      <c r="D104" s="276">
        <v>1007499</v>
      </c>
      <c r="E104" s="479">
        <v>0.32555079999999997</v>
      </c>
      <c r="F104" s="276">
        <v>65529</v>
      </c>
      <c r="G104" s="276">
        <v>153104</v>
      </c>
      <c r="H104" s="276">
        <v>0</v>
      </c>
      <c r="I104" s="276">
        <v>48413</v>
      </c>
      <c r="J104" s="276">
        <v>1209016</v>
      </c>
      <c r="K104" s="479">
        <v>0.39066652000000002</v>
      </c>
    </row>
    <row r="105" spans="1:11" x14ac:dyDescent="0.2">
      <c r="A105" s="209" t="s">
        <v>440</v>
      </c>
      <c r="B105" s="209" t="s">
        <v>1099</v>
      </c>
      <c r="C105" s="209" t="s">
        <v>1753</v>
      </c>
      <c r="D105" s="276">
        <v>13830</v>
      </c>
      <c r="E105" s="479">
        <v>4.4688599999999998E-3</v>
      </c>
      <c r="F105" s="276">
        <v>149</v>
      </c>
      <c r="G105" s="276">
        <v>3526</v>
      </c>
      <c r="H105" s="276">
        <v>0</v>
      </c>
      <c r="I105" s="276">
        <v>586</v>
      </c>
      <c r="J105" s="276">
        <v>17942</v>
      </c>
      <c r="K105" s="479">
        <v>5.7975600000000002E-3</v>
      </c>
    </row>
    <row r="106" spans="1:11" x14ac:dyDescent="0.2">
      <c r="A106" s="209" t="s">
        <v>440</v>
      </c>
      <c r="B106" s="209" t="s">
        <v>453</v>
      </c>
      <c r="C106" s="209" t="s">
        <v>1753</v>
      </c>
      <c r="D106" s="276">
        <v>199</v>
      </c>
      <c r="E106" s="479">
        <v>6.4300000000000004E-5</v>
      </c>
      <c r="F106" s="276">
        <v>199</v>
      </c>
      <c r="G106" s="276">
        <v>9</v>
      </c>
      <c r="H106" s="276">
        <v>0</v>
      </c>
      <c r="I106" s="276">
        <v>22</v>
      </c>
      <c r="J106" s="276">
        <v>230</v>
      </c>
      <c r="K106" s="479">
        <v>7.4320000000000007E-5</v>
      </c>
    </row>
    <row r="107" spans="1:11" x14ac:dyDescent="0.2">
      <c r="A107" s="209" t="s">
        <v>440</v>
      </c>
      <c r="B107" s="209" t="s">
        <v>444</v>
      </c>
      <c r="C107" s="209" t="s">
        <v>1753</v>
      </c>
      <c r="D107" s="276">
        <v>5878</v>
      </c>
      <c r="E107" s="479">
        <v>1.89934E-3</v>
      </c>
      <c r="F107" s="276">
        <v>1064</v>
      </c>
      <c r="G107" s="276">
        <v>1492</v>
      </c>
      <c r="H107" s="276">
        <v>0</v>
      </c>
      <c r="I107" s="276">
        <v>196</v>
      </c>
      <c r="J107" s="276">
        <v>7566</v>
      </c>
      <c r="K107" s="479">
        <v>2.4447800000000001E-3</v>
      </c>
    </row>
    <row r="108" spans="1:11" x14ac:dyDescent="0.2">
      <c r="A108" s="209" t="s">
        <v>440</v>
      </c>
      <c r="B108" s="209" t="s">
        <v>440</v>
      </c>
      <c r="C108" s="209" t="s">
        <v>1753</v>
      </c>
      <c r="D108" s="276">
        <v>244914</v>
      </c>
      <c r="E108" s="479">
        <v>7.9138490000000006E-2</v>
      </c>
      <c r="F108" s="276">
        <v>188310</v>
      </c>
      <c r="G108" s="276">
        <v>17215</v>
      </c>
      <c r="H108" s="276">
        <v>0</v>
      </c>
      <c r="I108" s="276">
        <v>13165</v>
      </c>
      <c r="J108" s="276">
        <v>275294</v>
      </c>
      <c r="K108" s="479">
        <v>8.8955110000000004E-2</v>
      </c>
    </row>
    <row r="109" spans="1:11" x14ac:dyDescent="0.2">
      <c r="A109" s="209" t="s">
        <v>440</v>
      </c>
      <c r="B109" s="209" t="s">
        <v>292</v>
      </c>
      <c r="C109" s="209" t="s">
        <v>1753</v>
      </c>
      <c r="D109" s="276">
        <v>555</v>
      </c>
      <c r="E109" s="479">
        <v>1.7934E-4</v>
      </c>
      <c r="F109" s="276">
        <v>0</v>
      </c>
      <c r="G109" s="276">
        <v>87</v>
      </c>
      <c r="H109" s="276">
        <v>0</v>
      </c>
      <c r="I109" s="276">
        <v>77</v>
      </c>
      <c r="J109" s="276">
        <v>719</v>
      </c>
      <c r="K109" s="479">
        <v>2.3232999999999999E-4</v>
      </c>
    </row>
    <row r="110" spans="1:11" x14ac:dyDescent="0.2">
      <c r="A110" s="209" t="s">
        <v>440</v>
      </c>
      <c r="B110" s="209" t="s">
        <v>287</v>
      </c>
      <c r="C110" s="209" t="s">
        <v>1753</v>
      </c>
      <c r="D110" s="276">
        <v>349</v>
      </c>
      <c r="E110" s="479">
        <v>1.1277000000000001E-4</v>
      </c>
      <c r="F110" s="276">
        <v>259</v>
      </c>
      <c r="G110" s="276">
        <v>111</v>
      </c>
      <c r="H110" s="276">
        <v>0</v>
      </c>
      <c r="I110" s="276">
        <v>10</v>
      </c>
      <c r="J110" s="276">
        <v>470</v>
      </c>
      <c r="K110" s="479">
        <v>1.5186999999999999E-4</v>
      </c>
    </row>
    <row r="111" spans="1:11" x14ac:dyDescent="0.2">
      <c r="A111" s="209" t="s">
        <v>440</v>
      </c>
      <c r="B111" s="209" t="s">
        <v>284</v>
      </c>
      <c r="C111" s="209" t="s">
        <v>1753</v>
      </c>
      <c r="D111" s="276">
        <v>71335</v>
      </c>
      <c r="E111" s="479">
        <v>2.3050310000000001E-2</v>
      </c>
      <c r="F111" s="276">
        <v>4379</v>
      </c>
      <c r="G111" s="276">
        <v>11529</v>
      </c>
      <c r="H111" s="276">
        <v>0</v>
      </c>
      <c r="I111" s="276">
        <v>4227</v>
      </c>
      <c r="J111" s="276">
        <v>87091</v>
      </c>
      <c r="K111" s="479">
        <v>2.8141510000000002E-2</v>
      </c>
    </row>
    <row r="112" spans="1:11" x14ac:dyDescent="0.2">
      <c r="A112" s="209" t="s">
        <v>440</v>
      </c>
      <c r="B112" s="209" t="s">
        <v>273</v>
      </c>
      <c r="C112" s="209" t="s">
        <v>1753</v>
      </c>
      <c r="D112" s="276">
        <v>12461</v>
      </c>
      <c r="E112" s="479">
        <v>4.0264899999999998E-3</v>
      </c>
      <c r="F112" s="276">
        <v>4350</v>
      </c>
      <c r="G112" s="276">
        <v>2170</v>
      </c>
      <c r="H112" s="276">
        <v>0</v>
      </c>
      <c r="I112" s="276">
        <v>561</v>
      </c>
      <c r="J112" s="276">
        <v>15192</v>
      </c>
      <c r="K112" s="479">
        <v>4.9089600000000004E-3</v>
      </c>
    </row>
    <row r="113" spans="1:11" x14ac:dyDescent="0.2">
      <c r="A113" s="209" t="s">
        <v>440</v>
      </c>
      <c r="B113" s="209" t="s">
        <v>267</v>
      </c>
      <c r="C113" s="209" t="s">
        <v>1753</v>
      </c>
      <c r="D113" s="276">
        <v>2982</v>
      </c>
      <c r="E113" s="479">
        <v>9.6356999999999996E-4</v>
      </c>
      <c r="F113" s="276">
        <v>0</v>
      </c>
      <c r="G113" s="276">
        <v>929</v>
      </c>
      <c r="H113" s="276">
        <v>0</v>
      </c>
      <c r="I113" s="276">
        <v>187</v>
      </c>
      <c r="J113" s="276">
        <v>4098</v>
      </c>
      <c r="K113" s="479">
        <v>1.3241800000000001E-3</v>
      </c>
    </row>
    <row r="114" spans="1:11" x14ac:dyDescent="0.2">
      <c r="A114" s="209" t="s">
        <v>440</v>
      </c>
      <c r="B114" s="209" t="s">
        <v>264</v>
      </c>
      <c r="C114" s="209" t="s">
        <v>1753</v>
      </c>
      <c r="D114" s="276">
        <v>478</v>
      </c>
      <c r="E114" s="479">
        <v>1.5446000000000001E-4</v>
      </c>
      <c r="F114" s="276">
        <v>27</v>
      </c>
      <c r="G114" s="276">
        <v>70</v>
      </c>
      <c r="H114" s="276">
        <v>0</v>
      </c>
      <c r="I114" s="276">
        <v>16</v>
      </c>
      <c r="J114" s="276">
        <v>564</v>
      </c>
      <c r="K114" s="479">
        <v>1.8223999999999999E-4</v>
      </c>
    </row>
    <row r="115" spans="1:11" x14ac:dyDescent="0.2">
      <c r="A115" s="209" t="s">
        <v>440</v>
      </c>
      <c r="B115" s="209" t="s">
        <v>247</v>
      </c>
      <c r="C115" s="209" t="s">
        <v>1753</v>
      </c>
      <c r="D115" s="276">
        <v>3</v>
      </c>
      <c r="E115" s="479">
        <v>9.7000000000000003E-7</v>
      </c>
      <c r="F115" s="276">
        <v>0</v>
      </c>
      <c r="G115" s="276">
        <v>1</v>
      </c>
      <c r="H115" s="276">
        <v>0</v>
      </c>
      <c r="I115" s="276">
        <v>0</v>
      </c>
      <c r="J115" s="276">
        <v>4</v>
      </c>
      <c r="K115" s="479">
        <v>1.2899999999999999E-6</v>
      </c>
    </row>
    <row r="116" spans="1:11" x14ac:dyDescent="0.2">
      <c r="A116" s="209" t="s">
        <v>440</v>
      </c>
      <c r="B116" s="209" t="s">
        <v>243</v>
      </c>
      <c r="C116" s="209" t="s">
        <v>1753</v>
      </c>
      <c r="D116" s="276">
        <v>3148</v>
      </c>
      <c r="E116" s="479">
        <v>1.0172099999999999E-3</v>
      </c>
      <c r="F116" s="276">
        <v>1269</v>
      </c>
      <c r="G116" s="276">
        <v>836</v>
      </c>
      <c r="H116" s="276">
        <v>354</v>
      </c>
      <c r="I116" s="276">
        <v>158</v>
      </c>
      <c r="J116" s="276">
        <v>4496</v>
      </c>
      <c r="K116" s="479">
        <v>1.4527800000000001E-3</v>
      </c>
    </row>
    <row r="117" spans="1:11" x14ac:dyDescent="0.2">
      <c r="A117" s="209" t="s">
        <v>440</v>
      </c>
      <c r="B117" s="209" t="s">
        <v>240</v>
      </c>
      <c r="C117" s="209" t="s">
        <v>1753</v>
      </c>
      <c r="D117" s="276">
        <v>108</v>
      </c>
      <c r="E117" s="479">
        <v>3.4900000000000001E-5</v>
      </c>
      <c r="F117" s="276">
        <v>8</v>
      </c>
      <c r="G117" s="276">
        <v>45</v>
      </c>
      <c r="H117" s="276">
        <v>8</v>
      </c>
      <c r="I117" s="276">
        <v>4</v>
      </c>
      <c r="J117" s="276">
        <v>165</v>
      </c>
      <c r="K117" s="479">
        <v>5.3319999999999998E-5</v>
      </c>
    </row>
    <row r="118" spans="1:11" x14ac:dyDescent="0.2">
      <c r="A118" s="209" t="s">
        <v>440</v>
      </c>
      <c r="B118" s="209" t="s">
        <v>237</v>
      </c>
      <c r="C118" s="209" t="s">
        <v>1753</v>
      </c>
      <c r="D118" s="276">
        <v>3</v>
      </c>
      <c r="E118" s="479">
        <v>9.7000000000000003E-7</v>
      </c>
      <c r="F118" s="276">
        <v>0</v>
      </c>
      <c r="G118" s="276">
        <v>1</v>
      </c>
      <c r="H118" s="276">
        <v>0</v>
      </c>
      <c r="I118" s="276">
        <v>0</v>
      </c>
      <c r="J118" s="276">
        <v>4</v>
      </c>
      <c r="K118" s="479">
        <v>1.2899999999999999E-6</v>
      </c>
    </row>
    <row r="119" spans="1:11" x14ac:dyDescent="0.2">
      <c r="A119" s="209" t="s">
        <v>440</v>
      </c>
      <c r="B119" s="209" t="s">
        <v>234</v>
      </c>
      <c r="C119" s="209" t="s">
        <v>1753</v>
      </c>
      <c r="D119" s="276">
        <v>807</v>
      </c>
      <c r="E119" s="479">
        <v>2.6076000000000002E-4</v>
      </c>
      <c r="F119" s="276">
        <v>598</v>
      </c>
      <c r="G119" s="276">
        <v>127</v>
      </c>
      <c r="H119" s="276">
        <v>0</v>
      </c>
      <c r="I119" s="276">
        <v>67</v>
      </c>
      <c r="J119" s="276">
        <v>1001</v>
      </c>
      <c r="K119" s="479">
        <v>3.2344999999999997E-4</v>
      </c>
    </row>
    <row r="120" spans="1:11" x14ac:dyDescent="0.2">
      <c r="A120" s="209" t="s">
        <v>440</v>
      </c>
      <c r="B120" s="209" t="s">
        <v>230</v>
      </c>
      <c r="C120" s="209" t="s">
        <v>1753</v>
      </c>
      <c r="D120" s="276">
        <v>3512</v>
      </c>
      <c r="E120" s="479">
        <v>1.1348199999999999E-3</v>
      </c>
      <c r="F120" s="276">
        <v>83</v>
      </c>
      <c r="G120" s="276">
        <v>545</v>
      </c>
      <c r="H120" s="276">
        <v>0</v>
      </c>
      <c r="I120" s="276">
        <v>288</v>
      </c>
      <c r="J120" s="276">
        <v>4345</v>
      </c>
      <c r="K120" s="479">
        <v>1.4039899999999999E-3</v>
      </c>
    </row>
    <row r="121" spans="1:11" x14ac:dyDescent="0.2">
      <c r="A121" s="209" t="s">
        <v>440</v>
      </c>
      <c r="B121" s="209" t="s">
        <v>1100</v>
      </c>
      <c r="C121" s="209" t="s">
        <v>1753</v>
      </c>
      <c r="D121" s="276">
        <v>636</v>
      </c>
      <c r="E121" s="479">
        <v>2.0551E-4</v>
      </c>
      <c r="F121" s="276">
        <v>152</v>
      </c>
      <c r="G121" s="276">
        <v>258</v>
      </c>
      <c r="H121" s="276">
        <v>134</v>
      </c>
      <c r="I121" s="276">
        <v>18</v>
      </c>
      <c r="J121" s="276">
        <v>1046</v>
      </c>
      <c r="K121" s="479">
        <v>3.3798999999999998E-4</v>
      </c>
    </row>
    <row r="122" spans="1:11" x14ac:dyDescent="0.2">
      <c r="A122" s="209" t="s">
        <v>440</v>
      </c>
      <c r="B122" s="209" t="s">
        <v>1103</v>
      </c>
      <c r="C122" s="209" t="s">
        <v>1753</v>
      </c>
      <c r="D122" s="276">
        <v>734</v>
      </c>
      <c r="E122" s="479">
        <v>2.3718E-4</v>
      </c>
      <c r="F122" s="276">
        <v>20</v>
      </c>
      <c r="G122" s="276">
        <v>125</v>
      </c>
      <c r="H122" s="276">
        <v>0</v>
      </c>
      <c r="I122" s="276">
        <v>55</v>
      </c>
      <c r="J122" s="276">
        <v>914</v>
      </c>
      <c r="K122" s="479">
        <v>2.9534E-4</v>
      </c>
    </row>
    <row r="123" spans="1:11" x14ac:dyDescent="0.2">
      <c r="A123" s="209" t="s">
        <v>440</v>
      </c>
      <c r="B123" s="209" t="s">
        <v>1104</v>
      </c>
      <c r="C123" s="209" t="s">
        <v>1753</v>
      </c>
      <c r="D123" s="276">
        <v>52341</v>
      </c>
      <c r="E123" s="479">
        <v>1.691283E-2</v>
      </c>
      <c r="F123" s="276">
        <v>939</v>
      </c>
      <c r="G123" s="276">
        <v>8496</v>
      </c>
      <c r="H123" s="276">
        <v>0</v>
      </c>
      <c r="I123" s="276">
        <v>4670</v>
      </c>
      <c r="J123" s="276">
        <v>65507</v>
      </c>
      <c r="K123" s="479">
        <v>2.1167120000000001E-2</v>
      </c>
    </row>
    <row r="124" spans="1:11" x14ac:dyDescent="0.2">
      <c r="A124" s="209" t="s">
        <v>440</v>
      </c>
      <c r="B124" s="209" t="s">
        <v>1105</v>
      </c>
      <c r="C124" s="209" t="s">
        <v>1753</v>
      </c>
      <c r="D124" s="276">
        <v>417</v>
      </c>
      <c r="E124" s="479">
        <v>1.3474E-4</v>
      </c>
      <c r="F124" s="276">
        <v>2</v>
      </c>
      <c r="G124" s="276">
        <v>73</v>
      </c>
      <c r="H124" s="276">
        <v>0</v>
      </c>
      <c r="I124" s="276">
        <v>41</v>
      </c>
      <c r="J124" s="276">
        <v>531</v>
      </c>
      <c r="K124" s="479">
        <v>1.7158000000000001E-4</v>
      </c>
    </row>
    <row r="125" spans="1:11" x14ac:dyDescent="0.2">
      <c r="A125" s="209" t="s">
        <v>440</v>
      </c>
      <c r="B125" s="209" t="s">
        <v>206</v>
      </c>
      <c r="C125" s="209" t="s">
        <v>1753</v>
      </c>
      <c r="D125" s="276">
        <v>14538</v>
      </c>
      <c r="E125" s="479">
        <v>4.6976300000000004E-3</v>
      </c>
      <c r="F125" s="276">
        <v>180</v>
      </c>
      <c r="G125" s="276">
        <v>620</v>
      </c>
      <c r="H125" s="276">
        <v>0</v>
      </c>
      <c r="I125" s="276">
        <v>560</v>
      </c>
      <c r="J125" s="276">
        <v>15718</v>
      </c>
      <c r="K125" s="479">
        <v>5.0789199999999998E-3</v>
      </c>
    </row>
    <row r="126" spans="1:11" x14ac:dyDescent="0.2">
      <c r="A126" s="209" t="s">
        <v>440</v>
      </c>
      <c r="B126" s="209" t="s">
        <v>205</v>
      </c>
      <c r="C126" s="209" t="s">
        <v>1753</v>
      </c>
      <c r="D126" s="276">
        <v>106</v>
      </c>
      <c r="E126" s="479">
        <v>3.4249999999999999E-5</v>
      </c>
      <c r="F126" s="276">
        <v>0</v>
      </c>
      <c r="G126" s="276">
        <v>23</v>
      </c>
      <c r="H126" s="276">
        <v>0</v>
      </c>
      <c r="I126" s="276">
        <v>8</v>
      </c>
      <c r="J126" s="276">
        <v>137</v>
      </c>
      <c r="K126" s="479">
        <v>4.4270000000000001E-5</v>
      </c>
    </row>
    <row r="127" spans="1:11" x14ac:dyDescent="0.2">
      <c r="A127" s="209" t="s">
        <v>440</v>
      </c>
      <c r="B127" s="209" t="s">
        <v>202</v>
      </c>
      <c r="C127" s="209" t="s">
        <v>1753</v>
      </c>
      <c r="D127" s="276">
        <v>510</v>
      </c>
      <c r="E127" s="479">
        <v>1.6479999999999999E-4</v>
      </c>
      <c r="F127" s="276">
        <v>110</v>
      </c>
      <c r="G127" s="276">
        <v>97</v>
      </c>
      <c r="H127" s="276">
        <v>0</v>
      </c>
      <c r="I127" s="276">
        <v>14</v>
      </c>
      <c r="J127" s="276">
        <v>621</v>
      </c>
      <c r="K127" s="479">
        <v>2.0065999999999999E-4</v>
      </c>
    </row>
    <row r="128" spans="1:11" x14ac:dyDescent="0.2">
      <c r="A128" s="209" t="s">
        <v>440</v>
      </c>
      <c r="B128" s="209" t="s">
        <v>195</v>
      </c>
      <c r="C128" s="209" t="s">
        <v>1753</v>
      </c>
      <c r="D128" s="276">
        <v>6835</v>
      </c>
      <c r="E128" s="479">
        <v>2.2085799999999999E-3</v>
      </c>
      <c r="F128" s="276">
        <v>1361</v>
      </c>
      <c r="G128" s="276">
        <v>1044</v>
      </c>
      <c r="H128" s="276">
        <v>0</v>
      </c>
      <c r="I128" s="276">
        <v>363</v>
      </c>
      <c r="J128" s="276">
        <v>8242</v>
      </c>
      <c r="K128" s="479">
        <v>2.66322E-3</v>
      </c>
    </row>
    <row r="129" spans="1:11" x14ac:dyDescent="0.2">
      <c r="A129" s="209" t="s">
        <v>440</v>
      </c>
      <c r="B129" s="209" t="s">
        <v>167</v>
      </c>
      <c r="C129" s="209" t="s">
        <v>1753</v>
      </c>
      <c r="D129" s="276">
        <v>394</v>
      </c>
      <c r="E129" s="479">
        <v>1.2731E-4</v>
      </c>
      <c r="F129" s="276">
        <v>290</v>
      </c>
      <c r="G129" s="276">
        <v>24</v>
      </c>
      <c r="H129" s="276">
        <v>0</v>
      </c>
      <c r="I129" s="276">
        <v>4</v>
      </c>
      <c r="J129" s="276">
        <v>422</v>
      </c>
      <c r="K129" s="479">
        <v>1.3636E-4</v>
      </c>
    </row>
    <row r="130" spans="1:11" x14ac:dyDescent="0.2">
      <c r="A130" s="209" t="s">
        <v>440</v>
      </c>
      <c r="B130" s="209" t="s">
        <v>1107</v>
      </c>
      <c r="C130" s="209" t="s">
        <v>1753</v>
      </c>
      <c r="D130" s="276">
        <v>13133</v>
      </c>
      <c r="E130" s="479">
        <v>4.2436399999999999E-3</v>
      </c>
      <c r="F130" s="276">
        <v>3534</v>
      </c>
      <c r="G130" s="276">
        <v>1884</v>
      </c>
      <c r="H130" s="276">
        <v>0</v>
      </c>
      <c r="I130" s="276">
        <v>370</v>
      </c>
      <c r="J130" s="276">
        <v>15387</v>
      </c>
      <c r="K130" s="479">
        <v>4.97197E-3</v>
      </c>
    </row>
    <row r="131" spans="1:11" x14ac:dyDescent="0.2">
      <c r="A131" s="209" t="s">
        <v>440</v>
      </c>
      <c r="B131" s="209" t="s">
        <v>152</v>
      </c>
      <c r="C131" s="209" t="s">
        <v>1753</v>
      </c>
      <c r="D131" s="276">
        <v>19</v>
      </c>
      <c r="E131" s="479">
        <v>6.1399999999999997E-6</v>
      </c>
      <c r="F131" s="276">
        <v>4</v>
      </c>
      <c r="G131" s="276">
        <v>5</v>
      </c>
      <c r="H131" s="276">
        <v>0</v>
      </c>
      <c r="I131" s="276">
        <v>1</v>
      </c>
      <c r="J131" s="276">
        <v>25</v>
      </c>
      <c r="K131" s="479">
        <v>8.0800000000000006E-6</v>
      </c>
    </row>
    <row r="132" spans="1:11" x14ac:dyDescent="0.2">
      <c r="A132" s="209" t="s">
        <v>440</v>
      </c>
      <c r="B132" s="209" t="s">
        <v>1108</v>
      </c>
      <c r="C132" s="209" t="s">
        <v>1753</v>
      </c>
      <c r="D132" s="276">
        <v>191</v>
      </c>
      <c r="E132" s="479">
        <v>6.1719999999999999E-5</v>
      </c>
      <c r="F132" s="276">
        <v>0</v>
      </c>
      <c r="G132" s="276">
        <v>57</v>
      </c>
      <c r="H132" s="276">
        <v>8</v>
      </c>
      <c r="I132" s="276">
        <v>3</v>
      </c>
      <c r="J132" s="276">
        <v>259</v>
      </c>
      <c r="K132" s="479">
        <v>8.3689999999999993E-5</v>
      </c>
    </row>
    <row r="133" spans="1:11" x14ac:dyDescent="0.2">
      <c r="A133" s="209" t="s">
        <v>440</v>
      </c>
      <c r="B133" s="209" t="s">
        <v>1112</v>
      </c>
      <c r="C133" s="209" t="s">
        <v>1753</v>
      </c>
      <c r="D133" s="276">
        <v>854</v>
      </c>
      <c r="E133" s="479">
        <v>2.7595000000000001E-4</v>
      </c>
      <c r="F133" s="276">
        <v>693</v>
      </c>
      <c r="G133" s="276">
        <v>140</v>
      </c>
      <c r="H133" s="276">
        <v>0</v>
      </c>
      <c r="I133" s="276">
        <v>23</v>
      </c>
      <c r="J133" s="276">
        <v>1017</v>
      </c>
      <c r="K133" s="479">
        <v>3.2862000000000001E-4</v>
      </c>
    </row>
    <row r="134" spans="1:11" x14ac:dyDescent="0.2">
      <c r="A134" s="209" t="s">
        <v>440</v>
      </c>
      <c r="B134" s="209" t="s">
        <v>142</v>
      </c>
      <c r="C134" s="209" t="s">
        <v>1753</v>
      </c>
      <c r="D134" s="276">
        <v>10932</v>
      </c>
      <c r="E134" s="479">
        <v>3.53243E-3</v>
      </c>
      <c r="F134" s="276">
        <v>5132</v>
      </c>
      <c r="G134" s="276">
        <v>2083</v>
      </c>
      <c r="H134" s="276">
        <v>121</v>
      </c>
      <c r="I134" s="276">
        <v>786</v>
      </c>
      <c r="J134" s="276">
        <v>13922</v>
      </c>
      <c r="K134" s="479">
        <v>4.4985800000000003E-3</v>
      </c>
    </row>
    <row r="135" spans="1:11" x14ac:dyDescent="0.2">
      <c r="A135" s="209" t="s">
        <v>440</v>
      </c>
      <c r="B135" s="209" t="s">
        <v>126</v>
      </c>
      <c r="C135" s="209" t="s">
        <v>1753</v>
      </c>
      <c r="D135" s="276">
        <v>73272</v>
      </c>
      <c r="E135" s="479">
        <v>2.367621E-2</v>
      </c>
      <c r="F135" s="276">
        <v>3974</v>
      </c>
      <c r="G135" s="276">
        <v>7896</v>
      </c>
      <c r="H135" s="276">
        <v>0</v>
      </c>
      <c r="I135" s="276">
        <v>4187</v>
      </c>
      <c r="J135" s="276">
        <v>85355</v>
      </c>
      <c r="K135" s="479">
        <v>2.758056E-2</v>
      </c>
    </row>
    <row r="136" spans="1:11" x14ac:dyDescent="0.2">
      <c r="A136" s="209" t="s">
        <v>440</v>
      </c>
      <c r="B136" s="209" t="s">
        <v>1114</v>
      </c>
      <c r="C136" s="209" t="s">
        <v>1753</v>
      </c>
      <c r="D136" s="276">
        <v>1272</v>
      </c>
      <c r="E136" s="479">
        <v>4.1102000000000001E-4</v>
      </c>
      <c r="F136" s="276">
        <v>1120</v>
      </c>
      <c r="G136" s="276">
        <v>308</v>
      </c>
      <c r="H136" s="276">
        <v>123</v>
      </c>
      <c r="I136" s="276">
        <v>24</v>
      </c>
      <c r="J136" s="276">
        <v>1727</v>
      </c>
      <c r="K136" s="479">
        <v>5.5803999999999999E-4</v>
      </c>
    </row>
    <row r="137" spans="1:11" x14ac:dyDescent="0.2">
      <c r="A137" s="209" t="s">
        <v>440</v>
      </c>
      <c r="B137" s="209" t="s">
        <v>1115</v>
      </c>
      <c r="C137" s="209" t="s">
        <v>1753</v>
      </c>
      <c r="D137" s="276">
        <v>67</v>
      </c>
      <c r="E137" s="479">
        <v>2.1650000000000001E-5</v>
      </c>
      <c r="F137" s="276">
        <v>56</v>
      </c>
      <c r="G137" s="276">
        <v>14</v>
      </c>
      <c r="H137" s="276">
        <v>4</v>
      </c>
      <c r="I137" s="276">
        <v>1</v>
      </c>
      <c r="J137" s="276">
        <v>86</v>
      </c>
      <c r="K137" s="479">
        <v>2.779E-5</v>
      </c>
    </row>
    <row r="138" spans="1:11" x14ac:dyDescent="0.2">
      <c r="A138" s="209" t="s">
        <v>440</v>
      </c>
      <c r="B138" s="209" t="s">
        <v>107</v>
      </c>
      <c r="C138" s="209" t="s">
        <v>1753</v>
      </c>
      <c r="D138" s="276">
        <v>3159</v>
      </c>
      <c r="E138" s="479">
        <v>1.0207599999999999E-3</v>
      </c>
      <c r="F138" s="276">
        <v>1098</v>
      </c>
      <c r="G138" s="276">
        <v>390</v>
      </c>
      <c r="H138" s="276">
        <v>0</v>
      </c>
      <c r="I138" s="276">
        <v>313</v>
      </c>
      <c r="J138" s="276">
        <v>3862</v>
      </c>
      <c r="K138" s="479">
        <v>1.24792E-3</v>
      </c>
    </row>
    <row r="139" spans="1:11" x14ac:dyDescent="0.2">
      <c r="A139" s="209" t="s">
        <v>440</v>
      </c>
      <c r="B139" s="209" t="s">
        <v>79</v>
      </c>
      <c r="C139" s="209" t="s">
        <v>1753</v>
      </c>
      <c r="D139" s="276">
        <v>5</v>
      </c>
      <c r="E139" s="479">
        <v>1.6199999999999999E-6</v>
      </c>
      <c r="F139" s="276">
        <v>0</v>
      </c>
      <c r="G139" s="276">
        <v>1</v>
      </c>
      <c r="H139" s="276">
        <v>0</v>
      </c>
      <c r="I139" s="276">
        <v>0</v>
      </c>
      <c r="J139" s="276">
        <v>6</v>
      </c>
      <c r="K139" s="479">
        <v>1.9400000000000001E-6</v>
      </c>
    </row>
    <row r="140" spans="1:11" x14ac:dyDescent="0.2">
      <c r="A140" s="209" t="s">
        <v>440</v>
      </c>
      <c r="B140" s="209" t="s">
        <v>1118</v>
      </c>
      <c r="C140" s="209" t="s">
        <v>1753</v>
      </c>
      <c r="D140" s="276">
        <v>1214</v>
      </c>
      <c r="E140" s="479">
        <v>3.9228E-4</v>
      </c>
      <c r="F140" s="276">
        <v>0</v>
      </c>
      <c r="G140" s="276">
        <v>170</v>
      </c>
      <c r="H140" s="276">
        <v>0</v>
      </c>
      <c r="I140" s="276">
        <v>35</v>
      </c>
      <c r="J140" s="276">
        <v>1419</v>
      </c>
      <c r="K140" s="479">
        <v>4.5852000000000002E-4</v>
      </c>
    </row>
    <row r="141" spans="1:11" x14ac:dyDescent="0.2">
      <c r="A141" s="209" t="s">
        <v>440</v>
      </c>
      <c r="B141" s="209" t="s">
        <v>20</v>
      </c>
      <c r="C141" s="209" t="s">
        <v>1753</v>
      </c>
      <c r="D141" s="276">
        <v>26851</v>
      </c>
      <c r="E141" s="479">
        <v>8.6762999999999996E-3</v>
      </c>
      <c r="F141" s="276">
        <v>32</v>
      </c>
      <c r="G141" s="276">
        <v>2213</v>
      </c>
      <c r="H141" s="276">
        <v>0</v>
      </c>
      <c r="I141" s="276">
        <v>1121</v>
      </c>
      <c r="J141" s="276">
        <v>30185</v>
      </c>
      <c r="K141" s="479">
        <v>9.7536099999999994E-3</v>
      </c>
    </row>
    <row r="142" spans="1:11" x14ac:dyDescent="0.2">
      <c r="A142" s="209" t="s">
        <v>440</v>
      </c>
      <c r="B142" s="209" t="s">
        <v>1132</v>
      </c>
      <c r="C142" s="209" t="s">
        <v>1753</v>
      </c>
      <c r="D142" s="276">
        <v>13</v>
      </c>
      <c r="E142" s="479">
        <v>4.1999999999999996E-6</v>
      </c>
      <c r="F142" s="276">
        <v>9</v>
      </c>
      <c r="G142" s="276">
        <v>3</v>
      </c>
      <c r="H142" s="276">
        <v>0</v>
      </c>
      <c r="I142" s="276">
        <v>0</v>
      </c>
      <c r="J142" s="276">
        <v>16</v>
      </c>
      <c r="K142" s="479">
        <v>5.1699999999999996E-6</v>
      </c>
    </row>
    <row r="143" spans="1:11" x14ac:dyDescent="0.2">
      <c r="A143" s="209" t="s">
        <v>440</v>
      </c>
      <c r="B143" s="209" t="s">
        <v>870</v>
      </c>
      <c r="C143" s="209" t="s">
        <v>1753</v>
      </c>
      <c r="D143" s="276">
        <v>65</v>
      </c>
      <c r="E143" s="479">
        <v>2.0999999999999999E-5</v>
      </c>
      <c r="F143" s="276">
        <v>0</v>
      </c>
      <c r="G143" s="276">
        <v>7</v>
      </c>
      <c r="H143" s="276">
        <v>1</v>
      </c>
      <c r="I143" s="276">
        <v>0</v>
      </c>
      <c r="J143" s="276">
        <v>73</v>
      </c>
      <c r="K143" s="479">
        <v>2.3589999999999999E-5</v>
      </c>
    </row>
    <row r="144" spans="1:11" x14ac:dyDescent="0.2">
      <c r="A144" s="209" t="s">
        <v>440</v>
      </c>
      <c r="B144" s="209" t="s">
        <v>837</v>
      </c>
      <c r="C144" s="209" t="s">
        <v>1753</v>
      </c>
      <c r="D144" s="276">
        <v>1483</v>
      </c>
      <c r="E144" s="479">
        <v>4.7919999999999999E-4</v>
      </c>
      <c r="F144" s="276">
        <v>297</v>
      </c>
      <c r="G144" s="276">
        <v>328</v>
      </c>
      <c r="H144" s="276">
        <v>684</v>
      </c>
      <c r="I144" s="276">
        <v>197</v>
      </c>
      <c r="J144" s="276">
        <v>2692</v>
      </c>
      <c r="K144" s="479">
        <v>8.6985999999999997E-4</v>
      </c>
    </row>
    <row r="145" spans="1:11" x14ac:dyDescent="0.2">
      <c r="A145" s="209" t="s">
        <v>440</v>
      </c>
      <c r="B145" s="209" t="s">
        <v>827</v>
      </c>
      <c r="C145" s="209" t="s">
        <v>1753</v>
      </c>
      <c r="D145" s="276">
        <v>1251</v>
      </c>
      <c r="E145" s="479">
        <v>4.0423E-4</v>
      </c>
      <c r="F145" s="276">
        <v>0</v>
      </c>
      <c r="G145" s="276">
        <v>0</v>
      </c>
      <c r="H145" s="276">
        <v>0</v>
      </c>
      <c r="I145" s="276">
        <v>0</v>
      </c>
      <c r="J145" s="276">
        <v>1251</v>
      </c>
      <c r="K145" s="479">
        <v>4.0423E-4</v>
      </c>
    </row>
    <row r="146" spans="1:11" x14ac:dyDescent="0.2">
      <c r="A146" s="209" t="s">
        <v>440</v>
      </c>
      <c r="B146" s="209" t="s">
        <v>1141</v>
      </c>
      <c r="C146" s="209" t="s">
        <v>1753</v>
      </c>
      <c r="D146" s="276">
        <v>39805</v>
      </c>
      <c r="E146" s="479">
        <v>1.28621E-2</v>
      </c>
      <c r="F146" s="276">
        <v>0</v>
      </c>
      <c r="G146" s="276">
        <v>0</v>
      </c>
      <c r="H146" s="276">
        <v>0</v>
      </c>
      <c r="I146" s="276">
        <v>0</v>
      </c>
      <c r="J146" s="276">
        <v>39805</v>
      </c>
      <c r="K146" s="479">
        <v>1.28621E-2</v>
      </c>
    </row>
    <row r="147" spans="1:11" x14ac:dyDescent="0.2">
      <c r="A147" s="209" t="s">
        <v>440</v>
      </c>
      <c r="B147" s="209" t="s">
        <v>1142</v>
      </c>
      <c r="C147" s="209" t="s">
        <v>1753</v>
      </c>
      <c r="D147" s="276">
        <v>1630</v>
      </c>
      <c r="E147" s="479">
        <v>5.2669999999999995E-4</v>
      </c>
      <c r="F147" s="276">
        <v>0</v>
      </c>
      <c r="G147" s="276">
        <v>0</v>
      </c>
      <c r="H147" s="276">
        <v>0</v>
      </c>
      <c r="I147" s="276">
        <v>0</v>
      </c>
      <c r="J147" s="276">
        <v>1630</v>
      </c>
      <c r="K147" s="479">
        <v>5.2669999999999995E-4</v>
      </c>
    </row>
    <row r="148" spans="1:11" x14ac:dyDescent="0.2">
      <c r="A148" s="209" t="s">
        <v>440</v>
      </c>
      <c r="B148" s="209" t="s">
        <v>1143</v>
      </c>
      <c r="C148" s="209" t="s">
        <v>1753</v>
      </c>
      <c r="D148" s="276">
        <v>196</v>
      </c>
      <c r="E148" s="479">
        <v>6.3330000000000005E-5</v>
      </c>
      <c r="F148" s="276">
        <v>0</v>
      </c>
      <c r="G148" s="276">
        <v>0</v>
      </c>
      <c r="H148" s="276">
        <v>0</v>
      </c>
      <c r="I148" s="276">
        <v>0</v>
      </c>
      <c r="J148" s="276">
        <v>196</v>
      </c>
      <c r="K148" s="479">
        <v>6.3330000000000005E-5</v>
      </c>
    </row>
    <row r="149" spans="1:11" x14ac:dyDescent="0.2">
      <c r="A149" s="209" t="s">
        <v>440</v>
      </c>
      <c r="B149" s="209" t="s">
        <v>1144</v>
      </c>
      <c r="C149" s="209" t="s">
        <v>1753</v>
      </c>
      <c r="D149" s="276">
        <v>5344</v>
      </c>
      <c r="E149" s="479">
        <v>1.72679E-3</v>
      </c>
      <c r="F149" s="276">
        <v>0</v>
      </c>
      <c r="G149" s="276">
        <v>0</v>
      </c>
      <c r="H149" s="276">
        <v>0</v>
      </c>
      <c r="I149" s="276">
        <v>0</v>
      </c>
      <c r="J149" s="276">
        <v>5344</v>
      </c>
      <c r="K149" s="479">
        <v>1.72679E-3</v>
      </c>
    </row>
    <row r="150" spans="1:11" x14ac:dyDescent="0.2">
      <c r="A150" s="209" t="s">
        <v>440</v>
      </c>
      <c r="B150" s="209" t="s">
        <v>1145</v>
      </c>
      <c r="C150" s="209" t="s">
        <v>1753</v>
      </c>
      <c r="D150" s="276">
        <v>2260</v>
      </c>
      <c r="E150" s="479">
        <v>7.3026999999999999E-4</v>
      </c>
      <c r="F150" s="276">
        <v>0</v>
      </c>
      <c r="G150" s="276">
        <v>0</v>
      </c>
      <c r="H150" s="276">
        <v>0</v>
      </c>
      <c r="I150" s="276">
        <v>0</v>
      </c>
      <c r="J150" s="276">
        <v>2260</v>
      </c>
      <c r="K150" s="479">
        <v>7.3026999999999999E-4</v>
      </c>
    </row>
    <row r="151" spans="1:11" x14ac:dyDescent="0.2">
      <c r="A151" s="209" t="s">
        <v>440</v>
      </c>
      <c r="B151" s="209" t="s">
        <v>815</v>
      </c>
      <c r="C151" s="209" t="s">
        <v>896</v>
      </c>
      <c r="D151" s="276">
        <v>222109</v>
      </c>
      <c r="E151" s="479">
        <v>7.1769559999999996E-2</v>
      </c>
      <c r="F151" s="276">
        <v>0</v>
      </c>
      <c r="G151" s="276">
        <v>-222109</v>
      </c>
      <c r="H151" s="276">
        <v>0</v>
      </c>
      <c r="I151" s="276">
        <v>0</v>
      </c>
      <c r="J151" s="276">
        <v>0</v>
      </c>
      <c r="K151" s="479">
        <v>0</v>
      </c>
    </row>
    <row r="152" spans="1:11" x14ac:dyDescent="0.2">
      <c r="A152" s="209" t="s">
        <v>440</v>
      </c>
      <c r="B152" s="209" t="s">
        <v>1146</v>
      </c>
      <c r="C152" s="209" t="s">
        <v>896</v>
      </c>
      <c r="D152" s="276">
        <v>2811</v>
      </c>
      <c r="E152" s="479">
        <v>9.0830999999999996E-4</v>
      </c>
      <c r="F152" s="276">
        <v>0</v>
      </c>
      <c r="G152" s="276">
        <v>0</v>
      </c>
      <c r="H152" s="276">
        <v>-2811</v>
      </c>
      <c r="I152" s="276">
        <v>0</v>
      </c>
      <c r="J152" s="276">
        <v>0</v>
      </c>
      <c r="K152" s="479">
        <v>0</v>
      </c>
    </row>
    <row r="153" spans="1:11" x14ac:dyDescent="0.2">
      <c r="A153" s="209" t="s">
        <v>440</v>
      </c>
      <c r="B153" s="209" t="s">
        <v>1147</v>
      </c>
      <c r="C153" s="209" t="s">
        <v>1753</v>
      </c>
      <c r="D153" s="276">
        <v>9104</v>
      </c>
      <c r="E153" s="479">
        <v>2.9417499999999999E-3</v>
      </c>
      <c r="F153" s="276">
        <v>0</v>
      </c>
      <c r="G153" s="276">
        <v>0</v>
      </c>
      <c r="H153" s="276">
        <v>0</v>
      </c>
      <c r="I153" s="276">
        <v>0</v>
      </c>
      <c r="J153" s="276">
        <v>9104</v>
      </c>
      <c r="K153" s="479">
        <v>2.9417499999999999E-3</v>
      </c>
    </row>
    <row r="154" spans="1:11" x14ac:dyDescent="0.2">
      <c r="A154" s="209" t="s">
        <v>440</v>
      </c>
      <c r="B154" s="209" t="s">
        <v>1148</v>
      </c>
      <c r="C154" s="209" t="s">
        <v>1753</v>
      </c>
      <c r="D154" s="276">
        <v>3267</v>
      </c>
      <c r="E154" s="479">
        <v>1.0556599999999999E-3</v>
      </c>
      <c r="F154" s="276">
        <v>793</v>
      </c>
      <c r="G154" s="276">
        <v>0</v>
      </c>
      <c r="H154" s="276">
        <v>0</v>
      </c>
      <c r="I154" s="276">
        <v>0</v>
      </c>
      <c r="J154" s="276">
        <v>3267</v>
      </c>
      <c r="K154" s="479">
        <v>1.0556599999999999E-3</v>
      </c>
    </row>
    <row r="155" spans="1:11" x14ac:dyDescent="0.2">
      <c r="A155" s="209" t="s">
        <v>440</v>
      </c>
      <c r="B155" s="209" t="s">
        <v>1149</v>
      </c>
      <c r="C155" s="209" t="s">
        <v>1753</v>
      </c>
      <c r="D155" s="276">
        <v>5289</v>
      </c>
      <c r="E155" s="479">
        <v>1.7090199999999999E-3</v>
      </c>
      <c r="F155" s="276">
        <v>0</v>
      </c>
      <c r="G155" s="276">
        <v>0</v>
      </c>
      <c r="H155" s="276">
        <v>0</v>
      </c>
      <c r="I155" s="276">
        <v>0</v>
      </c>
      <c r="J155" s="276">
        <v>5289</v>
      </c>
      <c r="K155" s="479">
        <v>1.7090199999999999E-3</v>
      </c>
    </row>
    <row r="156" spans="1:11" x14ac:dyDescent="0.2">
      <c r="A156" s="209" t="s">
        <v>440</v>
      </c>
      <c r="B156" s="209" t="s">
        <v>1152</v>
      </c>
      <c r="C156" s="209" t="s">
        <v>1753</v>
      </c>
      <c r="D156" s="276">
        <v>299</v>
      </c>
      <c r="E156" s="479">
        <v>9.6620000000000007E-5</v>
      </c>
      <c r="F156" s="276">
        <v>6</v>
      </c>
      <c r="G156" s="276">
        <v>0</v>
      </c>
      <c r="H156" s="276">
        <v>0</v>
      </c>
      <c r="I156" s="276">
        <v>0</v>
      </c>
      <c r="J156" s="276">
        <v>299</v>
      </c>
      <c r="K156" s="479">
        <v>9.6620000000000007E-5</v>
      </c>
    </row>
    <row r="157" spans="1:11" x14ac:dyDescent="0.2">
      <c r="A157" s="209" t="s">
        <v>440</v>
      </c>
      <c r="B157" s="209" t="s">
        <v>1153</v>
      </c>
      <c r="C157" s="209" t="s">
        <v>897</v>
      </c>
      <c r="D157" s="276">
        <v>206</v>
      </c>
      <c r="E157" s="479">
        <v>6.656E-5</v>
      </c>
      <c r="F157" s="276">
        <v>0</v>
      </c>
      <c r="G157" s="276">
        <v>0</v>
      </c>
      <c r="H157" s="276">
        <v>0</v>
      </c>
      <c r="I157" s="276">
        <v>-206</v>
      </c>
      <c r="J157" s="276">
        <v>0</v>
      </c>
      <c r="K157" s="479">
        <v>0</v>
      </c>
    </row>
    <row r="158" spans="1:11" x14ac:dyDescent="0.2">
      <c r="A158" s="209" t="s">
        <v>440</v>
      </c>
      <c r="B158" s="209" t="s">
        <v>1154</v>
      </c>
      <c r="C158" s="209" t="s">
        <v>1753</v>
      </c>
      <c r="D158" s="276">
        <v>157</v>
      </c>
      <c r="E158" s="479">
        <v>5.0729999999999997E-5</v>
      </c>
      <c r="F158" s="276">
        <v>6</v>
      </c>
      <c r="G158" s="276">
        <v>0</v>
      </c>
      <c r="H158" s="276">
        <v>0</v>
      </c>
      <c r="I158" s="276">
        <v>0</v>
      </c>
      <c r="J158" s="276">
        <v>157</v>
      </c>
      <c r="K158" s="479">
        <v>5.0729999999999997E-5</v>
      </c>
    </row>
    <row r="159" spans="1:11" x14ac:dyDescent="0.2">
      <c r="A159" s="209" t="s">
        <v>440</v>
      </c>
      <c r="B159" s="209" t="s">
        <v>1251</v>
      </c>
      <c r="C159" s="209" t="s">
        <v>1753</v>
      </c>
      <c r="D159" s="276">
        <v>844</v>
      </c>
      <c r="E159" s="479">
        <v>2.7272E-4</v>
      </c>
      <c r="F159" s="276">
        <v>0</v>
      </c>
      <c r="G159" s="276">
        <v>0</v>
      </c>
      <c r="H159" s="276">
        <v>0</v>
      </c>
      <c r="I159" s="276">
        <v>0</v>
      </c>
      <c r="J159" s="276">
        <v>844</v>
      </c>
      <c r="K159" s="479">
        <v>2.7272E-4</v>
      </c>
    </row>
    <row r="160" spans="1:11" x14ac:dyDescent="0.2">
      <c r="A160" s="209" t="s">
        <v>440</v>
      </c>
      <c r="B160" s="209" t="s">
        <v>1251</v>
      </c>
      <c r="C160" s="209" t="s">
        <v>897</v>
      </c>
      <c r="D160" s="276">
        <v>54623</v>
      </c>
      <c r="E160" s="479">
        <v>1.7650200000000001E-2</v>
      </c>
      <c r="F160" s="276">
        <v>0</v>
      </c>
      <c r="G160" s="276">
        <v>0</v>
      </c>
      <c r="H160" s="276">
        <v>0</v>
      </c>
      <c r="I160" s="276">
        <v>-54623</v>
      </c>
      <c r="J160" s="276">
        <v>0</v>
      </c>
      <c r="K160" s="479">
        <v>0</v>
      </c>
    </row>
    <row r="161" spans="1:11" x14ac:dyDescent="0.2">
      <c r="A161" s="209" t="s">
        <v>440</v>
      </c>
      <c r="B161" s="209" t="s">
        <v>1743</v>
      </c>
      <c r="C161" s="209" t="s">
        <v>1753</v>
      </c>
      <c r="D161" s="276">
        <v>20243</v>
      </c>
      <c r="E161" s="479">
        <v>6.5410700000000004E-3</v>
      </c>
      <c r="F161" s="276">
        <v>0</v>
      </c>
      <c r="G161" s="276">
        <v>0</v>
      </c>
      <c r="H161" s="276">
        <v>0</v>
      </c>
      <c r="I161" s="276">
        <v>0</v>
      </c>
      <c r="J161" s="276">
        <v>20243</v>
      </c>
      <c r="K161" s="479">
        <v>6.5410700000000004E-3</v>
      </c>
    </row>
    <row r="162" spans="1:11" x14ac:dyDescent="0.2">
      <c r="A162" s="209" t="s">
        <v>440</v>
      </c>
      <c r="B162" s="209" t="s">
        <v>1155</v>
      </c>
      <c r="C162" s="209" t="s">
        <v>1753</v>
      </c>
      <c r="D162" s="276">
        <v>4410</v>
      </c>
      <c r="E162" s="479">
        <v>1.4249899999999999E-3</v>
      </c>
      <c r="F162" s="276">
        <v>0</v>
      </c>
      <c r="G162" s="276">
        <v>0</v>
      </c>
      <c r="H162" s="276">
        <v>0</v>
      </c>
      <c r="I162" s="276">
        <v>0</v>
      </c>
      <c r="J162" s="276">
        <v>4410</v>
      </c>
      <c r="K162" s="479">
        <v>1.4249899999999999E-3</v>
      </c>
    </row>
    <row r="163" spans="1:11" x14ac:dyDescent="0.2">
      <c r="A163" s="209" t="s">
        <v>440</v>
      </c>
      <c r="B163" s="209" t="s">
        <v>1157</v>
      </c>
      <c r="C163" s="209" t="s">
        <v>1753</v>
      </c>
      <c r="D163" s="276">
        <v>7</v>
      </c>
      <c r="E163" s="479">
        <v>2.26E-6</v>
      </c>
      <c r="F163" s="276">
        <v>0</v>
      </c>
      <c r="G163" s="276">
        <v>0</v>
      </c>
      <c r="H163" s="276">
        <v>0</v>
      </c>
      <c r="I163" s="276">
        <v>0</v>
      </c>
      <c r="J163" s="276">
        <v>7</v>
      </c>
      <c r="K163" s="479">
        <v>2.26E-6</v>
      </c>
    </row>
    <row r="164" spans="1:11" x14ac:dyDescent="0.2">
      <c r="A164" s="209" t="s">
        <v>440</v>
      </c>
      <c r="B164" s="209" t="s">
        <v>1157</v>
      </c>
      <c r="C164" s="209" t="s">
        <v>897</v>
      </c>
      <c r="D164" s="276">
        <v>639</v>
      </c>
      <c r="E164" s="479">
        <v>2.0647999999999999E-4</v>
      </c>
      <c r="F164" s="276">
        <v>0</v>
      </c>
      <c r="G164" s="276">
        <v>0</v>
      </c>
      <c r="H164" s="276">
        <v>0</v>
      </c>
      <c r="I164" s="276">
        <v>-639</v>
      </c>
      <c r="J164" s="276">
        <v>0</v>
      </c>
      <c r="K164" s="479">
        <v>0</v>
      </c>
    </row>
    <row r="165" spans="1:11" x14ac:dyDescent="0.2">
      <c r="A165" s="209" t="s">
        <v>440</v>
      </c>
      <c r="B165" s="209" t="s">
        <v>1158</v>
      </c>
      <c r="C165" s="209" t="s">
        <v>897</v>
      </c>
      <c r="D165" s="276">
        <v>1276</v>
      </c>
      <c r="E165" s="479">
        <v>4.1230999999999999E-4</v>
      </c>
      <c r="F165" s="276">
        <v>0</v>
      </c>
      <c r="G165" s="276">
        <v>0</v>
      </c>
      <c r="H165" s="276">
        <v>0</v>
      </c>
      <c r="I165" s="276">
        <v>-1276</v>
      </c>
      <c r="J165" s="276">
        <v>0</v>
      </c>
      <c r="K165" s="479">
        <v>0</v>
      </c>
    </row>
    <row r="166" spans="1:11" x14ac:dyDescent="0.2">
      <c r="A166" s="209" t="s">
        <v>440</v>
      </c>
      <c r="B166" s="209" t="s">
        <v>1159</v>
      </c>
      <c r="C166" s="209" t="s">
        <v>1753</v>
      </c>
      <c r="D166" s="276">
        <v>152</v>
      </c>
      <c r="E166" s="479">
        <v>4.9119999999999997E-5</v>
      </c>
      <c r="F166" s="276">
        <v>79</v>
      </c>
      <c r="G166" s="276">
        <v>0</v>
      </c>
      <c r="H166" s="276">
        <v>0</v>
      </c>
      <c r="I166" s="276">
        <v>0</v>
      </c>
      <c r="J166" s="276">
        <v>152</v>
      </c>
      <c r="K166" s="479">
        <v>4.9119999999999997E-5</v>
      </c>
    </row>
    <row r="167" spans="1:11" x14ac:dyDescent="0.2">
      <c r="A167" s="209" t="s">
        <v>440</v>
      </c>
      <c r="B167" s="209" t="s">
        <v>1159</v>
      </c>
      <c r="C167" s="209" t="s">
        <v>897</v>
      </c>
      <c r="D167" s="276">
        <v>4</v>
      </c>
      <c r="E167" s="479">
        <v>1.2899999999999999E-6</v>
      </c>
      <c r="F167" s="276">
        <v>0</v>
      </c>
      <c r="G167" s="276">
        <v>0</v>
      </c>
      <c r="H167" s="276">
        <v>0</v>
      </c>
      <c r="I167" s="276">
        <v>-4</v>
      </c>
      <c r="J167" s="276">
        <v>0</v>
      </c>
      <c r="K167" s="479">
        <v>0</v>
      </c>
    </row>
    <row r="168" spans="1:11" x14ac:dyDescent="0.2">
      <c r="A168" s="209" t="s">
        <v>440</v>
      </c>
      <c r="B168" s="209" t="s">
        <v>1160</v>
      </c>
      <c r="C168" s="209" t="s">
        <v>897</v>
      </c>
      <c r="D168" s="276">
        <v>7318</v>
      </c>
      <c r="E168" s="479">
        <v>2.3646499999999998E-3</v>
      </c>
      <c r="F168" s="276">
        <v>0</v>
      </c>
      <c r="G168" s="276">
        <v>0</v>
      </c>
      <c r="H168" s="276">
        <v>0</v>
      </c>
      <c r="I168" s="276">
        <v>-7318</v>
      </c>
      <c r="J168" s="276">
        <v>0</v>
      </c>
      <c r="K168" s="479">
        <v>0</v>
      </c>
    </row>
    <row r="169" spans="1:11" x14ac:dyDescent="0.2">
      <c r="A169" s="209" t="s">
        <v>440</v>
      </c>
      <c r="B169" s="209" t="s">
        <v>1161</v>
      </c>
      <c r="C169" s="209" t="s">
        <v>1753</v>
      </c>
      <c r="D169" s="276">
        <v>2</v>
      </c>
      <c r="E169" s="479">
        <v>6.5000000000000002E-7</v>
      </c>
      <c r="F169" s="276">
        <v>0</v>
      </c>
      <c r="G169" s="276">
        <v>0</v>
      </c>
      <c r="H169" s="276">
        <v>0</v>
      </c>
      <c r="I169" s="276">
        <v>0</v>
      </c>
      <c r="J169" s="276">
        <v>2</v>
      </c>
      <c r="K169" s="479">
        <v>6.5000000000000002E-7</v>
      </c>
    </row>
    <row r="170" spans="1:11" x14ac:dyDescent="0.2">
      <c r="A170" s="209" t="s">
        <v>440</v>
      </c>
      <c r="B170" s="209" t="s">
        <v>1161</v>
      </c>
      <c r="C170" s="209" t="s">
        <v>897</v>
      </c>
      <c r="D170" s="276">
        <v>18347</v>
      </c>
      <c r="E170" s="479">
        <v>5.9284200000000002E-3</v>
      </c>
      <c r="F170" s="276">
        <v>0</v>
      </c>
      <c r="G170" s="276">
        <v>0</v>
      </c>
      <c r="H170" s="276">
        <v>0</v>
      </c>
      <c r="I170" s="276">
        <v>-18347</v>
      </c>
      <c r="J170" s="276">
        <v>0</v>
      </c>
      <c r="K170" s="479">
        <v>0</v>
      </c>
    </row>
    <row r="171" spans="1:11" x14ac:dyDescent="0.2">
      <c r="A171" s="209" t="s">
        <v>440</v>
      </c>
      <c r="B171" s="209" t="s">
        <v>1162</v>
      </c>
      <c r="C171" s="209" t="s">
        <v>1753</v>
      </c>
      <c r="D171" s="276">
        <v>1103</v>
      </c>
      <c r="E171" s="479">
        <v>3.5640999999999998E-4</v>
      </c>
      <c r="F171" s="276">
        <v>0</v>
      </c>
      <c r="G171" s="276">
        <v>0</v>
      </c>
      <c r="H171" s="276">
        <v>0</v>
      </c>
      <c r="I171" s="276">
        <v>0</v>
      </c>
      <c r="J171" s="276">
        <v>1103</v>
      </c>
      <c r="K171" s="479">
        <v>3.5640999999999998E-4</v>
      </c>
    </row>
    <row r="172" spans="1:11" x14ac:dyDescent="0.2">
      <c r="A172" s="209" t="s">
        <v>440</v>
      </c>
      <c r="B172" s="209" t="s">
        <v>1164</v>
      </c>
      <c r="C172" s="209" t="s">
        <v>1753</v>
      </c>
      <c r="D172" s="276">
        <v>366</v>
      </c>
      <c r="E172" s="479">
        <v>1.1826E-4</v>
      </c>
      <c r="F172" s="276">
        <v>8</v>
      </c>
      <c r="G172" s="276">
        <v>0</v>
      </c>
      <c r="H172" s="276">
        <v>0</v>
      </c>
      <c r="I172" s="276">
        <v>0</v>
      </c>
      <c r="J172" s="276">
        <v>366</v>
      </c>
      <c r="K172" s="479">
        <v>1.1826E-4</v>
      </c>
    </row>
    <row r="173" spans="1:11" x14ac:dyDescent="0.2">
      <c r="A173" s="209" t="s">
        <v>440</v>
      </c>
      <c r="B173" s="209" t="s">
        <v>1165</v>
      </c>
      <c r="C173" s="209" t="s">
        <v>1753</v>
      </c>
      <c r="D173" s="276">
        <v>3056</v>
      </c>
      <c r="E173" s="479">
        <v>9.8748E-4</v>
      </c>
      <c r="F173" s="276">
        <v>0</v>
      </c>
      <c r="G173" s="276">
        <v>0</v>
      </c>
      <c r="H173" s="276">
        <v>0</v>
      </c>
      <c r="I173" s="276">
        <v>0</v>
      </c>
      <c r="J173" s="276">
        <v>3056</v>
      </c>
      <c r="K173" s="479">
        <v>9.8748E-4</v>
      </c>
    </row>
    <row r="174" spans="1:11" x14ac:dyDescent="0.2">
      <c r="A174" s="209" t="s">
        <v>440</v>
      </c>
      <c r="B174" s="209" t="s">
        <v>1166</v>
      </c>
      <c r="C174" s="209" t="s">
        <v>1753</v>
      </c>
      <c r="D174" s="276">
        <v>31</v>
      </c>
      <c r="E174" s="479">
        <v>1.0020000000000001E-5</v>
      </c>
      <c r="F174" s="276">
        <v>0</v>
      </c>
      <c r="G174" s="276">
        <v>0</v>
      </c>
      <c r="H174" s="276">
        <v>0</v>
      </c>
      <c r="I174" s="276">
        <v>0</v>
      </c>
      <c r="J174" s="276">
        <v>31</v>
      </c>
      <c r="K174" s="479">
        <v>1.0020000000000001E-5</v>
      </c>
    </row>
    <row r="175" spans="1:11" x14ac:dyDescent="0.2">
      <c r="A175" s="209" t="s">
        <v>440</v>
      </c>
      <c r="B175" s="209" t="s">
        <v>1167</v>
      </c>
      <c r="C175" s="209" t="s">
        <v>1753</v>
      </c>
      <c r="D175" s="276">
        <v>4606</v>
      </c>
      <c r="E175" s="479">
        <v>1.4883299999999999E-3</v>
      </c>
      <c r="F175" s="276">
        <v>782</v>
      </c>
      <c r="G175" s="276">
        <v>7</v>
      </c>
      <c r="H175" s="276">
        <v>11</v>
      </c>
      <c r="I175" s="276">
        <v>1</v>
      </c>
      <c r="J175" s="276">
        <v>4625</v>
      </c>
      <c r="K175" s="479">
        <v>1.4944699999999999E-3</v>
      </c>
    </row>
    <row r="176" spans="1:11" x14ac:dyDescent="0.2">
      <c r="A176" s="209" t="s">
        <v>440</v>
      </c>
      <c r="B176" s="209" t="s">
        <v>1168</v>
      </c>
      <c r="C176" s="209" t="s">
        <v>1753</v>
      </c>
      <c r="D176" s="276">
        <v>305</v>
      </c>
      <c r="E176" s="479">
        <v>9.8549999999999997E-5</v>
      </c>
      <c r="F176" s="276">
        <v>0</v>
      </c>
      <c r="G176" s="276">
        <v>0</v>
      </c>
      <c r="H176" s="276">
        <v>0</v>
      </c>
      <c r="I176" s="276">
        <v>0</v>
      </c>
      <c r="J176" s="276">
        <v>305</v>
      </c>
      <c r="K176" s="479">
        <v>9.8549999999999997E-5</v>
      </c>
    </row>
    <row r="177" spans="1:11" x14ac:dyDescent="0.2">
      <c r="A177" s="209" t="s">
        <v>440</v>
      </c>
      <c r="B177" s="209" t="s">
        <v>1169</v>
      </c>
      <c r="C177" s="209" t="s">
        <v>1753</v>
      </c>
      <c r="D177" s="276">
        <v>5119</v>
      </c>
      <c r="E177" s="479">
        <v>1.65409E-3</v>
      </c>
      <c r="F177" s="276">
        <v>93</v>
      </c>
      <c r="G177" s="276">
        <v>113</v>
      </c>
      <c r="H177" s="276">
        <v>1331</v>
      </c>
      <c r="I177" s="276">
        <v>217</v>
      </c>
      <c r="J177" s="276">
        <v>6780</v>
      </c>
      <c r="K177" s="479">
        <v>2.1908100000000001E-3</v>
      </c>
    </row>
    <row r="178" spans="1:11" x14ac:dyDescent="0.2">
      <c r="A178" s="209" t="s">
        <v>440</v>
      </c>
      <c r="B178" s="209" t="s">
        <v>1171</v>
      </c>
      <c r="C178" s="209" t="s">
        <v>1753</v>
      </c>
      <c r="D178" s="276">
        <v>1364</v>
      </c>
      <c r="E178" s="479">
        <v>4.4075000000000001E-4</v>
      </c>
      <c r="F178" s="276">
        <v>377</v>
      </c>
      <c r="G178" s="276">
        <v>0</v>
      </c>
      <c r="H178" s="276">
        <v>0</v>
      </c>
      <c r="I178" s="276">
        <v>0</v>
      </c>
      <c r="J178" s="276">
        <v>1364</v>
      </c>
      <c r="K178" s="479">
        <v>4.4075000000000001E-4</v>
      </c>
    </row>
    <row r="179" spans="1:11" x14ac:dyDescent="0.2">
      <c r="A179" s="209" t="s">
        <v>440</v>
      </c>
      <c r="B179" s="209" t="s">
        <v>1176</v>
      </c>
      <c r="C179" s="209" t="s">
        <v>1753</v>
      </c>
      <c r="D179" s="276">
        <v>1397</v>
      </c>
      <c r="E179" s="479">
        <v>4.5141000000000002E-4</v>
      </c>
      <c r="F179" s="276">
        <v>220</v>
      </c>
      <c r="G179" s="276">
        <v>0</v>
      </c>
      <c r="H179" s="276">
        <v>0</v>
      </c>
      <c r="I179" s="276">
        <v>0</v>
      </c>
      <c r="J179" s="276">
        <v>1397</v>
      </c>
      <c r="K179" s="479">
        <v>4.5141000000000002E-4</v>
      </c>
    </row>
    <row r="180" spans="1:11" x14ac:dyDescent="0.2">
      <c r="A180" s="209" t="s">
        <v>440</v>
      </c>
      <c r="B180" s="209" t="s">
        <v>1177</v>
      </c>
      <c r="C180" s="209" t="s">
        <v>1753</v>
      </c>
      <c r="D180" s="276">
        <v>7883</v>
      </c>
      <c r="E180" s="479">
        <v>2.5472200000000002E-3</v>
      </c>
      <c r="F180" s="276">
        <v>101</v>
      </c>
      <c r="G180" s="276">
        <v>0</v>
      </c>
      <c r="H180" s="276">
        <v>0</v>
      </c>
      <c r="I180" s="276">
        <v>0</v>
      </c>
      <c r="J180" s="276">
        <v>7883</v>
      </c>
      <c r="K180" s="479">
        <v>2.5472200000000002E-3</v>
      </c>
    </row>
    <row r="181" spans="1:11" x14ac:dyDescent="0.2">
      <c r="A181" s="209" t="s">
        <v>440</v>
      </c>
      <c r="B181" s="209" t="s">
        <v>1179</v>
      </c>
      <c r="C181" s="209" t="s">
        <v>1753</v>
      </c>
      <c r="D181" s="276">
        <v>6182</v>
      </c>
      <c r="E181" s="479">
        <v>1.9975800000000001E-3</v>
      </c>
      <c r="F181" s="276">
        <v>810</v>
      </c>
      <c r="G181" s="276">
        <v>0</v>
      </c>
      <c r="H181" s="276">
        <v>0</v>
      </c>
      <c r="I181" s="276">
        <v>0</v>
      </c>
      <c r="J181" s="276">
        <v>6182</v>
      </c>
      <c r="K181" s="479">
        <v>1.9975800000000001E-3</v>
      </c>
    </row>
    <row r="182" spans="1:11" x14ac:dyDescent="0.2">
      <c r="A182" s="209" t="s">
        <v>440</v>
      </c>
      <c r="B182" s="209" t="s">
        <v>1181</v>
      </c>
      <c r="C182" s="209" t="s">
        <v>1753</v>
      </c>
      <c r="D182" s="276">
        <v>11997</v>
      </c>
      <c r="E182" s="479">
        <v>3.8765599999999998E-3</v>
      </c>
      <c r="F182" s="276">
        <v>0</v>
      </c>
      <c r="G182" s="276">
        <v>0</v>
      </c>
      <c r="H182" s="276">
        <v>0</v>
      </c>
      <c r="I182" s="276">
        <v>0</v>
      </c>
      <c r="J182" s="276">
        <v>11997</v>
      </c>
      <c r="K182" s="479">
        <v>3.8765599999999998E-3</v>
      </c>
    </row>
    <row r="183" spans="1:11" x14ac:dyDescent="0.2">
      <c r="A183" s="209" t="s">
        <v>440</v>
      </c>
      <c r="B183" s="209" t="s">
        <v>1182</v>
      </c>
      <c r="C183" s="209" t="s">
        <v>1753</v>
      </c>
      <c r="D183" s="276">
        <v>35303</v>
      </c>
      <c r="E183" s="479">
        <v>1.140738E-2</v>
      </c>
      <c r="F183" s="276">
        <v>1454</v>
      </c>
      <c r="G183" s="276">
        <v>0</v>
      </c>
      <c r="H183" s="276">
        <v>0</v>
      </c>
      <c r="I183" s="276">
        <v>0</v>
      </c>
      <c r="J183" s="276">
        <v>35303</v>
      </c>
      <c r="K183" s="479">
        <v>1.140738E-2</v>
      </c>
    </row>
    <row r="184" spans="1:11" x14ac:dyDescent="0.2">
      <c r="A184" s="209" t="s">
        <v>440</v>
      </c>
      <c r="B184" s="209" t="s">
        <v>1185</v>
      </c>
      <c r="C184" s="209" t="s">
        <v>1753</v>
      </c>
      <c r="D184" s="276">
        <v>99</v>
      </c>
      <c r="E184" s="479">
        <v>3.1989999999999997E-5</v>
      </c>
      <c r="F184" s="276">
        <v>0</v>
      </c>
      <c r="G184" s="276">
        <v>0</v>
      </c>
      <c r="H184" s="276">
        <v>0</v>
      </c>
      <c r="I184" s="276">
        <v>0</v>
      </c>
      <c r="J184" s="276">
        <v>99</v>
      </c>
      <c r="K184" s="479">
        <v>3.1989999999999997E-5</v>
      </c>
    </row>
    <row r="185" spans="1:11" x14ac:dyDescent="0.2">
      <c r="A185" s="209" t="s">
        <v>440</v>
      </c>
      <c r="B185" s="209" t="s">
        <v>1187</v>
      </c>
      <c r="C185" s="209" t="s">
        <v>1753</v>
      </c>
      <c r="D185" s="276">
        <v>137</v>
      </c>
      <c r="E185" s="479">
        <v>4.4270000000000001E-5</v>
      </c>
      <c r="F185" s="276">
        <v>0</v>
      </c>
      <c r="G185" s="276">
        <v>0</v>
      </c>
      <c r="H185" s="276">
        <v>0</v>
      </c>
      <c r="I185" s="276">
        <v>0</v>
      </c>
      <c r="J185" s="276">
        <v>137</v>
      </c>
      <c r="K185" s="479">
        <v>4.4270000000000001E-5</v>
      </c>
    </row>
    <row r="186" spans="1:11" x14ac:dyDescent="0.2">
      <c r="A186" s="209" t="s">
        <v>440</v>
      </c>
      <c r="B186" s="209" t="s">
        <v>1188</v>
      </c>
      <c r="C186" s="209" t="s">
        <v>1753</v>
      </c>
      <c r="D186" s="276">
        <v>2041</v>
      </c>
      <c r="E186" s="479">
        <v>6.5950000000000004E-4</v>
      </c>
      <c r="F186" s="276">
        <v>0</v>
      </c>
      <c r="G186" s="276">
        <v>0</v>
      </c>
      <c r="H186" s="276">
        <v>0</v>
      </c>
      <c r="I186" s="276">
        <v>0</v>
      </c>
      <c r="J186" s="276">
        <v>2041</v>
      </c>
      <c r="K186" s="479">
        <v>6.5950000000000004E-4</v>
      </c>
    </row>
    <row r="187" spans="1:11" x14ac:dyDescent="0.2">
      <c r="A187" s="209" t="s">
        <v>440</v>
      </c>
      <c r="B187" s="209" t="s">
        <v>1189</v>
      </c>
      <c r="C187" s="209" t="s">
        <v>1753</v>
      </c>
      <c r="D187" s="276">
        <v>23644</v>
      </c>
      <c r="E187" s="479">
        <v>7.6400299999999999E-3</v>
      </c>
      <c r="F187" s="276">
        <v>179</v>
      </c>
      <c r="G187" s="276">
        <v>298</v>
      </c>
      <c r="H187" s="276">
        <v>32</v>
      </c>
      <c r="I187" s="276">
        <v>751</v>
      </c>
      <c r="J187" s="276">
        <v>24725</v>
      </c>
      <c r="K187" s="479">
        <v>7.9893299999999993E-3</v>
      </c>
    </row>
    <row r="188" spans="1:11" x14ac:dyDescent="0.2">
      <c r="A188" s="209" t="s">
        <v>440</v>
      </c>
      <c r="B188" s="209" t="s">
        <v>1190</v>
      </c>
      <c r="C188" s="209" t="s">
        <v>1753</v>
      </c>
      <c r="D188" s="276">
        <v>2091152</v>
      </c>
      <c r="E188" s="479">
        <v>0.67570907000000002</v>
      </c>
      <c r="F188" s="276">
        <v>290614</v>
      </c>
      <c r="G188" s="276">
        <v>0</v>
      </c>
      <c r="H188" s="276">
        <v>0</v>
      </c>
      <c r="I188" s="276">
        <v>0</v>
      </c>
      <c r="J188" s="276">
        <v>2091152</v>
      </c>
      <c r="K188" s="479">
        <v>0.67570907000000002</v>
      </c>
    </row>
    <row r="189" spans="1:11" x14ac:dyDescent="0.2">
      <c r="A189" s="209" t="s">
        <v>440</v>
      </c>
      <c r="B189" s="209" t="s">
        <v>788</v>
      </c>
      <c r="C189" s="209" t="s">
        <v>1753</v>
      </c>
      <c r="D189" s="276">
        <v>47408</v>
      </c>
      <c r="E189" s="479">
        <v>1.531884E-2</v>
      </c>
      <c r="F189" s="276">
        <v>0</v>
      </c>
      <c r="G189" s="276">
        <v>0</v>
      </c>
      <c r="H189" s="276">
        <v>0</v>
      </c>
      <c r="I189" s="276">
        <v>0</v>
      </c>
      <c r="J189" s="276">
        <v>47408</v>
      </c>
      <c r="K189" s="479">
        <v>1.531884E-2</v>
      </c>
    </row>
    <row r="190" spans="1:11" x14ac:dyDescent="0.2">
      <c r="A190" s="209" t="s">
        <v>440</v>
      </c>
      <c r="B190" s="209" t="s">
        <v>1253</v>
      </c>
      <c r="C190" s="209" t="s">
        <v>1753</v>
      </c>
      <c r="D190" s="276">
        <v>398093</v>
      </c>
      <c r="E190" s="479">
        <v>0.12863485999999999</v>
      </c>
      <c r="F190" s="276">
        <v>0</v>
      </c>
      <c r="G190" s="276">
        <v>0</v>
      </c>
      <c r="H190" s="276">
        <v>0</v>
      </c>
      <c r="I190" s="276">
        <v>0</v>
      </c>
      <c r="J190" s="276">
        <v>398093</v>
      </c>
      <c r="K190" s="479">
        <v>0.12863485999999999</v>
      </c>
    </row>
    <row r="191" spans="1:11" x14ac:dyDescent="0.2">
      <c r="A191" s="209" t="s">
        <v>440</v>
      </c>
      <c r="B191" s="209" t="s">
        <v>1254</v>
      </c>
      <c r="C191" s="209" t="s">
        <v>1753</v>
      </c>
      <c r="D191" s="276">
        <v>52806</v>
      </c>
      <c r="E191" s="479">
        <v>1.7063080000000001E-2</v>
      </c>
      <c r="F191" s="276">
        <v>0</v>
      </c>
      <c r="G191" s="276">
        <v>0</v>
      </c>
      <c r="H191" s="276">
        <v>0</v>
      </c>
      <c r="I191" s="276">
        <v>0</v>
      </c>
      <c r="J191" s="276">
        <v>52806</v>
      </c>
      <c r="K191" s="479">
        <v>1.7063080000000001E-2</v>
      </c>
    </row>
    <row r="192" spans="1:11" x14ac:dyDescent="0.2">
      <c r="A192" s="209" t="s">
        <v>440</v>
      </c>
      <c r="B192" s="209" t="s">
        <v>1255</v>
      </c>
      <c r="C192" s="209" t="s">
        <v>1753</v>
      </c>
      <c r="D192" s="276">
        <v>13983</v>
      </c>
      <c r="E192" s="479">
        <v>4.5182900000000003E-3</v>
      </c>
      <c r="F192" s="276">
        <v>0</v>
      </c>
      <c r="G192" s="276">
        <v>0</v>
      </c>
      <c r="H192" s="276">
        <v>0</v>
      </c>
      <c r="I192" s="276">
        <v>0</v>
      </c>
      <c r="J192" s="276">
        <v>13983</v>
      </c>
      <c r="K192" s="479">
        <v>4.5182900000000003E-3</v>
      </c>
    </row>
    <row r="193" spans="1:11" x14ac:dyDescent="0.2">
      <c r="A193" s="209" t="s">
        <v>440</v>
      </c>
      <c r="B193" s="209" t="s">
        <v>1256</v>
      </c>
      <c r="C193" s="209" t="s">
        <v>1753</v>
      </c>
      <c r="D193" s="276">
        <v>355006</v>
      </c>
      <c r="E193" s="479">
        <v>0.11471226</v>
      </c>
      <c r="F193" s="276">
        <v>0</v>
      </c>
      <c r="G193" s="276">
        <v>0</v>
      </c>
      <c r="H193" s="276">
        <v>0</v>
      </c>
      <c r="I193" s="276">
        <v>0</v>
      </c>
      <c r="J193" s="276">
        <v>355006</v>
      </c>
      <c r="K193" s="479">
        <v>0.11471226</v>
      </c>
    </row>
    <row r="194" spans="1:11" x14ac:dyDescent="0.2">
      <c r="A194" s="209" t="s">
        <v>440</v>
      </c>
      <c r="B194" s="209" t="s">
        <v>1257</v>
      </c>
      <c r="C194" s="209" t="s">
        <v>1753</v>
      </c>
      <c r="D194" s="276">
        <v>97755</v>
      </c>
      <c r="E194" s="479">
        <v>3.158735E-2</v>
      </c>
      <c r="F194" s="276">
        <v>0</v>
      </c>
      <c r="G194" s="276">
        <v>0</v>
      </c>
      <c r="H194" s="276">
        <v>0</v>
      </c>
      <c r="I194" s="276">
        <v>0</v>
      </c>
      <c r="J194" s="276">
        <v>97755</v>
      </c>
      <c r="K194" s="479">
        <v>3.158735E-2</v>
      </c>
    </row>
    <row r="195" spans="1:11" x14ac:dyDescent="0.2">
      <c r="A195" s="209" t="s">
        <v>440</v>
      </c>
      <c r="B195" s="209" t="s">
        <v>1260</v>
      </c>
      <c r="C195" s="209" t="s">
        <v>1753</v>
      </c>
      <c r="D195" s="276">
        <v>38575</v>
      </c>
      <c r="E195" s="479">
        <v>1.2464650000000001E-2</v>
      </c>
      <c r="F195" s="276">
        <v>0</v>
      </c>
      <c r="G195" s="276">
        <v>0</v>
      </c>
      <c r="H195" s="276">
        <v>0</v>
      </c>
      <c r="I195" s="276">
        <v>0</v>
      </c>
      <c r="J195" s="276">
        <v>38575</v>
      </c>
      <c r="K195" s="479">
        <v>1.2464650000000001E-2</v>
      </c>
    </row>
    <row r="196" spans="1:11" x14ac:dyDescent="0.2">
      <c r="A196" s="209" t="s">
        <v>440</v>
      </c>
      <c r="B196" s="209" t="s">
        <v>1262</v>
      </c>
      <c r="C196" s="209" t="s">
        <v>1753</v>
      </c>
      <c r="D196" s="276">
        <v>-26</v>
      </c>
      <c r="E196" s="479">
        <v>-8.3999999999999992E-6</v>
      </c>
      <c r="F196" s="276">
        <v>0</v>
      </c>
      <c r="G196" s="276">
        <v>0</v>
      </c>
      <c r="H196" s="276">
        <v>0</v>
      </c>
      <c r="I196" s="276">
        <v>0</v>
      </c>
      <c r="J196" s="276">
        <v>-26</v>
      </c>
      <c r="K196" s="479">
        <v>-8.3999999999999992E-6</v>
      </c>
    </row>
    <row r="197" spans="1:11" x14ac:dyDescent="0.2">
      <c r="A197" s="209" t="s">
        <v>440</v>
      </c>
      <c r="B197" s="209" t="s">
        <v>1264</v>
      </c>
      <c r="C197" s="209" t="s">
        <v>1753</v>
      </c>
      <c r="D197" s="276">
        <v>1003600</v>
      </c>
      <c r="E197" s="479">
        <v>0.32429092999999998</v>
      </c>
      <c r="F197" s="276">
        <v>0</v>
      </c>
      <c r="G197" s="276">
        <v>0</v>
      </c>
      <c r="H197" s="276">
        <v>0</v>
      </c>
      <c r="I197" s="276">
        <v>0</v>
      </c>
      <c r="J197" s="276">
        <v>1003600</v>
      </c>
      <c r="K197" s="479">
        <v>0.32429092999999998</v>
      </c>
    </row>
    <row r="198" spans="1:11" x14ac:dyDescent="0.2">
      <c r="A198" s="209" t="s">
        <v>440</v>
      </c>
      <c r="B198" s="209" t="s">
        <v>691</v>
      </c>
      <c r="C198" s="209" t="s">
        <v>1753</v>
      </c>
      <c r="D198" s="276">
        <v>3094752</v>
      </c>
      <c r="E198" s="479">
        <v>1</v>
      </c>
      <c r="F198" s="276">
        <v>0</v>
      </c>
      <c r="G198" s="276">
        <v>0</v>
      </c>
      <c r="H198" s="276">
        <v>0</v>
      </c>
      <c r="I198" s="276">
        <v>0</v>
      </c>
      <c r="J198" s="276">
        <v>3094752</v>
      </c>
      <c r="K198" s="479">
        <v>1</v>
      </c>
    </row>
    <row r="199" spans="1:11" x14ac:dyDescent="0.2">
      <c r="A199" s="528" t="s">
        <v>292</v>
      </c>
      <c r="B199" s="209" t="s">
        <v>508</v>
      </c>
      <c r="C199" s="209" t="s">
        <v>1753</v>
      </c>
      <c r="D199" s="276">
        <v>1735023</v>
      </c>
      <c r="E199" s="479">
        <v>0.65470267999999998</v>
      </c>
      <c r="F199" s="276">
        <v>214436</v>
      </c>
      <c r="G199" s="276">
        <v>82188</v>
      </c>
      <c r="H199" s="276">
        <v>0</v>
      </c>
      <c r="I199" s="276">
        <v>146542</v>
      </c>
      <c r="J199" s="276">
        <v>1963753</v>
      </c>
      <c r="K199" s="479">
        <v>0.74101286</v>
      </c>
    </row>
    <row r="200" spans="1:11" x14ac:dyDescent="0.2">
      <c r="A200" s="209" t="s">
        <v>292</v>
      </c>
      <c r="B200" s="209" t="s">
        <v>500</v>
      </c>
      <c r="C200" s="209" t="s">
        <v>1753</v>
      </c>
      <c r="D200" s="276">
        <v>1322</v>
      </c>
      <c r="E200" s="479">
        <v>4.9885000000000001E-4</v>
      </c>
      <c r="F200" s="276">
        <v>1183</v>
      </c>
      <c r="G200" s="276">
        <v>138</v>
      </c>
      <c r="H200" s="276">
        <v>0</v>
      </c>
      <c r="I200" s="276">
        <v>101</v>
      </c>
      <c r="J200" s="276">
        <v>1561</v>
      </c>
      <c r="K200" s="479">
        <v>5.8903999999999998E-4</v>
      </c>
    </row>
    <row r="201" spans="1:11" x14ac:dyDescent="0.2">
      <c r="A201" s="209" t="s">
        <v>292</v>
      </c>
      <c r="B201" s="209" t="s">
        <v>487</v>
      </c>
      <c r="C201" s="209" t="s">
        <v>1753</v>
      </c>
      <c r="D201" s="276">
        <v>30292</v>
      </c>
      <c r="E201" s="479">
        <v>1.1430539999999999E-2</v>
      </c>
      <c r="F201" s="276">
        <v>16996</v>
      </c>
      <c r="G201" s="276">
        <v>8844</v>
      </c>
      <c r="H201" s="276">
        <v>0</v>
      </c>
      <c r="I201" s="276">
        <v>3892</v>
      </c>
      <c r="J201" s="276">
        <v>43028</v>
      </c>
      <c r="K201" s="479">
        <v>1.623641E-2</v>
      </c>
    </row>
    <row r="202" spans="1:11" x14ac:dyDescent="0.2">
      <c r="A202" s="209" t="s">
        <v>292</v>
      </c>
      <c r="B202" s="209" t="s">
        <v>453</v>
      </c>
      <c r="C202" s="209" t="s">
        <v>1753</v>
      </c>
      <c r="D202" s="276">
        <v>36</v>
      </c>
      <c r="E202" s="479">
        <v>1.358E-5</v>
      </c>
      <c r="F202" s="276">
        <v>36</v>
      </c>
      <c r="G202" s="276">
        <v>2</v>
      </c>
      <c r="H202" s="276">
        <v>0</v>
      </c>
      <c r="I202" s="276">
        <v>3</v>
      </c>
      <c r="J202" s="276">
        <v>41</v>
      </c>
      <c r="K202" s="479">
        <v>1.5469999999999999E-5</v>
      </c>
    </row>
    <row r="203" spans="1:11" x14ac:dyDescent="0.2">
      <c r="A203" s="209" t="s">
        <v>292</v>
      </c>
      <c r="B203" s="209" t="s">
        <v>292</v>
      </c>
      <c r="C203" s="209" t="s">
        <v>1753</v>
      </c>
      <c r="D203" s="276">
        <v>29907</v>
      </c>
      <c r="E203" s="479">
        <v>1.128526E-2</v>
      </c>
      <c r="F203" s="276">
        <v>4137</v>
      </c>
      <c r="G203" s="276">
        <v>8395</v>
      </c>
      <c r="H203" s="276">
        <v>0</v>
      </c>
      <c r="I203" s="276">
        <v>729</v>
      </c>
      <c r="J203" s="276">
        <v>39031</v>
      </c>
      <c r="K203" s="479">
        <v>1.4728160000000001E-2</v>
      </c>
    </row>
    <row r="204" spans="1:11" x14ac:dyDescent="0.2">
      <c r="A204" s="209" t="s">
        <v>292</v>
      </c>
      <c r="B204" s="209" t="s">
        <v>284</v>
      </c>
      <c r="C204" s="209" t="s">
        <v>1753</v>
      </c>
      <c r="D204" s="276">
        <v>1881</v>
      </c>
      <c r="E204" s="479">
        <v>7.0978999999999997E-4</v>
      </c>
      <c r="F204" s="276">
        <v>5</v>
      </c>
      <c r="G204" s="276">
        <v>362</v>
      </c>
      <c r="H204" s="276">
        <v>0</v>
      </c>
      <c r="I204" s="276">
        <v>300</v>
      </c>
      <c r="J204" s="276">
        <v>2543</v>
      </c>
      <c r="K204" s="479">
        <v>9.5958999999999997E-4</v>
      </c>
    </row>
    <row r="205" spans="1:11" x14ac:dyDescent="0.2">
      <c r="A205" s="209" t="s">
        <v>292</v>
      </c>
      <c r="B205" s="209" t="s">
        <v>243</v>
      </c>
      <c r="C205" s="209" t="s">
        <v>1753</v>
      </c>
      <c r="D205" s="276">
        <v>1100</v>
      </c>
      <c r="E205" s="479">
        <v>4.1508000000000002E-4</v>
      </c>
      <c r="F205" s="276">
        <v>434</v>
      </c>
      <c r="G205" s="276">
        <v>282</v>
      </c>
      <c r="H205" s="276">
        <v>125</v>
      </c>
      <c r="I205" s="276">
        <v>56</v>
      </c>
      <c r="J205" s="276">
        <v>1563</v>
      </c>
      <c r="K205" s="479">
        <v>5.8978999999999998E-4</v>
      </c>
    </row>
    <row r="206" spans="1:11" x14ac:dyDescent="0.2">
      <c r="A206" s="209" t="s">
        <v>292</v>
      </c>
      <c r="B206" s="209" t="s">
        <v>240</v>
      </c>
      <c r="C206" s="209" t="s">
        <v>1753</v>
      </c>
      <c r="D206" s="276">
        <v>34</v>
      </c>
      <c r="E206" s="479">
        <v>1.2830000000000001E-5</v>
      </c>
      <c r="F206" s="276">
        <v>4</v>
      </c>
      <c r="G206" s="276">
        <v>14</v>
      </c>
      <c r="H206" s="276">
        <v>3</v>
      </c>
      <c r="I206" s="276">
        <v>1</v>
      </c>
      <c r="J206" s="276">
        <v>52</v>
      </c>
      <c r="K206" s="479">
        <v>1.9619999999999998E-5</v>
      </c>
    </row>
    <row r="207" spans="1:11" x14ac:dyDescent="0.2">
      <c r="A207" s="209" t="s">
        <v>292</v>
      </c>
      <c r="B207" s="209" t="s">
        <v>237</v>
      </c>
      <c r="C207" s="209" t="s">
        <v>1753</v>
      </c>
      <c r="D207" s="276">
        <v>2</v>
      </c>
      <c r="E207" s="479">
        <v>7.5000000000000002E-7</v>
      </c>
      <c r="F207" s="276">
        <v>0</v>
      </c>
      <c r="G207" s="276">
        <v>0</v>
      </c>
      <c r="H207" s="276">
        <v>0</v>
      </c>
      <c r="I207" s="276">
        <v>0</v>
      </c>
      <c r="J207" s="276">
        <v>2</v>
      </c>
      <c r="K207" s="479">
        <v>7.5000000000000002E-7</v>
      </c>
    </row>
    <row r="208" spans="1:11" x14ac:dyDescent="0.2">
      <c r="A208" s="209" t="s">
        <v>292</v>
      </c>
      <c r="B208" s="209" t="s">
        <v>1100</v>
      </c>
      <c r="C208" s="209" t="s">
        <v>1753</v>
      </c>
      <c r="D208" s="276">
        <v>164</v>
      </c>
      <c r="E208" s="479">
        <v>6.1879999999999997E-5</v>
      </c>
      <c r="F208" s="276">
        <v>34</v>
      </c>
      <c r="G208" s="276">
        <v>68</v>
      </c>
      <c r="H208" s="276">
        <v>34</v>
      </c>
      <c r="I208" s="276">
        <v>4</v>
      </c>
      <c r="J208" s="276">
        <v>270</v>
      </c>
      <c r="K208" s="479">
        <v>1.0187999999999999E-4</v>
      </c>
    </row>
    <row r="209" spans="1:11" x14ac:dyDescent="0.2">
      <c r="A209" s="209" t="s">
        <v>292</v>
      </c>
      <c r="B209" s="209" t="s">
        <v>1104</v>
      </c>
      <c r="C209" s="209" t="s">
        <v>1753</v>
      </c>
      <c r="D209" s="276">
        <v>6565</v>
      </c>
      <c r="E209" s="479">
        <v>2.4772700000000002E-3</v>
      </c>
      <c r="F209" s="276">
        <v>283</v>
      </c>
      <c r="G209" s="276">
        <v>1079</v>
      </c>
      <c r="H209" s="276">
        <v>0</v>
      </c>
      <c r="I209" s="276">
        <v>647</v>
      </c>
      <c r="J209" s="276">
        <v>8291</v>
      </c>
      <c r="K209" s="479">
        <v>3.1285699999999998E-3</v>
      </c>
    </row>
    <row r="210" spans="1:11" x14ac:dyDescent="0.2">
      <c r="A210" s="209" t="s">
        <v>292</v>
      </c>
      <c r="B210" s="209" t="s">
        <v>206</v>
      </c>
      <c r="C210" s="209" t="s">
        <v>1753</v>
      </c>
      <c r="D210" s="276">
        <v>17744</v>
      </c>
      <c r="E210" s="479">
        <v>6.6956100000000003E-3</v>
      </c>
      <c r="F210" s="276">
        <v>223</v>
      </c>
      <c r="G210" s="276">
        <v>756</v>
      </c>
      <c r="H210" s="276">
        <v>0</v>
      </c>
      <c r="I210" s="276">
        <v>682</v>
      </c>
      <c r="J210" s="276">
        <v>19182</v>
      </c>
      <c r="K210" s="479">
        <v>7.23824E-3</v>
      </c>
    </row>
    <row r="211" spans="1:11" x14ac:dyDescent="0.2">
      <c r="A211" s="209" t="s">
        <v>292</v>
      </c>
      <c r="B211" s="209" t="s">
        <v>1108</v>
      </c>
      <c r="C211" s="209" t="s">
        <v>1753</v>
      </c>
      <c r="D211" s="276">
        <v>108</v>
      </c>
      <c r="E211" s="479">
        <v>4.0750000000000001E-5</v>
      </c>
      <c r="F211" s="276">
        <v>0</v>
      </c>
      <c r="G211" s="276">
        <v>35</v>
      </c>
      <c r="H211" s="276">
        <v>5</v>
      </c>
      <c r="I211" s="276">
        <v>2</v>
      </c>
      <c r="J211" s="276">
        <v>150</v>
      </c>
      <c r="K211" s="479">
        <v>5.66E-5</v>
      </c>
    </row>
    <row r="212" spans="1:11" x14ac:dyDescent="0.2">
      <c r="A212" s="209" t="s">
        <v>292</v>
      </c>
      <c r="B212" s="209" t="s">
        <v>142</v>
      </c>
      <c r="C212" s="209" t="s">
        <v>1753</v>
      </c>
      <c r="D212" s="276">
        <v>2659</v>
      </c>
      <c r="E212" s="479">
        <v>1.00336E-3</v>
      </c>
      <c r="F212" s="276">
        <v>317</v>
      </c>
      <c r="G212" s="276">
        <v>381</v>
      </c>
      <c r="H212" s="276">
        <v>91</v>
      </c>
      <c r="I212" s="276">
        <v>107</v>
      </c>
      <c r="J212" s="276">
        <v>3238</v>
      </c>
      <c r="K212" s="479">
        <v>1.2218400000000001E-3</v>
      </c>
    </row>
    <row r="213" spans="1:11" x14ac:dyDescent="0.2">
      <c r="A213" s="209" t="s">
        <v>292</v>
      </c>
      <c r="B213" s="209" t="s">
        <v>126</v>
      </c>
      <c r="C213" s="209" t="s">
        <v>1753</v>
      </c>
      <c r="D213" s="276">
        <v>5292</v>
      </c>
      <c r="E213" s="479">
        <v>1.9969100000000002E-3</v>
      </c>
      <c r="F213" s="276">
        <v>0</v>
      </c>
      <c r="G213" s="276">
        <v>1324</v>
      </c>
      <c r="H213" s="276">
        <v>0</v>
      </c>
      <c r="I213" s="276">
        <v>180</v>
      </c>
      <c r="J213" s="276">
        <v>6796</v>
      </c>
      <c r="K213" s="479">
        <v>2.5644399999999999E-3</v>
      </c>
    </row>
    <row r="214" spans="1:11" x14ac:dyDescent="0.2">
      <c r="A214" s="209" t="s">
        <v>292</v>
      </c>
      <c r="B214" s="209" t="s">
        <v>1114</v>
      </c>
      <c r="C214" s="209" t="s">
        <v>1753</v>
      </c>
      <c r="D214" s="276">
        <v>60</v>
      </c>
      <c r="E214" s="479">
        <v>2.264E-5</v>
      </c>
      <c r="F214" s="276">
        <v>53</v>
      </c>
      <c r="G214" s="276">
        <v>15</v>
      </c>
      <c r="H214" s="276">
        <v>6</v>
      </c>
      <c r="I214" s="276">
        <v>1</v>
      </c>
      <c r="J214" s="276">
        <v>82</v>
      </c>
      <c r="K214" s="479">
        <v>3.0939999999999999E-5</v>
      </c>
    </row>
    <row r="215" spans="1:11" x14ac:dyDescent="0.2">
      <c r="A215" s="209" t="s">
        <v>292</v>
      </c>
      <c r="B215" s="209" t="s">
        <v>1115</v>
      </c>
      <c r="C215" s="209" t="s">
        <v>1753</v>
      </c>
      <c r="D215" s="276">
        <v>16</v>
      </c>
      <c r="E215" s="479">
        <v>6.0399999999999998E-6</v>
      </c>
      <c r="F215" s="276">
        <v>13</v>
      </c>
      <c r="G215" s="276">
        <v>3</v>
      </c>
      <c r="H215" s="276">
        <v>1</v>
      </c>
      <c r="I215" s="276">
        <v>0</v>
      </c>
      <c r="J215" s="276">
        <v>20</v>
      </c>
      <c r="K215" s="479">
        <v>7.5499999999999997E-6</v>
      </c>
    </row>
    <row r="216" spans="1:11" x14ac:dyDescent="0.2">
      <c r="A216" s="209" t="s">
        <v>292</v>
      </c>
      <c r="B216" s="209" t="s">
        <v>20</v>
      </c>
      <c r="C216" s="209" t="s">
        <v>1753</v>
      </c>
      <c r="D216" s="276">
        <v>285</v>
      </c>
      <c r="E216" s="479">
        <v>1.0754E-4</v>
      </c>
      <c r="F216" s="276">
        <v>35</v>
      </c>
      <c r="G216" s="276">
        <v>142</v>
      </c>
      <c r="H216" s="276">
        <v>16</v>
      </c>
      <c r="I216" s="276">
        <v>14</v>
      </c>
      <c r="J216" s="276">
        <v>457</v>
      </c>
      <c r="K216" s="479">
        <v>1.7244999999999999E-4</v>
      </c>
    </row>
    <row r="217" spans="1:11" x14ac:dyDescent="0.2">
      <c r="A217" s="209" t="s">
        <v>292</v>
      </c>
      <c r="B217" s="209" t="s">
        <v>870</v>
      </c>
      <c r="C217" s="209" t="s">
        <v>1753</v>
      </c>
      <c r="D217" s="276">
        <v>21</v>
      </c>
      <c r="E217" s="479">
        <v>7.9200000000000004E-6</v>
      </c>
      <c r="F217" s="276">
        <v>0</v>
      </c>
      <c r="G217" s="276">
        <v>2</v>
      </c>
      <c r="H217" s="276">
        <v>0</v>
      </c>
      <c r="I217" s="276">
        <v>0</v>
      </c>
      <c r="J217" s="276">
        <v>23</v>
      </c>
      <c r="K217" s="479">
        <v>8.6799999999999999E-6</v>
      </c>
    </row>
    <row r="218" spans="1:11" x14ac:dyDescent="0.2">
      <c r="A218" s="209" t="s">
        <v>292</v>
      </c>
      <c r="B218" s="209" t="s">
        <v>837</v>
      </c>
      <c r="C218" s="209" t="s">
        <v>1753</v>
      </c>
      <c r="D218" s="276">
        <v>14</v>
      </c>
      <c r="E218" s="479">
        <v>5.2800000000000003E-6</v>
      </c>
      <c r="F218" s="276">
        <v>4</v>
      </c>
      <c r="G218" s="276">
        <v>2</v>
      </c>
      <c r="H218" s="276">
        <v>5</v>
      </c>
      <c r="I218" s="276">
        <v>1</v>
      </c>
      <c r="J218" s="276">
        <v>22</v>
      </c>
      <c r="K218" s="479">
        <v>8.3000000000000002E-6</v>
      </c>
    </row>
    <row r="219" spans="1:11" x14ac:dyDescent="0.2">
      <c r="A219" s="209" t="s">
        <v>292</v>
      </c>
      <c r="B219" s="209" t="s">
        <v>827</v>
      </c>
      <c r="C219" s="209" t="s">
        <v>1753</v>
      </c>
      <c r="D219" s="276">
        <v>876</v>
      </c>
      <c r="E219" s="479">
        <v>3.3054999999999998E-4</v>
      </c>
      <c r="F219" s="276">
        <v>0</v>
      </c>
      <c r="G219" s="276">
        <v>0</v>
      </c>
      <c r="H219" s="276">
        <v>0</v>
      </c>
      <c r="I219" s="276">
        <v>0</v>
      </c>
      <c r="J219" s="276">
        <v>876</v>
      </c>
      <c r="K219" s="479">
        <v>3.3054999999999998E-4</v>
      </c>
    </row>
    <row r="220" spans="1:11" x14ac:dyDescent="0.2">
      <c r="A220" s="209" t="s">
        <v>292</v>
      </c>
      <c r="B220" s="209" t="s">
        <v>1141</v>
      </c>
      <c r="C220" s="209" t="s">
        <v>1753</v>
      </c>
      <c r="D220" s="276">
        <v>13264</v>
      </c>
      <c r="E220" s="479">
        <v>5.0051100000000001E-3</v>
      </c>
      <c r="F220" s="276">
        <v>0</v>
      </c>
      <c r="G220" s="276">
        <v>0</v>
      </c>
      <c r="H220" s="276">
        <v>0</v>
      </c>
      <c r="I220" s="276">
        <v>0</v>
      </c>
      <c r="J220" s="276">
        <v>13264</v>
      </c>
      <c r="K220" s="479">
        <v>5.0051100000000001E-3</v>
      </c>
    </row>
    <row r="221" spans="1:11" x14ac:dyDescent="0.2">
      <c r="A221" s="209" t="s">
        <v>292</v>
      </c>
      <c r="B221" s="209" t="s">
        <v>1142</v>
      </c>
      <c r="C221" s="209" t="s">
        <v>1753</v>
      </c>
      <c r="D221" s="276">
        <v>490</v>
      </c>
      <c r="E221" s="479">
        <v>1.8489999999999999E-4</v>
      </c>
      <c r="F221" s="276">
        <v>0</v>
      </c>
      <c r="G221" s="276">
        <v>0</v>
      </c>
      <c r="H221" s="276">
        <v>0</v>
      </c>
      <c r="I221" s="276">
        <v>0</v>
      </c>
      <c r="J221" s="276">
        <v>490</v>
      </c>
      <c r="K221" s="479">
        <v>1.8489999999999999E-4</v>
      </c>
    </row>
    <row r="222" spans="1:11" x14ac:dyDescent="0.2">
      <c r="A222" s="209" t="s">
        <v>292</v>
      </c>
      <c r="B222" s="209" t="s">
        <v>1143</v>
      </c>
      <c r="C222" s="209" t="s">
        <v>1753</v>
      </c>
      <c r="D222" s="276">
        <v>90</v>
      </c>
      <c r="E222" s="479">
        <v>3.396E-5</v>
      </c>
      <c r="F222" s="276">
        <v>0</v>
      </c>
      <c r="G222" s="276">
        <v>0</v>
      </c>
      <c r="H222" s="276">
        <v>0</v>
      </c>
      <c r="I222" s="276">
        <v>0</v>
      </c>
      <c r="J222" s="276">
        <v>90</v>
      </c>
      <c r="K222" s="479">
        <v>3.396E-5</v>
      </c>
    </row>
    <row r="223" spans="1:11" x14ac:dyDescent="0.2">
      <c r="A223" s="209" t="s">
        <v>292</v>
      </c>
      <c r="B223" s="209" t="s">
        <v>1144</v>
      </c>
      <c r="C223" s="209" t="s">
        <v>1753</v>
      </c>
      <c r="D223" s="276">
        <v>1227</v>
      </c>
      <c r="E223" s="479">
        <v>4.6299999999999998E-4</v>
      </c>
      <c r="F223" s="276">
        <v>0</v>
      </c>
      <c r="G223" s="276">
        <v>0</v>
      </c>
      <c r="H223" s="276">
        <v>0</v>
      </c>
      <c r="I223" s="276">
        <v>0</v>
      </c>
      <c r="J223" s="276">
        <v>1227</v>
      </c>
      <c r="K223" s="479">
        <v>4.6299999999999998E-4</v>
      </c>
    </row>
    <row r="224" spans="1:11" x14ac:dyDescent="0.2">
      <c r="A224" s="209" t="s">
        <v>292</v>
      </c>
      <c r="B224" s="209" t="s">
        <v>1145</v>
      </c>
      <c r="C224" s="209" t="s">
        <v>1753</v>
      </c>
      <c r="D224" s="276">
        <v>228</v>
      </c>
      <c r="E224" s="479">
        <v>8.6030000000000001E-5</v>
      </c>
      <c r="F224" s="276">
        <v>0</v>
      </c>
      <c r="G224" s="276">
        <v>0</v>
      </c>
      <c r="H224" s="276">
        <v>0</v>
      </c>
      <c r="I224" s="276">
        <v>0</v>
      </c>
      <c r="J224" s="276">
        <v>228</v>
      </c>
      <c r="K224" s="479">
        <v>8.6030000000000001E-5</v>
      </c>
    </row>
    <row r="225" spans="1:11" x14ac:dyDescent="0.2">
      <c r="A225" s="209" t="s">
        <v>292</v>
      </c>
      <c r="B225" s="209" t="s">
        <v>815</v>
      </c>
      <c r="C225" s="209" t="s">
        <v>896</v>
      </c>
      <c r="D225" s="276">
        <v>104713</v>
      </c>
      <c r="E225" s="479">
        <v>3.9512949999999998E-2</v>
      </c>
      <c r="F225" s="276">
        <v>0</v>
      </c>
      <c r="G225" s="276">
        <v>-104713</v>
      </c>
      <c r="H225" s="276">
        <v>0</v>
      </c>
      <c r="I225" s="276">
        <v>0</v>
      </c>
      <c r="J225" s="276">
        <v>0</v>
      </c>
      <c r="K225" s="479">
        <v>0</v>
      </c>
    </row>
    <row r="226" spans="1:11" x14ac:dyDescent="0.2">
      <c r="A226" s="209" t="s">
        <v>292</v>
      </c>
      <c r="B226" s="209" t="s">
        <v>1146</v>
      </c>
      <c r="C226" s="209" t="s">
        <v>896</v>
      </c>
      <c r="D226" s="276">
        <v>550</v>
      </c>
      <c r="E226" s="479">
        <v>2.0754000000000001E-4</v>
      </c>
      <c r="F226" s="276">
        <v>0</v>
      </c>
      <c r="G226" s="276">
        <v>0</v>
      </c>
      <c r="H226" s="276">
        <v>-550</v>
      </c>
      <c r="I226" s="276">
        <v>0</v>
      </c>
      <c r="J226" s="276">
        <v>0</v>
      </c>
      <c r="K226" s="479">
        <v>0</v>
      </c>
    </row>
    <row r="227" spans="1:11" x14ac:dyDescent="0.2">
      <c r="A227" s="209" t="s">
        <v>292</v>
      </c>
      <c r="B227" s="209" t="s">
        <v>1147</v>
      </c>
      <c r="C227" s="209" t="s">
        <v>1753</v>
      </c>
      <c r="D227" s="276">
        <v>2408</v>
      </c>
      <c r="E227" s="479">
        <v>9.0865E-4</v>
      </c>
      <c r="F227" s="276">
        <v>0</v>
      </c>
      <c r="G227" s="276">
        <v>0</v>
      </c>
      <c r="H227" s="276">
        <v>0</v>
      </c>
      <c r="I227" s="276">
        <v>0</v>
      </c>
      <c r="J227" s="276">
        <v>2408</v>
      </c>
      <c r="K227" s="479">
        <v>9.0865E-4</v>
      </c>
    </row>
    <row r="228" spans="1:11" x14ac:dyDescent="0.2">
      <c r="A228" s="209" t="s">
        <v>292</v>
      </c>
      <c r="B228" s="209" t="s">
        <v>1148</v>
      </c>
      <c r="C228" s="209" t="s">
        <v>1753</v>
      </c>
      <c r="D228" s="276">
        <v>1237</v>
      </c>
      <c r="E228" s="479">
        <v>4.6678000000000003E-4</v>
      </c>
      <c r="F228" s="276">
        <v>203</v>
      </c>
      <c r="G228" s="276">
        <v>0</v>
      </c>
      <c r="H228" s="276">
        <v>0</v>
      </c>
      <c r="I228" s="276">
        <v>0</v>
      </c>
      <c r="J228" s="276">
        <v>1237</v>
      </c>
      <c r="K228" s="479">
        <v>4.6678000000000003E-4</v>
      </c>
    </row>
    <row r="229" spans="1:11" x14ac:dyDescent="0.2">
      <c r="A229" s="209" t="s">
        <v>292</v>
      </c>
      <c r="B229" s="209" t="s">
        <v>1149</v>
      </c>
      <c r="C229" s="209" t="s">
        <v>1753</v>
      </c>
      <c r="D229" s="276">
        <v>4062</v>
      </c>
      <c r="E229" s="479">
        <v>1.5327800000000001E-3</v>
      </c>
      <c r="F229" s="276">
        <v>0</v>
      </c>
      <c r="G229" s="276">
        <v>0</v>
      </c>
      <c r="H229" s="276">
        <v>0</v>
      </c>
      <c r="I229" s="276">
        <v>0</v>
      </c>
      <c r="J229" s="276">
        <v>4062</v>
      </c>
      <c r="K229" s="479">
        <v>1.5327800000000001E-3</v>
      </c>
    </row>
    <row r="230" spans="1:11" x14ac:dyDescent="0.2">
      <c r="A230" s="209" t="s">
        <v>292</v>
      </c>
      <c r="B230" s="209" t="s">
        <v>1152</v>
      </c>
      <c r="C230" s="209" t="s">
        <v>1753</v>
      </c>
      <c r="D230" s="276">
        <v>97</v>
      </c>
      <c r="E230" s="479">
        <v>3.6600000000000002E-5</v>
      </c>
      <c r="F230" s="276">
        <v>0</v>
      </c>
      <c r="G230" s="276">
        <v>0</v>
      </c>
      <c r="H230" s="276">
        <v>0</v>
      </c>
      <c r="I230" s="276">
        <v>0</v>
      </c>
      <c r="J230" s="276">
        <v>97</v>
      </c>
      <c r="K230" s="479">
        <v>3.6600000000000002E-5</v>
      </c>
    </row>
    <row r="231" spans="1:11" x14ac:dyDescent="0.2">
      <c r="A231" s="209" t="s">
        <v>292</v>
      </c>
      <c r="B231" s="209" t="s">
        <v>1153</v>
      </c>
      <c r="C231" s="209" t="s">
        <v>897</v>
      </c>
      <c r="D231" s="276">
        <v>3741</v>
      </c>
      <c r="E231" s="479">
        <v>1.41165E-3</v>
      </c>
      <c r="F231" s="276">
        <v>0</v>
      </c>
      <c r="G231" s="276">
        <v>0</v>
      </c>
      <c r="H231" s="276">
        <v>0</v>
      </c>
      <c r="I231" s="276">
        <v>-3741</v>
      </c>
      <c r="J231" s="276">
        <v>0</v>
      </c>
      <c r="K231" s="479">
        <v>0</v>
      </c>
    </row>
    <row r="232" spans="1:11" x14ac:dyDescent="0.2">
      <c r="A232" s="209" t="s">
        <v>292</v>
      </c>
      <c r="B232" s="209" t="s">
        <v>1154</v>
      </c>
      <c r="C232" s="209" t="s">
        <v>1753</v>
      </c>
      <c r="D232" s="276">
        <v>27</v>
      </c>
      <c r="E232" s="479">
        <v>1.0190000000000001E-5</v>
      </c>
      <c r="F232" s="276">
        <v>0</v>
      </c>
      <c r="G232" s="276">
        <v>0</v>
      </c>
      <c r="H232" s="276">
        <v>0</v>
      </c>
      <c r="I232" s="276">
        <v>0</v>
      </c>
      <c r="J232" s="276">
        <v>27</v>
      </c>
      <c r="K232" s="479">
        <v>1.0190000000000001E-5</v>
      </c>
    </row>
    <row r="233" spans="1:11" x14ac:dyDescent="0.2">
      <c r="A233" s="209" t="s">
        <v>292</v>
      </c>
      <c r="B233" s="209" t="s">
        <v>1251</v>
      </c>
      <c r="C233" s="209" t="s">
        <v>1753</v>
      </c>
      <c r="D233" s="276">
        <v>969</v>
      </c>
      <c r="E233" s="479">
        <v>3.6565000000000002E-4</v>
      </c>
      <c r="F233" s="276">
        <v>0</v>
      </c>
      <c r="G233" s="276">
        <v>0</v>
      </c>
      <c r="H233" s="276">
        <v>0</v>
      </c>
      <c r="I233" s="276">
        <v>0</v>
      </c>
      <c r="J233" s="276">
        <v>969</v>
      </c>
      <c r="K233" s="479">
        <v>3.6565000000000002E-4</v>
      </c>
    </row>
    <row r="234" spans="1:11" x14ac:dyDescent="0.2">
      <c r="A234" s="209" t="s">
        <v>292</v>
      </c>
      <c r="B234" s="209" t="s">
        <v>1251</v>
      </c>
      <c r="C234" s="209" t="s">
        <v>897</v>
      </c>
      <c r="D234" s="276">
        <v>84218</v>
      </c>
      <c r="E234" s="479">
        <v>3.1779259999999997E-2</v>
      </c>
      <c r="F234" s="276">
        <v>0</v>
      </c>
      <c r="G234" s="276">
        <v>0</v>
      </c>
      <c r="H234" s="276">
        <v>0</v>
      </c>
      <c r="I234" s="276">
        <v>-84218</v>
      </c>
      <c r="J234" s="276">
        <v>0</v>
      </c>
      <c r="K234" s="479">
        <v>0</v>
      </c>
    </row>
    <row r="235" spans="1:11" x14ac:dyDescent="0.2">
      <c r="A235" s="209" t="s">
        <v>292</v>
      </c>
      <c r="B235" s="209" t="s">
        <v>1743</v>
      </c>
      <c r="C235" s="209" t="s">
        <v>1753</v>
      </c>
      <c r="D235" s="276">
        <v>8989</v>
      </c>
      <c r="E235" s="479">
        <v>3.3919599999999999E-3</v>
      </c>
      <c r="F235" s="276">
        <v>0</v>
      </c>
      <c r="G235" s="276">
        <v>0</v>
      </c>
      <c r="H235" s="276">
        <v>0</v>
      </c>
      <c r="I235" s="276">
        <v>0</v>
      </c>
      <c r="J235" s="276">
        <v>8989</v>
      </c>
      <c r="K235" s="479">
        <v>3.3919599999999999E-3</v>
      </c>
    </row>
    <row r="236" spans="1:11" x14ac:dyDescent="0.2">
      <c r="A236" s="209" t="s">
        <v>292</v>
      </c>
      <c r="B236" s="209" t="s">
        <v>1155</v>
      </c>
      <c r="C236" s="209" t="s">
        <v>1753</v>
      </c>
      <c r="D236" s="276">
        <v>2998</v>
      </c>
      <c r="E236" s="479">
        <v>1.1312799999999999E-3</v>
      </c>
      <c r="F236" s="276">
        <v>0</v>
      </c>
      <c r="G236" s="276">
        <v>0</v>
      </c>
      <c r="H236" s="276">
        <v>0</v>
      </c>
      <c r="I236" s="276">
        <v>0</v>
      </c>
      <c r="J236" s="276">
        <v>2998</v>
      </c>
      <c r="K236" s="479">
        <v>1.1312799999999999E-3</v>
      </c>
    </row>
    <row r="237" spans="1:11" x14ac:dyDescent="0.2">
      <c r="A237" s="209" t="s">
        <v>292</v>
      </c>
      <c r="B237" s="209" t="s">
        <v>1157</v>
      </c>
      <c r="C237" s="209" t="s">
        <v>1753</v>
      </c>
      <c r="D237" s="276">
        <v>1</v>
      </c>
      <c r="E237" s="479">
        <v>3.8000000000000001E-7</v>
      </c>
      <c r="F237" s="276">
        <v>0</v>
      </c>
      <c r="G237" s="276">
        <v>0</v>
      </c>
      <c r="H237" s="276">
        <v>0</v>
      </c>
      <c r="I237" s="276">
        <v>0</v>
      </c>
      <c r="J237" s="276">
        <v>1</v>
      </c>
      <c r="K237" s="479">
        <v>3.8000000000000001E-7</v>
      </c>
    </row>
    <row r="238" spans="1:11" x14ac:dyDescent="0.2">
      <c r="A238" s="209" t="s">
        <v>292</v>
      </c>
      <c r="B238" s="209" t="s">
        <v>1157</v>
      </c>
      <c r="C238" s="209" t="s">
        <v>897</v>
      </c>
      <c r="D238" s="276">
        <v>2852</v>
      </c>
      <c r="E238" s="479">
        <v>1.0761900000000001E-3</v>
      </c>
      <c r="F238" s="276">
        <v>0</v>
      </c>
      <c r="G238" s="276">
        <v>0</v>
      </c>
      <c r="H238" s="276">
        <v>0</v>
      </c>
      <c r="I238" s="276">
        <v>-2852</v>
      </c>
      <c r="J238" s="276">
        <v>0</v>
      </c>
      <c r="K238" s="479">
        <v>0</v>
      </c>
    </row>
    <row r="239" spans="1:11" x14ac:dyDescent="0.2">
      <c r="A239" s="209" t="s">
        <v>292</v>
      </c>
      <c r="B239" s="209" t="s">
        <v>1158</v>
      </c>
      <c r="C239" s="209" t="s">
        <v>897</v>
      </c>
      <c r="D239" s="276">
        <v>7899</v>
      </c>
      <c r="E239" s="479">
        <v>2.9806500000000001E-3</v>
      </c>
      <c r="F239" s="276">
        <v>0</v>
      </c>
      <c r="G239" s="276">
        <v>0</v>
      </c>
      <c r="H239" s="276">
        <v>0</v>
      </c>
      <c r="I239" s="276">
        <v>-7899</v>
      </c>
      <c r="J239" s="276">
        <v>0</v>
      </c>
      <c r="K239" s="479">
        <v>0</v>
      </c>
    </row>
    <row r="240" spans="1:11" x14ac:dyDescent="0.2">
      <c r="A240" s="209" t="s">
        <v>292</v>
      </c>
      <c r="B240" s="209" t="s">
        <v>1159</v>
      </c>
      <c r="C240" s="209" t="s">
        <v>1753</v>
      </c>
      <c r="D240" s="276">
        <v>158</v>
      </c>
      <c r="E240" s="479">
        <v>5.9620000000000002E-5</v>
      </c>
      <c r="F240" s="276">
        <v>74</v>
      </c>
      <c r="G240" s="276">
        <v>0</v>
      </c>
      <c r="H240" s="276">
        <v>0</v>
      </c>
      <c r="I240" s="276">
        <v>0</v>
      </c>
      <c r="J240" s="276">
        <v>158</v>
      </c>
      <c r="K240" s="479">
        <v>5.9620000000000002E-5</v>
      </c>
    </row>
    <row r="241" spans="1:11" x14ac:dyDescent="0.2">
      <c r="A241" s="209" t="s">
        <v>292</v>
      </c>
      <c r="B241" s="209" t="s">
        <v>1159</v>
      </c>
      <c r="C241" s="209" t="s">
        <v>897</v>
      </c>
      <c r="D241" s="276">
        <v>10</v>
      </c>
      <c r="E241" s="479">
        <v>3.7699999999999999E-6</v>
      </c>
      <c r="F241" s="276">
        <v>0</v>
      </c>
      <c r="G241" s="276">
        <v>0</v>
      </c>
      <c r="H241" s="276">
        <v>0</v>
      </c>
      <c r="I241" s="276">
        <v>-10</v>
      </c>
      <c r="J241" s="276">
        <v>0</v>
      </c>
      <c r="K241" s="479">
        <v>0</v>
      </c>
    </row>
    <row r="242" spans="1:11" x14ac:dyDescent="0.2">
      <c r="A242" s="209" t="s">
        <v>292</v>
      </c>
      <c r="B242" s="209" t="s">
        <v>1160</v>
      </c>
      <c r="C242" s="209" t="s">
        <v>897</v>
      </c>
      <c r="D242" s="276">
        <v>9158</v>
      </c>
      <c r="E242" s="479">
        <v>3.4557300000000002E-3</v>
      </c>
      <c r="F242" s="276">
        <v>0</v>
      </c>
      <c r="G242" s="276">
        <v>0</v>
      </c>
      <c r="H242" s="276">
        <v>0</v>
      </c>
      <c r="I242" s="276">
        <v>-9158</v>
      </c>
      <c r="J242" s="276">
        <v>0</v>
      </c>
      <c r="K242" s="479">
        <v>0</v>
      </c>
    </row>
    <row r="243" spans="1:11" x14ac:dyDescent="0.2">
      <c r="A243" s="209" t="s">
        <v>292</v>
      </c>
      <c r="B243" s="209" t="s">
        <v>1161</v>
      </c>
      <c r="C243" s="209" t="s">
        <v>897</v>
      </c>
      <c r="D243" s="276">
        <v>47067</v>
      </c>
      <c r="E243" s="479">
        <v>1.776051E-2</v>
      </c>
      <c r="F243" s="276">
        <v>0</v>
      </c>
      <c r="G243" s="276">
        <v>0</v>
      </c>
      <c r="H243" s="276">
        <v>0</v>
      </c>
      <c r="I243" s="276">
        <v>-47067</v>
      </c>
      <c r="J243" s="276">
        <v>0</v>
      </c>
      <c r="K243" s="479">
        <v>0</v>
      </c>
    </row>
    <row r="244" spans="1:11" x14ac:dyDescent="0.2">
      <c r="A244" s="209" t="s">
        <v>292</v>
      </c>
      <c r="B244" s="209" t="s">
        <v>1162</v>
      </c>
      <c r="C244" s="209" t="s">
        <v>1753</v>
      </c>
      <c r="D244" s="276">
        <v>718</v>
      </c>
      <c r="E244" s="479">
        <v>2.7093000000000001E-4</v>
      </c>
      <c r="F244" s="276">
        <v>0</v>
      </c>
      <c r="G244" s="276">
        <v>0</v>
      </c>
      <c r="H244" s="276">
        <v>0</v>
      </c>
      <c r="I244" s="276">
        <v>0</v>
      </c>
      <c r="J244" s="276">
        <v>718</v>
      </c>
      <c r="K244" s="479">
        <v>2.7093000000000001E-4</v>
      </c>
    </row>
    <row r="245" spans="1:11" x14ac:dyDescent="0.2">
      <c r="A245" s="209" t="s">
        <v>292</v>
      </c>
      <c r="B245" s="209" t="s">
        <v>1164</v>
      </c>
      <c r="C245" s="209" t="s">
        <v>1753</v>
      </c>
      <c r="D245" s="276">
        <v>48</v>
      </c>
      <c r="E245" s="479">
        <v>1.8110000000000001E-5</v>
      </c>
      <c r="F245" s="276">
        <v>0</v>
      </c>
      <c r="G245" s="276">
        <v>0</v>
      </c>
      <c r="H245" s="276">
        <v>0</v>
      </c>
      <c r="I245" s="276">
        <v>0</v>
      </c>
      <c r="J245" s="276">
        <v>48</v>
      </c>
      <c r="K245" s="479">
        <v>1.8110000000000001E-5</v>
      </c>
    </row>
    <row r="246" spans="1:11" x14ac:dyDescent="0.2">
      <c r="A246" s="209" t="s">
        <v>292</v>
      </c>
      <c r="B246" s="209" t="s">
        <v>1165</v>
      </c>
      <c r="C246" s="209" t="s">
        <v>1753</v>
      </c>
      <c r="D246" s="276">
        <v>455</v>
      </c>
      <c r="E246" s="479">
        <v>1.7169E-4</v>
      </c>
      <c r="F246" s="276">
        <v>0</v>
      </c>
      <c r="G246" s="276">
        <v>0</v>
      </c>
      <c r="H246" s="276">
        <v>0</v>
      </c>
      <c r="I246" s="276">
        <v>0</v>
      </c>
      <c r="J246" s="276">
        <v>455</v>
      </c>
      <c r="K246" s="479">
        <v>1.7169E-4</v>
      </c>
    </row>
    <row r="247" spans="1:11" x14ac:dyDescent="0.2">
      <c r="A247" s="209" t="s">
        <v>292</v>
      </c>
      <c r="B247" s="209" t="s">
        <v>1166</v>
      </c>
      <c r="C247" s="209" t="s">
        <v>1753</v>
      </c>
      <c r="D247" s="276">
        <v>6</v>
      </c>
      <c r="E247" s="479">
        <v>2.26E-6</v>
      </c>
      <c r="F247" s="276">
        <v>0</v>
      </c>
      <c r="G247" s="276">
        <v>0</v>
      </c>
      <c r="H247" s="276">
        <v>0</v>
      </c>
      <c r="I247" s="276">
        <v>0</v>
      </c>
      <c r="J247" s="276">
        <v>6</v>
      </c>
      <c r="K247" s="479">
        <v>2.26E-6</v>
      </c>
    </row>
    <row r="248" spans="1:11" x14ac:dyDescent="0.2">
      <c r="A248" s="209" t="s">
        <v>292</v>
      </c>
      <c r="B248" s="209" t="s">
        <v>1167</v>
      </c>
      <c r="C248" s="209" t="s">
        <v>1753</v>
      </c>
      <c r="D248" s="276">
        <v>2045</v>
      </c>
      <c r="E248" s="479">
        <v>7.7167000000000002E-4</v>
      </c>
      <c r="F248" s="276">
        <v>324</v>
      </c>
      <c r="G248" s="276">
        <v>12</v>
      </c>
      <c r="H248" s="276">
        <v>20</v>
      </c>
      <c r="I248" s="276">
        <v>3</v>
      </c>
      <c r="J248" s="276">
        <v>2080</v>
      </c>
      <c r="K248" s="479">
        <v>7.8487999999999995E-4</v>
      </c>
    </row>
    <row r="249" spans="1:11" x14ac:dyDescent="0.2">
      <c r="A249" s="209" t="s">
        <v>292</v>
      </c>
      <c r="B249" s="209" t="s">
        <v>1168</v>
      </c>
      <c r="C249" s="209" t="s">
        <v>1753</v>
      </c>
      <c r="D249" s="276">
        <v>236</v>
      </c>
      <c r="E249" s="479">
        <v>8.9049999999999996E-5</v>
      </c>
      <c r="F249" s="276">
        <v>0</v>
      </c>
      <c r="G249" s="276">
        <v>0</v>
      </c>
      <c r="H249" s="276">
        <v>0</v>
      </c>
      <c r="I249" s="276">
        <v>0</v>
      </c>
      <c r="J249" s="276">
        <v>236</v>
      </c>
      <c r="K249" s="479">
        <v>8.9049999999999996E-5</v>
      </c>
    </row>
    <row r="250" spans="1:11" x14ac:dyDescent="0.2">
      <c r="A250" s="209" t="s">
        <v>292</v>
      </c>
      <c r="B250" s="209" t="s">
        <v>1169</v>
      </c>
      <c r="C250" s="209" t="s">
        <v>1753</v>
      </c>
      <c r="D250" s="276">
        <v>583</v>
      </c>
      <c r="E250" s="479">
        <v>2.1999000000000001E-4</v>
      </c>
      <c r="F250" s="276">
        <v>9</v>
      </c>
      <c r="G250" s="276">
        <v>14</v>
      </c>
      <c r="H250" s="276">
        <v>176</v>
      </c>
      <c r="I250" s="276">
        <v>27</v>
      </c>
      <c r="J250" s="276">
        <v>800</v>
      </c>
      <c r="K250" s="479">
        <v>3.0187999999999998E-4</v>
      </c>
    </row>
    <row r="251" spans="1:11" x14ac:dyDescent="0.2">
      <c r="A251" s="209" t="s">
        <v>292</v>
      </c>
      <c r="B251" s="209" t="s">
        <v>1171</v>
      </c>
      <c r="C251" s="209" t="s">
        <v>1753</v>
      </c>
      <c r="D251" s="276">
        <v>265</v>
      </c>
      <c r="E251" s="479">
        <v>1E-4</v>
      </c>
      <c r="F251" s="276">
        <v>164</v>
      </c>
      <c r="G251" s="276">
        <v>0</v>
      </c>
      <c r="H251" s="276">
        <v>0</v>
      </c>
      <c r="I251" s="276">
        <v>0</v>
      </c>
      <c r="J251" s="276">
        <v>265</v>
      </c>
      <c r="K251" s="479">
        <v>1E-4</v>
      </c>
    </row>
    <row r="252" spans="1:11" x14ac:dyDescent="0.2">
      <c r="A252" s="209" t="s">
        <v>292</v>
      </c>
      <c r="B252" s="209" t="s">
        <v>1176</v>
      </c>
      <c r="C252" s="209" t="s">
        <v>1753</v>
      </c>
      <c r="D252" s="276">
        <v>1086</v>
      </c>
      <c r="E252" s="479">
        <v>4.0979999999999999E-4</v>
      </c>
      <c r="F252" s="276">
        <v>136</v>
      </c>
      <c r="G252" s="276">
        <v>0</v>
      </c>
      <c r="H252" s="276">
        <v>0</v>
      </c>
      <c r="I252" s="276">
        <v>0</v>
      </c>
      <c r="J252" s="276">
        <v>1086</v>
      </c>
      <c r="K252" s="479">
        <v>4.0979999999999999E-4</v>
      </c>
    </row>
    <row r="253" spans="1:11" x14ac:dyDescent="0.2">
      <c r="A253" s="209" t="s">
        <v>292</v>
      </c>
      <c r="B253" s="209" t="s">
        <v>1177</v>
      </c>
      <c r="C253" s="209" t="s">
        <v>1753</v>
      </c>
      <c r="D253" s="276">
        <v>2021</v>
      </c>
      <c r="E253" s="479">
        <v>7.6261000000000005E-4</v>
      </c>
      <c r="F253" s="276">
        <v>30</v>
      </c>
      <c r="G253" s="276">
        <v>0</v>
      </c>
      <c r="H253" s="276">
        <v>0</v>
      </c>
      <c r="I253" s="276">
        <v>0</v>
      </c>
      <c r="J253" s="276">
        <v>2021</v>
      </c>
      <c r="K253" s="479">
        <v>7.6261000000000005E-4</v>
      </c>
    </row>
    <row r="254" spans="1:11" x14ac:dyDescent="0.2">
      <c r="A254" s="209" t="s">
        <v>292</v>
      </c>
      <c r="B254" s="209" t="s">
        <v>1179</v>
      </c>
      <c r="C254" s="209" t="s">
        <v>1753</v>
      </c>
      <c r="D254" s="276">
        <v>5063</v>
      </c>
      <c r="E254" s="479">
        <v>1.9105000000000001E-3</v>
      </c>
      <c r="F254" s="276">
        <v>597</v>
      </c>
      <c r="G254" s="276">
        <v>0</v>
      </c>
      <c r="H254" s="276">
        <v>0</v>
      </c>
      <c r="I254" s="276">
        <v>0</v>
      </c>
      <c r="J254" s="276">
        <v>5063</v>
      </c>
      <c r="K254" s="479">
        <v>1.9105000000000001E-3</v>
      </c>
    </row>
    <row r="255" spans="1:11" x14ac:dyDescent="0.2">
      <c r="A255" s="209" t="s">
        <v>292</v>
      </c>
      <c r="B255" s="209" t="s">
        <v>1181</v>
      </c>
      <c r="C255" s="209" t="s">
        <v>1753</v>
      </c>
      <c r="D255" s="276">
        <v>5583</v>
      </c>
      <c r="E255" s="479">
        <v>2.1067199999999999E-3</v>
      </c>
      <c r="F255" s="276">
        <v>0</v>
      </c>
      <c r="G255" s="276">
        <v>0</v>
      </c>
      <c r="H255" s="276">
        <v>0</v>
      </c>
      <c r="I255" s="276">
        <v>0</v>
      </c>
      <c r="J255" s="276">
        <v>5583</v>
      </c>
      <c r="K255" s="479">
        <v>2.1067199999999999E-3</v>
      </c>
    </row>
    <row r="256" spans="1:11" x14ac:dyDescent="0.2">
      <c r="A256" s="209" t="s">
        <v>292</v>
      </c>
      <c r="B256" s="209" t="s">
        <v>1182</v>
      </c>
      <c r="C256" s="209" t="s">
        <v>1753</v>
      </c>
      <c r="D256" s="276">
        <v>5204</v>
      </c>
      <c r="E256" s="479">
        <v>1.9637000000000001E-3</v>
      </c>
      <c r="F256" s="276">
        <v>284</v>
      </c>
      <c r="G256" s="276">
        <v>0</v>
      </c>
      <c r="H256" s="276">
        <v>0</v>
      </c>
      <c r="I256" s="276">
        <v>0</v>
      </c>
      <c r="J256" s="276">
        <v>5204</v>
      </c>
      <c r="K256" s="479">
        <v>1.9637000000000001E-3</v>
      </c>
    </row>
    <row r="257" spans="1:11" x14ac:dyDescent="0.2">
      <c r="A257" s="209" t="s">
        <v>292</v>
      </c>
      <c r="B257" s="209" t="s">
        <v>1185</v>
      </c>
      <c r="C257" s="209" t="s">
        <v>1753</v>
      </c>
      <c r="D257" s="276">
        <v>101</v>
      </c>
      <c r="E257" s="479">
        <v>3.8109999999999999E-5</v>
      </c>
      <c r="F257" s="276">
        <v>0</v>
      </c>
      <c r="G257" s="276">
        <v>0</v>
      </c>
      <c r="H257" s="276">
        <v>0</v>
      </c>
      <c r="I257" s="276">
        <v>0</v>
      </c>
      <c r="J257" s="276">
        <v>101</v>
      </c>
      <c r="K257" s="479">
        <v>3.8109999999999999E-5</v>
      </c>
    </row>
    <row r="258" spans="1:11" x14ac:dyDescent="0.2">
      <c r="A258" s="209" t="s">
        <v>292</v>
      </c>
      <c r="B258" s="209" t="s">
        <v>1187</v>
      </c>
      <c r="C258" s="209" t="s">
        <v>1753</v>
      </c>
      <c r="D258" s="276">
        <v>23</v>
      </c>
      <c r="E258" s="479">
        <v>8.6799999999999999E-6</v>
      </c>
      <c r="F258" s="276">
        <v>0</v>
      </c>
      <c r="G258" s="276">
        <v>0</v>
      </c>
      <c r="H258" s="276">
        <v>0</v>
      </c>
      <c r="I258" s="276">
        <v>0</v>
      </c>
      <c r="J258" s="276">
        <v>23</v>
      </c>
      <c r="K258" s="479">
        <v>8.6799999999999999E-6</v>
      </c>
    </row>
    <row r="259" spans="1:11" x14ac:dyDescent="0.2">
      <c r="A259" s="209" t="s">
        <v>292</v>
      </c>
      <c r="B259" s="209" t="s">
        <v>1188</v>
      </c>
      <c r="C259" s="209" t="s">
        <v>1753</v>
      </c>
      <c r="D259" s="276">
        <v>374</v>
      </c>
      <c r="E259" s="479">
        <v>1.4113E-4</v>
      </c>
      <c r="F259" s="276">
        <v>0</v>
      </c>
      <c r="G259" s="276">
        <v>0</v>
      </c>
      <c r="H259" s="276">
        <v>0</v>
      </c>
      <c r="I259" s="276">
        <v>0</v>
      </c>
      <c r="J259" s="276">
        <v>374</v>
      </c>
      <c r="K259" s="479">
        <v>1.4113E-4</v>
      </c>
    </row>
    <row r="260" spans="1:11" x14ac:dyDescent="0.2">
      <c r="A260" s="209" t="s">
        <v>292</v>
      </c>
      <c r="B260" s="209" t="s">
        <v>1189</v>
      </c>
      <c r="C260" s="209" t="s">
        <v>1753</v>
      </c>
      <c r="D260" s="276">
        <v>52070</v>
      </c>
      <c r="E260" s="479">
        <v>1.9648369999999998E-2</v>
      </c>
      <c r="F260" s="276">
        <v>325</v>
      </c>
      <c r="G260" s="276">
        <v>655</v>
      </c>
      <c r="H260" s="276">
        <v>68</v>
      </c>
      <c r="I260" s="276">
        <v>1653</v>
      </c>
      <c r="J260" s="276">
        <v>54446</v>
      </c>
      <c r="K260" s="479">
        <v>2.0544940000000001E-2</v>
      </c>
    </row>
    <row r="261" spans="1:11" x14ac:dyDescent="0.2">
      <c r="A261" s="209" t="s">
        <v>292</v>
      </c>
      <c r="B261" s="209" t="s">
        <v>1190</v>
      </c>
      <c r="C261" s="209" t="s">
        <v>1753</v>
      </c>
      <c r="D261" s="276">
        <v>2205735</v>
      </c>
      <c r="E261" s="479">
        <v>0.83232362000000004</v>
      </c>
      <c r="F261" s="276">
        <v>240339</v>
      </c>
      <c r="G261" s="276">
        <v>0</v>
      </c>
      <c r="H261" s="276">
        <v>0</v>
      </c>
      <c r="I261" s="276">
        <v>0</v>
      </c>
      <c r="J261" s="276">
        <v>2205735</v>
      </c>
      <c r="K261" s="479">
        <v>0.83232362000000004</v>
      </c>
    </row>
    <row r="262" spans="1:11" x14ac:dyDescent="0.2">
      <c r="A262" s="209" t="s">
        <v>292</v>
      </c>
      <c r="B262" s="209" t="s">
        <v>788</v>
      </c>
      <c r="C262" s="209" t="s">
        <v>1753</v>
      </c>
      <c r="D262" s="276">
        <v>14225</v>
      </c>
      <c r="E262" s="479">
        <v>5.3677400000000002E-3</v>
      </c>
      <c r="F262" s="276">
        <v>0</v>
      </c>
      <c r="G262" s="276">
        <v>0</v>
      </c>
      <c r="H262" s="276">
        <v>0</v>
      </c>
      <c r="I262" s="276">
        <v>0</v>
      </c>
      <c r="J262" s="276">
        <v>14225</v>
      </c>
      <c r="K262" s="479">
        <v>5.3677400000000002E-3</v>
      </c>
    </row>
    <row r="263" spans="1:11" x14ac:dyDescent="0.2">
      <c r="A263" s="209" t="s">
        <v>292</v>
      </c>
      <c r="B263" s="209" t="s">
        <v>1253</v>
      </c>
      <c r="C263" s="209" t="s">
        <v>1753</v>
      </c>
      <c r="D263" s="276">
        <v>75508</v>
      </c>
      <c r="E263" s="479">
        <v>2.849258E-2</v>
      </c>
      <c r="F263" s="276">
        <v>0</v>
      </c>
      <c r="G263" s="276">
        <v>0</v>
      </c>
      <c r="H263" s="276">
        <v>0</v>
      </c>
      <c r="I263" s="276">
        <v>0</v>
      </c>
      <c r="J263" s="276">
        <v>75508</v>
      </c>
      <c r="K263" s="479">
        <v>2.849258E-2</v>
      </c>
    </row>
    <row r="264" spans="1:11" x14ac:dyDescent="0.2">
      <c r="A264" s="209" t="s">
        <v>292</v>
      </c>
      <c r="B264" s="209" t="s">
        <v>1254</v>
      </c>
      <c r="C264" s="209" t="s">
        <v>1753</v>
      </c>
      <c r="D264" s="276">
        <v>9998</v>
      </c>
      <c r="E264" s="479">
        <v>3.7726999999999999E-3</v>
      </c>
      <c r="F264" s="276">
        <v>0</v>
      </c>
      <c r="G264" s="276">
        <v>0</v>
      </c>
      <c r="H264" s="276">
        <v>0</v>
      </c>
      <c r="I264" s="276">
        <v>0</v>
      </c>
      <c r="J264" s="276">
        <v>9998</v>
      </c>
      <c r="K264" s="479">
        <v>3.7726999999999999E-3</v>
      </c>
    </row>
    <row r="265" spans="1:11" x14ac:dyDescent="0.2">
      <c r="A265" s="209" t="s">
        <v>292</v>
      </c>
      <c r="B265" s="209" t="s">
        <v>1255</v>
      </c>
      <c r="C265" s="209" t="s">
        <v>1753</v>
      </c>
      <c r="D265" s="276">
        <v>4291</v>
      </c>
      <c r="E265" s="479">
        <v>1.61919E-3</v>
      </c>
      <c r="F265" s="276">
        <v>0</v>
      </c>
      <c r="G265" s="276">
        <v>0</v>
      </c>
      <c r="H265" s="276">
        <v>0</v>
      </c>
      <c r="I265" s="276">
        <v>0</v>
      </c>
      <c r="J265" s="276">
        <v>4291</v>
      </c>
      <c r="K265" s="479">
        <v>1.61919E-3</v>
      </c>
    </row>
    <row r="266" spans="1:11" x14ac:dyDescent="0.2">
      <c r="A266" s="209" t="s">
        <v>292</v>
      </c>
      <c r="B266" s="209" t="s">
        <v>1256</v>
      </c>
      <c r="C266" s="209" t="s">
        <v>1753</v>
      </c>
      <c r="D266" s="276">
        <v>238012</v>
      </c>
      <c r="E266" s="479">
        <v>8.9812699999999995E-2</v>
      </c>
      <c r="F266" s="276">
        <v>0</v>
      </c>
      <c r="G266" s="276">
        <v>0</v>
      </c>
      <c r="H266" s="276">
        <v>0</v>
      </c>
      <c r="I266" s="276">
        <v>0</v>
      </c>
      <c r="J266" s="276">
        <v>238012</v>
      </c>
      <c r="K266" s="479">
        <v>8.9812699999999995E-2</v>
      </c>
    </row>
    <row r="267" spans="1:11" x14ac:dyDescent="0.2">
      <c r="A267" s="209" t="s">
        <v>292</v>
      </c>
      <c r="B267" s="209" t="s">
        <v>1257</v>
      </c>
      <c r="C267" s="209" t="s">
        <v>1753</v>
      </c>
      <c r="D267" s="276">
        <v>29774</v>
      </c>
      <c r="E267" s="479">
        <v>1.123508E-2</v>
      </c>
      <c r="F267" s="276">
        <v>0</v>
      </c>
      <c r="G267" s="276">
        <v>0</v>
      </c>
      <c r="H267" s="276">
        <v>0</v>
      </c>
      <c r="I267" s="276">
        <v>0</v>
      </c>
      <c r="J267" s="276">
        <v>29774</v>
      </c>
      <c r="K267" s="479">
        <v>1.123508E-2</v>
      </c>
    </row>
    <row r="268" spans="1:11" x14ac:dyDescent="0.2">
      <c r="A268" s="209" t="s">
        <v>292</v>
      </c>
      <c r="B268" s="209" t="s">
        <v>1260</v>
      </c>
      <c r="C268" s="209" t="s">
        <v>1753</v>
      </c>
      <c r="D268" s="276">
        <v>73064</v>
      </c>
      <c r="E268" s="479">
        <v>2.757035E-2</v>
      </c>
      <c r="F268" s="276">
        <v>0</v>
      </c>
      <c r="G268" s="276">
        <v>0</v>
      </c>
      <c r="H268" s="276">
        <v>0</v>
      </c>
      <c r="I268" s="276">
        <v>0</v>
      </c>
      <c r="J268" s="276">
        <v>73064</v>
      </c>
      <c r="K268" s="479">
        <v>2.757035E-2</v>
      </c>
    </row>
    <row r="269" spans="1:11" x14ac:dyDescent="0.2">
      <c r="A269" s="209" t="s">
        <v>292</v>
      </c>
      <c r="B269" s="209" t="s">
        <v>1262</v>
      </c>
      <c r="C269" s="209" t="s">
        <v>1753</v>
      </c>
      <c r="D269" s="276">
        <v>-514</v>
      </c>
      <c r="E269" s="479">
        <v>-1.9395999999999999E-4</v>
      </c>
      <c r="F269" s="276">
        <v>0</v>
      </c>
      <c r="G269" s="276">
        <v>0</v>
      </c>
      <c r="H269" s="276">
        <v>0</v>
      </c>
      <c r="I269" s="276">
        <v>0</v>
      </c>
      <c r="J269" s="276">
        <v>-514</v>
      </c>
      <c r="K269" s="479">
        <v>-1.9395999999999999E-4</v>
      </c>
    </row>
    <row r="270" spans="1:11" x14ac:dyDescent="0.2">
      <c r="A270" s="209" t="s">
        <v>292</v>
      </c>
      <c r="B270" s="209" t="s">
        <v>1264</v>
      </c>
      <c r="C270" s="209" t="s">
        <v>1753</v>
      </c>
      <c r="D270" s="276">
        <v>444358</v>
      </c>
      <c r="E270" s="479">
        <v>0.16767638000000001</v>
      </c>
      <c r="F270" s="276">
        <v>0</v>
      </c>
      <c r="G270" s="276">
        <v>0</v>
      </c>
      <c r="H270" s="276">
        <v>0</v>
      </c>
      <c r="I270" s="276">
        <v>0</v>
      </c>
      <c r="J270" s="276">
        <v>444358</v>
      </c>
      <c r="K270" s="479">
        <v>0.16767638000000001</v>
      </c>
    </row>
    <row r="271" spans="1:11" x14ac:dyDescent="0.2">
      <c r="A271" s="209" t="s">
        <v>292</v>
      </c>
      <c r="B271" s="209" t="s">
        <v>691</v>
      </c>
      <c r="C271" s="209" t="s">
        <v>1753</v>
      </c>
      <c r="D271" s="276">
        <v>2650093</v>
      </c>
      <c r="E271" s="479">
        <v>1</v>
      </c>
      <c r="F271" s="276">
        <v>0</v>
      </c>
      <c r="G271" s="276">
        <v>0</v>
      </c>
      <c r="H271" s="276">
        <v>0</v>
      </c>
      <c r="I271" s="276">
        <v>0</v>
      </c>
      <c r="J271" s="276">
        <v>2650093</v>
      </c>
      <c r="K271" s="479">
        <v>1</v>
      </c>
    </row>
    <row r="272" spans="1:11" x14ac:dyDescent="0.2">
      <c r="A272" s="528" t="s">
        <v>290</v>
      </c>
      <c r="B272" s="209" t="s">
        <v>500</v>
      </c>
      <c r="C272" s="209" t="s">
        <v>1753</v>
      </c>
      <c r="D272" s="276">
        <v>41157</v>
      </c>
      <c r="E272" s="479">
        <v>6.6672500000000004E-3</v>
      </c>
      <c r="F272" s="276">
        <v>4942</v>
      </c>
      <c r="G272" s="276">
        <v>18993</v>
      </c>
      <c r="H272" s="276">
        <v>0</v>
      </c>
      <c r="I272" s="276">
        <v>6201</v>
      </c>
      <c r="J272" s="276">
        <v>66351</v>
      </c>
      <c r="K272" s="479">
        <v>1.0748570000000001E-2</v>
      </c>
    </row>
    <row r="273" spans="1:11" x14ac:dyDescent="0.2">
      <c r="A273" s="209" t="s">
        <v>290</v>
      </c>
      <c r="B273" s="209" t="s">
        <v>490</v>
      </c>
      <c r="C273" s="209" t="s">
        <v>1753</v>
      </c>
      <c r="D273" s="276">
        <v>18381</v>
      </c>
      <c r="E273" s="479">
        <v>2.9776400000000001E-3</v>
      </c>
      <c r="F273" s="276">
        <v>1250</v>
      </c>
      <c r="G273" s="276">
        <v>9947</v>
      </c>
      <c r="H273" s="276">
        <v>0</v>
      </c>
      <c r="I273" s="276">
        <v>2413</v>
      </c>
      <c r="J273" s="276">
        <v>30741</v>
      </c>
      <c r="K273" s="479">
        <v>4.9798999999999998E-3</v>
      </c>
    </row>
    <row r="274" spans="1:11" x14ac:dyDescent="0.2">
      <c r="A274" s="209" t="s">
        <v>290</v>
      </c>
      <c r="B274" s="209" t="s">
        <v>489</v>
      </c>
      <c r="C274" s="209" t="s">
        <v>1753</v>
      </c>
      <c r="D274" s="276">
        <v>17067</v>
      </c>
      <c r="E274" s="479">
        <v>2.7647800000000001E-3</v>
      </c>
      <c r="F274" s="276">
        <v>9585</v>
      </c>
      <c r="G274" s="276">
        <v>15366</v>
      </c>
      <c r="H274" s="276">
        <v>0</v>
      </c>
      <c r="I274" s="276">
        <v>708</v>
      </c>
      <c r="J274" s="276">
        <v>33141</v>
      </c>
      <c r="K274" s="479">
        <v>5.3686899999999997E-3</v>
      </c>
    </row>
    <row r="275" spans="1:11" x14ac:dyDescent="0.2">
      <c r="A275" s="209" t="s">
        <v>290</v>
      </c>
      <c r="B275" s="209" t="s">
        <v>487</v>
      </c>
      <c r="C275" s="209" t="s">
        <v>1753</v>
      </c>
      <c r="D275" s="276">
        <v>25501</v>
      </c>
      <c r="E275" s="479">
        <v>4.1310499999999998E-3</v>
      </c>
      <c r="F275" s="276">
        <v>25276</v>
      </c>
      <c r="G275" s="276">
        <v>5717</v>
      </c>
      <c r="H275" s="276">
        <v>0</v>
      </c>
      <c r="I275" s="276">
        <v>1090</v>
      </c>
      <c r="J275" s="276">
        <v>32308</v>
      </c>
      <c r="K275" s="479">
        <v>5.2337499999999997E-3</v>
      </c>
    </row>
    <row r="276" spans="1:11" x14ac:dyDescent="0.2">
      <c r="A276" s="209" t="s">
        <v>290</v>
      </c>
      <c r="B276" s="209" t="s">
        <v>479</v>
      </c>
      <c r="C276" s="209" t="s">
        <v>1753</v>
      </c>
      <c r="D276" s="276">
        <v>941</v>
      </c>
      <c r="E276" s="479">
        <v>1.5244E-4</v>
      </c>
      <c r="F276" s="276">
        <v>937</v>
      </c>
      <c r="G276" s="276">
        <v>320</v>
      </c>
      <c r="H276" s="276">
        <v>0</v>
      </c>
      <c r="I276" s="276">
        <v>21</v>
      </c>
      <c r="J276" s="276">
        <v>1282</v>
      </c>
      <c r="K276" s="479">
        <v>2.0767999999999999E-4</v>
      </c>
    </row>
    <row r="277" spans="1:11" x14ac:dyDescent="0.2">
      <c r="A277" s="209" t="s">
        <v>290</v>
      </c>
      <c r="B277" s="209" t="s">
        <v>472</v>
      </c>
      <c r="C277" s="209" t="s">
        <v>1753</v>
      </c>
      <c r="D277" s="276">
        <v>21532</v>
      </c>
      <c r="E277" s="479">
        <v>3.4880900000000001E-3</v>
      </c>
      <c r="F277" s="276">
        <v>52</v>
      </c>
      <c r="G277" s="276">
        <v>2845</v>
      </c>
      <c r="H277" s="276">
        <v>395</v>
      </c>
      <c r="I277" s="276">
        <v>687</v>
      </c>
      <c r="J277" s="276">
        <v>25459</v>
      </c>
      <c r="K277" s="479">
        <v>4.1242400000000004E-3</v>
      </c>
    </row>
    <row r="278" spans="1:11" x14ac:dyDescent="0.2">
      <c r="A278" s="209" t="s">
        <v>290</v>
      </c>
      <c r="B278" s="209" t="s">
        <v>1097</v>
      </c>
      <c r="C278" s="209" t="s">
        <v>1753</v>
      </c>
      <c r="D278" s="276">
        <v>1269</v>
      </c>
      <c r="E278" s="479">
        <v>2.0557E-4</v>
      </c>
      <c r="F278" s="276">
        <v>108</v>
      </c>
      <c r="G278" s="276">
        <v>639</v>
      </c>
      <c r="H278" s="276">
        <v>0</v>
      </c>
      <c r="I278" s="276">
        <v>45</v>
      </c>
      <c r="J278" s="276">
        <v>1953</v>
      </c>
      <c r="K278" s="479">
        <v>3.1638E-4</v>
      </c>
    </row>
    <row r="279" spans="1:11" x14ac:dyDescent="0.2">
      <c r="A279" s="209" t="s">
        <v>290</v>
      </c>
      <c r="B279" s="209" t="s">
        <v>1098</v>
      </c>
      <c r="C279" s="209" t="s">
        <v>1753</v>
      </c>
      <c r="D279" s="276">
        <v>981</v>
      </c>
      <c r="E279" s="479">
        <v>1.5892E-4</v>
      </c>
      <c r="F279" s="276">
        <v>7</v>
      </c>
      <c r="G279" s="276">
        <v>205</v>
      </c>
      <c r="H279" s="276">
        <v>0</v>
      </c>
      <c r="I279" s="276">
        <v>40</v>
      </c>
      <c r="J279" s="276">
        <v>1226</v>
      </c>
      <c r="K279" s="479">
        <v>1.9861E-4</v>
      </c>
    </row>
    <row r="280" spans="1:11" x14ac:dyDescent="0.2">
      <c r="A280" s="209" t="s">
        <v>290</v>
      </c>
      <c r="B280" s="209" t="s">
        <v>453</v>
      </c>
      <c r="C280" s="209" t="s">
        <v>1753</v>
      </c>
      <c r="D280" s="276">
        <v>3156</v>
      </c>
      <c r="E280" s="479">
        <v>5.1126000000000003E-4</v>
      </c>
      <c r="F280" s="276">
        <v>3156</v>
      </c>
      <c r="G280" s="276">
        <v>150</v>
      </c>
      <c r="H280" s="276">
        <v>0</v>
      </c>
      <c r="I280" s="276">
        <v>356</v>
      </c>
      <c r="J280" s="276">
        <v>3662</v>
      </c>
      <c r="K280" s="479">
        <v>5.9323000000000004E-4</v>
      </c>
    </row>
    <row r="281" spans="1:11" x14ac:dyDescent="0.2">
      <c r="A281" s="209" t="s">
        <v>290</v>
      </c>
      <c r="B281" s="209" t="s">
        <v>444</v>
      </c>
      <c r="C281" s="209" t="s">
        <v>1753</v>
      </c>
      <c r="D281" s="276">
        <v>279352</v>
      </c>
      <c r="E281" s="479">
        <v>4.5253769999999999E-2</v>
      </c>
      <c r="F281" s="276">
        <v>73931</v>
      </c>
      <c r="G281" s="276">
        <v>71848</v>
      </c>
      <c r="H281" s="276">
        <v>0</v>
      </c>
      <c r="I281" s="276">
        <v>11393</v>
      </c>
      <c r="J281" s="276">
        <v>362593</v>
      </c>
      <c r="K281" s="479">
        <v>5.8738440000000003E-2</v>
      </c>
    </row>
    <row r="282" spans="1:11" x14ac:dyDescent="0.2">
      <c r="A282" s="209" t="s">
        <v>290</v>
      </c>
      <c r="B282" s="209" t="s">
        <v>440</v>
      </c>
      <c r="C282" s="209" t="s">
        <v>1753</v>
      </c>
      <c r="D282" s="276">
        <v>18019</v>
      </c>
      <c r="E282" s="479">
        <v>2.9190000000000002E-3</v>
      </c>
      <c r="F282" s="276">
        <v>2654</v>
      </c>
      <c r="G282" s="276">
        <v>3842</v>
      </c>
      <c r="H282" s="276">
        <v>0</v>
      </c>
      <c r="I282" s="276">
        <v>752</v>
      </c>
      <c r="J282" s="276">
        <v>22613</v>
      </c>
      <c r="K282" s="479">
        <v>3.6632000000000001E-3</v>
      </c>
    </row>
    <row r="283" spans="1:11" x14ac:dyDescent="0.2">
      <c r="A283" s="209" t="s">
        <v>290</v>
      </c>
      <c r="B283" s="209" t="s">
        <v>292</v>
      </c>
      <c r="C283" s="209" t="s">
        <v>1753</v>
      </c>
      <c r="D283" s="276">
        <v>492698</v>
      </c>
      <c r="E283" s="479">
        <v>7.9814869999999996E-2</v>
      </c>
      <c r="F283" s="276">
        <v>8229</v>
      </c>
      <c r="G283" s="276">
        <v>84532</v>
      </c>
      <c r="H283" s="276">
        <v>0</v>
      </c>
      <c r="I283" s="276">
        <v>47059</v>
      </c>
      <c r="J283" s="276">
        <v>624289</v>
      </c>
      <c r="K283" s="479">
        <v>0.10113202</v>
      </c>
    </row>
    <row r="284" spans="1:11" x14ac:dyDescent="0.2">
      <c r="A284" s="209" t="s">
        <v>290</v>
      </c>
      <c r="B284" s="209" t="s">
        <v>290</v>
      </c>
      <c r="C284" s="209" t="s">
        <v>1753</v>
      </c>
      <c r="D284" s="276">
        <v>98722</v>
      </c>
      <c r="E284" s="479">
        <v>1.599252E-2</v>
      </c>
      <c r="F284" s="276">
        <v>74753</v>
      </c>
      <c r="G284" s="276">
        <v>7923</v>
      </c>
      <c r="H284" s="276">
        <v>0</v>
      </c>
      <c r="I284" s="276">
        <v>4040</v>
      </c>
      <c r="J284" s="276">
        <v>110685</v>
      </c>
      <c r="K284" s="479">
        <v>1.793047E-2</v>
      </c>
    </row>
    <row r="285" spans="1:11" x14ac:dyDescent="0.2">
      <c r="A285" s="209" t="s">
        <v>290</v>
      </c>
      <c r="B285" s="209" t="s">
        <v>287</v>
      </c>
      <c r="C285" s="209" t="s">
        <v>1753</v>
      </c>
      <c r="D285" s="276">
        <v>82509</v>
      </c>
      <c r="E285" s="479">
        <v>1.3366090000000001E-2</v>
      </c>
      <c r="F285" s="276">
        <v>68313</v>
      </c>
      <c r="G285" s="276">
        <v>26296</v>
      </c>
      <c r="H285" s="276">
        <v>0</v>
      </c>
      <c r="I285" s="276">
        <v>2611</v>
      </c>
      <c r="J285" s="276">
        <v>111416</v>
      </c>
      <c r="K285" s="479">
        <v>1.8048890000000001E-2</v>
      </c>
    </row>
    <row r="286" spans="1:11" x14ac:dyDescent="0.2">
      <c r="A286" s="209" t="s">
        <v>290</v>
      </c>
      <c r="B286" s="209" t="s">
        <v>284</v>
      </c>
      <c r="C286" s="209" t="s">
        <v>1753</v>
      </c>
      <c r="D286" s="276">
        <v>394838</v>
      </c>
      <c r="E286" s="479">
        <v>6.3961989999999996E-2</v>
      </c>
      <c r="F286" s="276">
        <v>37752</v>
      </c>
      <c r="G286" s="276">
        <v>65029</v>
      </c>
      <c r="H286" s="276">
        <v>0</v>
      </c>
      <c r="I286" s="276">
        <v>26835</v>
      </c>
      <c r="J286" s="276">
        <v>486702</v>
      </c>
      <c r="K286" s="479">
        <v>7.8843549999999998E-2</v>
      </c>
    </row>
    <row r="287" spans="1:11" x14ac:dyDescent="0.2">
      <c r="A287" s="209" t="s">
        <v>290</v>
      </c>
      <c r="B287" s="209" t="s">
        <v>273</v>
      </c>
      <c r="C287" s="209" t="s">
        <v>1753</v>
      </c>
      <c r="D287" s="276">
        <v>467538</v>
      </c>
      <c r="E287" s="479">
        <v>7.5739059999999997E-2</v>
      </c>
      <c r="F287" s="276">
        <v>171162</v>
      </c>
      <c r="G287" s="276">
        <v>81407</v>
      </c>
      <c r="H287" s="276">
        <v>171</v>
      </c>
      <c r="I287" s="276">
        <v>21066</v>
      </c>
      <c r="J287" s="276">
        <v>570182</v>
      </c>
      <c r="K287" s="479">
        <v>9.236693E-2</v>
      </c>
    </row>
    <row r="288" spans="1:11" x14ac:dyDescent="0.2">
      <c r="A288" s="209" t="s">
        <v>290</v>
      </c>
      <c r="B288" s="209" t="s">
        <v>267</v>
      </c>
      <c r="C288" s="209" t="s">
        <v>1753</v>
      </c>
      <c r="D288" s="276">
        <v>2763</v>
      </c>
      <c r="E288" s="479">
        <v>4.4758999999999999E-4</v>
      </c>
      <c r="F288" s="276">
        <v>0</v>
      </c>
      <c r="G288" s="276">
        <v>860</v>
      </c>
      <c r="H288" s="276">
        <v>0</v>
      </c>
      <c r="I288" s="276">
        <v>138</v>
      </c>
      <c r="J288" s="276">
        <v>3761</v>
      </c>
      <c r="K288" s="479">
        <v>6.0926999999999997E-4</v>
      </c>
    </row>
    <row r="289" spans="1:11" x14ac:dyDescent="0.2">
      <c r="A289" s="209" t="s">
        <v>290</v>
      </c>
      <c r="B289" s="209" t="s">
        <v>264</v>
      </c>
      <c r="C289" s="209" t="s">
        <v>1753</v>
      </c>
      <c r="D289" s="276">
        <v>6077</v>
      </c>
      <c r="E289" s="479">
        <v>9.8445E-4</v>
      </c>
      <c r="F289" s="276">
        <v>415</v>
      </c>
      <c r="G289" s="276">
        <v>875</v>
      </c>
      <c r="H289" s="276">
        <v>0</v>
      </c>
      <c r="I289" s="276">
        <v>221</v>
      </c>
      <c r="J289" s="276">
        <v>7173</v>
      </c>
      <c r="K289" s="479">
        <v>1.1619899999999999E-3</v>
      </c>
    </row>
    <row r="290" spans="1:11" x14ac:dyDescent="0.2">
      <c r="A290" s="209" t="s">
        <v>290</v>
      </c>
      <c r="B290" s="209" t="s">
        <v>243</v>
      </c>
      <c r="C290" s="209" t="s">
        <v>1753</v>
      </c>
      <c r="D290" s="276">
        <v>11736</v>
      </c>
      <c r="E290" s="479">
        <v>1.9011799999999999E-3</v>
      </c>
      <c r="F290" s="276">
        <v>3827</v>
      </c>
      <c r="G290" s="276">
        <v>3037</v>
      </c>
      <c r="H290" s="276">
        <v>1327</v>
      </c>
      <c r="I290" s="276">
        <v>596</v>
      </c>
      <c r="J290" s="276">
        <v>16696</v>
      </c>
      <c r="K290" s="479">
        <v>2.7046800000000001E-3</v>
      </c>
    </row>
    <row r="291" spans="1:11" x14ac:dyDescent="0.2">
      <c r="A291" s="209" t="s">
        <v>290</v>
      </c>
      <c r="B291" s="209" t="s">
        <v>240</v>
      </c>
      <c r="C291" s="209" t="s">
        <v>1753</v>
      </c>
      <c r="D291" s="276">
        <v>218</v>
      </c>
      <c r="E291" s="479">
        <v>3.5320000000000001E-5</v>
      </c>
      <c r="F291" s="276">
        <v>16</v>
      </c>
      <c r="G291" s="276">
        <v>91</v>
      </c>
      <c r="H291" s="276">
        <v>17</v>
      </c>
      <c r="I291" s="276">
        <v>9</v>
      </c>
      <c r="J291" s="276">
        <v>335</v>
      </c>
      <c r="K291" s="479">
        <v>5.427E-5</v>
      </c>
    </row>
    <row r="292" spans="1:11" x14ac:dyDescent="0.2">
      <c r="A292" s="209" t="s">
        <v>290</v>
      </c>
      <c r="B292" s="209" t="s">
        <v>230</v>
      </c>
      <c r="C292" s="209" t="s">
        <v>1753</v>
      </c>
      <c r="D292" s="276">
        <v>939</v>
      </c>
      <c r="E292" s="479">
        <v>1.5211000000000001E-4</v>
      </c>
      <c r="F292" s="276">
        <v>37</v>
      </c>
      <c r="G292" s="276">
        <v>146</v>
      </c>
      <c r="H292" s="276">
        <v>0</v>
      </c>
      <c r="I292" s="276">
        <v>77</v>
      </c>
      <c r="J292" s="276">
        <v>1162</v>
      </c>
      <c r="K292" s="479">
        <v>1.8824E-4</v>
      </c>
    </row>
    <row r="293" spans="1:11" x14ac:dyDescent="0.2">
      <c r="A293" s="209" t="s">
        <v>290</v>
      </c>
      <c r="B293" s="209" t="s">
        <v>1100</v>
      </c>
      <c r="C293" s="209" t="s">
        <v>1753</v>
      </c>
      <c r="D293" s="276">
        <v>2760</v>
      </c>
      <c r="E293" s="479">
        <v>4.4711000000000002E-4</v>
      </c>
      <c r="F293" s="276">
        <v>448</v>
      </c>
      <c r="G293" s="276">
        <v>1119</v>
      </c>
      <c r="H293" s="276">
        <v>584</v>
      </c>
      <c r="I293" s="276">
        <v>86</v>
      </c>
      <c r="J293" s="276">
        <v>4549</v>
      </c>
      <c r="K293" s="479">
        <v>7.3691999999999996E-4</v>
      </c>
    </row>
    <row r="294" spans="1:11" x14ac:dyDescent="0.2">
      <c r="A294" s="209" t="s">
        <v>290</v>
      </c>
      <c r="B294" s="209" t="s">
        <v>1103</v>
      </c>
      <c r="C294" s="209" t="s">
        <v>1753</v>
      </c>
      <c r="D294" s="276">
        <v>5473</v>
      </c>
      <c r="E294" s="479">
        <v>8.8659999999999997E-4</v>
      </c>
      <c r="F294" s="276">
        <v>125</v>
      </c>
      <c r="G294" s="276">
        <v>926</v>
      </c>
      <c r="H294" s="276">
        <v>0</v>
      </c>
      <c r="I294" s="276">
        <v>404</v>
      </c>
      <c r="J294" s="276">
        <v>6803</v>
      </c>
      <c r="K294" s="479">
        <v>1.10206E-3</v>
      </c>
    </row>
    <row r="295" spans="1:11" x14ac:dyDescent="0.2">
      <c r="A295" s="209" t="s">
        <v>290</v>
      </c>
      <c r="B295" s="209" t="s">
        <v>1104</v>
      </c>
      <c r="C295" s="209" t="s">
        <v>1753</v>
      </c>
      <c r="D295" s="276">
        <v>118192</v>
      </c>
      <c r="E295" s="479">
        <v>1.914658E-2</v>
      </c>
      <c r="F295" s="276">
        <v>3515</v>
      </c>
      <c r="G295" s="276">
        <v>19344</v>
      </c>
      <c r="H295" s="276">
        <v>0</v>
      </c>
      <c r="I295" s="276">
        <v>11269</v>
      </c>
      <c r="J295" s="276">
        <v>148805</v>
      </c>
      <c r="K295" s="479">
        <v>2.4105740000000001E-2</v>
      </c>
    </row>
    <row r="296" spans="1:11" x14ac:dyDescent="0.2">
      <c r="A296" s="209" t="s">
        <v>290</v>
      </c>
      <c r="B296" s="209" t="s">
        <v>1105</v>
      </c>
      <c r="C296" s="209" t="s">
        <v>1753</v>
      </c>
      <c r="D296" s="276">
        <v>1555</v>
      </c>
      <c r="E296" s="479">
        <v>2.519E-4</v>
      </c>
      <c r="F296" s="276">
        <v>10</v>
      </c>
      <c r="G296" s="276">
        <v>273</v>
      </c>
      <c r="H296" s="276">
        <v>0</v>
      </c>
      <c r="I296" s="276">
        <v>147</v>
      </c>
      <c r="J296" s="276">
        <v>1975</v>
      </c>
      <c r="K296" s="479">
        <v>3.1994E-4</v>
      </c>
    </row>
    <row r="297" spans="1:11" x14ac:dyDescent="0.2">
      <c r="A297" s="209" t="s">
        <v>290</v>
      </c>
      <c r="B297" s="209" t="s">
        <v>206</v>
      </c>
      <c r="C297" s="209" t="s">
        <v>1753</v>
      </c>
      <c r="D297" s="276">
        <v>93350</v>
      </c>
      <c r="E297" s="479">
        <v>1.512228E-2</v>
      </c>
      <c r="F297" s="276">
        <v>1086</v>
      </c>
      <c r="G297" s="276">
        <v>3976</v>
      </c>
      <c r="H297" s="276">
        <v>0</v>
      </c>
      <c r="I297" s="276">
        <v>3592</v>
      </c>
      <c r="J297" s="276">
        <v>100918</v>
      </c>
      <c r="K297" s="479">
        <v>1.634826E-2</v>
      </c>
    </row>
    <row r="298" spans="1:11" x14ac:dyDescent="0.2">
      <c r="A298" s="209" t="s">
        <v>290</v>
      </c>
      <c r="B298" s="209" t="s">
        <v>202</v>
      </c>
      <c r="C298" s="209" t="s">
        <v>1753</v>
      </c>
      <c r="D298" s="276">
        <v>864</v>
      </c>
      <c r="E298" s="479">
        <v>1.3996000000000001E-4</v>
      </c>
      <c r="F298" s="276">
        <v>448</v>
      </c>
      <c r="G298" s="276">
        <v>174</v>
      </c>
      <c r="H298" s="276">
        <v>0</v>
      </c>
      <c r="I298" s="276">
        <v>21</v>
      </c>
      <c r="J298" s="276">
        <v>1059</v>
      </c>
      <c r="K298" s="479">
        <v>1.7155E-4</v>
      </c>
    </row>
    <row r="299" spans="1:11" x14ac:dyDescent="0.2">
      <c r="A299" s="209" t="s">
        <v>290</v>
      </c>
      <c r="B299" s="209" t="s">
        <v>195</v>
      </c>
      <c r="C299" s="209" t="s">
        <v>1753</v>
      </c>
      <c r="D299" s="276">
        <v>50799</v>
      </c>
      <c r="E299" s="479">
        <v>8.2292100000000007E-3</v>
      </c>
      <c r="F299" s="276">
        <v>13747</v>
      </c>
      <c r="G299" s="276">
        <v>7642</v>
      </c>
      <c r="H299" s="276">
        <v>0</v>
      </c>
      <c r="I299" s="276">
        <v>3004</v>
      </c>
      <c r="J299" s="276">
        <v>61445</v>
      </c>
      <c r="K299" s="479">
        <v>9.9538200000000004E-3</v>
      </c>
    </row>
    <row r="300" spans="1:11" x14ac:dyDescent="0.2">
      <c r="A300" s="209" t="s">
        <v>290</v>
      </c>
      <c r="B300" s="209" t="s">
        <v>1106</v>
      </c>
      <c r="C300" s="209" t="s">
        <v>1753</v>
      </c>
      <c r="D300" s="276">
        <v>341</v>
      </c>
      <c r="E300" s="479">
        <v>5.524E-5</v>
      </c>
      <c r="F300" s="276">
        <v>0</v>
      </c>
      <c r="G300" s="276">
        <v>40</v>
      </c>
      <c r="H300" s="276">
        <v>0</v>
      </c>
      <c r="I300" s="276">
        <v>12</v>
      </c>
      <c r="J300" s="276">
        <v>393</v>
      </c>
      <c r="K300" s="479">
        <v>6.3659999999999997E-5</v>
      </c>
    </row>
    <row r="301" spans="1:11" x14ac:dyDescent="0.2">
      <c r="A301" s="209" t="s">
        <v>290</v>
      </c>
      <c r="B301" s="209" t="s">
        <v>1107</v>
      </c>
      <c r="C301" s="209" t="s">
        <v>1753</v>
      </c>
      <c r="D301" s="276">
        <v>22881</v>
      </c>
      <c r="E301" s="479">
        <v>3.7066199999999999E-3</v>
      </c>
      <c r="F301" s="276">
        <v>6107</v>
      </c>
      <c r="G301" s="276">
        <v>3281</v>
      </c>
      <c r="H301" s="276">
        <v>0</v>
      </c>
      <c r="I301" s="276">
        <v>644</v>
      </c>
      <c r="J301" s="276">
        <v>26806</v>
      </c>
      <c r="K301" s="479">
        <v>4.3424500000000003E-3</v>
      </c>
    </row>
    <row r="302" spans="1:11" x14ac:dyDescent="0.2">
      <c r="A302" s="209" t="s">
        <v>290</v>
      </c>
      <c r="B302" s="209" t="s">
        <v>156</v>
      </c>
      <c r="C302" s="209" t="s">
        <v>1753</v>
      </c>
      <c r="D302" s="276">
        <v>1531</v>
      </c>
      <c r="E302" s="479">
        <v>2.4802E-4</v>
      </c>
      <c r="F302" s="276">
        <v>1437</v>
      </c>
      <c r="G302" s="276">
        <v>482</v>
      </c>
      <c r="H302" s="276">
        <v>0</v>
      </c>
      <c r="I302" s="276">
        <v>94</v>
      </c>
      <c r="J302" s="276">
        <v>2107</v>
      </c>
      <c r="K302" s="479">
        <v>3.4131999999999999E-4</v>
      </c>
    </row>
    <row r="303" spans="1:11" x14ac:dyDescent="0.2">
      <c r="A303" s="209" t="s">
        <v>290</v>
      </c>
      <c r="B303" s="209" t="s">
        <v>152</v>
      </c>
      <c r="C303" s="209" t="s">
        <v>1753</v>
      </c>
      <c r="D303" s="276">
        <v>3694</v>
      </c>
      <c r="E303" s="479">
        <v>5.9840999999999996E-4</v>
      </c>
      <c r="F303" s="276">
        <v>240</v>
      </c>
      <c r="G303" s="276">
        <v>1004</v>
      </c>
      <c r="H303" s="276">
        <v>0</v>
      </c>
      <c r="I303" s="276">
        <v>138</v>
      </c>
      <c r="J303" s="276">
        <v>4836</v>
      </c>
      <c r="K303" s="479">
        <v>7.8341000000000001E-4</v>
      </c>
    </row>
    <row r="304" spans="1:11" x14ac:dyDescent="0.2">
      <c r="A304" s="209" t="s">
        <v>290</v>
      </c>
      <c r="B304" s="209" t="s">
        <v>1108</v>
      </c>
      <c r="C304" s="209" t="s">
        <v>1753</v>
      </c>
      <c r="D304" s="276">
        <v>25567</v>
      </c>
      <c r="E304" s="479">
        <v>4.1417399999999997E-3</v>
      </c>
      <c r="F304" s="276">
        <v>3017</v>
      </c>
      <c r="G304" s="276">
        <v>4841</v>
      </c>
      <c r="H304" s="276">
        <v>287</v>
      </c>
      <c r="I304" s="276">
        <v>816</v>
      </c>
      <c r="J304" s="276">
        <v>31511</v>
      </c>
      <c r="K304" s="479">
        <v>5.1046399999999997E-3</v>
      </c>
    </row>
    <row r="305" spans="1:11" x14ac:dyDescent="0.2">
      <c r="A305" s="209" t="s">
        <v>290</v>
      </c>
      <c r="B305" s="209" t="s">
        <v>1112</v>
      </c>
      <c r="C305" s="209" t="s">
        <v>1753</v>
      </c>
      <c r="D305" s="276">
        <v>9334</v>
      </c>
      <c r="E305" s="479">
        <v>1.5120699999999999E-3</v>
      </c>
      <c r="F305" s="276">
        <v>8579</v>
      </c>
      <c r="G305" s="276">
        <v>1519</v>
      </c>
      <c r="H305" s="276">
        <v>0</v>
      </c>
      <c r="I305" s="276">
        <v>281</v>
      </c>
      <c r="J305" s="276">
        <v>11134</v>
      </c>
      <c r="K305" s="479">
        <v>1.8036599999999999E-3</v>
      </c>
    </row>
    <row r="306" spans="1:11" x14ac:dyDescent="0.2">
      <c r="A306" s="209" t="s">
        <v>290</v>
      </c>
      <c r="B306" s="209" t="s">
        <v>142</v>
      </c>
      <c r="C306" s="209" t="s">
        <v>1753</v>
      </c>
      <c r="D306" s="276">
        <v>12251</v>
      </c>
      <c r="E306" s="479">
        <v>1.9846099999999999E-3</v>
      </c>
      <c r="F306" s="276">
        <v>3097</v>
      </c>
      <c r="G306" s="276">
        <v>1933</v>
      </c>
      <c r="H306" s="276">
        <v>250</v>
      </c>
      <c r="I306" s="276">
        <v>618</v>
      </c>
      <c r="J306" s="276">
        <v>15052</v>
      </c>
      <c r="K306" s="479">
        <v>2.4383600000000001E-3</v>
      </c>
    </row>
    <row r="307" spans="1:11" x14ac:dyDescent="0.2">
      <c r="A307" s="209" t="s">
        <v>290</v>
      </c>
      <c r="B307" s="209" t="s">
        <v>126</v>
      </c>
      <c r="C307" s="209" t="s">
        <v>1753</v>
      </c>
      <c r="D307" s="276">
        <v>80095</v>
      </c>
      <c r="E307" s="479">
        <v>1.297503E-2</v>
      </c>
      <c r="F307" s="276">
        <v>531</v>
      </c>
      <c r="G307" s="276">
        <v>20071</v>
      </c>
      <c r="H307" s="276">
        <v>0</v>
      </c>
      <c r="I307" s="276">
        <v>2491</v>
      </c>
      <c r="J307" s="276">
        <v>102657</v>
      </c>
      <c r="K307" s="479">
        <v>1.6629970000000001E-2</v>
      </c>
    </row>
    <row r="308" spans="1:11" x14ac:dyDescent="0.2">
      <c r="A308" s="209" t="s">
        <v>290</v>
      </c>
      <c r="B308" s="209" t="s">
        <v>1114</v>
      </c>
      <c r="C308" s="209" t="s">
        <v>1753</v>
      </c>
      <c r="D308" s="276">
        <v>1751</v>
      </c>
      <c r="E308" s="479">
        <v>2.8364999999999998E-4</v>
      </c>
      <c r="F308" s="276">
        <v>1546</v>
      </c>
      <c r="G308" s="276">
        <v>424</v>
      </c>
      <c r="H308" s="276">
        <v>171</v>
      </c>
      <c r="I308" s="276">
        <v>33</v>
      </c>
      <c r="J308" s="276">
        <v>2379</v>
      </c>
      <c r="K308" s="479">
        <v>3.8538999999999999E-4</v>
      </c>
    </row>
    <row r="309" spans="1:11" x14ac:dyDescent="0.2">
      <c r="A309" s="209" t="s">
        <v>290</v>
      </c>
      <c r="B309" s="209" t="s">
        <v>1115</v>
      </c>
      <c r="C309" s="209" t="s">
        <v>1753</v>
      </c>
      <c r="D309" s="276">
        <v>363</v>
      </c>
      <c r="E309" s="479">
        <v>5.8799999999999999E-5</v>
      </c>
      <c r="F309" s="276">
        <v>306</v>
      </c>
      <c r="G309" s="276">
        <v>79</v>
      </c>
      <c r="H309" s="276">
        <v>19</v>
      </c>
      <c r="I309" s="276">
        <v>9</v>
      </c>
      <c r="J309" s="276">
        <v>470</v>
      </c>
      <c r="K309" s="479">
        <v>7.6139999999999999E-5</v>
      </c>
    </row>
    <row r="310" spans="1:11" x14ac:dyDescent="0.2">
      <c r="A310" s="209" t="s">
        <v>290</v>
      </c>
      <c r="B310" s="209" t="s">
        <v>107</v>
      </c>
      <c r="C310" s="209" t="s">
        <v>1753</v>
      </c>
      <c r="D310" s="276">
        <v>111</v>
      </c>
      <c r="E310" s="479">
        <v>1.7980000000000001E-5</v>
      </c>
      <c r="F310" s="276">
        <v>39</v>
      </c>
      <c r="G310" s="276">
        <v>13</v>
      </c>
      <c r="H310" s="276">
        <v>0</v>
      </c>
      <c r="I310" s="276">
        <v>12</v>
      </c>
      <c r="J310" s="276">
        <v>136</v>
      </c>
      <c r="K310" s="479">
        <v>2.2030000000000001E-5</v>
      </c>
    </row>
    <row r="311" spans="1:11" x14ac:dyDescent="0.2">
      <c r="A311" s="209" t="s">
        <v>290</v>
      </c>
      <c r="B311" s="209" t="s">
        <v>79</v>
      </c>
      <c r="C311" s="209" t="s">
        <v>1753</v>
      </c>
      <c r="D311" s="276">
        <v>1019</v>
      </c>
      <c r="E311" s="479">
        <v>1.6506999999999999E-4</v>
      </c>
      <c r="F311" s="276">
        <v>60</v>
      </c>
      <c r="G311" s="276">
        <v>138</v>
      </c>
      <c r="H311" s="276">
        <v>0</v>
      </c>
      <c r="I311" s="276">
        <v>49</v>
      </c>
      <c r="J311" s="276">
        <v>1206</v>
      </c>
      <c r="K311" s="479">
        <v>1.9536999999999999E-4</v>
      </c>
    </row>
    <row r="312" spans="1:11" x14ac:dyDescent="0.2">
      <c r="A312" s="209" t="s">
        <v>290</v>
      </c>
      <c r="B312" s="209" t="s">
        <v>1118</v>
      </c>
      <c r="C312" s="209" t="s">
        <v>1753</v>
      </c>
      <c r="D312" s="276">
        <v>22854</v>
      </c>
      <c r="E312" s="479">
        <v>3.7022499999999998E-3</v>
      </c>
      <c r="F312" s="276">
        <v>21</v>
      </c>
      <c r="G312" s="276">
        <v>3204</v>
      </c>
      <c r="H312" s="276">
        <v>0</v>
      </c>
      <c r="I312" s="276">
        <v>640</v>
      </c>
      <c r="J312" s="276">
        <v>26698</v>
      </c>
      <c r="K312" s="479">
        <v>4.3249600000000001E-3</v>
      </c>
    </row>
    <row r="313" spans="1:11" x14ac:dyDescent="0.2">
      <c r="A313" s="209" t="s">
        <v>290</v>
      </c>
      <c r="B313" s="209" t="s">
        <v>20</v>
      </c>
      <c r="C313" s="209" t="s">
        <v>1753</v>
      </c>
      <c r="D313" s="276">
        <v>16105</v>
      </c>
      <c r="E313" s="479">
        <v>2.6089400000000001E-3</v>
      </c>
      <c r="F313" s="276">
        <v>150</v>
      </c>
      <c r="G313" s="276">
        <v>1692</v>
      </c>
      <c r="H313" s="276">
        <v>49</v>
      </c>
      <c r="I313" s="276">
        <v>685</v>
      </c>
      <c r="J313" s="276">
        <v>18531</v>
      </c>
      <c r="K313" s="479">
        <v>3.0019399999999998E-3</v>
      </c>
    </row>
    <row r="314" spans="1:11" x14ac:dyDescent="0.2">
      <c r="A314" s="209" t="s">
        <v>290</v>
      </c>
      <c r="B314" s="209" t="s">
        <v>1132</v>
      </c>
      <c r="C314" s="209" t="s">
        <v>1753</v>
      </c>
      <c r="D314" s="276">
        <v>17</v>
      </c>
      <c r="E314" s="479">
        <v>2.7499999999999999E-6</v>
      </c>
      <c r="F314" s="276">
        <v>12</v>
      </c>
      <c r="G314" s="276">
        <v>4</v>
      </c>
      <c r="H314" s="276">
        <v>0</v>
      </c>
      <c r="I314" s="276">
        <v>0</v>
      </c>
      <c r="J314" s="276">
        <v>21</v>
      </c>
      <c r="K314" s="479">
        <v>3.4000000000000001E-6</v>
      </c>
    </row>
    <row r="315" spans="1:11" x14ac:dyDescent="0.2">
      <c r="A315" s="209" t="s">
        <v>290</v>
      </c>
      <c r="B315" s="209" t="s">
        <v>870</v>
      </c>
      <c r="C315" s="209" t="s">
        <v>1753</v>
      </c>
      <c r="D315" s="276">
        <v>87</v>
      </c>
      <c r="E315" s="479">
        <v>1.4090000000000001E-5</v>
      </c>
      <c r="F315" s="276">
        <v>0</v>
      </c>
      <c r="G315" s="276">
        <v>11</v>
      </c>
      <c r="H315" s="276">
        <v>1</v>
      </c>
      <c r="I315" s="276">
        <v>1</v>
      </c>
      <c r="J315" s="276">
        <v>100</v>
      </c>
      <c r="K315" s="479">
        <v>1.6200000000000001E-5</v>
      </c>
    </row>
    <row r="316" spans="1:11" x14ac:dyDescent="0.2">
      <c r="A316" s="209" t="s">
        <v>290</v>
      </c>
      <c r="B316" s="209" t="s">
        <v>839</v>
      </c>
      <c r="C316" s="209" t="s">
        <v>1753</v>
      </c>
      <c r="D316" s="276">
        <v>2636</v>
      </c>
      <c r="E316" s="479">
        <v>4.2702000000000001E-4</v>
      </c>
      <c r="F316" s="276">
        <v>1823</v>
      </c>
      <c r="G316" s="276">
        <v>620</v>
      </c>
      <c r="H316" s="276">
        <v>0</v>
      </c>
      <c r="I316" s="276">
        <v>82</v>
      </c>
      <c r="J316" s="276">
        <v>3338</v>
      </c>
      <c r="K316" s="479">
        <v>5.4073999999999995E-4</v>
      </c>
    </row>
    <row r="317" spans="1:11" x14ac:dyDescent="0.2">
      <c r="A317" s="209" t="s">
        <v>290</v>
      </c>
      <c r="B317" s="209" t="s">
        <v>837</v>
      </c>
      <c r="C317" s="209" t="s">
        <v>1753</v>
      </c>
      <c r="D317" s="276">
        <v>463</v>
      </c>
      <c r="E317" s="479">
        <v>7.4999999999999993E-5</v>
      </c>
      <c r="F317" s="276">
        <v>94</v>
      </c>
      <c r="G317" s="276">
        <v>100</v>
      </c>
      <c r="H317" s="276">
        <v>196</v>
      </c>
      <c r="I317" s="276">
        <v>61</v>
      </c>
      <c r="J317" s="276">
        <v>820</v>
      </c>
      <c r="K317" s="479">
        <v>1.3284000000000001E-4</v>
      </c>
    </row>
    <row r="318" spans="1:11" x14ac:dyDescent="0.2">
      <c r="A318" s="209" t="s">
        <v>290</v>
      </c>
      <c r="B318" s="209" t="s">
        <v>827</v>
      </c>
      <c r="C318" s="209" t="s">
        <v>1753</v>
      </c>
      <c r="D318" s="276">
        <v>2438</v>
      </c>
      <c r="E318" s="479">
        <v>3.9494999999999998E-4</v>
      </c>
      <c r="F318" s="276">
        <v>0</v>
      </c>
      <c r="G318" s="276">
        <v>0</v>
      </c>
      <c r="H318" s="276">
        <v>0</v>
      </c>
      <c r="I318" s="276">
        <v>0</v>
      </c>
      <c r="J318" s="276">
        <v>2438</v>
      </c>
      <c r="K318" s="479">
        <v>3.9494999999999998E-4</v>
      </c>
    </row>
    <row r="319" spans="1:11" x14ac:dyDescent="0.2">
      <c r="A319" s="209" t="s">
        <v>290</v>
      </c>
      <c r="B319" s="209" t="s">
        <v>1141</v>
      </c>
      <c r="C319" s="209" t="s">
        <v>1753</v>
      </c>
      <c r="D319" s="276">
        <v>66903</v>
      </c>
      <c r="E319" s="479">
        <v>1.083799E-2</v>
      </c>
      <c r="F319" s="276">
        <v>0</v>
      </c>
      <c r="G319" s="276">
        <v>0</v>
      </c>
      <c r="H319" s="276">
        <v>0</v>
      </c>
      <c r="I319" s="276">
        <v>0</v>
      </c>
      <c r="J319" s="276">
        <v>66903</v>
      </c>
      <c r="K319" s="479">
        <v>1.083799E-2</v>
      </c>
    </row>
    <row r="320" spans="1:11" x14ac:dyDescent="0.2">
      <c r="A320" s="209" t="s">
        <v>290</v>
      </c>
      <c r="B320" s="209" t="s">
        <v>1142</v>
      </c>
      <c r="C320" s="209" t="s">
        <v>1753</v>
      </c>
      <c r="D320" s="276">
        <v>30968</v>
      </c>
      <c r="E320" s="479">
        <v>5.0166799999999999E-3</v>
      </c>
      <c r="F320" s="276">
        <v>0</v>
      </c>
      <c r="G320" s="276">
        <v>0</v>
      </c>
      <c r="H320" s="276">
        <v>0</v>
      </c>
      <c r="I320" s="276">
        <v>0</v>
      </c>
      <c r="J320" s="276">
        <v>30968</v>
      </c>
      <c r="K320" s="479">
        <v>5.0166799999999999E-3</v>
      </c>
    </row>
    <row r="321" spans="1:11" x14ac:dyDescent="0.2">
      <c r="A321" s="209" t="s">
        <v>290</v>
      </c>
      <c r="B321" s="209" t="s">
        <v>1143</v>
      </c>
      <c r="C321" s="209" t="s">
        <v>1753</v>
      </c>
      <c r="D321" s="276">
        <v>683</v>
      </c>
      <c r="E321" s="479">
        <v>1.1064E-4</v>
      </c>
      <c r="F321" s="276">
        <v>0</v>
      </c>
      <c r="G321" s="276">
        <v>0</v>
      </c>
      <c r="H321" s="276">
        <v>0</v>
      </c>
      <c r="I321" s="276">
        <v>0</v>
      </c>
      <c r="J321" s="276">
        <v>683</v>
      </c>
      <c r="K321" s="479">
        <v>1.1064E-4</v>
      </c>
    </row>
    <row r="322" spans="1:11" x14ac:dyDescent="0.2">
      <c r="A322" s="209" t="s">
        <v>290</v>
      </c>
      <c r="B322" s="209" t="s">
        <v>1144</v>
      </c>
      <c r="C322" s="209" t="s">
        <v>1753</v>
      </c>
      <c r="D322" s="276">
        <v>8610</v>
      </c>
      <c r="E322" s="479">
        <v>1.39478E-3</v>
      </c>
      <c r="F322" s="276">
        <v>0</v>
      </c>
      <c r="G322" s="276">
        <v>0</v>
      </c>
      <c r="H322" s="276">
        <v>0</v>
      </c>
      <c r="I322" s="276">
        <v>0</v>
      </c>
      <c r="J322" s="276">
        <v>8610</v>
      </c>
      <c r="K322" s="479">
        <v>1.39478E-3</v>
      </c>
    </row>
    <row r="323" spans="1:11" x14ac:dyDescent="0.2">
      <c r="A323" s="209" t="s">
        <v>290</v>
      </c>
      <c r="B323" s="209" t="s">
        <v>1145</v>
      </c>
      <c r="C323" s="209" t="s">
        <v>1753</v>
      </c>
      <c r="D323" s="276">
        <v>12374</v>
      </c>
      <c r="E323" s="479">
        <v>2.00453E-3</v>
      </c>
      <c r="F323" s="276">
        <v>0</v>
      </c>
      <c r="G323" s="276">
        <v>0</v>
      </c>
      <c r="H323" s="276">
        <v>0</v>
      </c>
      <c r="I323" s="276">
        <v>0</v>
      </c>
      <c r="J323" s="276">
        <v>12374</v>
      </c>
      <c r="K323" s="479">
        <v>2.00453E-3</v>
      </c>
    </row>
    <row r="324" spans="1:11" x14ac:dyDescent="0.2">
      <c r="A324" s="209" t="s">
        <v>290</v>
      </c>
      <c r="B324" s="209" t="s">
        <v>815</v>
      </c>
      <c r="C324" s="209" t="s">
        <v>896</v>
      </c>
      <c r="D324" s="276">
        <v>473693</v>
      </c>
      <c r="E324" s="479">
        <v>7.6736150000000003E-2</v>
      </c>
      <c r="F324" s="276">
        <v>0</v>
      </c>
      <c r="G324" s="276">
        <v>-473693</v>
      </c>
      <c r="H324" s="276">
        <v>0</v>
      </c>
      <c r="I324" s="276">
        <v>0</v>
      </c>
      <c r="J324" s="276">
        <v>0</v>
      </c>
      <c r="K324" s="479">
        <v>0</v>
      </c>
    </row>
    <row r="325" spans="1:11" x14ac:dyDescent="0.2">
      <c r="A325" s="209" t="s">
        <v>290</v>
      </c>
      <c r="B325" s="209" t="s">
        <v>1146</v>
      </c>
      <c r="C325" s="209" t="s">
        <v>896</v>
      </c>
      <c r="D325" s="276">
        <v>7762</v>
      </c>
      <c r="E325" s="479">
        <v>1.25741E-3</v>
      </c>
      <c r="F325" s="276">
        <v>0</v>
      </c>
      <c r="G325" s="276">
        <v>0</v>
      </c>
      <c r="H325" s="276">
        <v>-7762</v>
      </c>
      <c r="I325" s="276">
        <v>0</v>
      </c>
      <c r="J325" s="276">
        <v>0</v>
      </c>
      <c r="K325" s="479">
        <v>0</v>
      </c>
    </row>
    <row r="326" spans="1:11" x14ac:dyDescent="0.2">
      <c r="A326" s="209" t="s">
        <v>290</v>
      </c>
      <c r="B326" s="209" t="s">
        <v>1147</v>
      </c>
      <c r="C326" s="209" t="s">
        <v>1753</v>
      </c>
      <c r="D326" s="276">
        <v>24647</v>
      </c>
      <c r="E326" s="479">
        <v>3.9927000000000001E-3</v>
      </c>
      <c r="F326" s="276">
        <v>0</v>
      </c>
      <c r="G326" s="276">
        <v>0</v>
      </c>
      <c r="H326" s="276">
        <v>0</v>
      </c>
      <c r="I326" s="276">
        <v>0</v>
      </c>
      <c r="J326" s="276">
        <v>24647</v>
      </c>
      <c r="K326" s="479">
        <v>3.9927000000000001E-3</v>
      </c>
    </row>
    <row r="327" spans="1:11" x14ac:dyDescent="0.2">
      <c r="A327" s="209" t="s">
        <v>290</v>
      </c>
      <c r="B327" s="209" t="s">
        <v>1148</v>
      </c>
      <c r="C327" s="209" t="s">
        <v>1753</v>
      </c>
      <c r="D327" s="276">
        <v>3131</v>
      </c>
      <c r="E327" s="479">
        <v>5.0721000000000002E-4</v>
      </c>
      <c r="F327" s="276">
        <v>1217</v>
      </c>
      <c r="G327" s="276">
        <v>0</v>
      </c>
      <c r="H327" s="276">
        <v>0</v>
      </c>
      <c r="I327" s="276">
        <v>0</v>
      </c>
      <c r="J327" s="276">
        <v>3131</v>
      </c>
      <c r="K327" s="479">
        <v>5.0721000000000002E-4</v>
      </c>
    </row>
    <row r="328" spans="1:11" x14ac:dyDescent="0.2">
      <c r="A328" s="209" t="s">
        <v>290</v>
      </c>
      <c r="B328" s="209" t="s">
        <v>1149</v>
      </c>
      <c r="C328" s="209" t="s">
        <v>1753</v>
      </c>
      <c r="D328" s="276">
        <v>25118</v>
      </c>
      <c r="E328" s="479">
        <v>4.0689999999999997E-3</v>
      </c>
      <c r="F328" s="276">
        <v>0</v>
      </c>
      <c r="G328" s="276">
        <v>0</v>
      </c>
      <c r="H328" s="276">
        <v>0</v>
      </c>
      <c r="I328" s="276">
        <v>0</v>
      </c>
      <c r="J328" s="276">
        <v>25118</v>
      </c>
      <c r="K328" s="479">
        <v>4.0689999999999997E-3</v>
      </c>
    </row>
    <row r="329" spans="1:11" x14ac:dyDescent="0.2">
      <c r="A329" s="209" t="s">
        <v>290</v>
      </c>
      <c r="B329" s="209" t="s">
        <v>1152</v>
      </c>
      <c r="C329" s="209" t="s">
        <v>1753</v>
      </c>
      <c r="D329" s="276">
        <v>4212</v>
      </c>
      <c r="E329" s="479">
        <v>6.8232999999999998E-4</v>
      </c>
      <c r="F329" s="276">
        <v>4</v>
      </c>
      <c r="G329" s="276">
        <v>0</v>
      </c>
      <c r="H329" s="276">
        <v>0</v>
      </c>
      <c r="I329" s="276">
        <v>0</v>
      </c>
      <c r="J329" s="276">
        <v>4212</v>
      </c>
      <c r="K329" s="479">
        <v>6.8232999999999998E-4</v>
      </c>
    </row>
    <row r="330" spans="1:11" x14ac:dyDescent="0.2">
      <c r="A330" s="209" t="s">
        <v>290</v>
      </c>
      <c r="B330" s="209" t="s">
        <v>1153</v>
      </c>
      <c r="C330" s="209" t="s">
        <v>897</v>
      </c>
      <c r="D330" s="276">
        <v>2586</v>
      </c>
      <c r="E330" s="479">
        <v>4.1891999999999998E-4</v>
      </c>
      <c r="F330" s="276">
        <v>0</v>
      </c>
      <c r="G330" s="276">
        <v>0</v>
      </c>
      <c r="H330" s="276">
        <v>0</v>
      </c>
      <c r="I330" s="276">
        <v>-2586</v>
      </c>
      <c r="J330" s="276">
        <v>0</v>
      </c>
      <c r="K330" s="479">
        <v>0</v>
      </c>
    </row>
    <row r="331" spans="1:11" x14ac:dyDescent="0.2">
      <c r="A331" s="209" t="s">
        <v>290</v>
      </c>
      <c r="B331" s="209" t="s">
        <v>1154</v>
      </c>
      <c r="C331" s="209" t="s">
        <v>1753</v>
      </c>
      <c r="D331" s="276">
        <v>3414</v>
      </c>
      <c r="E331" s="479">
        <v>5.5305000000000003E-4</v>
      </c>
      <c r="F331" s="276">
        <v>19</v>
      </c>
      <c r="G331" s="276">
        <v>0</v>
      </c>
      <c r="H331" s="276">
        <v>0</v>
      </c>
      <c r="I331" s="276">
        <v>0</v>
      </c>
      <c r="J331" s="276">
        <v>3414</v>
      </c>
      <c r="K331" s="479">
        <v>5.5305000000000003E-4</v>
      </c>
    </row>
    <row r="332" spans="1:11" x14ac:dyDescent="0.2">
      <c r="A332" s="209" t="s">
        <v>290</v>
      </c>
      <c r="B332" s="209" t="s">
        <v>1251</v>
      </c>
      <c r="C332" s="209" t="s">
        <v>1753</v>
      </c>
      <c r="D332" s="276">
        <v>6722</v>
      </c>
      <c r="E332" s="479">
        <v>1.0889300000000001E-3</v>
      </c>
      <c r="F332" s="276">
        <v>0</v>
      </c>
      <c r="G332" s="276">
        <v>0</v>
      </c>
      <c r="H332" s="276">
        <v>0</v>
      </c>
      <c r="I332" s="276">
        <v>0</v>
      </c>
      <c r="J332" s="276">
        <v>6722</v>
      </c>
      <c r="K332" s="479">
        <v>1.0889300000000001E-3</v>
      </c>
    </row>
    <row r="333" spans="1:11" x14ac:dyDescent="0.2">
      <c r="A333" s="209" t="s">
        <v>290</v>
      </c>
      <c r="B333" s="209" t="s">
        <v>1251</v>
      </c>
      <c r="C333" s="209" t="s">
        <v>897</v>
      </c>
      <c r="D333" s="276">
        <v>123033</v>
      </c>
      <c r="E333" s="479">
        <v>1.9930799999999999E-2</v>
      </c>
      <c r="F333" s="276">
        <v>0</v>
      </c>
      <c r="G333" s="276">
        <v>0</v>
      </c>
      <c r="H333" s="276">
        <v>0</v>
      </c>
      <c r="I333" s="276">
        <v>-123033</v>
      </c>
      <c r="J333" s="276">
        <v>0</v>
      </c>
      <c r="K333" s="479">
        <v>0</v>
      </c>
    </row>
    <row r="334" spans="1:11" x14ac:dyDescent="0.2">
      <c r="A334" s="209" t="s">
        <v>290</v>
      </c>
      <c r="B334" s="209" t="s">
        <v>1743</v>
      </c>
      <c r="C334" s="209" t="s">
        <v>1753</v>
      </c>
      <c r="D334" s="276">
        <v>37083</v>
      </c>
      <c r="E334" s="479">
        <v>6.0072800000000003E-3</v>
      </c>
      <c r="F334" s="276">
        <v>0</v>
      </c>
      <c r="G334" s="276">
        <v>0</v>
      </c>
      <c r="H334" s="276">
        <v>0</v>
      </c>
      <c r="I334" s="276">
        <v>0</v>
      </c>
      <c r="J334" s="276">
        <v>37083</v>
      </c>
      <c r="K334" s="479">
        <v>6.0072800000000003E-3</v>
      </c>
    </row>
    <row r="335" spans="1:11" x14ac:dyDescent="0.2">
      <c r="A335" s="209" t="s">
        <v>290</v>
      </c>
      <c r="B335" s="209" t="s">
        <v>1155</v>
      </c>
      <c r="C335" s="209" t="s">
        <v>1753</v>
      </c>
      <c r="D335" s="276">
        <v>10903</v>
      </c>
      <c r="E335" s="479">
        <v>1.7662400000000001E-3</v>
      </c>
      <c r="F335" s="276">
        <v>0</v>
      </c>
      <c r="G335" s="276">
        <v>0</v>
      </c>
      <c r="H335" s="276">
        <v>0</v>
      </c>
      <c r="I335" s="276">
        <v>0</v>
      </c>
      <c r="J335" s="276">
        <v>10903</v>
      </c>
      <c r="K335" s="479">
        <v>1.7662400000000001E-3</v>
      </c>
    </row>
    <row r="336" spans="1:11" x14ac:dyDescent="0.2">
      <c r="A336" s="209" t="s">
        <v>290</v>
      </c>
      <c r="B336" s="209" t="s">
        <v>1157</v>
      </c>
      <c r="C336" s="209" t="s">
        <v>1753</v>
      </c>
      <c r="D336" s="276">
        <v>61</v>
      </c>
      <c r="E336" s="479">
        <v>9.8800000000000003E-6</v>
      </c>
      <c r="F336" s="276">
        <v>0</v>
      </c>
      <c r="G336" s="276">
        <v>0</v>
      </c>
      <c r="H336" s="276">
        <v>0</v>
      </c>
      <c r="I336" s="276">
        <v>0</v>
      </c>
      <c r="J336" s="276">
        <v>61</v>
      </c>
      <c r="K336" s="479">
        <v>9.8800000000000003E-6</v>
      </c>
    </row>
    <row r="337" spans="1:11" x14ac:dyDescent="0.2">
      <c r="A337" s="209" t="s">
        <v>290</v>
      </c>
      <c r="B337" s="209" t="s">
        <v>1157</v>
      </c>
      <c r="C337" s="209" t="s">
        <v>897</v>
      </c>
      <c r="D337" s="276">
        <v>1755</v>
      </c>
      <c r="E337" s="479">
        <v>2.8430000000000003E-4</v>
      </c>
      <c r="F337" s="276">
        <v>0</v>
      </c>
      <c r="G337" s="276">
        <v>0</v>
      </c>
      <c r="H337" s="276">
        <v>0</v>
      </c>
      <c r="I337" s="276">
        <v>-1755</v>
      </c>
      <c r="J337" s="276">
        <v>0</v>
      </c>
      <c r="K337" s="479">
        <v>0</v>
      </c>
    </row>
    <row r="338" spans="1:11" x14ac:dyDescent="0.2">
      <c r="A338" s="209" t="s">
        <v>290</v>
      </c>
      <c r="B338" s="209" t="s">
        <v>1158</v>
      </c>
      <c r="C338" s="209" t="s">
        <v>897</v>
      </c>
      <c r="D338" s="276">
        <v>1229</v>
      </c>
      <c r="E338" s="479">
        <v>1.9908999999999999E-4</v>
      </c>
      <c r="F338" s="276">
        <v>0</v>
      </c>
      <c r="G338" s="276">
        <v>0</v>
      </c>
      <c r="H338" s="276">
        <v>0</v>
      </c>
      <c r="I338" s="276">
        <v>-1229</v>
      </c>
      <c r="J338" s="276">
        <v>0</v>
      </c>
      <c r="K338" s="479">
        <v>0</v>
      </c>
    </row>
    <row r="339" spans="1:11" x14ac:dyDescent="0.2">
      <c r="A339" s="209" t="s">
        <v>290</v>
      </c>
      <c r="B339" s="209" t="s">
        <v>1159</v>
      </c>
      <c r="C339" s="209" t="s">
        <v>1753</v>
      </c>
      <c r="D339" s="276">
        <v>1495</v>
      </c>
      <c r="E339" s="479">
        <v>2.4217999999999999E-4</v>
      </c>
      <c r="F339" s="276">
        <v>377</v>
      </c>
      <c r="G339" s="276">
        <v>0</v>
      </c>
      <c r="H339" s="276">
        <v>0</v>
      </c>
      <c r="I339" s="276">
        <v>0</v>
      </c>
      <c r="J339" s="276">
        <v>1495</v>
      </c>
      <c r="K339" s="479">
        <v>2.4217999999999999E-4</v>
      </c>
    </row>
    <row r="340" spans="1:11" x14ac:dyDescent="0.2">
      <c r="A340" s="209" t="s">
        <v>290</v>
      </c>
      <c r="B340" s="209" t="s">
        <v>1159</v>
      </c>
      <c r="C340" s="209" t="s">
        <v>897</v>
      </c>
      <c r="D340" s="276">
        <v>12</v>
      </c>
      <c r="E340" s="479">
        <v>1.9400000000000001E-6</v>
      </c>
      <c r="F340" s="276">
        <v>0</v>
      </c>
      <c r="G340" s="276">
        <v>0</v>
      </c>
      <c r="H340" s="276">
        <v>0</v>
      </c>
      <c r="I340" s="276">
        <v>-12</v>
      </c>
      <c r="J340" s="276">
        <v>0</v>
      </c>
      <c r="K340" s="479">
        <v>0</v>
      </c>
    </row>
    <row r="341" spans="1:11" x14ac:dyDescent="0.2">
      <c r="A341" s="209" t="s">
        <v>290</v>
      </c>
      <c r="B341" s="209" t="s">
        <v>1160</v>
      </c>
      <c r="C341" s="209" t="s">
        <v>897</v>
      </c>
      <c r="D341" s="276">
        <v>9844</v>
      </c>
      <c r="E341" s="479">
        <v>1.59468E-3</v>
      </c>
      <c r="F341" s="276">
        <v>0</v>
      </c>
      <c r="G341" s="276">
        <v>0</v>
      </c>
      <c r="H341" s="276">
        <v>0</v>
      </c>
      <c r="I341" s="276">
        <v>-9844</v>
      </c>
      <c r="J341" s="276">
        <v>0</v>
      </c>
      <c r="K341" s="479">
        <v>0</v>
      </c>
    </row>
    <row r="342" spans="1:11" x14ac:dyDescent="0.2">
      <c r="A342" s="209" t="s">
        <v>290</v>
      </c>
      <c r="B342" s="209" t="s">
        <v>1161</v>
      </c>
      <c r="C342" s="209" t="s">
        <v>1753</v>
      </c>
      <c r="D342" s="276">
        <v>4</v>
      </c>
      <c r="E342" s="479">
        <v>6.5000000000000002E-7</v>
      </c>
      <c r="F342" s="276">
        <v>0</v>
      </c>
      <c r="G342" s="276">
        <v>0</v>
      </c>
      <c r="H342" s="276">
        <v>0</v>
      </c>
      <c r="I342" s="276">
        <v>0</v>
      </c>
      <c r="J342" s="276">
        <v>4</v>
      </c>
      <c r="K342" s="479">
        <v>6.5000000000000002E-7</v>
      </c>
    </row>
    <row r="343" spans="1:11" x14ac:dyDescent="0.2">
      <c r="A343" s="209" t="s">
        <v>290</v>
      </c>
      <c r="B343" s="209" t="s">
        <v>1161</v>
      </c>
      <c r="C343" s="209" t="s">
        <v>897</v>
      </c>
      <c r="D343" s="276">
        <v>14045</v>
      </c>
      <c r="E343" s="479">
        <v>2.27523E-3</v>
      </c>
      <c r="F343" s="276">
        <v>0</v>
      </c>
      <c r="G343" s="276">
        <v>0</v>
      </c>
      <c r="H343" s="276">
        <v>0</v>
      </c>
      <c r="I343" s="276">
        <v>-14045</v>
      </c>
      <c r="J343" s="276">
        <v>0</v>
      </c>
      <c r="K343" s="479">
        <v>0</v>
      </c>
    </row>
    <row r="344" spans="1:11" x14ac:dyDescent="0.2">
      <c r="A344" s="209" t="s">
        <v>290</v>
      </c>
      <c r="B344" s="209" t="s">
        <v>1162</v>
      </c>
      <c r="C344" s="209" t="s">
        <v>1753</v>
      </c>
      <c r="D344" s="276">
        <v>4965</v>
      </c>
      <c r="E344" s="479">
        <v>8.0431000000000003E-4</v>
      </c>
      <c r="F344" s="276">
        <v>0</v>
      </c>
      <c r="G344" s="276">
        <v>0</v>
      </c>
      <c r="H344" s="276">
        <v>0</v>
      </c>
      <c r="I344" s="276">
        <v>0</v>
      </c>
      <c r="J344" s="276">
        <v>4965</v>
      </c>
      <c r="K344" s="479">
        <v>8.0431000000000003E-4</v>
      </c>
    </row>
    <row r="345" spans="1:11" x14ac:dyDescent="0.2">
      <c r="A345" s="209" t="s">
        <v>290</v>
      </c>
      <c r="B345" s="209" t="s">
        <v>1164</v>
      </c>
      <c r="C345" s="209" t="s">
        <v>1753</v>
      </c>
      <c r="D345" s="276">
        <v>1147</v>
      </c>
      <c r="E345" s="479">
        <v>1.8581000000000001E-4</v>
      </c>
      <c r="F345" s="276">
        <v>41</v>
      </c>
      <c r="G345" s="276">
        <v>0</v>
      </c>
      <c r="H345" s="276">
        <v>0</v>
      </c>
      <c r="I345" s="276">
        <v>0</v>
      </c>
      <c r="J345" s="276">
        <v>1147</v>
      </c>
      <c r="K345" s="479">
        <v>1.8581000000000001E-4</v>
      </c>
    </row>
    <row r="346" spans="1:11" x14ac:dyDescent="0.2">
      <c r="A346" s="209" t="s">
        <v>290</v>
      </c>
      <c r="B346" s="209" t="s">
        <v>1165</v>
      </c>
      <c r="C346" s="209" t="s">
        <v>1753</v>
      </c>
      <c r="D346" s="276">
        <v>4506</v>
      </c>
      <c r="E346" s="479">
        <v>7.2995000000000004E-4</v>
      </c>
      <c r="F346" s="276">
        <v>0</v>
      </c>
      <c r="G346" s="276">
        <v>0</v>
      </c>
      <c r="H346" s="276">
        <v>0</v>
      </c>
      <c r="I346" s="276">
        <v>0</v>
      </c>
      <c r="J346" s="276">
        <v>4506</v>
      </c>
      <c r="K346" s="479">
        <v>7.2995000000000004E-4</v>
      </c>
    </row>
    <row r="347" spans="1:11" x14ac:dyDescent="0.2">
      <c r="A347" s="209" t="s">
        <v>290</v>
      </c>
      <c r="B347" s="209" t="s">
        <v>1166</v>
      </c>
      <c r="C347" s="209" t="s">
        <v>1753</v>
      </c>
      <c r="D347" s="276">
        <v>211</v>
      </c>
      <c r="E347" s="479">
        <v>3.4180000000000001E-5</v>
      </c>
      <c r="F347" s="276">
        <v>0</v>
      </c>
      <c r="G347" s="276">
        <v>0</v>
      </c>
      <c r="H347" s="276">
        <v>0</v>
      </c>
      <c r="I347" s="276">
        <v>0</v>
      </c>
      <c r="J347" s="276">
        <v>211</v>
      </c>
      <c r="K347" s="479">
        <v>3.4180000000000001E-5</v>
      </c>
    </row>
    <row r="348" spans="1:11" x14ac:dyDescent="0.2">
      <c r="A348" s="209" t="s">
        <v>290</v>
      </c>
      <c r="B348" s="209" t="s">
        <v>1167</v>
      </c>
      <c r="C348" s="209" t="s">
        <v>1753</v>
      </c>
      <c r="D348" s="276">
        <v>16838</v>
      </c>
      <c r="E348" s="479">
        <v>2.7276800000000001E-3</v>
      </c>
      <c r="F348" s="276">
        <v>2475</v>
      </c>
      <c r="G348" s="276">
        <v>230</v>
      </c>
      <c r="H348" s="276">
        <v>368</v>
      </c>
      <c r="I348" s="276">
        <v>54</v>
      </c>
      <c r="J348" s="276">
        <v>17490</v>
      </c>
      <c r="K348" s="479">
        <v>2.8333E-3</v>
      </c>
    </row>
    <row r="349" spans="1:11" x14ac:dyDescent="0.2">
      <c r="A349" s="209" t="s">
        <v>290</v>
      </c>
      <c r="B349" s="209" t="s">
        <v>1168</v>
      </c>
      <c r="C349" s="209" t="s">
        <v>1753</v>
      </c>
      <c r="D349" s="276">
        <v>4678</v>
      </c>
      <c r="E349" s="479">
        <v>7.5781999999999998E-4</v>
      </c>
      <c r="F349" s="276">
        <v>5</v>
      </c>
      <c r="G349" s="276">
        <v>0</v>
      </c>
      <c r="H349" s="276">
        <v>0</v>
      </c>
      <c r="I349" s="276">
        <v>0</v>
      </c>
      <c r="J349" s="276">
        <v>4678</v>
      </c>
      <c r="K349" s="479">
        <v>7.5781999999999998E-4</v>
      </c>
    </row>
    <row r="350" spans="1:11" x14ac:dyDescent="0.2">
      <c r="A350" s="209" t="s">
        <v>290</v>
      </c>
      <c r="B350" s="209" t="s">
        <v>1169</v>
      </c>
      <c r="C350" s="209" t="s">
        <v>1753</v>
      </c>
      <c r="D350" s="276">
        <v>15888</v>
      </c>
      <c r="E350" s="479">
        <v>2.5737799999999999E-3</v>
      </c>
      <c r="F350" s="276">
        <v>271</v>
      </c>
      <c r="G350" s="276">
        <v>401</v>
      </c>
      <c r="H350" s="276">
        <v>3919</v>
      </c>
      <c r="I350" s="276">
        <v>687</v>
      </c>
      <c r="J350" s="276">
        <v>20895</v>
      </c>
      <c r="K350" s="479">
        <v>3.3849000000000001E-3</v>
      </c>
    </row>
    <row r="351" spans="1:11" x14ac:dyDescent="0.2">
      <c r="A351" s="209" t="s">
        <v>290</v>
      </c>
      <c r="B351" s="209" t="s">
        <v>1171</v>
      </c>
      <c r="C351" s="209" t="s">
        <v>1753</v>
      </c>
      <c r="D351" s="276">
        <v>1173</v>
      </c>
      <c r="E351" s="479">
        <v>1.9002E-4</v>
      </c>
      <c r="F351" s="276">
        <v>345</v>
      </c>
      <c r="G351" s="276">
        <v>0</v>
      </c>
      <c r="H351" s="276">
        <v>0</v>
      </c>
      <c r="I351" s="276">
        <v>0</v>
      </c>
      <c r="J351" s="276">
        <v>1173</v>
      </c>
      <c r="K351" s="479">
        <v>1.9002E-4</v>
      </c>
    </row>
    <row r="352" spans="1:11" x14ac:dyDescent="0.2">
      <c r="A352" s="209" t="s">
        <v>290</v>
      </c>
      <c r="B352" s="209" t="s">
        <v>1176</v>
      </c>
      <c r="C352" s="209" t="s">
        <v>1753</v>
      </c>
      <c r="D352" s="276">
        <v>5451</v>
      </c>
      <c r="E352" s="479">
        <v>8.8303999999999998E-4</v>
      </c>
      <c r="F352" s="276">
        <v>601</v>
      </c>
      <c r="G352" s="276">
        <v>0</v>
      </c>
      <c r="H352" s="276">
        <v>0</v>
      </c>
      <c r="I352" s="276">
        <v>0</v>
      </c>
      <c r="J352" s="276">
        <v>5451</v>
      </c>
      <c r="K352" s="479">
        <v>8.8303999999999998E-4</v>
      </c>
    </row>
    <row r="353" spans="1:11" x14ac:dyDescent="0.2">
      <c r="A353" s="209" t="s">
        <v>290</v>
      </c>
      <c r="B353" s="209" t="s">
        <v>1177</v>
      </c>
      <c r="C353" s="209" t="s">
        <v>1753</v>
      </c>
      <c r="D353" s="276">
        <v>13320</v>
      </c>
      <c r="E353" s="479">
        <v>2.1577800000000002E-3</v>
      </c>
      <c r="F353" s="276">
        <v>191</v>
      </c>
      <c r="G353" s="276">
        <v>0</v>
      </c>
      <c r="H353" s="276">
        <v>0</v>
      </c>
      <c r="I353" s="276">
        <v>0</v>
      </c>
      <c r="J353" s="276">
        <v>13320</v>
      </c>
      <c r="K353" s="479">
        <v>2.1577800000000002E-3</v>
      </c>
    </row>
    <row r="354" spans="1:11" x14ac:dyDescent="0.2">
      <c r="A354" s="209" t="s">
        <v>290</v>
      </c>
      <c r="B354" s="209" t="s">
        <v>1179</v>
      </c>
      <c r="C354" s="209" t="s">
        <v>1753</v>
      </c>
      <c r="D354" s="276">
        <v>107402</v>
      </c>
      <c r="E354" s="479">
        <v>1.739864E-2</v>
      </c>
      <c r="F354" s="276">
        <v>13750</v>
      </c>
      <c r="G354" s="276">
        <v>0</v>
      </c>
      <c r="H354" s="276">
        <v>0</v>
      </c>
      <c r="I354" s="276">
        <v>0</v>
      </c>
      <c r="J354" s="276">
        <v>107402</v>
      </c>
      <c r="K354" s="479">
        <v>1.739864E-2</v>
      </c>
    </row>
    <row r="355" spans="1:11" x14ac:dyDescent="0.2">
      <c r="A355" s="209" t="s">
        <v>290</v>
      </c>
      <c r="B355" s="209" t="s">
        <v>1181</v>
      </c>
      <c r="C355" s="209" t="s">
        <v>1753</v>
      </c>
      <c r="D355" s="276">
        <v>32889</v>
      </c>
      <c r="E355" s="479">
        <v>5.3278700000000002E-3</v>
      </c>
      <c r="F355" s="276">
        <v>0</v>
      </c>
      <c r="G355" s="276">
        <v>0</v>
      </c>
      <c r="H355" s="276">
        <v>0</v>
      </c>
      <c r="I355" s="276">
        <v>0</v>
      </c>
      <c r="J355" s="276">
        <v>32889</v>
      </c>
      <c r="K355" s="479">
        <v>5.3278700000000002E-3</v>
      </c>
    </row>
    <row r="356" spans="1:11" x14ac:dyDescent="0.2">
      <c r="A356" s="209" t="s">
        <v>290</v>
      </c>
      <c r="B356" s="209" t="s">
        <v>1182</v>
      </c>
      <c r="C356" s="209" t="s">
        <v>1753</v>
      </c>
      <c r="D356" s="276">
        <v>179637</v>
      </c>
      <c r="E356" s="479">
        <v>2.910039E-2</v>
      </c>
      <c r="F356" s="276">
        <v>10779</v>
      </c>
      <c r="G356" s="276">
        <v>0</v>
      </c>
      <c r="H356" s="276">
        <v>0</v>
      </c>
      <c r="I356" s="276">
        <v>0</v>
      </c>
      <c r="J356" s="276">
        <v>179637</v>
      </c>
      <c r="K356" s="479">
        <v>2.910039E-2</v>
      </c>
    </row>
    <row r="357" spans="1:11" x14ac:dyDescent="0.2">
      <c r="A357" s="209" t="s">
        <v>290</v>
      </c>
      <c r="B357" s="209" t="s">
        <v>1185</v>
      </c>
      <c r="C357" s="209" t="s">
        <v>1753</v>
      </c>
      <c r="D357" s="276">
        <v>644</v>
      </c>
      <c r="E357" s="479">
        <v>1.0433E-4</v>
      </c>
      <c r="F357" s="276">
        <v>0</v>
      </c>
      <c r="G357" s="276">
        <v>0</v>
      </c>
      <c r="H357" s="276">
        <v>0</v>
      </c>
      <c r="I357" s="276">
        <v>0</v>
      </c>
      <c r="J357" s="276">
        <v>644</v>
      </c>
      <c r="K357" s="479">
        <v>1.0433E-4</v>
      </c>
    </row>
    <row r="358" spans="1:11" x14ac:dyDescent="0.2">
      <c r="A358" s="209" t="s">
        <v>290</v>
      </c>
      <c r="B358" s="209" t="s">
        <v>1187</v>
      </c>
      <c r="C358" s="209" t="s">
        <v>1753</v>
      </c>
      <c r="D358" s="276">
        <v>630</v>
      </c>
      <c r="E358" s="479">
        <v>1.0206E-4</v>
      </c>
      <c r="F358" s="276">
        <v>0</v>
      </c>
      <c r="G358" s="276">
        <v>0</v>
      </c>
      <c r="H358" s="276">
        <v>0</v>
      </c>
      <c r="I358" s="276">
        <v>0</v>
      </c>
      <c r="J358" s="276">
        <v>630</v>
      </c>
      <c r="K358" s="479">
        <v>1.0206E-4</v>
      </c>
    </row>
    <row r="359" spans="1:11" x14ac:dyDescent="0.2">
      <c r="A359" s="209" t="s">
        <v>290</v>
      </c>
      <c r="B359" s="209" t="s">
        <v>1188</v>
      </c>
      <c r="C359" s="209" t="s">
        <v>1753</v>
      </c>
      <c r="D359" s="276">
        <v>4720</v>
      </c>
      <c r="E359" s="479">
        <v>7.6462000000000003E-4</v>
      </c>
      <c r="F359" s="276">
        <v>0</v>
      </c>
      <c r="G359" s="276">
        <v>0</v>
      </c>
      <c r="H359" s="276">
        <v>0</v>
      </c>
      <c r="I359" s="276">
        <v>0</v>
      </c>
      <c r="J359" s="276">
        <v>4720</v>
      </c>
      <c r="K359" s="479">
        <v>7.6462000000000003E-4</v>
      </c>
    </row>
    <row r="360" spans="1:11" x14ac:dyDescent="0.2">
      <c r="A360" s="209" t="s">
        <v>290</v>
      </c>
      <c r="B360" s="209" t="s">
        <v>1189</v>
      </c>
      <c r="C360" s="209" t="s">
        <v>1753</v>
      </c>
      <c r="D360" s="276">
        <v>6751</v>
      </c>
      <c r="E360" s="479">
        <v>1.0936299999999999E-3</v>
      </c>
      <c r="F360" s="276">
        <v>24</v>
      </c>
      <c r="G360" s="276">
        <v>84</v>
      </c>
      <c r="H360" s="276">
        <v>8</v>
      </c>
      <c r="I360" s="276">
        <v>216</v>
      </c>
      <c r="J360" s="276">
        <v>7059</v>
      </c>
      <c r="K360" s="479">
        <v>1.14353E-3</v>
      </c>
    </row>
    <row r="361" spans="1:11" x14ac:dyDescent="0.2">
      <c r="A361" s="209" t="s">
        <v>290</v>
      </c>
      <c r="B361" s="209" t="s">
        <v>1190</v>
      </c>
      <c r="C361" s="209" t="s">
        <v>1753</v>
      </c>
      <c r="D361" s="276">
        <v>3733062</v>
      </c>
      <c r="E361" s="479">
        <v>0.60473933999999996</v>
      </c>
      <c r="F361" s="276">
        <v>562939</v>
      </c>
      <c r="G361" s="276">
        <v>0</v>
      </c>
      <c r="H361" s="276">
        <v>0</v>
      </c>
      <c r="I361" s="276">
        <v>0</v>
      </c>
      <c r="J361" s="276">
        <v>3733062</v>
      </c>
      <c r="K361" s="479">
        <v>0.60473933999999996</v>
      </c>
    </row>
    <row r="362" spans="1:11" x14ac:dyDescent="0.2">
      <c r="A362" s="209" t="s">
        <v>290</v>
      </c>
      <c r="B362" s="209" t="s">
        <v>788</v>
      </c>
      <c r="C362" s="209" t="s">
        <v>1753</v>
      </c>
      <c r="D362" s="276">
        <v>49702</v>
      </c>
      <c r="E362" s="479">
        <v>8.0514999999999996E-3</v>
      </c>
      <c r="F362" s="276">
        <v>0</v>
      </c>
      <c r="G362" s="276">
        <v>0</v>
      </c>
      <c r="H362" s="276">
        <v>0</v>
      </c>
      <c r="I362" s="276">
        <v>0</v>
      </c>
      <c r="J362" s="276">
        <v>49702</v>
      </c>
      <c r="K362" s="479">
        <v>8.0514999999999996E-3</v>
      </c>
    </row>
    <row r="363" spans="1:11" x14ac:dyDescent="0.2">
      <c r="A363" s="209" t="s">
        <v>290</v>
      </c>
      <c r="B363" s="209" t="s">
        <v>1253</v>
      </c>
      <c r="C363" s="209" t="s">
        <v>1753</v>
      </c>
      <c r="D363" s="276">
        <v>1016752</v>
      </c>
      <c r="E363" s="479">
        <v>0.16470926999999999</v>
      </c>
      <c r="F363" s="276">
        <v>0</v>
      </c>
      <c r="G363" s="276">
        <v>0</v>
      </c>
      <c r="H363" s="276">
        <v>0</v>
      </c>
      <c r="I363" s="276">
        <v>0</v>
      </c>
      <c r="J363" s="276">
        <v>1016752</v>
      </c>
      <c r="K363" s="479">
        <v>0.16470926999999999</v>
      </c>
    </row>
    <row r="364" spans="1:11" x14ac:dyDescent="0.2">
      <c r="A364" s="209" t="s">
        <v>290</v>
      </c>
      <c r="B364" s="209" t="s">
        <v>1254</v>
      </c>
      <c r="C364" s="209" t="s">
        <v>1753</v>
      </c>
      <c r="D364" s="276">
        <v>137628</v>
      </c>
      <c r="E364" s="479">
        <v>2.2295120000000002E-2</v>
      </c>
      <c r="F364" s="276">
        <v>0</v>
      </c>
      <c r="G364" s="276">
        <v>0</v>
      </c>
      <c r="H364" s="276">
        <v>0</v>
      </c>
      <c r="I364" s="276">
        <v>0</v>
      </c>
      <c r="J364" s="276">
        <v>137628</v>
      </c>
      <c r="K364" s="479">
        <v>2.2295120000000002E-2</v>
      </c>
    </row>
    <row r="365" spans="1:11" x14ac:dyDescent="0.2">
      <c r="A365" s="209" t="s">
        <v>290</v>
      </c>
      <c r="B365" s="209" t="s">
        <v>1255</v>
      </c>
      <c r="C365" s="209" t="s">
        <v>1753</v>
      </c>
      <c r="D365" s="276">
        <v>50081</v>
      </c>
      <c r="E365" s="479">
        <v>8.1128999999999993E-3</v>
      </c>
      <c r="F365" s="276">
        <v>0</v>
      </c>
      <c r="G365" s="276">
        <v>0</v>
      </c>
      <c r="H365" s="276">
        <v>0</v>
      </c>
      <c r="I365" s="276">
        <v>0</v>
      </c>
      <c r="J365" s="276">
        <v>50081</v>
      </c>
      <c r="K365" s="479">
        <v>8.1128999999999993E-3</v>
      </c>
    </row>
    <row r="366" spans="1:11" x14ac:dyDescent="0.2">
      <c r="A366" s="209" t="s">
        <v>290</v>
      </c>
      <c r="B366" s="209" t="s">
        <v>1256</v>
      </c>
      <c r="C366" s="209" t="s">
        <v>1753</v>
      </c>
      <c r="D366" s="276">
        <v>685768</v>
      </c>
      <c r="E366" s="479">
        <v>0.11109135000000001</v>
      </c>
      <c r="F366" s="276">
        <v>0</v>
      </c>
      <c r="G366" s="276">
        <v>0</v>
      </c>
      <c r="H366" s="276">
        <v>0</v>
      </c>
      <c r="I366" s="276">
        <v>0</v>
      </c>
      <c r="J366" s="276">
        <v>685768</v>
      </c>
      <c r="K366" s="479">
        <v>0.11109135000000001</v>
      </c>
    </row>
    <row r="367" spans="1:11" x14ac:dyDescent="0.2">
      <c r="A367" s="209" t="s">
        <v>290</v>
      </c>
      <c r="B367" s="209" t="s">
        <v>1257</v>
      </c>
      <c r="C367" s="209" t="s">
        <v>1753</v>
      </c>
      <c r="D367" s="276">
        <v>382001</v>
      </c>
      <c r="E367" s="479">
        <v>6.1882449999999999E-2</v>
      </c>
      <c r="F367" s="276">
        <v>0</v>
      </c>
      <c r="G367" s="276">
        <v>0</v>
      </c>
      <c r="H367" s="276">
        <v>0</v>
      </c>
      <c r="I367" s="276">
        <v>0</v>
      </c>
      <c r="J367" s="276">
        <v>382001</v>
      </c>
      <c r="K367" s="479">
        <v>6.1882449999999999E-2</v>
      </c>
    </row>
    <row r="368" spans="1:11" x14ac:dyDescent="0.2">
      <c r="A368" s="209" t="s">
        <v>290</v>
      </c>
      <c r="B368" s="209" t="s">
        <v>1260</v>
      </c>
      <c r="C368" s="209" t="s">
        <v>1753</v>
      </c>
      <c r="D368" s="276">
        <v>118075</v>
      </c>
      <c r="E368" s="479">
        <v>1.9127620000000001E-2</v>
      </c>
      <c r="F368" s="276">
        <v>0</v>
      </c>
      <c r="G368" s="276">
        <v>0</v>
      </c>
      <c r="H368" s="276">
        <v>0</v>
      </c>
      <c r="I368" s="276">
        <v>0</v>
      </c>
      <c r="J368" s="276">
        <v>118075</v>
      </c>
      <c r="K368" s="479">
        <v>1.9127620000000001E-2</v>
      </c>
    </row>
    <row r="369" spans="1:11" x14ac:dyDescent="0.2">
      <c r="A369" s="209" t="s">
        <v>290</v>
      </c>
      <c r="B369" s="209" t="s">
        <v>1262</v>
      </c>
      <c r="C369" s="209" t="s">
        <v>1753</v>
      </c>
      <c r="D369" s="276">
        <v>-59</v>
      </c>
      <c r="E369" s="479">
        <v>-9.5599999999999999E-6</v>
      </c>
      <c r="F369" s="276">
        <v>0</v>
      </c>
      <c r="G369" s="276">
        <v>0</v>
      </c>
      <c r="H369" s="276">
        <v>0</v>
      </c>
      <c r="I369" s="276">
        <v>0</v>
      </c>
      <c r="J369" s="276">
        <v>-59</v>
      </c>
      <c r="K369" s="479">
        <v>-9.5599999999999999E-6</v>
      </c>
    </row>
    <row r="370" spans="1:11" x14ac:dyDescent="0.2">
      <c r="A370" s="209" t="s">
        <v>290</v>
      </c>
      <c r="B370" s="209" t="s">
        <v>1264</v>
      </c>
      <c r="C370" s="209" t="s">
        <v>1753</v>
      </c>
      <c r="D370" s="276">
        <v>2439948</v>
      </c>
      <c r="E370" s="479">
        <v>0.39526065999999999</v>
      </c>
      <c r="F370" s="276">
        <v>0</v>
      </c>
      <c r="G370" s="276">
        <v>0</v>
      </c>
      <c r="H370" s="276">
        <v>0</v>
      </c>
      <c r="I370" s="276">
        <v>0</v>
      </c>
      <c r="J370" s="276">
        <v>2439948</v>
      </c>
      <c r="K370" s="479">
        <v>0.39526065999999999</v>
      </c>
    </row>
    <row r="371" spans="1:11" x14ac:dyDescent="0.2">
      <c r="A371" s="209" t="s">
        <v>290</v>
      </c>
      <c r="B371" s="209" t="s">
        <v>691</v>
      </c>
      <c r="C371" s="209" t="s">
        <v>1753</v>
      </c>
      <c r="D371" s="276">
        <v>6173010</v>
      </c>
      <c r="E371" s="479">
        <v>1</v>
      </c>
      <c r="F371" s="276">
        <v>0</v>
      </c>
      <c r="G371" s="276">
        <v>0</v>
      </c>
      <c r="H371" s="276">
        <v>0</v>
      </c>
      <c r="I371" s="276">
        <v>0</v>
      </c>
      <c r="J371" s="276">
        <v>6173010</v>
      </c>
      <c r="K371" s="479">
        <v>1</v>
      </c>
    </row>
    <row r="372" spans="1:11" x14ac:dyDescent="0.2">
      <c r="A372" s="528" t="s">
        <v>287</v>
      </c>
      <c r="B372" s="209" t="s">
        <v>508</v>
      </c>
      <c r="C372" s="209" t="s">
        <v>1753</v>
      </c>
      <c r="D372" s="276">
        <v>3</v>
      </c>
      <c r="E372" s="479">
        <v>3.76E-6</v>
      </c>
      <c r="F372" s="276">
        <v>0</v>
      </c>
      <c r="G372" s="276">
        <v>0</v>
      </c>
      <c r="H372" s="276">
        <v>0</v>
      </c>
      <c r="I372" s="276">
        <v>1</v>
      </c>
      <c r="J372" s="276">
        <v>4</v>
      </c>
      <c r="K372" s="479">
        <v>5.0100000000000003E-6</v>
      </c>
    </row>
    <row r="373" spans="1:11" x14ac:dyDescent="0.2">
      <c r="A373" s="209" t="s">
        <v>287</v>
      </c>
      <c r="B373" s="209" t="s">
        <v>500</v>
      </c>
      <c r="C373" s="209" t="s">
        <v>1753</v>
      </c>
      <c r="D373" s="276">
        <v>2861</v>
      </c>
      <c r="E373" s="479">
        <v>3.58669E-3</v>
      </c>
      <c r="F373" s="276">
        <v>466</v>
      </c>
      <c r="G373" s="276">
        <v>1043</v>
      </c>
      <c r="H373" s="276">
        <v>0</v>
      </c>
      <c r="I373" s="276">
        <v>442</v>
      </c>
      <c r="J373" s="276">
        <v>4346</v>
      </c>
      <c r="K373" s="479">
        <v>5.4483500000000002E-3</v>
      </c>
    </row>
    <row r="374" spans="1:11" x14ac:dyDescent="0.2">
      <c r="A374" s="209" t="s">
        <v>287</v>
      </c>
      <c r="B374" s="209" t="s">
        <v>490</v>
      </c>
      <c r="C374" s="209" t="s">
        <v>1753</v>
      </c>
      <c r="D374" s="276">
        <v>113455</v>
      </c>
      <c r="E374" s="479">
        <v>0.14223264999999999</v>
      </c>
      <c r="F374" s="276">
        <v>7723</v>
      </c>
      <c r="G374" s="276">
        <v>61399</v>
      </c>
      <c r="H374" s="276">
        <v>0</v>
      </c>
      <c r="I374" s="276">
        <v>14897</v>
      </c>
      <c r="J374" s="276">
        <v>189751</v>
      </c>
      <c r="K374" s="479">
        <v>0.23788097999999999</v>
      </c>
    </row>
    <row r="375" spans="1:11" x14ac:dyDescent="0.2">
      <c r="A375" s="209" t="s">
        <v>287</v>
      </c>
      <c r="B375" s="209" t="s">
        <v>489</v>
      </c>
      <c r="C375" s="209" t="s">
        <v>1753</v>
      </c>
      <c r="D375" s="276">
        <v>24354</v>
      </c>
      <c r="E375" s="479">
        <v>3.0531349999999999E-2</v>
      </c>
      <c r="F375" s="276">
        <v>13724</v>
      </c>
      <c r="G375" s="276">
        <v>21927</v>
      </c>
      <c r="H375" s="276">
        <v>0</v>
      </c>
      <c r="I375" s="276">
        <v>1008</v>
      </c>
      <c r="J375" s="276">
        <v>47289</v>
      </c>
      <c r="K375" s="479">
        <v>5.928377E-2</v>
      </c>
    </row>
    <row r="376" spans="1:11" x14ac:dyDescent="0.2">
      <c r="A376" s="209" t="s">
        <v>287</v>
      </c>
      <c r="B376" s="209" t="s">
        <v>487</v>
      </c>
      <c r="C376" s="209" t="s">
        <v>1753</v>
      </c>
      <c r="D376" s="276">
        <v>125</v>
      </c>
      <c r="E376" s="479">
        <v>1.5671000000000001E-4</v>
      </c>
      <c r="F376" s="276">
        <v>125</v>
      </c>
      <c r="G376" s="276">
        <v>17</v>
      </c>
      <c r="H376" s="276">
        <v>0</v>
      </c>
      <c r="I376" s="276">
        <v>10</v>
      </c>
      <c r="J376" s="276">
        <v>152</v>
      </c>
      <c r="K376" s="479">
        <v>1.9055E-4</v>
      </c>
    </row>
    <row r="377" spans="1:11" x14ac:dyDescent="0.2">
      <c r="A377" s="209" t="s">
        <v>287</v>
      </c>
      <c r="B377" s="209" t="s">
        <v>1097</v>
      </c>
      <c r="C377" s="209" t="s">
        <v>1753</v>
      </c>
      <c r="D377" s="276">
        <v>585</v>
      </c>
      <c r="E377" s="479">
        <v>7.3337999999999995E-4</v>
      </c>
      <c r="F377" s="276">
        <v>50</v>
      </c>
      <c r="G377" s="276">
        <v>294</v>
      </c>
      <c r="H377" s="276">
        <v>0</v>
      </c>
      <c r="I377" s="276">
        <v>21</v>
      </c>
      <c r="J377" s="276">
        <v>900</v>
      </c>
      <c r="K377" s="479">
        <v>1.12828E-3</v>
      </c>
    </row>
    <row r="378" spans="1:11" x14ac:dyDescent="0.2">
      <c r="A378" s="209" t="s">
        <v>287</v>
      </c>
      <c r="B378" s="209" t="s">
        <v>453</v>
      </c>
      <c r="C378" s="209" t="s">
        <v>1753</v>
      </c>
      <c r="D378" s="276">
        <v>21</v>
      </c>
      <c r="E378" s="479">
        <v>2.633E-5</v>
      </c>
      <c r="F378" s="276">
        <v>21</v>
      </c>
      <c r="G378" s="276">
        <v>1</v>
      </c>
      <c r="H378" s="276">
        <v>0</v>
      </c>
      <c r="I378" s="276">
        <v>2</v>
      </c>
      <c r="J378" s="276">
        <v>24</v>
      </c>
      <c r="K378" s="479">
        <v>3.0090000000000002E-5</v>
      </c>
    </row>
    <row r="379" spans="1:11" x14ac:dyDescent="0.2">
      <c r="A379" s="209" t="s">
        <v>287</v>
      </c>
      <c r="B379" s="209" t="s">
        <v>444</v>
      </c>
      <c r="C379" s="209" t="s">
        <v>1753</v>
      </c>
      <c r="D379" s="276">
        <v>3</v>
      </c>
      <c r="E379" s="479">
        <v>3.76E-6</v>
      </c>
      <c r="F379" s="276">
        <v>1</v>
      </c>
      <c r="G379" s="276">
        <v>1</v>
      </c>
      <c r="H379" s="276">
        <v>0</v>
      </c>
      <c r="I379" s="276">
        <v>0</v>
      </c>
      <c r="J379" s="276">
        <v>4</v>
      </c>
      <c r="K379" s="479">
        <v>5.0100000000000003E-6</v>
      </c>
    </row>
    <row r="380" spans="1:11" x14ac:dyDescent="0.2">
      <c r="A380" s="209" t="s">
        <v>287</v>
      </c>
      <c r="B380" s="209" t="s">
        <v>440</v>
      </c>
      <c r="C380" s="209" t="s">
        <v>1753</v>
      </c>
      <c r="D380" s="276">
        <v>2469</v>
      </c>
      <c r="E380" s="479">
        <v>3.0952599999999999E-3</v>
      </c>
      <c r="F380" s="276">
        <v>405</v>
      </c>
      <c r="G380" s="276">
        <v>395</v>
      </c>
      <c r="H380" s="276">
        <v>0</v>
      </c>
      <c r="I380" s="276">
        <v>99</v>
      </c>
      <c r="J380" s="276">
        <v>2963</v>
      </c>
      <c r="K380" s="479">
        <v>3.71456E-3</v>
      </c>
    </row>
    <row r="381" spans="1:11" x14ac:dyDescent="0.2">
      <c r="A381" s="209" t="s">
        <v>287</v>
      </c>
      <c r="B381" s="209" t="s">
        <v>292</v>
      </c>
      <c r="C381" s="209" t="s">
        <v>1753</v>
      </c>
      <c r="D381" s="276">
        <v>188</v>
      </c>
      <c r="E381" s="479">
        <v>2.3568999999999999E-4</v>
      </c>
      <c r="F381" s="276">
        <v>0</v>
      </c>
      <c r="G381" s="276">
        <v>38</v>
      </c>
      <c r="H381" s="276">
        <v>0</v>
      </c>
      <c r="I381" s="276">
        <v>17</v>
      </c>
      <c r="J381" s="276">
        <v>243</v>
      </c>
      <c r="K381" s="479">
        <v>3.0464000000000001E-4</v>
      </c>
    </row>
    <row r="382" spans="1:11" x14ac:dyDescent="0.2">
      <c r="A382" s="209" t="s">
        <v>287</v>
      </c>
      <c r="B382" s="209" t="s">
        <v>287</v>
      </c>
      <c r="C382" s="209" t="s">
        <v>1753</v>
      </c>
      <c r="D382" s="276">
        <v>43655</v>
      </c>
      <c r="E382" s="479">
        <v>5.4728010000000001E-2</v>
      </c>
      <c r="F382" s="276">
        <v>37152</v>
      </c>
      <c r="G382" s="276">
        <v>13913</v>
      </c>
      <c r="H382" s="276">
        <v>0</v>
      </c>
      <c r="I382" s="276">
        <v>1382</v>
      </c>
      <c r="J382" s="276">
        <v>58950</v>
      </c>
      <c r="K382" s="479">
        <v>7.3902560000000006E-2</v>
      </c>
    </row>
    <row r="383" spans="1:11" x14ac:dyDescent="0.2">
      <c r="A383" s="209" t="s">
        <v>287</v>
      </c>
      <c r="B383" s="209" t="s">
        <v>284</v>
      </c>
      <c r="C383" s="209" t="s">
        <v>1753</v>
      </c>
      <c r="D383" s="276">
        <v>43012</v>
      </c>
      <c r="E383" s="479">
        <v>5.3921910000000003E-2</v>
      </c>
      <c r="F383" s="276">
        <v>1519</v>
      </c>
      <c r="G383" s="276">
        <v>7075</v>
      </c>
      <c r="H383" s="276">
        <v>0</v>
      </c>
      <c r="I383" s="276">
        <v>2392</v>
      </c>
      <c r="J383" s="276">
        <v>52479</v>
      </c>
      <c r="K383" s="479">
        <v>6.5790199999999993E-2</v>
      </c>
    </row>
    <row r="384" spans="1:11" x14ac:dyDescent="0.2">
      <c r="A384" s="209" t="s">
        <v>287</v>
      </c>
      <c r="B384" s="209" t="s">
        <v>284</v>
      </c>
      <c r="C384" s="209" t="s">
        <v>893</v>
      </c>
      <c r="D384" s="276">
        <v>-880</v>
      </c>
      <c r="E384" s="479">
        <v>-1.1032100000000001E-3</v>
      </c>
      <c r="F384" s="276">
        <v>0</v>
      </c>
      <c r="G384" s="276">
        <v>0</v>
      </c>
      <c r="H384" s="276">
        <v>0</v>
      </c>
      <c r="I384" s="276">
        <v>0</v>
      </c>
      <c r="J384" s="276">
        <v>-880</v>
      </c>
      <c r="K384" s="479">
        <v>-1.1032100000000001E-3</v>
      </c>
    </row>
    <row r="385" spans="1:11" x14ac:dyDescent="0.2">
      <c r="A385" s="209" t="s">
        <v>287</v>
      </c>
      <c r="B385" s="209" t="s">
        <v>273</v>
      </c>
      <c r="C385" s="209" t="s">
        <v>1753</v>
      </c>
      <c r="D385" s="276">
        <v>184</v>
      </c>
      <c r="E385" s="479">
        <v>2.3067000000000001E-4</v>
      </c>
      <c r="F385" s="276">
        <v>70</v>
      </c>
      <c r="G385" s="276">
        <v>32</v>
      </c>
      <c r="H385" s="276">
        <v>0</v>
      </c>
      <c r="I385" s="276">
        <v>9</v>
      </c>
      <c r="J385" s="276">
        <v>225</v>
      </c>
      <c r="K385" s="479">
        <v>2.8206999999999999E-4</v>
      </c>
    </row>
    <row r="386" spans="1:11" x14ac:dyDescent="0.2">
      <c r="A386" s="209" t="s">
        <v>287</v>
      </c>
      <c r="B386" s="209" t="s">
        <v>267</v>
      </c>
      <c r="C386" s="209" t="s">
        <v>1753</v>
      </c>
      <c r="D386" s="276">
        <v>1439</v>
      </c>
      <c r="E386" s="479">
        <v>1.804E-3</v>
      </c>
      <c r="F386" s="276">
        <v>0</v>
      </c>
      <c r="G386" s="276">
        <v>448</v>
      </c>
      <c r="H386" s="276">
        <v>0</v>
      </c>
      <c r="I386" s="276">
        <v>88</v>
      </c>
      <c r="J386" s="276">
        <v>1975</v>
      </c>
      <c r="K386" s="479">
        <v>2.4759600000000001E-3</v>
      </c>
    </row>
    <row r="387" spans="1:11" x14ac:dyDescent="0.2">
      <c r="A387" s="209" t="s">
        <v>287</v>
      </c>
      <c r="B387" s="209" t="s">
        <v>264</v>
      </c>
      <c r="C387" s="209" t="s">
        <v>1753</v>
      </c>
      <c r="D387" s="276">
        <v>5588</v>
      </c>
      <c r="E387" s="479">
        <v>7.0053900000000002E-3</v>
      </c>
      <c r="F387" s="276">
        <v>0</v>
      </c>
      <c r="G387" s="276">
        <v>1196</v>
      </c>
      <c r="H387" s="276">
        <v>0</v>
      </c>
      <c r="I387" s="276">
        <v>476</v>
      </c>
      <c r="J387" s="276">
        <v>7260</v>
      </c>
      <c r="K387" s="479">
        <v>9.1014900000000003E-3</v>
      </c>
    </row>
    <row r="388" spans="1:11" x14ac:dyDescent="0.2">
      <c r="A388" s="209" t="s">
        <v>287</v>
      </c>
      <c r="B388" s="209" t="s">
        <v>243</v>
      </c>
      <c r="C388" s="209" t="s">
        <v>1753</v>
      </c>
      <c r="D388" s="276">
        <v>1255</v>
      </c>
      <c r="E388" s="479">
        <v>1.57333E-3</v>
      </c>
      <c r="F388" s="276">
        <v>450</v>
      </c>
      <c r="G388" s="276">
        <v>317</v>
      </c>
      <c r="H388" s="276">
        <v>143</v>
      </c>
      <c r="I388" s="276">
        <v>64</v>
      </c>
      <c r="J388" s="276">
        <v>1779</v>
      </c>
      <c r="K388" s="479">
        <v>2.2302400000000001E-3</v>
      </c>
    </row>
    <row r="389" spans="1:11" x14ac:dyDescent="0.2">
      <c r="A389" s="209" t="s">
        <v>287</v>
      </c>
      <c r="B389" s="209" t="s">
        <v>240</v>
      </c>
      <c r="C389" s="209" t="s">
        <v>1753</v>
      </c>
      <c r="D389" s="276">
        <v>44</v>
      </c>
      <c r="E389" s="479">
        <v>5.516E-5</v>
      </c>
      <c r="F389" s="276">
        <v>5</v>
      </c>
      <c r="G389" s="276">
        <v>18</v>
      </c>
      <c r="H389" s="276">
        <v>4</v>
      </c>
      <c r="I389" s="276">
        <v>2</v>
      </c>
      <c r="J389" s="276">
        <v>68</v>
      </c>
      <c r="K389" s="479">
        <v>8.5249999999999999E-5</v>
      </c>
    </row>
    <row r="390" spans="1:11" x14ac:dyDescent="0.2">
      <c r="A390" s="209" t="s">
        <v>287</v>
      </c>
      <c r="B390" s="209" t="s">
        <v>237</v>
      </c>
      <c r="C390" s="209" t="s">
        <v>1753</v>
      </c>
      <c r="D390" s="276">
        <v>1</v>
      </c>
      <c r="E390" s="479">
        <v>1.2500000000000001E-6</v>
      </c>
      <c r="F390" s="276">
        <v>0</v>
      </c>
      <c r="G390" s="276">
        <v>0</v>
      </c>
      <c r="H390" s="276">
        <v>0</v>
      </c>
      <c r="I390" s="276">
        <v>0</v>
      </c>
      <c r="J390" s="276">
        <v>1</v>
      </c>
      <c r="K390" s="479">
        <v>1.2500000000000001E-6</v>
      </c>
    </row>
    <row r="391" spans="1:11" x14ac:dyDescent="0.2">
      <c r="A391" s="209" t="s">
        <v>287</v>
      </c>
      <c r="B391" s="209" t="s">
        <v>230</v>
      </c>
      <c r="C391" s="209" t="s">
        <v>1753</v>
      </c>
      <c r="D391" s="276">
        <v>592</v>
      </c>
      <c r="E391" s="479">
        <v>7.4215999999999996E-4</v>
      </c>
      <c r="F391" s="276">
        <v>13</v>
      </c>
      <c r="G391" s="276">
        <v>92</v>
      </c>
      <c r="H391" s="276">
        <v>0</v>
      </c>
      <c r="I391" s="276">
        <v>48</v>
      </c>
      <c r="J391" s="276">
        <v>732</v>
      </c>
      <c r="K391" s="479">
        <v>9.1766999999999999E-4</v>
      </c>
    </row>
    <row r="392" spans="1:11" x14ac:dyDescent="0.2">
      <c r="A392" s="209" t="s">
        <v>287</v>
      </c>
      <c r="B392" s="209" t="s">
        <v>1100</v>
      </c>
      <c r="C392" s="209" t="s">
        <v>1753</v>
      </c>
      <c r="D392" s="276">
        <v>343</v>
      </c>
      <c r="E392" s="479">
        <v>4.2999999999999999E-4</v>
      </c>
      <c r="F392" s="276">
        <v>92</v>
      </c>
      <c r="G392" s="276">
        <v>138</v>
      </c>
      <c r="H392" s="276">
        <v>74</v>
      </c>
      <c r="I392" s="276">
        <v>11</v>
      </c>
      <c r="J392" s="276">
        <v>566</v>
      </c>
      <c r="K392" s="479">
        <v>7.0956000000000003E-4</v>
      </c>
    </row>
    <row r="393" spans="1:11" x14ac:dyDescent="0.2">
      <c r="A393" s="209" t="s">
        <v>287</v>
      </c>
      <c r="B393" s="209" t="s">
        <v>1104</v>
      </c>
      <c r="C393" s="209" t="s">
        <v>1753</v>
      </c>
      <c r="D393" s="276">
        <v>12930</v>
      </c>
      <c r="E393" s="479">
        <v>1.6209669999999999E-2</v>
      </c>
      <c r="F393" s="276">
        <v>452</v>
      </c>
      <c r="G393" s="276">
        <v>2091</v>
      </c>
      <c r="H393" s="276">
        <v>0</v>
      </c>
      <c r="I393" s="276">
        <v>1121</v>
      </c>
      <c r="J393" s="276">
        <v>16142</v>
      </c>
      <c r="K393" s="479">
        <v>2.023639E-2</v>
      </c>
    </row>
    <row r="394" spans="1:11" x14ac:dyDescent="0.2">
      <c r="A394" s="209" t="s">
        <v>287</v>
      </c>
      <c r="B394" s="209" t="s">
        <v>206</v>
      </c>
      <c r="C394" s="209" t="s">
        <v>1753</v>
      </c>
      <c r="D394" s="276">
        <v>10259</v>
      </c>
      <c r="E394" s="479">
        <v>1.286118E-2</v>
      </c>
      <c r="F394" s="276">
        <v>80</v>
      </c>
      <c r="G394" s="276">
        <v>437</v>
      </c>
      <c r="H394" s="276">
        <v>0</v>
      </c>
      <c r="I394" s="276">
        <v>395</v>
      </c>
      <c r="J394" s="276">
        <v>11091</v>
      </c>
      <c r="K394" s="479">
        <v>1.390421E-2</v>
      </c>
    </row>
    <row r="395" spans="1:11" x14ac:dyDescent="0.2">
      <c r="A395" s="209" t="s">
        <v>287</v>
      </c>
      <c r="B395" s="209" t="s">
        <v>202</v>
      </c>
      <c r="C395" s="209" t="s">
        <v>1753</v>
      </c>
      <c r="D395" s="276">
        <v>232</v>
      </c>
      <c r="E395" s="479">
        <v>2.9085E-4</v>
      </c>
      <c r="F395" s="276">
        <v>0</v>
      </c>
      <c r="G395" s="276">
        <v>39</v>
      </c>
      <c r="H395" s="276">
        <v>0</v>
      </c>
      <c r="I395" s="276">
        <v>9</v>
      </c>
      <c r="J395" s="276">
        <v>280</v>
      </c>
      <c r="K395" s="479">
        <v>3.5102000000000001E-4</v>
      </c>
    </row>
    <row r="396" spans="1:11" x14ac:dyDescent="0.2">
      <c r="A396" s="209" t="s">
        <v>287</v>
      </c>
      <c r="B396" s="209" t="s">
        <v>195</v>
      </c>
      <c r="C396" s="209" t="s">
        <v>1753</v>
      </c>
      <c r="D396" s="276">
        <v>1377</v>
      </c>
      <c r="E396" s="479">
        <v>1.72627E-3</v>
      </c>
      <c r="F396" s="276">
        <v>259</v>
      </c>
      <c r="G396" s="276">
        <v>226</v>
      </c>
      <c r="H396" s="276">
        <v>0</v>
      </c>
      <c r="I396" s="276">
        <v>49</v>
      </c>
      <c r="J396" s="276">
        <v>1652</v>
      </c>
      <c r="K396" s="479">
        <v>2.0710300000000002E-3</v>
      </c>
    </row>
    <row r="397" spans="1:11" x14ac:dyDescent="0.2">
      <c r="A397" s="209" t="s">
        <v>287</v>
      </c>
      <c r="B397" s="209" t="s">
        <v>167</v>
      </c>
      <c r="C397" s="209" t="s">
        <v>1753</v>
      </c>
      <c r="D397" s="276">
        <v>835</v>
      </c>
      <c r="E397" s="479">
        <v>1.0468000000000001E-3</v>
      </c>
      <c r="F397" s="276">
        <v>62</v>
      </c>
      <c r="G397" s="276">
        <v>138</v>
      </c>
      <c r="H397" s="276">
        <v>0</v>
      </c>
      <c r="I397" s="276">
        <v>30</v>
      </c>
      <c r="J397" s="276">
        <v>1003</v>
      </c>
      <c r="K397" s="479">
        <v>1.25741E-3</v>
      </c>
    </row>
    <row r="398" spans="1:11" x14ac:dyDescent="0.2">
      <c r="A398" s="209" t="s">
        <v>287</v>
      </c>
      <c r="B398" s="209" t="s">
        <v>1107</v>
      </c>
      <c r="C398" s="209" t="s">
        <v>1753</v>
      </c>
      <c r="D398" s="276">
        <v>4452</v>
      </c>
      <c r="E398" s="479">
        <v>5.5812400000000003E-3</v>
      </c>
      <c r="F398" s="276">
        <v>1231</v>
      </c>
      <c r="G398" s="276">
        <v>639</v>
      </c>
      <c r="H398" s="276">
        <v>0</v>
      </c>
      <c r="I398" s="276">
        <v>127</v>
      </c>
      <c r="J398" s="276">
        <v>5218</v>
      </c>
      <c r="K398" s="479">
        <v>6.5415400000000002E-3</v>
      </c>
    </row>
    <row r="399" spans="1:11" x14ac:dyDescent="0.2">
      <c r="A399" s="209" t="s">
        <v>287</v>
      </c>
      <c r="B399" s="209" t="s">
        <v>152</v>
      </c>
      <c r="C399" s="209" t="s">
        <v>1753</v>
      </c>
      <c r="D399" s="276">
        <v>2</v>
      </c>
      <c r="E399" s="479">
        <v>2.5100000000000001E-6</v>
      </c>
      <c r="F399" s="276">
        <v>0</v>
      </c>
      <c r="G399" s="276">
        <v>1</v>
      </c>
      <c r="H399" s="276">
        <v>0</v>
      </c>
      <c r="I399" s="276">
        <v>0</v>
      </c>
      <c r="J399" s="276">
        <v>3</v>
      </c>
      <c r="K399" s="479">
        <v>3.76E-6</v>
      </c>
    </row>
    <row r="400" spans="1:11" x14ac:dyDescent="0.2">
      <c r="A400" s="209" t="s">
        <v>287</v>
      </c>
      <c r="B400" s="209" t="s">
        <v>1108</v>
      </c>
      <c r="C400" s="209" t="s">
        <v>1753</v>
      </c>
      <c r="D400" s="276">
        <v>220</v>
      </c>
      <c r="E400" s="479">
        <v>2.7579999999999998E-4</v>
      </c>
      <c r="F400" s="276">
        <v>0</v>
      </c>
      <c r="G400" s="276">
        <v>44</v>
      </c>
      <c r="H400" s="276">
        <v>3</v>
      </c>
      <c r="I400" s="276">
        <v>7</v>
      </c>
      <c r="J400" s="276">
        <v>274</v>
      </c>
      <c r="K400" s="479">
        <v>3.435E-4</v>
      </c>
    </row>
    <row r="401" spans="1:11" x14ac:dyDescent="0.2">
      <c r="A401" s="209" t="s">
        <v>287</v>
      </c>
      <c r="B401" s="209" t="s">
        <v>1112</v>
      </c>
      <c r="C401" s="209" t="s">
        <v>1753</v>
      </c>
      <c r="D401" s="276">
        <v>228</v>
      </c>
      <c r="E401" s="479">
        <v>2.8582999999999999E-4</v>
      </c>
      <c r="F401" s="276">
        <v>200</v>
      </c>
      <c r="G401" s="276">
        <v>38</v>
      </c>
      <c r="H401" s="276">
        <v>0</v>
      </c>
      <c r="I401" s="276">
        <v>7</v>
      </c>
      <c r="J401" s="276">
        <v>273</v>
      </c>
      <c r="K401" s="479">
        <v>3.4225E-4</v>
      </c>
    </row>
    <row r="402" spans="1:11" x14ac:dyDescent="0.2">
      <c r="A402" s="209" t="s">
        <v>287</v>
      </c>
      <c r="B402" s="209" t="s">
        <v>142</v>
      </c>
      <c r="C402" s="209" t="s">
        <v>1753</v>
      </c>
      <c r="D402" s="276">
        <v>2431</v>
      </c>
      <c r="E402" s="479">
        <v>3.04762E-3</v>
      </c>
      <c r="F402" s="276">
        <v>268</v>
      </c>
      <c r="G402" s="276">
        <v>325</v>
      </c>
      <c r="H402" s="276">
        <v>24</v>
      </c>
      <c r="I402" s="276">
        <v>96</v>
      </c>
      <c r="J402" s="276">
        <v>2876</v>
      </c>
      <c r="K402" s="479">
        <v>3.6054899999999998E-3</v>
      </c>
    </row>
    <row r="403" spans="1:11" x14ac:dyDescent="0.2">
      <c r="A403" s="209" t="s">
        <v>287</v>
      </c>
      <c r="B403" s="209" t="s">
        <v>126</v>
      </c>
      <c r="C403" s="209" t="s">
        <v>1753</v>
      </c>
      <c r="D403" s="276">
        <v>19268</v>
      </c>
      <c r="E403" s="479">
        <v>2.4155289999999999E-2</v>
      </c>
      <c r="F403" s="276">
        <v>149</v>
      </c>
      <c r="G403" s="276">
        <v>5393</v>
      </c>
      <c r="H403" s="276">
        <v>0</v>
      </c>
      <c r="I403" s="276">
        <v>634</v>
      </c>
      <c r="J403" s="276">
        <v>25295</v>
      </c>
      <c r="K403" s="479">
        <v>3.1711030000000001E-2</v>
      </c>
    </row>
    <row r="404" spans="1:11" x14ac:dyDescent="0.2">
      <c r="A404" s="209" t="s">
        <v>287</v>
      </c>
      <c r="B404" s="209" t="s">
        <v>1114</v>
      </c>
      <c r="C404" s="209" t="s">
        <v>1753</v>
      </c>
      <c r="D404" s="276">
        <v>278</v>
      </c>
      <c r="E404" s="479">
        <v>3.4851000000000001E-4</v>
      </c>
      <c r="F404" s="276">
        <v>245</v>
      </c>
      <c r="G404" s="276">
        <v>67</v>
      </c>
      <c r="H404" s="276">
        <v>27</v>
      </c>
      <c r="I404" s="276">
        <v>4</v>
      </c>
      <c r="J404" s="276">
        <v>376</v>
      </c>
      <c r="K404" s="479">
        <v>4.7136999999999998E-4</v>
      </c>
    </row>
    <row r="405" spans="1:11" x14ac:dyDescent="0.2">
      <c r="A405" s="209" t="s">
        <v>287</v>
      </c>
      <c r="B405" s="209" t="s">
        <v>1115</v>
      </c>
      <c r="C405" s="209" t="s">
        <v>1753</v>
      </c>
      <c r="D405" s="276">
        <v>63</v>
      </c>
      <c r="E405" s="479">
        <v>7.8980000000000006E-5</v>
      </c>
      <c r="F405" s="276">
        <v>53</v>
      </c>
      <c r="G405" s="276">
        <v>14</v>
      </c>
      <c r="H405" s="276">
        <v>3</v>
      </c>
      <c r="I405" s="276">
        <v>1</v>
      </c>
      <c r="J405" s="276">
        <v>81</v>
      </c>
      <c r="K405" s="479">
        <v>1.0155E-4</v>
      </c>
    </row>
    <row r="406" spans="1:11" x14ac:dyDescent="0.2">
      <c r="A406" s="209" t="s">
        <v>287</v>
      </c>
      <c r="B406" s="209" t="s">
        <v>107</v>
      </c>
      <c r="C406" s="209" t="s">
        <v>1753</v>
      </c>
      <c r="D406" s="276">
        <v>2710</v>
      </c>
      <c r="E406" s="479">
        <v>3.3973900000000001E-3</v>
      </c>
      <c r="F406" s="276">
        <v>944</v>
      </c>
      <c r="G406" s="276">
        <v>335</v>
      </c>
      <c r="H406" s="276">
        <v>0</v>
      </c>
      <c r="I406" s="276">
        <v>267</v>
      </c>
      <c r="J406" s="276">
        <v>3312</v>
      </c>
      <c r="K406" s="479">
        <v>4.1520799999999998E-3</v>
      </c>
    </row>
    <row r="407" spans="1:11" x14ac:dyDescent="0.2">
      <c r="A407" s="209" t="s">
        <v>287</v>
      </c>
      <c r="B407" s="209" t="s">
        <v>20</v>
      </c>
      <c r="C407" s="209" t="s">
        <v>1753</v>
      </c>
      <c r="D407" s="276">
        <v>11126</v>
      </c>
      <c r="E407" s="479">
        <v>1.394809E-2</v>
      </c>
      <c r="F407" s="276">
        <v>65</v>
      </c>
      <c r="G407" s="276">
        <v>895</v>
      </c>
      <c r="H407" s="276">
        <v>0</v>
      </c>
      <c r="I407" s="276">
        <v>461</v>
      </c>
      <c r="J407" s="276">
        <v>12482</v>
      </c>
      <c r="K407" s="479">
        <v>1.5648039999999998E-2</v>
      </c>
    </row>
    <row r="408" spans="1:11" x14ac:dyDescent="0.2">
      <c r="A408" s="209" t="s">
        <v>287</v>
      </c>
      <c r="B408" s="209" t="s">
        <v>870</v>
      </c>
      <c r="C408" s="209" t="s">
        <v>1753</v>
      </c>
      <c r="D408" s="276">
        <v>20</v>
      </c>
      <c r="E408" s="479">
        <v>2.5069999999999999E-5</v>
      </c>
      <c r="F408" s="276">
        <v>0</v>
      </c>
      <c r="G408" s="276">
        <v>2</v>
      </c>
      <c r="H408" s="276">
        <v>0</v>
      </c>
      <c r="I408" s="276">
        <v>0</v>
      </c>
      <c r="J408" s="276">
        <v>22</v>
      </c>
      <c r="K408" s="479">
        <v>2.758E-5</v>
      </c>
    </row>
    <row r="409" spans="1:11" x14ac:dyDescent="0.2">
      <c r="A409" s="209" t="s">
        <v>287</v>
      </c>
      <c r="B409" s="209" t="s">
        <v>837</v>
      </c>
      <c r="C409" s="209" t="s">
        <v>1753</v>
      </c>
      <c r="D409" s="276">
        <v>199</v>
      </c>
      <c r="E409" s="479">
        <v>2.4948E-4</v>
      </c>
      <c r="F409" s="276">
        <v>40</v>
      </c>
      <c r="G409" s="276">
        <v>43</v>
      </c>
      <c r="H409" s="276">
        <v>85</v>
      </c>
      <c r="I409" s="276">
        <v>26</v>
      </c>
      <c r="J409" s="276">
        <v>353</v>
      </c>
      <c r="K409" s="479">
        <v>4.4254E-4</v>
      </c>
    </row>
    <row r="410" spans="1:11" x14ac:dyDescent="0.2">
      <c r="A410" s="209" t="s">
        <v>287</v>
      </c>
      <c r="B410" s="209" t="s">
        <v>827</v>
      </c>
      <c r="C410" s="209" t="s">
        <v>1753</v>
      </c>
      <c r="D410" s="276">
        <v>400</v>
      </c>
      <c r="E410" s="479">
        <v>5.0146000000000001E-4</v>
      </c>
      <c r="F410" s="276">
        <v>0</v>
      </c>
      <c r="G410" s="276">
        <v>0</v>
      </c>
      <c r="H410" s="276">
        <v>0</v>
      </c>
      <c r="I410" s="276">
        <v>0</v>
      </c>
      <c r="J410" s="276">
        <v>400</v>
      </c>
      <c r="K410" s="479">
        <v>5.0146000000000001E-4</v>
      </c>
    </row>
    <row r="411" spans="1:11" x14ac:dyDescent="0.2">
      <c r="A411" s="209" t="s">
        <v>287</v>
      </c>
      <c r="B411" s="209" t="s">
        <v>1141</v>
      </c>
      <c r="C411" s="209" t="s">
        <v>1753</v>
      </c>
      <c r="D411" s="276">
        <v>9712</v>
      </c>
      <c r="E411" s="479">
        <v>1.2175429999999999E-2</v>
      </c>
      <c r="F411" s="276">
        <v>0</v>
      </c>
      <c r="G411" s="276">
        <v>0</v>
      </c>
      <c r="H411" s="276">
        <v>0</v>
      </c>
      <c r="I411" s="276">
        <v>0</v>
      </c>
      <c r="J411" s="276">
        <v>9712</v>
      </c>
      <c r="K411" s="479">
        <v>1.2175429999999999E-2</v>
      </c>
    </row>
    <row r="412" spans="1:11" x14ac:dyDescent="0.2">
      <c r="A412" s="209" t="s">
        <v>287</v>
      </c>
      <c r="B412" s="209" t="s">
        <v>1142</v>
      </c>
      <c r="C412" s="209" t="s">
        <v>1753</v>
      </c>
      <c r="D412" s="276">
        <v>1346</v>
      </c>
      <c r="E412" s="479">
        <v>1.6874100000000001E-3</v>
      </c>
      <c r="F412" s="276">
        <v>0</v>
      </c>
      <c r="G412" s="276">
        <v>0</v>
      </c>
      <c r="H412" s="276">
        <v>0</v>
      </c>
      <c r="I412" s="276">
        <v>0</v>
      </c>
      <c r="J412" s="276">
        <v>1346</v>
      </c>
      <c r="K412" s="479">
        <v>1.6874100000000001E-3</v>
      </c>
    </row>
    <row r="413" spans="1:11" x14ac:dyDescent="0.2">
      <c r="A413" s="209" t="s">
        <v>287</v>
      </c>
      <c r="B413" s="209" t="s">
        <v>1143</v>
      </c>
      <c r="C413" s="209" t="s">
        <v>1753</v>
      </c>
      <c r="D413" s="276">
        <v>220</v>
      </c>
      <c r="E413" s="479">
        <v>2.7579999999999998E-4</v>
      </c>
      <c r="F413" s="276">
        <v>0</v>
      </c>
      <c r="G413" s="276">
        <v>0</v>
      </c>
      <c r="H413" s="276">
        <v>0</v>
      </c>
      <c r="I413" s="276">
        <v>0</v>
      </c>
      <c r="J413" s="276">
        <v>220</v>
      </c>
      <c r="K413" s="479">
        <v>2.7579999999999998E-4</v>
      </c>
    </row>
    <row r="414" spans="1:11" x14ac:dyDescent="0.2">
      <c r="A414" s="209" t="s">
        <v>287</v>
      </c>
      <c r="B414" s="209" t="s">
        <v>1144</v>
      </c>
      <c r="C414" s="209" t="s">
        <v>1753</v>
      </c>
      <c r="D414" s="276">
        <v>1250</v>
      </c>
      <c r="E414" s="479">
        <v>1.5670599999999999E-3</v>
      </c>
      <c r="F414" s="276">
        <v>0</v>
      </c>
      <c r="G414" s="276">
        <v>0</v>
      </c>
      <c r="H414" s="276">
        <v>0</v>
      </c>
      <c r="I414" s="276">
        <v>0</v>
      </c>
      <c r="J414" s="276">
        <v>1250</v>
      </c>
      <c r="K414" s="479">
        <v>1.5670599999999999E-3</v>
      </c>
    </row>
    <row r="415" spans="1:11" x14ac:dyDescent="0.2">
      <c r="A415" s="209" t="s">
        <v>287</v>
      </c>
      <c r="B415" s="209" t="s">
        <v>1145</v>
      </c>
      <c r="C415" s="209" t="s">
        <v>1753</v>
      </c>
      <c r="D415" s="276">
        <v>38</v>
      </c>
      <c r="E415" s="479">
        <v>4.7639999999999998E-5</v>
      </c>
      <c r="F415" s="276">
        <v>0</v>
      </c>
      <c r="G415" s="276">
        <v>0</v>
      </c>
      <c r="H415" s="276">
        <v>0</v>
      </c>
      <c r="I415" s="276">
        <v>0</v>
      </c>
      <c r="J415" s="276">
        <v>38</v>
      </c>
      <c r="K415" s="479">
        <v>4.7639999999999998E-5</v>
      </c>
    </row>
    <row r="416" spans="1:11" x14ac:dyDescent="0.2">
      <c r="A416" s="209" t="s">
        <v>287</v>
      </c>
      <c r="B416" s="209" t="s">
        <v>815</v>
      </c>
      <c r="C416" s="209" t="s">
        <v>896</v>
      </c>
      <c r="D416" s="276">
        <v>119126</v>
      </c>
      <c r="E416" s="479">
        <v>0.14934209000000001</v>
      </c>
      <c r="F416" s="276">
        <v>0</v>
      </c>
      <c r="G416" s="276">
        <v>-119126</v>
      </c>
      <c r="H416" s="276">
        <v>0</v>
      </c>
      <c r="I416" s="276">
        <v>0</v>
      </c>
      <c r="J416" s="276">
        <v>0</v>
      </c>
      <c r="K416" s="479">
        <v>0</v>
      </c>
    </row>
    <row r="417" spans="1:11" x14ac:dyDescent="0.2">
      <c r="A417" s="209" t="s">
        <v>287</v>
      </c>
      <c r="B417" s="209" t="s">
        <v>1146</v>
      </c>
      <c r="C417" s="209" t="s">
        <v>896</v>
      </c>
      <c r="D417" s="276">
        <v>891</v>
      </c>
      <c r="E417" s="479">
        <v>1.1169999999999999E-3</v>
      </c>
      <c r="F417" s="276">
        <v>0</v>
      </c>
      <c r="G417" s="276">
        <v>0</v>
      </c>
      <c r="H417" s="276">
        <v>-891</v>
      </c>
      <c r="I417" s="276">
        <v>0</v>
      </c>
      <c r="J417" s="276">
        <v>0</v>
      </c>
      <c r="K417" s="479">
        <v>0</v>
      </c>
    </row>
    <row r="418" spans="1:11" x14ac:dyDescent="0.2">
      <c r="A418" s="209" t="s">
        <v>287</v>
      </c>
      <c r="B418" s="209" t="s">
        <v>1147</v>
      </c>
      <c r="C418" s="209" t="s">
        <v>1753</v>
      </c>
      <c r="D418" s="276">
        <v>5437</v>
      </c>
      <c r="E418" s="479">
        <v>6.8160800000000004E-3</v>
      </c>
      <c r="F418" s="276">
        <v>0</v>
      </c>
      <c r="G418" s="276">
        <v>0</v>
      </c>
      <c r="H418" s="276">
        <v>0</v>
      </c>
      <c r="I418" s="276">
        <v>0</v>
      </c>
      <c r="J418" s="276">
        <v>5437</v>
      </c>
      <c r="K418" s="479">
        <v>6.8160800000000004E-3</v>
      </c>
    </row>
    <row r="419" spans="1:11" x14ac:dyDescent="0.2">
      <c r="A419" s="209" t="s">
        <v>287</v>
      </c>
      <c r="B419" s="209" t="s">
        <v>1148</v>
      </c>
      <c r="C419" s="209" t="s">
        <v>1753</v>
      </c>
      <c r="D419" s="276">
        <v>646</v>
      </c>
      <c r="E419" s="479">
        <v>8.0986000000000003E-4</v>
      </c>
      <c r="F419" s="276">
        <v>207</v>
      </c>
      <c r="G419" s="276">
        <v>0</v>
      </c>
      <c r="H419" s="276">
        <v>0</v>
      </c>
      <c r="I419" s="276">
        <v>0</v>
      </c>
      <c r="J419" s="276">
        <v>646</v>
      </c>
      <c r="K419" s="479">
        <v>8.0986000000000003E-4</v>
      </c>
    </row>
    <row r="420" spans="1:11" x14ac:dyDescent="0.2">
      <c r="A420" s="209" t="s">
        <v>287</v>
      </c>
      <c r="B420" s="209" t="s">
        <v>1149</v>
      </c>
      <c r="C420" s="209" t="s">
        <v>1753</v>
      </c>
      <c r="D420" s="276">
        <v>763</v>
      </c>
      <c r="E420" s="479">
        <v>9.5653000000000003E-4</v>
      </c>
      <c r="F420" s="276">
        <v>0</v>
      </c>
      <c r="G420" s="276">
        <v>0</v>
      </c>
      <c r="H420" s="276">
        <v>0</v>
      </c>
      <c r="I420" s="276">
        <v>0</v>
      </c>
      <c r="J420" s="276">
        <v>763</v>
      </c>
      <c r="K420" s="479">
        <v>9.5653000000000003E-4</v>
      </c>
    </row>
    <row r="421" spans="1:11" x14ac:dyDescent="0.2">
      <c r="A421" s="209" t="s">
        <v>287</v>
      </c>
      <c r="B421" s="209" t="s">
        <v>1152</v>
      </c>
      <c r="C421" s="209" t="s">
        <v>1753</v>
      </c>
      <c r="D421" s="276">
        <v>135</v>
      </c>
      <c r="E421" s="479">
        <v>1.6924E-4</v>
      </c>
      <c r="F421" s="276">
        <v>0</v>
      </c>
      <c r="G421" s="276">
        <v>0</v>
      </c>
      <c r="H421" s="276">
        <v>0</v>
      </c>
      <c r="I421" s="276">
        <v>0</v>
      </c>
      <c r="J421" s="276">
        <v>135</v>
      </c>
      <c r="K421" s="479">
        <v>1.6924E-4</v>
      </c>
    </row>
    <row r="422" spans="1:11" x14ac:dyDescent="0.2">
      <c r="A422" s="209" t="s">
        <v>287</v>
      </c>
      <c r="B422" s="209" t="s">
        <v>1153</v>
      </c>
      <c r="C422" s="209" t="s">
        <v>897</v>
      </c>
      <c r="D422" s="276">
        <v>366</v>
      </c>
      <c r="E422" s="479">
        <v>4.5884000000000002E-4</v>
      </c>
      <c r="F422" s="276">
        <v>0</v>
      </c>
      <c r="G422" s="276">
        <v>0</v>
      </c>
      <c r="H422" s="276">
        <v>0</v>
      </c>
      <c r="I422" s="276">
        <v>-366</v>
      </c>
      <c r="J422" s="276">
        <v>0</v>
      </c>
      <c r="K422" s="479">
        <v>0</v>
      </c>
    </row>
    <row r="423" spans="1:11" x14ac:dyDescent="0.2">
      <c r="A423" s="209" t="s">
        <v>287</v>
      </c>
      <c r="B423" s="209" t="s">
        <v>1154</v>
      </c>
      <c r="C423" s="209" t="s">
        <v>1753</v>
      </c>
      <c r="D423" s="276">
        <v>116</v>
      </c>
      <c r="E423" s="479">
        <v>1.4542E-4</v>
      </c>
      <c r="F423" s="276">
        <v>3</v>
      </c>
      <c r="G423" s="276">
        <v>0</v>
      </c>
      <c r="H423" s="276">
        <v>0</v>
      </c>
      <c r="I423" s="276">
        <v>0</v>
      </c>
      <c r="J423" s="276">
        <v>116</v>
      </c>
      <c r="K423" s="479">
        <v>1.4542E-4</v>
      </c>
    </row>
    <row r="424" spans="1:11" x14ac:dyDescent="0.2">
      <c r="A424" s="209" t="s">
        <v>287</v>
      </c>
      <c r="B424" s="209" t="s">
        <v>1251</v>
      </c>
      <c r="C424" s="209" t="s">
        <v>1753</v>
      </c>
      <c r="D424" s="276">
        <v>157</v>
      </c>
      <c r="E424" s="479">
        <v>1.9682E-4</v>
      </c>
      <c r="F424" s="276">
        <v>0</v>
      </c>
      <c r="G424" s="276">
        <v>0</v>
      </c>
      <c r="H424" s="276">
        <v>0</v>
      </c>
      <c r="I424" s="276">
        <v>0</v>
      </c>
      <c r="J424" s="276">
        <v>157</v>
      </c>
      <c r="K424" s="479">
        <v>1.9682E-4</v>
      </c>
    </row>
    <row r="425" spans="1:11" x14ac:dyDescent="0.2">
      <c r="A425" s="209" t="s">
        <v>287</v>
      </c>
      <c r="B425" s="209" t="s">
        <v>1251</v>
      </c>
      <c r="C425" s="209" t="s">
        <v>897</v>
      </c>
      <c r="D425" s="276">
        <v>18568</v>
      </c>
      <c r="E425" s="479">
        <v>2.3277740000000002E-2</v>
      </c>
      <c r="F425" s="276">
        <v>0</v>
      </c>
      <c r="G425" s="276">
        <v>0</v>
      </c>
      <c r="H425" s="276">
        <v>0</v>
      </c>
      <c r="I425" s="276">
        <v>-18568</v>
      </c>
      <c r="J425" s="276">
        <v>0</v>
      </c>
      <c r="K425" s="479">
        <v>0</v>
      </c>
    </row>
    <row r="426" spans="1:11" x14ac:dyDescent="0.2">
      <c r="A426" s="209" t="s">
        <v>287</v>
      </c>
      <c r="B426" s="209" t="s">
        <v>1743</v>
      </c>
      <c r="C426" s="209" t="s">
        <v>1753</v>
      </c>
      <c r="D426" s="276">
        <v>3333</v>
      </c>
      <c r="E426" s="479">
        <v>4.1784099999999996E-3</v>
      </c>
      <c r="F426" s="276">
        <v>0</v>
      </c>
      <c r="G426" s="276">
        <v>0</v>
      </c>
      <c r="H426" s="276">
        <v>0</v>
      </c>
      <c r="I426" s="276">
        <v>0</v>
      </c>
      <c r="J426" s="276">
        <v>3333</v>
      </c>
      <c r="K426" s="479">
        <v>4.1784099999999996E-3</v>
      </c>
    </row>
    <row r="427" spans="1:11" x14ac:dyDescent="0.2">
      <c r="A427" s="209" t="s">
        <v>287</v>
      </c>
      <c r="B427" s="209" t="s">
        <v>1155</v>
      </c>
      <c r="C427" s="209" t="s">
        <v>1753</v>
      </c>
      <c r="D427" s="276">
        <v>574</v>
      </c>
      <c r="E427" s="479">
        <v>7.1958999999999999E-4</v>
      </c>
      <c r="F427" s="276">
        <v>0</v>
      </c>
      <c r="G427" s="276">
        <v>0</v>
      </c>
      <c r="H427" s="276">
        <v>0</v>
      </c>
      <c r="I427" s="276">
        <v>0</v>
      </c>
      <c r="J427" s="276">
        <v>574</v>
      </c>
      <c r="K427" s="479">
        <v>7.1958999999999999E-4</v>
      </c>
    </row>
    <row r="428" spans="1:11" x14ac:dyDescent="0.2">
      <c r="A428" s="209" t="s">
        <v>287</v>
      </c>
      <c r="B428" s="209" t="s">
        <v>1157</v>
      </c>
      <c r="C428" s="209" t="s">
        <v>1753</v>
      </c>
      <c r="D428" s="276">
        <v>3</v>
      </c>
      <c r="E428" s="479">
        <v>3.76E-6</v>
      </c>
      <c r="F428" s="276">
        <v>0</v>
      </c>
      <c r="G428" s="276">
        <v>0</v>
      </c>
      <c r="H428" s="276">
        <v>0</v>
      </c>
      <c r="I428" s="276">
        <v>0</v>
      </c>
      <c r="J428" s="276">
        <v>3</v>
      </c>
      <c r="K428" s="479">
        <v>3.76E-6</v>
      </c>
    </row>
    <row r="429" spans="1:11" x14ac:dyDescent="0.2">
      <c r="A429" s="209" t="s">
        <v>287</v>
      </c>
      <c r="B429" s="209" t="s">
        <v>1157</v>
      </c>
      <c r="C429" s="209" t="s">
        <v>897</v>
      </c>
      <c r="D429" s="276">
        <v>823</v>
      </c>
      <c r="E429" s="479">
        <v>1.0317499999999999E-3</v>
      </c>
      <c r="F429" s="276">
        <v>0</v>
      </c>
      <c r="G429" s="276">
        <v>0</v>
      </c>
      <c r="H429" s="276">
        <v>0</v>
      </c>
      <c r="I429" s="276">
        <v>-823</v>
      </c>
      <c r="J429" s="276">
        <v>0</v>
      </c>
      <c r="K429" s="479">
        <v>0</v>
      </c>
    </row>
    <row r="430" spans="1:11" x14ac:dyDescent="0.2">
      <c r="A430" s="209" t="s">
        <v>287</v>
      </c>
      <c r="B430" s="209" t="s">
        <v>1158</v>
      </c>
      <c r="C430" s="209" t="s">
        <v>897</v>
      </c>
      <c r="D430" s="276">
        <v>289</v>
      </c>
      <c r="E430" s="479">
        <v>3.6230000000000002E-4</v>
      </c>
      <c r="F430" s="276">
        <v>0</v>
      </c>
      <c r="G430" s="276">
        <v>0</v>
      </c>
      <c r="H430" s="276">
        <v>0</v>
      </c>
      <c r="I430" s="276">
        <v>-289</v>
      </c>
      <c r="J430" s="276">
        <v>0</v>
      </c>
      <c r="K430" s="479">
        <v>0</v>
      </c>
    </row>
    <row r="431" spans="1:11" x14ac:dyDescent="0.2">
      <c r="A431" s="209" t="s">
        <v>287</v>
      </c>
      <c r="B431" s="209" t="s">
        <v>1159</v>
      </c>
      <c r="C431" s="209" t="s">
        <v>1753</v>
      </c>
      <c r="D431" s="276">
        <v>50</v>
      </c>
      <c r="E431" s="479">
        <v>6.2680000000000003E-5</v>
      </c>
      <c r="F431" s="276">
        <v>27</v>
      </c>
      <c r="G431" s="276">
        <v>0</v>
      </c>
      <c r="H431" s="276">
        <v>0</v>
      </c>
      <c r="I431" s="276">
        <v>0</v>
      </c>
      <c r="J431" s="276">
        <v>50</v>
      </c>
      <c r="K431" s="479">
        <v>6.2680000000000003E-5</v>
      </c>
    </row>
    <row r="432" spans="1:11" x14ac:dyDescent="0.2">
      <c r="A432" s="209" t="s">
        <v>287</v>
      </c>
      <c r="B432" s="209" t="s">
        <v>1159</v>
      </c>
      <c r="C432" s="209" t="s">
        <v>897</v>
      </c>
      <c r="D432" s="276">
        <v>1</v>
      </c>
      <c r="E432" s="479">
        <v>1.2500000000000001E-6</v>
      </c>
      <c r="F432" s="276">
        <v>0</v>
      </c>
      <c r="G432" s="276">
        <v>0</v>
      </c>
      <c r="H432" s="276">
        <v>0</v>
      </c>
      <c r="I432" s="276">
        <v>-1</v>
      </c>
      <c r="J432" s="276">
        <v>0</v>
      </c>
      <c r="K432" s="479">
        <v>0</v>
      </c>
    </row>
    <row r="433" spans="1:11" x14ac:dyDescent="0.2">
      <c r="A433" s="209" t="s">
        <v>287</v>
      </c>
      <c r="B433" s="209" t="s">
        <v>1160</v>
      </c>
      <c r="C433" s="209" t="s">
        <v>897</v>
      </c>
      <c r="D433" s="276">
        <v>1856</v>
      </c>
      <c r="E433" s="479">
        <v>2.3267700000000001E-3</v>
      </c>
      <c r="F433" s="276">
        <v>0</v>
      </c>
      <c r="G433" s="276">
        <v>0</v>
      </c>
      <c r="H433" s="276">
        <v>0</v>
      </c>
      <c r="I433" s="276">
        <v>-1856</v>
      </c>
      <c r="J433" s="276">
        <v>0</v>
      </c>
      <c r="K433" s="479">
        <v>0</v>
      </c>
    </row>
    <row r="434" spans="1:11" x14ac:dyDescent="0.2">
      <c r="A434" s="209" t="s">
        <v>287</v>
      </c>
      <c r="B434" s="209" t="s">
        <v>1161</v>
      </c>
      <c r="C434" s="209" t="s">
        <v>897</v>
      </c>
      <c r="D434" s="276">
        <v>2408</v>
      </c>
      <c r="E434" s="479">
        <v>3.01878E-3</v>
      </c>
      <c r="F434" s="276">
        <v>0</v>
      </c>
      <c r="G434" s="276">
        <v>0</v>
      </c>
      <c r="H434" s="276">
        <v>0</v>
      </c>
      <c r="I434" s="276">
        <v>-2408</v>
      </c>
      <c r="J434" s="276">
        <v>0</v>
      </c>
      <c r="K434" s="479">
        <v>0</v>
      </c>
    </row>
    <row r="435" spans="1:11" x14ac:dyDescent="0.2">
      <c r="A435" s="209" t="s">
        <v>287</v>
      </c>
      <c r="B435" s="209" t="s">
        <v>1162</v>
      </c>
      <c r="C435" s="209" t="s">
        <v>1753</v>
      </c>
      <c r="D435" s="276">
        <v>135</v>
      </c>
      <c r="E435" s="479">
        <v>1.6924E-4</v>
      </c>
      <c r="F435" s="276">
        <v>0</v>
      </c>
      <c r="G435" s="276">
        <v>0</v>
      </c>
      <c r="H435" s="276">
        <v>0</v>
      </c>
      <c r="I435" s="276">
        <v>0</v>
      </c>
      <c r="J435" s="276">
        <v>135</v>
      </c>
      <c r="K435" s="479">
        <v>1.6924E-4</v>
      </c>
    </row>
    <row r="436" spans="1:11" x14ac:dyDescent="0.2">
      <c r="A436" s="209" t="s">
        <v>287</v>
      </c>
      <c r="B436" s="209" t="s">
        <v>1164</v>
      </c>
      <c r="C436" s="209" t="s">
        <v>1753</v>
      </c>
      <c r="D436" s="276">
        <v>85</v>
      </c>
      <c r="E436" s="479">
        <v>1.0656E-4</v>
      </c>
      <c r="F436" s="276">
        <v>0</v>
      </c>
      <c r="G436" s="276">
        <v>0</v>
      </c>
      <c r="H436" s="276">
        <v>0</v>
      </c>
      <c r="I436" s="276">
        <v>0</v>
      </c>
      <c r="J436" s="276">
        <v>85</v>
      </c>
      <c r="K436" s="479">
        <v>1.0656E-4</v>
      </c>
    </row>
    <row r="437" spans="1:11" x14ac:dyDescent="0.2">
      <c r="A437" s="209" t="s">
        <v>287</v>
      </c>
      <c r="B437" s="209" t="s">
        <v>1165</v>
      </c>
      <c r="C437" s="209" t="s">
        <v>1753</v>
      </c>
      <c r="D437" s="276">
        <v>884</v>
      </c>
      <c r="E437" s="479">
        <v>1.10822E-3</v>
      </c>
      <c r="F437" s="276">
        <v>0</v>
      </c>
      <c r="G437" s="276">
        <v>0</v>
      </c>
      <c r="H437" s="276">
        <v>0</v>
      </c>
      <c r="I437" s="276">
        <v>0</v>
      </c>
      <c r="J437" s="276">
        <v>884</v>
      </c>
      <c r="K437" s="479">
        <v>1.10822E-3</v>
      </c>
    </row>
    <row r="438" spans="1:11" x14ac:dyDescent="0.2">
      <c r="A438" s="209" t="s">
        <v>287</v>
      </c>
      <c r="B438" s="209" t="s">
        <v>1166</v>
      </c>
      <c r="C438" s="209" t="s">
        <v>1753</v>
      </c>
      <c r="D438" s="276">
        <v>21</v>
      </c>
      <c r="E438" s="479">
        <v>2.633E-5</v>
      </c>
      <c r="F438" s="276">
        <v>0</v>
      </c>
      <c r="G438" s="276">
        <v>0</v>
      </c>
      <c r="H438" s="276">
        <v>0</v>
      </c>
      <c r="I438" s="276">
        <v>0</v>
      </c>
      <c r="J438" s="276">
        <v>21</v>
      </c>
      <c r="K438" s="479">
        <v>2.633E-5</v>
      </c>
    </row>
    <row r="439" spans="1:11" x14ac:dyDescent="0.2">
      <c r="A439" s="209" t="s">
        <v>287</v>
      </c>
      <c r="B439" s="209" t="s">
        <v>1167</v>
      </c>
      <c r="C439" s="209" t="s">
        <v>1753</v>
      </c>
      <c r="D439" s="276">
        <v>1464</v>
      </c>
      <c r="E439" s="479">
        <v>1.83534E-3</v>
      </c>
      <c r="F439" s="276">
        <v>237</v>
      </c>
      <c r="G439" s="276">
        <v>7</v>
      </c>
      <c r="H439" s="276">
        <v>10</v>
      </c>
      <c r="I439" s="276">
        <v>1</v>
      </c>
      <c r="J439" s="276">
        <v>1482</v>
      </c>
      <c r="K439" s="479">
        <v>1.8579099999999999E-3</v>
      </c>
    </row>
    <row r="440" spans="1:11" x14ac:dyDescent="0.2">
      <c r="A440" s="209" t="s">
        <v>287</v>
      </c>
      <c r="B440" s="209" t="s">
        <v>1168</v>
      </c>
      <c r="C440" s="209" t="s">
        <v>1753</v>
      </c>
      <c r="D440" s="276">
        <v>284</v>
      </c>
      <c r="E440" s="479">
        <v>3.5604000000000001E-4</v>
      </c>
      <c r="F440" s="276">
        <v>0</v>
      </c>
      <c r="G440" s="276">
        <v>0</v>
      </c>
      <c r="H440" s="276">
        <v>0</v>
      </c>
      <c r="I440" s="276">
        <v>0</v>
      </c>
      <c r="J440" s="276">
        <v>284</v>
      </c>
      <c r="K440" s="479">
        <v>3.5604000000000001E-4</v>
      </c>
    </row>
    <row r="441" spans="1:11" x14ac:dyDescent="0.2">
      <c r="A441" s="209" t="s">
        <v>287</v>
      </c>
      <c r="B441" s="209" t="s">
        <v>1169</v>
      </c>
      <c r="C441" s="209" t="s">
        <v>1753</v>
      </c>
      <c r="D441" s="276">
        <v>1721</v>
      </c>
      <c r="E441" s="479">
        <v>2.15753E-3</v>
      </c>
      <c r="F441" s="276">
        <v>22</v>
      </c>
      <c r="G441" s="276">
        <v>38</v>
      </c>
      <c r="H441" s="276">
        <v>517</v>
      </c>
      <c r="I441" s="276">
        <v>82</v>
      </c>
      <c r="J441" s="276">
        <v>2358</v>
      </c>
      <c r="K441" s="479">
        <v>2.9561000000000001E-3</v>
      </c>
    </row>
    <row r="442" spans="1:11" x14ac:dyDescent="0.2">
      <c r="A442" s="209" t="s">
        <v>287</v>
      </c>
      <c r="B442" s="209" t="s">
        <v>1171</v>
      </c>
      <c r="C442" s="209" t="s">
        <v>1753</v>
      </c>
      <c r="D442" s="276">
        <v>1566</v>
      </c>
      <c r="E442" s="479">
        <v>1.96321E-3</v>
      </c>
      <c r="F442" s="276">
        <v>1225</v>
      </c>
      <c r="G442" s="276">
        <v>0</v>
      </c>
      <c r="H442" s="276">
        <v>0</v>
      </c>
      <c r="I442" s="276">
        <v>0</v>
      </c>
      <c r="J442" s="276">
        <v>1566</v>
      </c>
      <c r="K442" s="479">
        <v>1.96321E-3</v>
      </c>
    </row>
    <row r="443" spans="1:11" x14ac:dyDescent="0.2">
      <c r="A443" s="209" t="s">
        <v>287</v>
      </c>
      <c r="B443" s="209" t="s">
        <v>1176</v>
      </c>
      <c r="C443" s="209" t="s">
        <v>1753</v>
      </c>
      <c r="D443" s="276">
        <v>385</v>
      </c>
      <c r="E443" s="479">
        <v>4.8265E-4</v>
      </c>
      <c r="F443" s="276">
        <v>52</v>
      </c>
      <c r="G443" s="276">
        <v>0</v>
      </c>
      <c r="H443" s="276">
        <v>0</v>
      </c>
      <c r="I443" s="276">
        <v>0</v>
      </c>
      <c r="J443" s="276">
        <v>385</v>
      </c>
      <c r="K443" s="479">
        <v>4.8265E-4</v>
      </c>
    </row>
    <row r="444" spans="1:11" x14ac:dyDescent="0.2">
      <c r="A444" s="209" t="s">
        <v>287</v>
      </c>
      <c r="B444" s="209" t="s">
        <v>1177</v>
      </c>
      <c r="C444" s="209" t="s">
        <v>1753</v>
      </c>
      <c r="D444" s="276">
        <v>953</v>
      </c>
      <c r="E444" s="479">
        <v>1.19473E-3</v>
      </c>
      <c r="F444" s="276">
        <v>9</v>
      </c>
      <c r="G444" s="276">
        <v>0</v>
      </c>
      <c r="H444" s="276">
        <v>0</v>
      </c>
      <c r="I444" s="276">
        <v>0</v>
      </c>
      <c r="J444" s="276">
        <v>953</v>
      </c>
      <c r="K444" s="479">
        <v>1.19473E-3</v>
      </c>
    </row>
    <row r="445" spans="1:11" x14ac:dyDescent="0.2">
      <c r="A445" s="209" t="s">
        <v>287</v>
      </c>
      <c r="B445" s="209" t="s">
        <v>1179</v>
      </c>
      <c r="C445" s="209" t="s">
        <v>1753</v>
      </c>
      <c r="D445" s="276">
        <v>3520</v>
      </c>
      <c r="E445" s="479">
        <v>4.4128400000000003E-3</v>
      </c>
      <c r="F445" s="276">
        <v>462</v>
      </c>
      <c r="G445" s="276">
        <v>0</v>
      </c>
      <c r="H445" s="276">
        <v>0</v>
      </c>
      <c r="I445" s="276">
        <v>0</v>
      </c>
      <c r="J445" s="276">
        <v>3520</v>
      </c>
      <c r="K445" s="479">
        <v>4.4128400000000003E-3</v>
      </c>
    </row>
    <row r="446" spans="1:11" x14ac:dyDescent="0.2">
      <c r="A446" s="209" t="s">
        <v>287</v>
      </c>
      <c r="B446" s="209" t="s">
        <v>1181</v>
      </c>
      <c r="C446" s="209" t="s">
        <v>1753</v>
      </c>
      <c r="D446" s="276">
        <v>5330</v>
      </c>
      <c r="E446" s="479">
        <v>6.6819399999999999E-3</v>
      </c>
      <c r="F446" s="276">
        <v>0</v>
      </c>
      <c r="G446" s="276">
        <v>0</v>
      </c>
      <c r="H446" s="276">
        <v>0</v>
      </c>
      <c r="I446" s="276">
        <v>0</v>
      </c>
      <c r="J446" s="276">
        <v>5330</v>
      </c>
      <c r="K446" s="479">
        <v>6.6819399999999999E-3</v>
      </c>
    </row>
    <row r="447" spans="1:11" x14ac:dyDescent="0.2">
      <c r="A447" s="209" t="s">
        <v>287</v>
      </c>
      <c r="B447" s="209" t="s">
        <v>1182</v>
      </c>
      <c r="C447" s="209" t="s">
        <v>1753</v>
      </c>
      <c r="D447" s="276">
        <v>15807</v>
      </c>
      <c r="E447" s="479">
        <v>1.9816420000000001E-2</v>
      </c>
      <c r="F447" s="276">
        <v>980</v>
      </c>
      <c r="G447" s="276">
        <v>0</v>
      </c>
      <c r="H447" s="276">
        <v>0</v>
      </c>
      <c r="I447" s="276">
        <v>0</v>
      </c>
      <c r="J447" s="276">
        <v>15807</v>
      </c>
      <c r="K447" s="479">
        <v>1.9816420000000001E-2</v>
      </c>
    </row>
    <row r="448" spans="1:11" x14ac:dyDescent="0.2">
      <c r="A448" s="209" t="s">
        <v>287</v>
      </c>
      <c r="B448" s="209" t="s">
        <v>1185</v>
      </c>
      <c r="C448" s="209" t="s">
        <v>1753</v>
      </c>
      <c r="D448" s="276">
        <v>24</v>
      </c>
      <c r="E448" s="479">
        <v>3.0090000000000002E-5</v>
      </c>
      <c r="F448" s="276">
        <v>0</v>
      </c>
      <c r="G448" s="276">
        <v>0</v>
      </c>
      <c r="H448" s="276">
        <v>0</v>
      </c>
      <c r="I448" s="276">
        <v>0</v>
      </c>
      <c r="J448" s="276">
        <v>24</v>
      </c>
      <c r="K448" s="479">
        <v>3.0090000000000002E-5</v>
      </c>
    </row>
    <row r="449" spans="1:11" x14ac:dyDescent="0.2">
      <c r="A449" s="209" t="s">
        <v>287</v>
      </c>
      <c r="B449" s="209" t="s">
        <v>1187</v>
      </c>
      <c r="C449" s="209" t="s">
        <v>1753</v>
      </c>
      <c r="D449" s="276">
        <v>71</v>
      </c>
      <c r="E449" s="479">
        <v>8.9010000000000003E-5</v>
      </c>
      <c r="F449" s="276">
        <v>0</v>
      </c>
      <c r="G449" s="276">
        <v>0</v>
      </c>
      <c r="H449" s="276">
        <v>0</v>
      </c>
      <c r="I449" s="276">
        <v>0</v>
      </c>
      <c r="J449" s="276">
        <v>71</v>
      </c>
      <c r="K449" s="479">
        <v>8.9010000000000003E-5</v>
      </c>
    </row>
    <row r="450" spans="1:11" x14ac:dyDescent="0.2">
      <c r="A450" s="209" t="s">
        <v>287</v>
      </c>
      <c r="B450" s="209" t="s">
        <v>1188</v>
      </c>
      <c r="C450" s="209" t="s">
        <v>1753</v>
      </c>
      <c r="D450" s="276">
        <v>731</v>
      </c>
      <c r="E450" s="479">
        <v>9.1642000000000004E-4</v>
      </c>
      <c r="F450" s="276">
        <v>0</v>
      </c>
      <c r="G450" s="276">
        <v>0</v>
      </c>
      <c r="H450" s="276">
        <v>0</v>
      </c>
      <c r="I450" s="276">
        <v>0</v>
      </c>
      <c r="J450" s="276">
        <v>731</v>
      </c>
      <c r="K450" s="479">
        <v>9.1642000000000004E-4</v>
      </c>
    </row>
    <row r="451" spans="1:11" x14ac:dyDescent="0.2">
      <c r="A451" s="209" t="s">
        <v>287</v>
      </c>
      <c r="B451" s="209" t="s">
        <v>1189</v>
      </c>
      <c r="C451" s="209" t="s">
        <v>1753</v>
      </c>
      <c r="D451" s="276">
        <v>826</v>
      </c>
      <c r="E451" s="479">
        <v>1.0355099999999999E-3</v>
      </c>
      <c r="F451" s="276">
        <v>5</v>
      </c>
      <c r="G451" s="276">
        <v>10</v>
      </c>
      <c r="H451" s="276">
        <v>1</v>
      </c>
      <c r="I451" s="276">
        <v>25</v>
      </c>
      <c r="J451" s="276">
        <v>862</v>
      </c>
      <c r="K451" s="479">
        <v>1.0806399999999999E-3</v>
      </c>
    </row>
    <row r="452" spans="1:11" x14ac:dyDescent="0.2">
      <c r="A452" s="209" t="s">
        <v>287</v>
      </c>
      <c r="B452" s="209" t="s">
        <v>1190</v>
      </c>
      <c r="C452" s="209" t="s">
        <v>1753</v>
      </c>
      <c r="D452" s="276">
        <v>508242</v>
      </c>
      <c r="E452" s="479">
        <v>0.63715663</v>
      </c>
      <c r="F452" s="276">
        <v>69093</v>
      </c>
      <c r="G452" s="276">
        <v>0</v>
      </c>
      <c r="H452" s="276">
        <v>0</v>
      </c>
      <c r="I452" s="276">
        <v>0</v>
      </c>
      <c r="J452" s="276">
        <v>508242</v>
      </c>
      <c r="K452" s="479">
        <v>0.63715663</v>
      </c>
    </row>
    <row r="453" spans="1:11" x14ac:dyDescent="0.2">
      <c r="A453" s="209" t="s">
        <v>287</v>
      </c>
      <c r="B453" s="209" t="s">
        <v>788</v>
      </c>
      <c r="C453" s="209" t="s">
        <v>1753</v>
      </c>
      <c r="D453" s="276">
        <v>11951</v>
      </c>
      <c r="E453" s="479">
        <v>1.498235E-2</v>
      </c>
      <c r="F453" s="276">
        <v>0</v>
      </c>
      <c r="G453" s="276">
        <v>0</v>
      </c>
      <c r="H453" s="276">
        <v>0</v>
      </c>
      <c r="I453" s="276">
        <v>0</v>
      </c>
      <c r="J453" s="276">
        <v>11951</v>
      </c>
      <c r="K453" s="479">
        <v>1.498235E-2</v>
      </c>
    </row>
    <row r="454" spans="1:11" x14ac:dyDescent="0.2">
      <c r="A454" s="209" t="s">
        <v>287</v>
      </c>
      <c r="B454" s="209" t="s">
        <v>1253</v>
      </c>
      <c r="C454" s="209" t="s">
        <v>1753</v>
      </c>
      <c r="D454" s="276">
        <v>139968</v>
      </c>
      <c r="E454" s="479">
        <v>0.17547061999999999</v>
      </c>
      <c r="F454" s="276">
        <v>0</v>
      </c>
      <c r="G454" s="276">
        <v>0</v>
      </c>
      <c r="H454" s="276">
        <v>0</v>
      </c>
      <c r="I454" s="276">
        <v>0</v>
      </c>
      <c r="J454" s="276">
        <v>139968</v>
      </c>
      <c r="K454" s="479">
        <v>0.17547061999999999</v>
      </c>
    </row>
    <row r="455" spans="1:11" x14ac:dyDescent="0.2">
      <c r="A455" s="209" t="s">
        <v>287</v>
      </c>
      <c r="B455" s="209" t="s">
        <v>1254</v>
      </c>
      <c r="C455" s="209" t="s">
        <v>1753</v>
      </c>
      <c r="D455" s="276">
        <v>18719</v>
      </c>
      <c r="E455" s="479">
        <v>2.3467040000000002E-2</v>
      </c>
      <c r="F455" s="276">
        <v>0</v>
      </c>
      <c r="G455" s="276">
        <v>0</v>
      </c>
      <c r="H455" s="276">
        <v>0</v>
      </c>
      <c r="I455" s="276">
        <v>0</v>
      </c>
      <c r="J455" s="276">
        <v>18719</v>
      </c>
      <c r="K455" s="479">
        <v>2.3467040000000002E-2</v>
      </c>
    </row>
    <row r="456" spans="1:11" x14ac:dyDescent="0.2">
      <c r="A456" s="209" t="s">
        <v>287</v>
      </c>
      <c r="B456" s="209" t="s">
        <v>1255</v>
      </c>
      <c r="C456" s="209" t="s">
        <v>1753</v>
      </c>
      <c r="D456" s="276">
        <v>4606</v>
      </c>
      <c r="E456" s="479">
        <v>5.7742999999999996E-3</v>
      </c>
      <c r="F456" s="276">
        <v>0</v>
      </c>
      <c r="G456" s="276">
        <v>0</v>
      </c>
      <c r="H456" s="276">
        <v>0</v>
      </c>
      <c r="I456" s="276">
        <v>0</v>
      </c>
      <c r="J456" s="276">
        <v>4606</v>
      </c>
      <c r="K456" s="479">
        <v>5.7742999999999996E-3</v>
      </c>
    </row>
    <row r="457" spans="1:11" x14ac:dyDescent="0.2">
      <c r="A457" s="209" t="s">
        <v>287</v>
      </c>
      <c r="B457" s="209" t="s">
        <v>1256</v>
      </c>
      <c r="C457" s="209" t="s">
        <v>1753</v>
      </c>
      <c r="D457" s="276">
        <v>57740</v>
      </c>
      <c r="E457" s="479">
        <v>7.2385640000000001E-2</v>
      </c>
      <c r="F457" s="276">
        <v>0</v>
      </c>
      <c r="G457" s="276">
        <v>0</v>
      </c>
      <c r="H457" s="276">
        <v>0</v>
      </c>
      <c r="I457" s="276">
        <v>0</v>
      </c>
      <c r="J457" s="276">
        <v>57740</v>
      </c>
      <c r="K457" s="479">
        <v>7.2385640000000001E-2</v>
      </c>
    </row>
    <row r="458" spans="1:11" x14ac:dyDescent="0.2">
      <c r="A458" s="209" t="s">
        <v>287</v>
      </c>
      <c r="B458" s="209" t="s">
        <v>1257</v>
      </c>
      <c r="C458" s="209" t="s">
        <v>1753</v>
      </c>
      <c r="D458" s="276">
        <v>37028</v>
      </c>
      <c r="E458" s="479">
        <v>4.6420080000000002E-2</v>
      </c>
      <c r="F458" s="276">
        <v>0</v>
      </c>
      <c r="G458" s="276">
        <v>0</v>
      </c>
      <c r="H458" s="276">
        <v>0</v>
      </c>
      <c r="I458" s="276">
        <v>0</v>
      </c>
      <c r="J458" s="276">
        <v>37028</v>
      </c>
      <c r="K458" s="479">
        <v>4.6420080000000002E-2</v>
      </c>
    </row>
    <row r="459" spans="1:11" x14ac:dyDescent="0.2">
      <c r="A459" s="209" t="s">
        <v>287</v>
      </c>
      <c r="B459" s="209" t="s">
        <v>1260</v>
      </c>
      <c r="C459" s="209" t="s">
        <v>1753</v>
      </c>
      <c r="D459" s="276">
        <v>19464</v>
      </c>
      <c r="E459" s="479">
        <v>2.4401010000000001E-2</v>
      </c>
      <c r="F459" s="276">
        <v>0</v>
      </c>
      <c r="G459" s="276">
        <v>0</v>
      </c>
      <c r="H459" s="276">
        <v>0</v>
      </c>
      <c r="I459" s="276">
        <v>0</v>
      </c>
      <c r="J459" s="276">
        <v>19464</v>
      </c>
      <c r="K459" s="479">
        <v>2.4401010000000001E-2</v>
      </c>
    </row>
    <row r="460" spans="1:11" x14ac:dyDescent="0.2">
      <c r="A460" s="209" t="s">
        <v>287</v>
      </c>
      <c r="B460" s="209" t="s">
        <v>1262</v>
      </c>
      <c r="C460" s="209" t="s">
        <v>1753</v>
      </c>
      <c r="D460" s="276">
        <v>-46</v>
      </c>
      <c r="E460" s="479">
        <v>-5.7670000000000002E-5</v>
      </c>
      <c r="F460" s="276">
        <v>0</v>
      </c>
      <c r="G460" s="276">
        <v>0</v>
      </c>
      <c r="H460" s="276">
        <v>0</v>
      </c>
      <c r="I460" s="276">
        <v>0</v>
      </c>
      <c r="J460" s="276">
        <v>-46</v>
      </c>
      <c r="K460" s="479">
        <v>-5.7670000000000002E-5</v>
      </c>
    </row>
    <row r="461" spans="1:11" x14ac:dyDescent="0.2">
      <c r="A461" s="209" t="s">
        <v>287</v>
      </c>
      <c r="B461" s="209" t="s">
        <v>1264</v>
      </c>
      <c r="C461" s="209" t="s">
        <v>1753</v>
      </c>
      <c r="D461" s="276">
        <v>289430</v>
      </c>
      <c r="E461" s="479">
        <v>0.36284337</v>
      </c>
      <c r="F461" s="276">
        <v>0</v>
      </c>
      <c r="G461" s="276">
        <v>0</v>
      </c>
      <c r="H461" s="276">
        <v>0</v>
      </c>
      <c r="I461" s="276">
        <v>0</v>
      </c>
      <c r="J461" s="276">
        <v>289430</v>
      </c>
      <c r="K461" s="479">
        <v>0.36284337</v>
      </c>
    </row>
    <row r="462" spans="1:11" x14ac:dyDescent="0.2">
      <c r="A462" s="209" t="s">
        <v>287</v>
      </c>
      <c r="B462" s="209" t="s">
        <v>691</v>
      </c>
      <c r="C462" s="209" t="s">
        <v>1753</v>
      </c>
      <c r="D462" s="276">
        <v>797672</v>
      </c>
      <c r="E462" s="479">
        <v>1</v>
      </c>
      <c r="F462" s="276">
        <v>0</v>
      </c>
      <c r="G462" s="276">
        <v>0</v>
      </c>
      <c r="H462" s="276">
        <v>0</v>
      </c>
      <c r="I462" s="276">
        <v>0</v>
      </c>
      <c r="J462" s="276">
        <v>797672</v>
      </c>
      <c r="K462" s="479">
        <v>1</v>
      </c>
    </row>
    <row r="463" spans="1:11" x14ac:dyDescent="0.2">
      <c r="A463" s="528" t="s">
        <v>284</v>
      </c>
      <c r="B463" s="209" t="s">
        <v>508</v>
      </c>
      <c r="C463" s="209" t="s">
        <v>1753</v>
      </c>
      <c r="D463" s="276">
        <v>6286</v>
      </c>
      <c r="E463" s="479">
        <v>1.9946299999999998E-3</v>
      </c>
      <c r="F463" s="276">
        <v>4112</v>
      </c>
      <c r="G463" s="276">
        <v>414</v>
      </c>
      <c r="H463" s="276">
        <v>0</v>
      </c>
      <c r="I463" s="276">
        <v>1457</v>
      </c>
      <c r="J463" s="276">
        <v>8157</v>
      </c>
      <c r="K463" s="479">
        <v>2.5883199999999999E-3</v>
      </c>
    </row>
    <row r="464" spans="1:11" x14ac:dyDescent="0.2">
      <c r="A464" s="209" t="s">
        <v>284</v>
      </c>
      <c r="B464" s="209" t="s">
        <v>500</v>
      </c>
      <c r="C464" s="209" t="s">
        <v>1753</v>
      </c>
      <c r="D464" s="276">
        <v>166404</v>
      </c>
      <c r="E464" s="479">
        <v>5.2802109999999999E-2</v>
      </c>
      <c r="F464" s="276">
        <v>151708</v>
      </c>
      <c r="G464" s="276">
        <v>21719</v>
      </c>
      <c r="H464" s="276">
        <v>0</v>
      </c>
      <c r="I464" s="276">
        <v>13722</v>
      </c>
      <c r="J464" s="276">
        <v>201845</v>
      </c>
      <c r="K464" s="479">
        <v>6.4047989999999999E-2</v>
      </c>
    </row>
    <row r="465" spans="1:11" x14ac:dyDescent="0.2">
      <c r="A465" s="209" t="s">
        <v>284</v>
      </c>
      <c r="B465" s="209" t="s">
        <v>490</v>
      </c>
      <c r="C465" s="209" t="s">
        <v>1753</v>
      </c>
      <c r="D465" s="276">
        <v>31405</v>
      </c>
      <c r="E465" s="479">
        <v>9.9652100000000004E-3</v>
      </c>
      <c r="F465" s="276">
        <v>2138</v>
      </c>
      <c r="G465" s="276">
        <v>16996</v>
      </c>
      <c r="H465" s="276">
        <v>0</v>
      </c>
      <c r="I465" s="276">
        <v>4124</v>
      </c>
      <c r="J465" s="276">
        <v>52525</v>
      </c>
      <c r="K465" s="479">
        <v>1.666685E-2</v>
      </c>
    </row>
    <row r="466" spans="1:11" x14ac:dyDescent="0.2">
      <c r="A466" s="209" t="s">
        <v>284</v>
      </c>
      <c r="B466" s="209" t="s">
        <v>489</v>
      </c>
      <c r="C466" s="209" t="s">
        <v>1753</v>
      </c>
      <c r="D466" s="276">
        <v>1257</v>
      </c>
      <c r="E466" s="479">
        <v>3.9886000000000001E-4</v>
      </c>
      <c r="F466" s="276">
        <v>210</v>
      </c>
      <c r="G466" s="276">
        <v>1132</v>
      </c>
      <c r="H466" s="276">
        <v>0</v>
      </c>
      <c r="I466" s="276">
        <v>53</v>
      </c>
      <c r="J466" s="276">
        <v>2442</v>
      </c>
      <c r="K466" s="479">
        <v>7.7488000000000003E-4</v>
      </c>
    </row>
    <row r="467" spans="1:11" x14ac:dyDescent="0.2">
      <c r="A467" s="209" t="s">
        <v>284</v>
      </c>
      <c r="B467" s="209" t="s">
        <v>487</v>
      </c>
      <c r="C467" s="209" t="s">
        <v>1753</v>
      </c>
      <c r="D467" s="276">
        <v>354246</v>
      </c>
      <c r="E467" s="479">
        <v>0.11240677</v>
      </c>
      <c r="F467" s="276">
        <v>283815</v>
      </c>
      <c r="G467" s="276">
        <v>46986</v>
      </c>
      <c r="H467" s="276">
        <v>0</v>
      </c>
      <c r="I467" s="276">
        <v>23772</v>
      </c>
      <c r="J467" s="276">
        <v>425004</v>
      </c>
      <c r="K467" s="479">
        <v>0.13485918</v>
      </c>
    </row>
    <row r="468" spans="1:11" x14ac:dyDescent="0.2">
      <c r="A468" s="209" t="s">
        <v>284</v>
      </c>
      <c r="B468" s="209" t="s">
        <v>472</v>
      </c>
      <c r="C468" s="209" t="s">
        <v>1753</v>
      </c>
      <c r="D468" s="276">
        <v>17003</v>
      </c>
      <c r="E468" s="479">
        <v>5.3952699999999998E-3</v>
      </c>
      <c r="F468" s="276">
        <v>41</v>
      </c>
      <c r="G468" s="276">
        <v>2246</v>
      </c>
      <c r="H468" s="276">
        <v>0</v>
      </c>
      <c r="I468" s="276">
        <v>544</v>
      </c>
      <c r="J468" s="276">
        <v>19793</v>
      </c>
      <c r="K468" s="479">
        <v>6.2805700000000001E-3</v>
      </c>
    </row>
    <row r="469" spans="1:11" x14ac:dyDescent="0.2">
      <c r="A469" s="209" t="s">
        <v>284</v>
      </c>
      <c r="B469" s="209" t="s">
        <v>1098</v>
      </c>
      <c r="C469" s="209" t="s">
        <v>1753</v>
      </c>
      <c r="D469" s="276">
        <v>457</v>
      </c>
      <c r="E469" s="479">
        <v>1.4501E-4</v>
      </c>
      <c r="F469" s="276">
        <v>0</v>
      </c>
      <c r="G469" s="276">
        <v>94</v>
      </c>
      <c r="H469" s="276">
        <v>0</v>
      </c>
      <c r="I469" s="276">
        <v>22</v>
      </c>
      <c r="J469" s="276">
        <v>573</v>
      </c>
      <c r="K469" s="479">
        <v>1.8181999999999999E-4</v>
      </c>
    </row>
    <row r="470" spans="1:11" x14ac:dyDescent="0.2">
      <c r="A470" s="209" t="s">
        <v>284</v>
      </c>
      <c r="B470" s="209" t="s">
        <v>453</v>
      </c>
      <c r="C470" s="209" t="s">
        <v>1753</v>
      </c>
      <c r="D470" s="276">
        <v>2431</v>
      </c>
      <c r="E470" s="479">
        <v>7.7139000000000005E-4</v>
      </c>
      <c r="F470" s="276">
        <v>2431</v>
      </c>
      <c r="G470" s="276">
        <v>115</v>
      </c>
      <c r="H470" s="276">
        <v>0</v>
      </c>
      <c r="I470" s="276">
        <v>276</v>
      </c>
      <c r="J470" s="276">
        <v>2822</v>
      </c>
      <c r="K470" s="479">
        <v>8.9546000000000005E-4</v>
      </c>
    </row>
    <row r="471" spans="1:11" x14ac:dyDescent="0.2">
      <c r="A471" s="209" t="s">
        <v>284</v>
      </c>
      <c r="B471" s="209" t="s">
        <v>1826</v>
      </c>
      <c r="C471" s="209" t="s">
        <v>1753</v>
      </c>
      <c r="D471" s="276">
        <v>76</v>
      </c>
      <c r="E471" s="479">
        <v>2.4119999999999999E-5</v>
      </c>
      <c r="F471" s="276">
        <v>0</v>
      </c>
      <c r="G471" s="276">
        <v>3</v>
      </c>
      <c r="H471" s="276">
        <v>0</v>
      </c>
      <c r="I471" s="276">
        <v>48</v>
      </c>
      <c r="J471" s="276">
        <v>127</v>
      </c>
      <c r="K471" s="479">
        <v>4.0299999999999997E-5</v>
      </c>
    </row>
    <row r="472" spans="1:11" x14ac:dyDescent="0.2">
      <c r="A472" s="209" t="s">
        <v>284</v>
      </c>
      <c r="B472" s="209" t="s">
        <v>444</v>
      </c>
      <c r="C472" s="209" t="s">
        <v>1753</v>
      </c>
      <c r="D472" s="276">
        <v>37203</v>
      </c>
      <c r="E472" s="479">
        <v>1.180499E-2</v>
      </c>
      <c r="F472" s="276">
        <v>7196</v>
      </c>
      <c r="G472" s="276">
        <v>9670</v>
      </c>
      <c r="H472" s="276">
        <v>0</v>
      </c>
      <c r="I472" s="276">
        <v>1243</v>
      </c>
      <c r="J472" s="276">
        <v>48116</v>
      </c>
      <c r="K472" s="479">
        <v>1.526782E-2</v>
      </c>
    </row>
    <row r="473" spans="1:11" x14ac:dyDescent="0.2">
      <c r="A473" s="209" t="s">
        <v>284</v>
      </c>
      <c r="B473" s="209" t="s">
        <v>440</v>
      </c>
      <c r="C473" s="209" t="s">
        <v>1753</v>
      </c>
      <c r="D473" s="276">
        <v>24948</v>
      </c>
      <c r="E473" s="479">
        <v>7.9163199999999993E-3</v>
      </c>
      <c r="F473" s="276">
        <v>3319</v>
      </c>
      <c r="G473" s="276">
        <v>5689</v>
      </c>
      <c r="H473" s="276">
        <v>0</v>
      </c>
      <c r="I473" s="276">
        <v>1013</v>
      </c>
      <c r="J473" s="276">
        <v>31650</v>
      </c>
      <c r="K473" s="479">
        <v>1.004295E-2</v>
      </c>
    </row>
    <row r="474" spans="1:11" x14ac:dyDescent="0.2">
      <c r="A474" s="209" t="s">
        <v>284</v>
      </c>
      <c r="B474" s="209" t="s">
        <v>292</v>
      </c>
      <c r="C474" s="209" t="s">
        <v>1753</v>
      </c>
      <c r="D474" s="276">
        <v>28455</v>
      </c>
      <c r="E474" s="479">
        <v>9.0291299999999998E-3</v>
      </c>
      <c r="F474" s="276">
        <v>5971</v>
      </c>
      <c r="G474" s="276">
        <v>7290</v>
      </c>
      <c r="H474" s="276">
        <v>0</v>
      </c>
      <c r="I474" s="276">
        <v>1521</v>
      </c>
      <c r="J474" s="276">
        <v>37266</v>
      </c>
      <c r="K474" s="479">
        <v>1.1824980000000001E-2</v>
      </c>
    </row>
    <row r="475" spans="1:11" x14ac:dyDescent="0.2">
      <c r="A475" s="209" t="s">
        <v>284</v>
      </c>
      <c r="B475" s="209" t="s">
        <v>287</v>
      </c>
      <c r="C475" s="209" t="s">
        <v>1753</v>
      </c>
      <c r="D475" s="276">
        <v>20613</v>
      </c>
      <c r="E475" s="479">
        <v>6.5407699999999996E-3</v>
      </c>
      <c r="F475" s="276">
        <v>17262</v>
      </c>
      <c r="G475" s="276">
        <v>6569</v>
      </c>
      <c r="H475" s="276">
        <v>0</v>
      </c>
      <c r="I475" s="276">
        <v>652</v>
      </c>
      <c r="J475" s="276">
        <v>27834</v>
      </c>
      <c r="K475" s="479">
        <v>8.8320800000000008E-3</v>
      </c>
    </row>
    <row r="476" spans="1:11" x14ac:dyDescent="0.2">
      <c r="A476" s="209" t="s">
        <v>284</v>
      </c>
      <c r="B476" s="209" t="s">
        <v>284</v>
      </c>
      <c r="C476" s="209" t="s">
        <v>1753</v>
      </c>
      <c r="D476" s="276">
        <v>469455</v>
      </c>
      <c r="E476" s="479">
        <v>0.14896404999999999</v>
      </c>
      <c r="F476" s="276">
        <v>159816</v>
      </c>
      <c r="G476" s="276">
        <v>42865</v>
      </c>
      <c r="H476" s="276">
        <v>0</v>
      </c>
      <c r="I476" s="276">
        <v>37958</v>
      </c>
      <c r="J476" s="276">
        <v>550278</v>
      </c>
      <c r="K476" s="479">
        <v>0.17461022000000001</v>
      </c>
    </row>
    <row r="477" spans="1:11" x14ac:dyDescent="0.2">
      <c r="A477" s="209" t="s">
        <v>284</v>
      </c>
      <c r="B477" s="209" t="s">
        <v>284</v>
      </c>
      <c r="C477" s="209" t="s">
        <v>893</v>
      </c>
      <c r="D477" s="276">
        <v>-64</v>
      </c>
      <c r="E477" s="479">
        <v>-2.031E-5</v>
      </c>
      <c r="F477" s="276">
        <v>0</v>
      </c>
      <c r="G477" s="276">
        <v>0</v>
      </c>
      <c r="H477" s="276">
        <v>0</v>
      </c>
      <c r="I477" s="276">
        <v>0</v>
      </c>
      <c r="J477" s="276">
        <v>-64</v>
      </c>
      <c r="K477" s="479">
        <v>-2.031E-5</v>
      </c>
    </row>
    <row r="478" spans="1:11" x14ac:dyDescent="0.2">
      <c r="A478" s="209" t="s">
        <v>284</v>
      </c>
      <c r="B478" s="209" t="s">
        <v>273</v>
      </c>
      <c r="C478" s="209" t="s">
        <v>1753</v>
      </c>
      <c r="D478" s="276">
        <v>33249</v>
      </c>
      <c r="E478" s="479">
        <v>1.055033E-2</v>
      </c>
      <c r="F478" s="276">
        <v>2870</v>
      </c>
      <c r="G478" s="276">
        <v>5780</v>
      </c>
      <c r="H478" s="276">
        <v>0</v>
      </c>
      <c r="I478" s="276">
        <v>1495</v>
      </c>
      <c r="J478" s="276">
        <v>40524</v>
      </c>
      <c r="K478" s="479">
        <v>1.285878E-2</v>
      </c>
    </row>
    <row r="479" spans="1:11" x14ac:dyDescent="0.2">
      <c r="A479" s="209" t="s">
        <v>284</v>
      </c>
      <c r="B479" s="209" t="s">
        <v>267</v>
      </c>
      <c r="C479" s="209" t="s">
        <v>1753</v>
      </c>
      <c r="D479" s="276">
        <v>4000</v>
      </c>
      <c r="E479" s="479">
        <v>1.26925E-3</v>
      </c>
      <c r="F479" s="276">
        <v>0</v>
      </c>
      <c r="G479" s="276">
        <v>1244</v>
      </c>
      <c r="H479" s="276">
        <v>0</v>
      </c>
      <c r="I479" s="276">
        <v>198</v>
      </c>
      <c r="J479" s="276">
        <v>5442</v>
      </c>
      <c r="K479" s="479">
        <v>1.72682E-3</v>
      </c>
    </row>
    <row r="480" spans="1:11" x14ac:dyDescent="0.2">
      <c r="A480" s="209" t="s">
        <v>284</v>
      </c>
      <c r="B480" s="209" t="s">
        <v>264</v>
      </c>
      <c r="C480" s="209" t="s">
        <v>1753</v>
      </c>
      <c r="D480" s="276">
        <v>77</v>
      </c>
      <c r="E480" s="479">
        <v>2.4430000000000002E-5</v>
      </c>
      <c r="F480" s="276">
        <v>8</v>
      </c>
      <c r="G480" s="276">
        <v>11</v>
      </c>
      <c r="H480" s="276">
        <v>0</v>
      </c>
      <c r="I480" s="276">
        <v>2</v>
      </c>
      <c r="J480" s="276">
        <v>90</v>
      </c>
      <c r="K480" s="479">
        <v>2.8560000000000001E-5</v>
      </c>
    </row>
    <row r="481" spans="1:11" x14ac:dyDescent="0.2">
      <c r="A481" s="209" t="s">
        <v>284</v>
      </c>
      <c r="B481" s="209" t="s">
        <v>254</v>
      </c>
      <c r="C481" s="209" t="s">
        <v>1753</v>
      </c>
      <c r="D481" s="276">
        <v>3</v>
      </c>
      <c r="E481" s="479">
        <v>9.5000000000000001E-7</v>
      </c>
      <c r="F481" s="276">
        <v>0</v>
      </c>
      <c r="G481" s="276">
        <v>1</v>
      </c>
      <c r="H481" s="276">
        <v>0</v>
      </c>
      <c r="I481" s="276">
        <v>0</v>
      </c>
      <c r="J481" s="276">
        <v>4</v>
      </c>
      <c r="K481" s="479">
        <v>1.2699999999999999E-6</v>
      </c>
    </row>
    <row r="482" spans="1:11" x14ac:dyDescent="0.2">
      <c r="A482" s="209" t="s">
        <v>284</v>
      </c>
      <c r="B482" s="209" t="s">
        <v>247</v>
      </c>
      <c r="C482" s="209" t="s">
        <v>1753</v>
      </c>
      <c r="D482" s="276">
        <v>20</v>
      </c>
      <c r="E482" s="479">
        <v>6.3500000000000002E-6</v>
      </c>
      <c r="F482" s="276">
        <v>3</v>
      </c>
      <c r="G482" s="276">
        <v>3</v>
      </c>
      <c r="H482" s="276">
        <v>0</v>
      </c>
      <c r="I482" s="276">
        <v>0</v>
      </c>
      <c r="J482" s="276">
        <v>23</v>
      </c>
      <c r="K482" s="479">
        <v>7.3000000000000004E-6</v>
      </c>
    </row>
    <row r="483" spans="1:11" x14ac:dyDescent="0.2">
      <c r="A483" s="209" t="s">
        <v>284</v>
      </c>
      <c r="B483" s="209" t="s">
        <v>243</v>
      </c>
      <c r="C483" s="209" t="s">
        <v>1753</v>
      </c>
      <c r="D483" s="276">
        <v>2582</v>
      </c>
      <c r="E483" s="479">
        <v>8.1930000000000002E-4</v>
      </c>
      <c r="F483" s="276">
        <v>999</v>
      </c>
      <c r="G483" s="276">
        <v>644</v>
      </c>
      <c r="H483" s="276">
        <v>296</v>
      </c>
      <c r="I483" s="276">
        <v>130</v>
      </c>
      <c r="J483" s="276">
        <v>3652</v>
      </c>
      <c r="K483" s="479">
        <v>1.15883E-3</v>
      </c>
    </row>
    <row r="484" spans="1:11" x14ac:dyDescent="0.2">
      <c r="A484" s="209" t="s">
        <v>284</v>
      </c>
      <c r="B484" s="209" t="s">
        <v>240</v>
      </c>
      <c r="C484" s="209" t="s">
        <v>1753</v>
      </c>
      <c r="D484" s="276">
        <v>124</v>
      </c>
      <c r="E484" s="479">
        <v>3.9350000000000001E-5</v>
      </c>
      <c r="F484" s="276">
        <v>16</v>
      </c>
      <c r="G484" s="276">
        <v>51</v>
      </c>
      <c r="H484" s="276">
        <v>9</v>
      </c>
      <c r="I484" s="276">
        <v>5</v>
      </c>
      <c r="J484" s="276">
        <v>189</v>
      </c>
      <c r="K484" s="479">
        <v>5.9969999999999997E-5</v>
      </c>
    </row>
    <row r="485" spans="1:11" x14ac:dyDescent="0.2">
      <c r="A485" s="209" t="s">
        <v>284</v>
      </c>
      <c r="B485" s="209" t="s">
        <v>237</v>
      </c>
      <c r="C485" s="209" t="s">
        <v>1753</v>
      </c>
      <c r="D485" s="276">
        <v>49</v>
      </c>
      <c r="E485" s="479">
        <v>1.5549999999999999E-5</v>
      </c>
      <c r="F485" s="276">
        <v>8</v>
      </c>
      <c r="G485" s="276">
        <v>12</v>
      </c>
      <c r="H485" s="276">
        <v>4</v>
      </c>
      <c r="I485" s="276">
        <v>2</v>
      </c>
      <c r="J485" s="276">
        <v>67</v>
      </c>
      <c r="K485" s="479">
        <v>2.126E-5</v>
      </c>
    </row>
    <row r="486" spans="1:11" x14ac:dyDescent="0.2">
      <c r="A486" s="209" t="s">
        <v>284</v>
      </c>
      <c r="B486" s="209" t="s">
        <v>230</v>
      </c>
      <c r="C486" s="209" t="s">
        <v>1753</v>
      </c>
      <c r="D486" s="276">
        <v>134</v>
      </c>
      <c r="E486" s="479">
        <v>4.2519999999999999E-5</v>
      </c>
      <c r="F486" s="276">
        <v>1</v>
      </c>
      <c r="G486" s="276">
        <v>21</v>
      </c>
      <c r="H486" s="276">
        <v>0</v>
      </c>
      <c r="I486" s="276">
        <v>11</v>
      </c>
      <c r="J486" s="276">
        <v>166</v>
      </c>
      <c r="K486" s="479">
        <v>5.2670000000000002E-5</v>
      </c>
    </row>
    <row r="487" spans="1:11" x14ac:dyDescent="0.2">
      <c r="A487" s="209" t="s">
        <v>284</v>
      </c>
      <c r="B487" s="209" t="s">
        <v>1100</v>
      </c>
      <c r="C487" s="209" t="s">
        <v>1753</v>
      </c>
      <c r="D487" s="276">
        <v>1087</v>
      </c>
      <c r="E487" s="479">
        <v>3.4492000000000002E-4</v>
      </c>
      <c r="F487" s="276">
        <v>248</v>
      </c>
      <c r="G487" s="276">
        <v>442</v>
      </c>
      <c r="H487" s="276">
        <v>225</v>
      </c>
      <c r="I487" s="276">
        <v>30</v>
      </c>
      <c r="J487" s="276">
        <v>1784</v>
      </c>
      <c r="K487" s="479">
        <v>5.6609E-4</v>
      </c>
    </row>
    <row r="488" spans="1:11" x14ac:dyDescent="0.2">
      <c r="A488" s="209" t="s">
        <v>284</v>
      </c>
      <c r="B488" s="209" t="s">
        <v>1103</v>
      </c>
      <c r="C488" s="209" t="s">
        <v>1753</v>
      </c>
      <c r="D488" s="276">
        <v>7</v>
      </c>
      <c r="E488" s="479">
        <v>2.2199999999999999E-6</v>
      </c>
      <c r="F488" s="276">
        <v>1</v>
      </c>
      <c r="G488" s="276">
        <v>1</v>
      </c>
      <c r="H488" s="276">
        <v>0</v>
      </c>
      <c r="I488" s="276">
        <v>0</v>
      </c>
      <c r="J488" s="276">
        <v>8</v>
      </c>
      <c r="K488" s="479">
        <v>2.5399999999999998E-6</v>
      </c>
    </row>
    <row r="489" spans="1:11" x14ac:dyDescent="0.2">
      <c r="A489" s="209" t="s">
        <v>284</v>
      </c>
      <c r="B489" s="209" t="s">
        <v>1104</v>
      </c>
      <c r="C489" s="209" t="s">
        <v>1753</v>
      </c>
      <c r="D489" s="276">
        <v>38497</v>
      </c>
      <c r="E489" s="479">
        <v>1.221559E-2</v>
      </c>
      <c r="F489" s="276">
        <v>1025</v>
      </c>
      <c r="G489" s="276">
        <v>6252</v>
      </c>
      <c r="H489" s="276">
        <v>0</v>
      </c>
      <c r="I489" s="276">
        <v>3454</v>
      </c>
      <c r="J489" s="276">
        <v>48203</v>
      </c>
      <c r="K489" s="479">
        <v>1.529543E-2</v>
      </c>
    </row>
    <row r="490" spans="1:11" x14ac:dyDescent="0.2">
      <c r="A490" s="209" t="s">
        <v>284</v>
      </c>
      <c r="B490" s="209" t="s">
        <v>206</v>
      </c>
      <c r="C490" s="209" t="s">
        <v>1753</v>
      </c>
      <c r="D490" s="276">
        <v>18585</v>
      </c>
      <c r="E490" s="479">
        <v>5.8972599999999997E-3</v>
      </c>
      <c r="F490" s="276">
        <v>196</v>
      </c>
      <c r="G490" s="276">
        <v>791</v>
      </c>
      <c r="H490" s="276">
        <v>0</v>
      </c>
      <c r="I490" s="276">
        <v>718</v>
      </c>
      <c r="J490" s="276">
        <v>20094</v>
      </c>
      <c r="K490" s="479">
        <v>6.3760800000000001E-3</v>
      </c>
    </row>
    <row r="491" spans="1:11" x14ac:dyDescent="0.2">
      <c r="A491" s="209" t="s">
        <v>284</v>
      </c>
      <c r="B491" s="209" t="s">
        <v>202</v>
      </c>
      <c r="C491" s="209" t="s">
        <v>1753</v>
      </c>
      <c r="D491" s="276">
        <v>4325</v>
      </c>
      <c r="E491" s="479">
        <v>1.3723800000000001E-3</v>
      </c>
      <c r="F491" s="276">
        <v>67</v>
      </c>
      <c r="G491" s="276">
        <v>784</v>
      </c>
      <c r="H491" s="276">
        <v>0</v>
      </c>
      <c r="I491" s="276">
        <v>113</v>
      </c>
      <c r="J491" s="276">
        <v>5222</v>
      </c>
      <c r="K491" s="479">
        <v>1.65701E-3</v>
      </c>
    </row>
    <row r="492" spans="1:11" x14ac:dyDescent="0.2">
      <c r="A492" s="209" t="s">
        <v>284</v>
      </c>
      <c r="B492" s="209" t="s">
        <v>195</v>
      </c>
      <c r="C492" s="209" t="s">
        <v>1753</v>
      </c>
      <c r="D492" s="276">
        <v>24215</v>
      </c>
      <c r="E492" s="479">
        <v>7.6837299999999997E-3</v>
      </c>
      <c r="F492" s="276">
        <v>1811</v>
      </c>
      <c r="G492" s="276">
        <v>3872</v>
      </c>
      <c r="H492" s="276">
        <v>0</v>
      </c>
      <c r="I492" s="276">
        <v>1060</v>
      </c>
      <c r="J492" s="276">
        <v>29147</v>
      </c>
      <c r="K492" s="479">
        <v>9.2487100000000003E-3</v>
      </c>
    </row>
    <row r="493" spans="1:11" x14ac:dyDescent="0.2">
      <c r="A493" s="209" t="s">
        <v>284</v>
      </c>
      <c r="B493" s="209" t="s">
        <v>167</v>
      </c>
      <c r="C493" s="209" t="s">
        <v>1753</v>
      </c>
      <c r="D493" s="276">
        <v>1393</v>
      </c>
      <c r="E493" s="479">
        <v>4.4202E-4</v>
      </c>
      <c r="F493" s="276">
        <v>518</v>
      </c>
      <c r="G493" s="276">
        <v>206</v>
      </c>
      <c r="H493" s="276">
        <v>0</v>
      </c>
      <c r="I493" s="276">
        <v>61</v>
      </c>
      <c r="J493" s="276">
        <v>1660</v>
      </c>
      <c r="K493" s="479">
        <v>5.2674000000000004E-4</v>
      </c>
    </row>
    <row r="494" spans="1:11" x14ac:dyDescent="0.2">
      <c r="A494" s="209" t="s">
        <v>284</v>
      </c>
      <c r="B494" s="209" t="s">
        <v>1107</v>
      </c>
      <c r="C494" s="209" t="s">
        <v>1753</v>
      </c>
      <c r="D494" s="276">
        <v>18420</v>
      </c>
      <c r="E494" s="479">
        <v>5.8449000000000001E-3</v>
      </c>
      <c r="F494" s="276">
        <v>4934</v>
      </c>
      <c r="G494" s="276">
        <v>2642</v>
      </c>
      <c r="H494" s="276">
        <v>0</v>
      </c>
      <c r="I494" s="276">
        <v>520</v>
      </c>
      <c r="J494" s="276">
        <v>21582</v>
      </c>
      <c r="K494" s="479">
        <v>6.8482400000000002E-3</v>
      </c>
    </row>
    <row r="495" spans="1:11" x14ac:dyDescent="0.2">
      <c r="A495" s="209" t="s">
        <v>284</v>
      </c>
      <c r="B495" s="209" t="s">
        <v>152</v>
      </c>
      <c r="C495" s="209" t="s">
        <v>1753</v>
      </c>
      <c r="D495" s="276">
        <v>173</v>
      </c>
      <c r="E495" s="479">
        <v>5.49E-5</v>
      </c>
      <c r="F495" s="276">
        <v>13</v>
      </c>
      <c r="G495" s="276">
        <v>47</v>
      </c>
      <c r="H495" s="276">
        <v>0</v>
      </c>
      <c r="I495" s="276">
        <v>5</v>
      </c>
      <c r="J495" s="276">
        <v>225</v>
      </c>
      <c r="K495" s="479">
        <v>7.1400000000000001E-5</v>
      </c>
    </row>
    <row r="496" spans="1:11" x14ac:dyDescent="0.2">
      <c r="A496" s="209" t="s">
        <v>284</v>
      </c>
      <c r="B496" s="209" t="s">
        <v>1108</v>
      </c>
      <c r="C496" s="209" t="s">
        <v>1753</v>
      </c>
      <c r="D496" s="276">
        <v>3897</v>
      </c>
      <c r="E496" s="479">
        <v>1.23657E-3</v>
      </c>
      <c r="F496" s="276">
        <v>371</v>
      </c>
      <c r="G496" s="276">
        <v>731</v>
      </c>
      <c r="H496" s="276">
        <v>50</v>
      </c>
      <c r="I496" s="276">
        <v>127</v>
      </c>
      <c r="J496" s="276">
        <v>4805</v>
      </c>
      <c r="K496" s="479">
        <v>1.52469E-3</v>
      </c>
    </row>
    <row r="497" spans="1:11" x14ac:dyDescent="0.2">
      <c r="A497" s="209" t="s">
        <v>284</v>
      </c>
      <c r="B497" s="209" t="s">
        <v>1112</v>
      </c>
      <c r="C497" s="209" t="s">
        <v>1753</v>
      </c>
      <c r="D497" s="276">
        <v>8818</v>
      </c>
      <c r="E497" s="479">
        <v>2.7980599999999998E-3</v>
      </c>
      <c r="F497" s="276">
        <v>7884</v>
      </c>
      <c r="G497" s="276">
        <v>1377</v>
      </c>
      <c r="H497" s="276">
        <v>0</v>
      </c>
      <c r="I497" s="276">
        <v>259</v>
      </c>
      <c r="J497" s="276">
        <v>10454</v>
      </c>
      <c r="K497" s="479">
        <v>3.3171899999999998E-3</v>
      </c>
    </row>
    <row r="498" spans="1:11" x14ac:dyDescent="0.2">
      <c r="A498" s="209" t="s">
        <v>284</v>
      </c>
      <c r="B498" s="209" t="s">
        <v>142</v>
      </c>
      <c r="C498" s="209" t="s">
        <v>1753</v>
      </c>
      <c r="D498" s="276">
        <v>31647</v>
      </c>
      <c r="E498" s="479">
        <v>1.0042000000000001E-2</v>
      </c>
      <c r="F498" s="276">
        <v>7965</v>
      </c>
      <c r="G498" s="276">
        <v>4576</v>
      </c>
      <c r="H498" s="276">
        <v>129</v>
      </c>
      <c r="I498" s="276">
        <v>1244</v>
      </c>
      <c r="J498" s="276">
        <v>37596</v>
      </c>
      <c r="K498" s="479">
        <v>1.192969E-2</v>
      </c>
    </row>
    <row r="499" spans="1:11" x14ac:dyDescent="0.2">
      <c r="A499" s="209" t="s">
        <v>284</v>
      </c>
      <c r="B499" s="209" t="s">
        <v>131</v>
      </c>
      <c r="C499" s="209" t="s">
        <v>1753</v>
      </c>
      <c r="D499" s="276">
        <v>163</v>
      </c>
      <c r="E499" s="479">
        <v>5.1719999999999999E-5</v>
      </c>
      <c r="F499" s="276">
        <v>0</v>
      </c>
      <c r="G499" s="276">
        <v>51</v>
      </c>
      <c r="H499" s="276">
        <v>0</v>
      </c>
      <c r="I499" s="276">
        <v>26</v>
      </c>
      <c r="J499" s="276">
        <v>240</v>
      </c>
      <c r="K499" s="479">
        <v>7.6160000000000003E-5</v>
      </c>
    </row>
    <row r="500" spans="1:11" x14ac:dyDescent="0.2">
      <c r="A500" s="209" t="s">
        <v>284</v>
      </c>
      <c r="B500" s="209" t="s">
        <v>126</v>
      </c>
      <c r="C500" s="209" t="s">
        <v>1753</v>
      </c>
      <c r="D500" s="276">
        <v>130058</v>
      </c>
      <c r="E500" s="479">
        <v>4.1269060000000003E-2</v>
      </c>
      <c r="F500" s="276">
        <v>12277</v>
      </c>
      <c r="G500" s="276">
        <v>5172</v>
      </c>
      <c r="H500" s="276">
        <v>0</v>
      </c>
      <c r="I500" s="276">
        <v>8818</v>
      </c>
      <c r="J500" s="276">
        <v>144048</v>
      </c>
      <c r="K500" s="479">
        <v>4.5708270000000002E-2</v>
      </c>
    </row>
    <row r="501" spans="1:11" x14ac:dyDescent="0.2">
      <c r="A501" s="209" t="s">
        <v>284</v>
      </c>
      <c r="B501" s="209" t="s">
        <v>1114</v>
      </c>
      <c r="C501" s="209" t="s">
        <v>1753</v>
      </c>
      <c r="D501" s="276">
        <v>611</v>
      </c>
      <c r="E501" s="479">
        <v>1.9388000000000001E-4</v>
      </c>
      <c r="F501" s="276">
        <v>250</v>
      </c>
      <c r="G501" s="276">
        <v>106</v>
      </c>
      <c r="H501" s="276">
        <v>23</v>
      </c>
      <c r="I501" s="276">
        <v>18</v>
      </c>
      <c r="J501" s="276">
        <v>758</v>
      </c>
      <c r="K501" s="479">
        <v>2.4052000000000001E-4</v>
      </c>
    </row>
    <row r="502" spans="1:11" x14ac:dyDescent="0.2">
      <c r="A502" s="209" t="s">
        <v>284</v>
      </c>
      <c r="B502" s="209" t="s">
        <v>1115</v>
      </c>
      <c r="C502" s="209" t="s">
        <v>1753</v>
      </c>
      <c r="D502" s="276">
        <v>105</v>
      </c>
      <c r="E502" s="479">
        <v>3.3319999999999999E-5</v>
      </c>
      <c r="F502" s="276">
        <v>86</v>
      </c>
      <c r="G502" s="276">
        <v>22</v>
      </c>
      <c r="H502" s="276">
        <v>5</v>
      </c>
      <c r="I502" s="276">
        <v>2</v>
      </c>
      <c r="J502" s="276">
        <v>134</v>
      </c>
      <c r="K502" s="479">
        <v>4.2519999999999999E-5</v>
      </c>
    </row>
    <row r="503" spans="1:11" x14ac:dyDescent="0.2">
      <c r="A503" s="209" t="s">
        <v>284</v>
      </c>
      <c r="B503" s="209" t="s">
        <v>107</v>
      </c>
      <c r="C503" s="209" t="s">
        <v>1753</v>
      </c>
      <c r="D503" s="276">
        <v>8472</v>
      </c>
      <c r="E503" s="479">
        <v>2.68827E-3</v>
      </c>
      <c r="F503" s="276">
        <v>2953</v>
      </c>
      <c r="G503" s="276">
        <v>1047</v>
      </c>
      <c r="H503" s="276">
        <v>0</v>
      </c>
      <c r="I503" s="276">
        <v>839</v>
      </c>
      <c r="J503" s="276">
        <v>10358</v>
      </c>
      <c r="K503" s="479">
        <v>3.2867299999999999E-3</v>
      </c>
    </row>
    <row r="504" spans="1:11" x14ac:dyDescent="0.2">
      <c r="A504" s="209" t="s">
        <v>284</v>
      </c>
      <c r="B504" s="209" t="s">
        <v>79</v>
      </c>
      <c r="C504" s="209" t="s">
        <v>1753</v>
      </c>
      <c r="D504" s="276">
        <v>2971</v>
      </c>
      <c r="E504" s="479">
        <v>9.4273999999999996E-4</v>
      </c>
      <c r="F504" s="276">
        <v>177</v>
      </c>
      <c r="G504" s="276">
        <v>402</v>
      </c>
      <c r="H504" s="276">
        <v>0</v>
      </c>
      <c r="I504" s="276">
        <v>143</v>
      </c>
      <c r="J504" s="276">
        <v>3516</v>
      </c>
      <c r="K504" s="479">
        <v>1.11567E-3</v>
      </c>
    </row>
    <row r="505" spans="1:11" x14ac:dyDescent="0.2">
      <c r="A505" s="209" t="s">
        <v>284</v>
      </c>
      <c r="B505" s="209" t="s">
        <v>1118</v>
      </c>
      <c r="C505" s="209" t="s">
        <v>1753</v>
      </c>
      <c r="D505" s="276">
        <v>1124</v>
      </c>
      <c r="E505" s="479">
        <v>3.5666000000000002E-4</v>
      </c>
      <c r="F505" s="276">
        <v>0</v>
      </c>
      <c r="G505" s="276">
        <v>157</v>
      </c>
      <c r="H505" s="276">
        <v>0</v>
      </c>
      <c r="I505" s="276">
        <v>30</v>
      </c>
      <c r="J505" s="276">
        <v>1311</v>
      </c>
      <c r="K505" s="479">
        <v>4.1599999999999997E-4</v>
      </c>
    </row>
    <row r="506" spans="1:11" x14ac:dyDescent="0.2">
      <c r="A506" s="209" t="s">
        <v>284</v>
      </c>
      <c r="B506" s="209" t="s">
        <v>20</v>
      </c>
      <c r="C506" s="209" t="s">
        <v>1753</v>
      </c>
      <c r="D506" s="276">
        <v>19640</v>
      </c>
      <c r="E506" s="479">
        <v>6.2320199999999996E-3</v>
      </c>
      <c r="F506" s="276">
        <v>39</v>
      </c>
      <c r="G506" s="276">
        <v>1639</v>
      </c>
      <c r="H506" s="276">
        <v>0</v>
      </c>
      <c r="I506" s="276">
        <v>824</v>
      </c>
      <c r="J506" s="276">
        <v>22103</v>
      </c>
      <c r="K506" s="479">
        <v>7.0135600000000003E-3</v>
      </c>
    </row>
    <row r="507" spans="1:11" x14ac:dyDescent="0.2">
      <c r="A507" s="209" t="s">
        <v>284</v>
      </c>
      <c r="B507" s="209" t="s">
        <v>1132</v>
      </c>
      <c r="C507" s="209" t="s">
        <v>1753</v>
      </c>
      <c r="D507" s="276">
        <v>3</v>
      </c>
      <c r="E507" s="479">
        <v>9.5000000000000001E-7</v>
      </c>
      <c r="F507" s="276">
        <v>2</v>
      </c>
      <c r="G507" s="276">
        <v>1</v>
      </c>
      <c r="H507" s="276">
        <v>0</v>
      </c>
      <c r="I507" s="276">
        <v>0</v>
      </c>
      <c r="J507" s="276">
        <v>4</v>
      </c>
      <c r="K507" s="479">
        <v>1.2699999999999999E-6</v>
      </c>
    </row>
    <row r="508" spans="1:11" x14ac:dyDescent="0.2">
      <c r="A508" s="209" t="s">
        <v>284</v>
      </c>
      <c r="B508" s="209" t="s">
        <v>870</v>
      </c>
      <c r="C508" s="209" t="s">
        <v>1753</v>
      </c>
      <c r="D508" s="276">
        <v>46</v>
      </c>
      <c r="E508" s="479">
        <v>1.4600000000000001E-5</v>
      </c>
      <c r="F508" s="276">
        <v>0</v>
      </c>
      <c r="G508" s="276">
        <v>5</v>
      </c>
      <c r="H508" s="276">
        <v>1</v>
      </c>
      <c r="I508" s="276">
        <v>0</v>
      </c>
      <c r="J508" s="276">
        <v>52</v>
      </c>
      <c r="K508" s="479">
        <v>1.6500000000000001E-5</v>
      </c>
    </row>
    <row r="509" spans="1:11" x14ac:dyDescent="0.2">
      <c r="A509" s="209" t="s">
        <v>284</v>
      </c>
      <c r="B509" s="209" t="s">
        <v>837</v>
      </c>
      <c r="C509" s="209" t="s">
        <v>1753</v>
      </c>
      <c r="D509" s="276">
        <v>1930</v>
      </c>
      <c r="E509" s="479">
        <v>6.1240999999999997E-4</v>
      </c>
      <c r="F509" s="276">
        <v>381</v>
      </c>
      <c r="G509" s="276">
        <v>421</v>
      </c>
      <c r="H509" s="276">
        <v>828</v>
      </c>
      <c r="I509" s="276">
        <v>257</v>
      </c>
      <c r="J509" s="276">
        <v>3436</v>
      </c>
      <c r="K509" s="479">
        <v>1.0902900000000001E-3</v>
      </c>
    </row>
    <row r="510" spans="1:11" x14ac:dyDescent="0.2">
      <c r="A510" s="209" t="s">
        <v>284</v>
      </c>
      <c r="B510" s="209" t="s">
        <v>827</v>
      </c>
      <c r="C510" s="209" t="s">
        <v>1753</v>
      </c>
      <c r="D510" s="276">
        <v>1669</v>
      </c>
      <c r="E510" s="479">
        <v>5.2959000000000003E-4</v>
      </c>
      <c r="F510" s="276">
        <v>0</v>
      </c>
      <c r="G510" s="276">
        <v>0</v>
      </c>
      <c r="H510" s="276">
        <v>0</v>
      </c>
      <c r="I510" s="276">
        <v>0</v>
      </c>
      <c r="J510" s="276">
        <v>1669</v>
      </c>
      <c r="K510" s="479">
        <v>5.2959000000000003E-4</v>
      </c>
    </row>
    <row r="511" spans="1:11" x14ac:dyDescent="0.2">
      <c r="A511" s="209" t="s">
        <v>284</v>
      </c>
      <c r="B511" s="209" t="s">
        <v>1141</v>
      </c>
      <c r="C511" s="209" t="s">
        <v>1753</v>
      </c>
      <c r="D511" s="276">
        <v>38469</v>
      </c>
      <c r="E511" s="479">
        <v>1.2206699999999999E-2</v>
      </c>
      <c r="F511" s="276">
        <v>0</v>
      </c>
      <c r="G511" s="276">
        <v>0</v>
      </c>
      <c r="H511" s="276">
        <v>0</v>
      </c>
      <c r="I511" s="276">
        <v>0</v>
      </c>
      <c r="J511" s="276">
        <v>38469</v>
      </c>
      <c r="K511" s="479">
        <v>1.2206699999999999E-2</v>
      </c>
    </row>
    <row r="512" spans="1:11" x14ac:dyDescent="0.2">
      <c r="A512" s="209" t="s">
        <v>284</v>
      </c>
      <c r="B512" s="209" t="s">
        <v>1142</v>
      </c>
      <c r="C512" s="209" t="s">
        <v>1753</v>
      </c>
      <c r="D512" s="276">
        <v>18295</v>
      </c>
      <c r="E512" s="479">
        <v>5.8052399999999997E-3</v>
      </c>
      <c r="F512" s="276">
        <v>0</v>
      </c>
      <c r="G512" s="276">
        <v>0</v>
      </c>
      <c r="H512" s="276">
        <v>0</v>
      </c>
      <c r="I512" s="276">
        <v>0</v>
      </c>
      <c r="J512" s="276">
        <v>18295</v>
      </c>
      <c r="K512" s="479">
        <v>5.8052399999999997E-3</v>
      </c>
    </row>
    <row r="513" spans="1:11" x14ac:dyDescent="0.2">
      <c r="A513" s="209" t="s">
        <v>284</v>
      </c>
      <c r="B513" s="209" t="s">
        <v>1143</v>
      </c>
      <c r="C513" s="209" t="s">
        <v>1753</v>
      </c>
      <c r="D513" s="276">
        <v>1065</v>
      </c>
      <c r="E513" s="479">
        <v>3.3794000000000001E-4</v>
      </c>
      <c r="F513" s="276">
        <v>0</v>
      </c>
      <c r="G513" s="276">
        <v>0</v>
      </c>
      <c r="H513" s="276">
        <v>0</v>
      </c>
      <c r="I513" s="276">
        <v>0</v>
      </c>
      <c r="J513" s="276">
        <v>1065</v>
      </c>
      <c r="K513" s="479">
        <v>3.3794000000000001E-4</v>
      </c>
    </row>
    <row r="514" spans="1:11" x14ac:dyDescent="0.2">
      <c r="A514" s="209" t="s">
        <v>284</v>
      </c>
      <c r="B514" s="209" t="s">
        <v>1144</v>
      </c>
      <c r="C514" s="209" t="s">
        <v>1753</v>
      </c>
      <c r="D514" s="276">
        <v>9291</v>
      </c>
      <c r="E514" s="479">
        <v>2.9481500000000001E-3</v>
      </c>
      <c r="F514" s="276">
        <v>0</v>
      </c>
      <c r="G514" s="276">
        <v>0</v>
      </c>
      <c r="H514" s="276">
        <v>0</v>
      </c>
      <c r="I514" s="276">
        <v>0</v>
      </c>
      <c r="J514" s="276">
        <v>9291</v>
      </c>
      <c r="K514" s="479">
        <v>2.9481500000000001E-3</v>
      </c>
    </row>
    <row r="515" spans="1:11" x14ac:dyDescent="0.2">
      <c r="A515" s="209" t="s">
        <v>284</v>
      </c>
      <c r="B515" s="209" t="s">
        <v>1145</v>
      </c>
      <c r="C515" s="209" t="s">
        <v>1753</v>
      </c>
      <c r="D515" s="276">
        <v>2276</v>
      </c>
      <c r="E515" s="479">
        <v>7.2219999999999999E-4</v>
      </c>
      <c r="F515" s="276">
        <v>0</v>
      </c>
      <c r="G515" s="276">
        <v>0</v>
      </c>
      <c r="H515" s="276">
        <v>0</v>
      </c>
      <c r="I515" s="276">
        <v>0</v>
      </c>
      <c r="J515" s="276">
        <v>2276</v>
      </c>
      <c r="K515" s="479">
        <v>7.2219999999999999E-4</v>
      </c>
    </row>
    <row r="516" spans="1:11" x14ac:dyDescent="0.2">
      <c r="A516" s="209" t="s">
        <v>284</v>
      </c>
      <c r="B516" s="209" t="s">
        <v>815</v>
      </c>
      <c r="C516" s="209" t="s">
        <v>896</v>
      </c>
      <c r="D516" s="276">
        <v>200480</v>
      </c>
      <c r="E516" s="479">
        <v>6.3614859999999995E-2</v>
      </c>
      <c r="F516" s="276">
        <v>0</v>
      </c>
      <c r="G516" s="276">
        <v>-200480</v>
      </c>
      <c r="H516" s="276">
        <v>0</v>
      </c>
      <c r="I516" s="276">
        <v>0</v>
      </c>
      <c r="J516" s="276">
        <v>0</v>
      </c>
      <c r="K516" s="479">
        <v>0</v>
      </c>
    </row>
    <row r="517" spans="1:11" x14ac:dyDescent="0.2">
      <c r="A517" s="209" t="s">
        <v>284</v>
      </c>
      <c r="B517" s="209" t="s">
        <v>1146</v>
      </c>
      <c r="C517" s="209" t="s">
        <v>896</v>
      </c>
      <c r="D517" s="276">
        <v>2336</v>
      </c>
      <c r="E517" s="479">
        <v>7.4124E-4</v>
      </c>
      <c r="F517" s="276">
        <v>0</v>
      </c>
      <c r="G517" s="276">
        <v>0</v>
      </c>
      <c r="H517" s="276">
        <v>-2336</v>
      </c>
      <c r="I517" s="276">
        <v>0</v>
      </c>
      <c r="J517" s="276">
        <v>0</v>
      </c>
      <c r="K517" s="479">
        <v>0</v>
      </c>
    </row>
    <row r="518" spans="1:11" x14ac:dyDescent="0.2">
      <c r="A518" s="209" t="s">
        <v>284</v>
      </c>
      <c r="B518" s="209" t="s">
        <v>1147</v>
      </c>
      <c r="C518" s="209" t="s">
        <v>1753</v>
      </c>
      <c r="D518" s="276">
        <v>17958</v>
      </c>
      <c r="E518" s="479">
        <v>5.6982999999999999E-3</v>
      </c>
      <c r="F518" s="276">
        <v>0</v>
      </c>
      <c r="G518" s="276">
        <v>0</v>
      </c>
      <c r="H518" s="276">
        <v>0</v>
      </c>
      <c r="I518" s="276">
        <v>0</v>
      </c>
      <c r="J518" s="276">
        <v>17958</v>
      </c>
      <c r="K518" s="479">
        <v>5.6982999999999999E-3</v>
      </c>
    </row>
    <row r="519" spans="1:11" x14ac:dyDescent="0.2">
      <c r="A519" s="209" t="s">
        <v>284</v>
      </c>
      <c r="B519" s="209" t="s">
        <v>1148</v>
      </c>
      <c r="C519" s="209" t="s">
        <v>1753</v>
      </c>
      <c r="D519" s="276">
        <v>2239</v>
      </c>
      <c r="E519" s="479">
        <v>7.1046E-4</v>
      </c>
      <c r="F519" s="276">
        <v>522</v>
      </c>
      <c r="G519" s="276">
        <v>0</v>
      </c>
      <c r="H519" s="276">
        <v>0</v>
      </c>
      <c r="I519" s="276">
        <v>0</v>
      </c>
      <c r="J519" s="276">
        <v>2239</v>
      </c>
      <c r="K519" s="479">
        <v>7.1046E-4</v>
      </c>
    </row>
    <row r="520" spans="1:11" x14ac:dyDescent="0.2">
      <c r="A520" s="209" t="s">
        <v>284</v>
      </c>
      <c r="B520" s="209" t="s">
        <v>1149</v>
      </c>
      <c r="C520" s="209" t="s">
        <v>1753</v>
      </c>
      <c r="D520" s="276">
        <v>6672</v>
      </c>
      <c r="E520" s="479">
        <v>2.1171100000000002E-3</v>
      </c>
      <c r="F520" s="276">
        <v>0</v>
      </c>
      <c r="G520" s="276">
        <v>0</v>
      </c>
      <c r="H520" s="276">
        <v>0</v>
      </c>
      <c r="I520" s="276">
        <v>0</v>
      </c>
      <c r="J520" s="276">
        <v>6672</v>
      </c>
      <c r="K520" s="479">
        <v>2.1171100000000002E-3</v>
      </c>
    </row>
    <row r="521" spans="1:11" x14ac:dyDescent="0.2">
      <c r="A521" s="209" t="s">
        <v>284</v>
      </c>
      <c r="B521" s="209" t="s">
        <v>1152</v>
      </c>
      <c r="C521" s="209" t="s">
        <v>1753</v>
      </c>
      <c r="D521" s="276">
        <v>541</v>
      </c>
      <c r="E521" s="479">
        <v>1.7166999999999999E-4</v>
      </c>
      <c r="F521" s="276">
        <v>2</v>
      </c>
      <c r="G521" s="276">
        <v>0</v>
      </c>
      <c r="H521" s="276">
        <v>0</v>
      </c>
      <c r="I521" s="276">
        <v>0</v>
      </c>
      <c r="J521" s="276">
        <v>541</v>
      </c>
      <c r="K521" s="479">
        <v>1.7166999999999999E-4</v>
      </c>
    </row>
    <row r="522" spans="1:11" x14ac:dyDescent="0.2">
      <c r="A522" s="209" t="s">
        <v>284</v>
      </c>
      <c r="B522" s="209" t="s">
        <v>1153</v>
      </c>
      <c r="C522" s="209" t="s">
        <v>897</v>
      </c>
      <c r="D522" s="276">
        <v>1242</v>
      </c>
      <c r="E522" s="479">
        <v>3.9409999999999998E-4</v>
      </c>
      <c r="F522" s="276">
        <v>0</v>
      </c>
      <c r="G522" s="276">
        <v>0</v>
      </c>
      <c r="H522" s="276">
        <v>0</v>
      </c>
      <c r="I522" s="276">
        <v>-1242</v>
      </c>
      <c r="J522" s="276">
        <v>0</v>
      </c>
      <c r="K522" s="479">
        <v>0</v>
      </c>
    </row>
    <row r="523" spans="1:11" x14ac:dyDescent="0.2">
      <c r="A523" s="209" t="s">
        <v>284</v>
      </c>
      <c r="B523" s="209" t="s">
        <v>1154</v>
      </c>
      <c r="C523" s="209" t="s">
        <v>1753</v>
      </c>
      <c r="D523" s="276">
        <v>356</v>
      </c>
      <c r="E523" s="479">
        <v>1.1296E-4</v>
      </c>
      <c r="F523" s="276">
        <v>6</v>
      </c>
      <c r="G523" s="276">
        <v>0</v>
      </c>
      <c r="H523" s="276">
        <v>0</v>
      </c>
      <c r="I523" s="276">
        <v>0</v>
      </c>
      <c r="J523" s="276">
        <v>356</v>
      </c>
      <c r="K523" s="479">
        <v>1.1296E-4</v>
      </c>
    </row>
    <row r="524" spans="1:11" x14ac:dyDescent="0.2">
      <c r="A524" s="209" t="s">
        <v>284</v>
      </c>
      <c r="B524" s="209" t="s">
        <v>1251</v>
      </c>
      <c r="C524" s="209" t="s">
        <v>1753</v>
      </c>
      <c r="D524" s="276">
        <v>342</v>
      </c>
      <c r="E524" s="479">
        <v>1.0852E-4</v>
      </c>
      <c r="F524" s="276">
        <v>0</v>
      </c>
      <c r="G524" s="276">
        <v>0</v>
      </c>
      <c r="H524" s="276">
        <v>0</v>
      </c>
      <c r="I524" s="276">
        <v>0</v>
      </c>
      <c r="J524" s="276">
        <v>342</v>
      </c>
      <c r="K524" s="479">
        <v>1.0852E-4</v>
      </c>
    </row>
    <row r="525" spans="1:11" x14ac:dyDescent="0.2">
      <c r="A525" s="209" t="s">
        <v>284</v>
      </c>
      <c r="B525" s="209" t="s">
        <v>1251</v>
      </c>
      <c r="C525" s="209" t="s">
        <v>897</v>
      </c>
      <c r="D525" s="276">
        <v>63555</v>
      </c>
      <c r="E525" s="479">
        <v>2.016681E-2</v>
      </c>
      <c r="F525" s="276">
        <v>0</v>
      </c>
      <c r="G525" s="276">
        <v>0</v>
      </c>
      <c r="H525" s="276">
        <v>0</v>
      </c>
      <c r="I525" s="276">
        <v>-63555</v>
      </c>
      <c r="J525" s="276">
        <v>0</v>
      </c>
      <c r="K525" s="479">
        <v>0</v>
      </c>
    </row>
    <row r="526" spans="1:11" x14ac:dyDescent="0.2">
      <c r="A526" s="209" t="s">
        <v>284</v>
      </c>
      <c r="B526" s="209" t="s">
        <v>1743</v>
      </c>
      <c r="C526" s="209" t="s">
        <v>1753</v>
      </c>
      <c r="D526" s="276">
        <v>8684</v>
      </c>
      <c r="E526" s="479">
        <v>2.7555399999999999E-3</v>
      </c>
      <c r="F526" s="276">
        <v>0</v>
      </c>
      <c r="G526" s="276">
        <v>0</v>
      </c>
      <c r="H526" s="276">
        <v>0</v>
      </c>
      <c r="I526" s="276">
        <v>0</v>
      </c>
      <c r="J526" s="276">
        <v>8684</v>
      </c>
      <c r="K526" s="479">
        <v>2.7555399999999999E-3</v>
      </c>
    </row>
    <row r="527" spans="1:11" x14ac:dyDescent="0.2">
      <c r="A527" s="209" t="s">
        <v>284</v>
      </c>
      <c r="B527" s="209" t="s">
        <v>1155</v>
      </c>
      <c r="C527" s="209" t="s">
        <v>1753</v>
      </c>
      <c r="D527" s="276">
        <v>2032</v>
      </c>
      <c r="E527" s="479">
        <v>6.4477999999999996E-4</v>
      </c>
      <c r="F527" s="276">
        <v>0</v>
      </c>
      <c r="G527" s="276">
        <v>0</v>
      </c>
      <c r="H527" s="276">
        <v>0</v>
      </c>
      <c r="I527" s="276">
        <v>0</v>
      </c>
      <c r="J527" s="276">
        <v>2032</v>
      </c>
      <c r="K527" s="479">
        <v>6.4477999999999996E-4</v>
      </c>
    </row>
    <row r="528" spans="1:11" x14ac:dyDescent="0.2">
      <c r="A528" s="209" t="s">
        <v>284</v>
      </c>
      <c r="B528" s="209" t="s">
        <v>1157</v>
      </c>
      <c r="C528" s="209" t="s">
        <v>1753</v>
      </c>
      <c r="D528" s="276">
        <v>5</v>
      </c>
      <c r="E528" s="479">
        <v>1.59E-6</v>
      </c>
      <c r="F528" s="276">
        <v>0</v>
      </c>
      <c r="G528" s="276">
        <v>0</v>
      </c>
      <c r="H528" s="276">
        <v>0</v>
      </c>
      <c r="I528" s="276">
        <v>0</v>
      </c>
      <c r="J528" s="276">
        <v>5</v>
      </c>
      <c r="K528" s="479">
        <v>1.59E-6</v>
      </c>
    </row>
    <row r="529" spans="1:11" x14ac:dyDescent="0.2">
      <c r="A529" s="209" t="s">
        <v>284</v>
      </c>
      <c r="B529" s="209" t="s">
        <v>1157</v>
      </c>
      <c r="C529" s="209" t="s">
        <v>897</v>
      </c>
      <c r="D529" s="276">
        <v>2652</v>
      </c>
      <c r="E529" s="479">
        <v>8.4150999999999996E-4</v>
      </c>
      <c r="F529" s="276">
        <v>0</v>
      </c>
      <c r="G529" s="276">
        <v>0</v>
      </c>
      <c r="H529" s="276">
        <v>0</v>
      </c>
      <c r="I529" s="276">
        <v>-2652</v>
      </c>
      <c r="J529" s="276">
        <v>0</v>
      </c>
      <c r="K529" s="479">
        <v>0</v>
      </c>
    </row>
    <row r="530" spans="1:11" x14ac:dyDescent="0.2">
      <c r="A530" s="209" t="s">
        <v>284</v>
      </c>
      <c r="B530" s="209" t="s">
        <v>1158</v>
      </c>
      <c r="C530" s="209" t="s">
        <v>897</v>
      </c>
      <c r="D530" s="276">
        <v>3756</v>
      </c>
      <c r="E530" s="479">
        <v>1.1918300000000001E-3</v>
      </c>
      <c r="F530" s="276">
        <v>0</v>
      </c>
      <c r="G530" s="276">
        <v>0</v>
      </c>
      <c r="H530" s="276">
        <v>0</v>
      </c>
      <c r="I530" s="276">
        <v>-3756</v>
      </c>
      <c r="J530" s="276">
        <v>0</v>
      </c>
      <c r="K530" s="479">
        <v>0</v>
      </c>
    </row>
    <row r="531" spans="1:11" x14ac:dyDescent="0.2">
      <c r="A531" s="209" t="s">
        <v>284</v>
      </c>
      <c r="B531" s="209" t="s">
        <v>1159</v>
      </c>
      <c r="C531" s="209" t="s">
        <v>1753</v>
      </c>
      <c r="D531" s="276">
        <v>446</v>
      </c>
      <c r="E531" s="479">
        <v>1.4151999999999999E-4</v>
      </c>
      <c r="F531" s="276">
        <v>220</v>
      </c>
      <c r="G531" s="276">
        <v>0</v>
      </c>
      <c r="H531" s="276">
        <v>0</v>
      </c>
      <c r="I531" s="276">
        <v>0</v>
      </c>
      <c r="J531" s="276">
        <v>446</v>
      </c>
      <c r="K531" s="479">
        <v>1.4151999999999999E-4</v>
      </c>
    </row>
    <row r="532" spans="1:11" x14ac:dyDescent="0.2">
      <c r="A532" s="209" t="s">
        <v>284</v>
      </c>
      <c r="B532" s="209" t="s">
        <v>1159</v>
      </c>
      <c r="C532" s="209" t="s">
        <v>897</v>
      </c>
      <c r="D532" s="276">
        <v>6</v>
      </c>
      <c r="E532" s="479">
        <v>1.9E-6</v>
      </c>
      <c r="F532" s="276">
        <v>0</v>
      </c>
      <c r="G532" s="276">
        <v>0</v>
      </c>
      <c r="H532" s="276">
        <v>0</v>
      </c>
      <c r="I532" s="276">
        <v>-6</v>
      </c>
      <c r="J532" s="276">
        <v>0</v>
      </c>
      <c r="K532" s="479">
        <v>0</v>
      </c>
    </row>
    <row r="533" spans="1:11" x14ac:dyDescent="0.2">
      <c r="A533" s="209" t="s">
        <v>284</v>
      </c>
      <c r="B533" s="209" t="s">
        <v>1160</v>
      </c>
      <c r="C533" s="209" t="s">
        <v>897</v>
      </c>
      <c r="D533" s="276">
        <v>5396</v>
      </c>
      <c r="E533" s="479">
        <v>1.71222E-3</v>
      </c>
      <c r="F533" s="276">
        <v>0</v>
      </c>
      <c r="G533" s="276">
        <v>0</v>
      </c>
      <c r="H533" s="276">
        <v>0</v>
      </c>
      <c r="I533" s="276">
        <v>-5396</v>
      </c>
      <c r="J533" s="276">
        <v>0</v>
      </c>
      <c r="K533" s="479">
        <v>0</v>
      </c>
    </row>
    <row r="534" spans="1:11" x14ac:dyDescent="0.2">
      <c r="A534" s="209" t="s">
        <v>284</v>
      </c>
      <c r="B534" s="209" t="s">
        <v>1161</v>
      </c>
      <c r="C534" s="209" t="s">
        <v>1753</v>
      </c>
      <c r="D534" s="276">
        <v>1</v>
      </c>
      <c r="E534" s="479">
        <v>3.2000000000000001E-7</v>
      </c>
      <c r="F534" s="276">
        <v>0</v>
      </c>
      <c r="G534" s="276">
        <v>0</v>
      </c>
      <c r="H534" s="276">
        <v>0</v>
      </c>
      <c r="I534" s="276">
        <v>0</v>
      </c>
      <c r="J534" s="276">
        <v>1</v>
      </c>
      <c r="K534" s="479">
        <v>3.2000000000000001E-7</v>
      </c>
    </row>
    <row r="535" spans="1:11" x14ac:dyDescent="0.2">
      <c r="A535" s="209" t="s">
        <v>284</v>
      </c>
      <c r="B535" s="209" t="s">
        <v>1161</v>
      </c>
      <c r="C535" s="209" t="s">
        <v>897</v>
      </c>
      <c r="D535" s="276">
        <v>30576</v>
      </c>
      <c r="E535" s="479">
        <v>9.7021499999999997E-3</v>
      </c>
      <c r="F535" s="276">
        <v>0</v>
      </c>
      <c r="G535" s="276">
        <v>0</v>
      </c>
      <c r="H535" s="276">
        <v>0</v>
      </c>
      <c r="I535" s="276">
        <v>-30576</v>
      </c>
      <c r="J535" s="276">
        <v>0</v>
      </c>
      <c r="K535" s="479">
        <v>0</v>
      </c>
    </row>
    <row r="536" spans="1:11" x14ac:dyDescent="0.2">
      <c r="A536" s="209" t="s">
        <v>284</v>
      </c>
      <c r="B536" s="209" t="s">
        <v>1162</v>
      </c>
      <c r="C536" s="209" t="s">
        <v>1753</v>
      </c>
      <c r="D536" s="276">
        <v>1343</v>
      </c>
      <c r="E536" s="479">
        <v>4.2614999999999998E-4</v>
      </c>
      <c r="F536" s="276">
        <v>0</v>
      </c>
      <c r="G536" s="276">
        <v>0</v>
      </c>
      <c r="H536" s="276">
        <v>0</v>
      </c>
      <c r="I536" s="276">
        <v>0</v>
      </c>
      <c r="J536" s="276">
        <v>1343</v>
      </c>
      <c r="K536" s="479">
        <v>4.2614999999999998E-4</v>
      </c>
    </row>
    <row r="537" spans="1:11" x14ac:dyDescent="0.2">
      <c r="A537" s="209" t="s">
        <v>284</v>
      </c>
      <c r="B537" s="209" t="s">
        <v>1164</v>
      </c>
      <c r="C537" s="209" t="s">
        <v>1753</v>
      </c>
      <c r="D537" s="276">
        <v>293</v>
      </c>
      <c r="E537" s="479">
        <v>9.2969999999999999E-5</v>
      </c>
      <c r="F537" s="276">
        <v>5</v>
      </c>
      <c r="G537" s="276">
        <v>0</v>
      </c>
      <c r="H537" s="276">
        <v>0</v>
      </c>
      <c r="I537" s="276">
        <v>0</v>
      </c>
      <c r="J537" s="276">
        <v>293</v>
      </c>
      <c r="K537" s="479">
        <v>9.2969999999999999E-5</v>
      </c>
    </row>
    <row r="538" spans="1:11" x14ac:dyDescent="0.2">
      <c r="A538" s="209" t="s">
        <v>284</v>
      </c>
      <c r="B538" s="209" t="s">
        <v>1165</v>
      </c>
      <c r="C538" s="209" t="s">
        <v>1753</v>
      </c>
      <c r="D538" s="276">
        <v>2116</v>
      </c>
      <c r="E538" s="479">
        <v>6.7142999999999999E-4</v>
      </c>
      <c r="F538" s="276">
        <v>0</v>
      </c>
      <c r="G538" s="276">
        <v>0</v>
      </c>
      <c r="H538" s="276">
        <v>0</v>
      </c>
      <c r="I538" s="276">
        <v>0</v>
      </c>
      <c r="J538" s="276">
        <v>2116</v>
      </c>
      <c r="K538" s="479">
        <v>6.7142999999999999E-4</v>
      </c>
    </row>
    <row r="539" spans="1:11" x14ac:dyDescent="0.2">
      <c r="A539" s="209" t="s">
        <v>284</v>
      </c>
      <c r="B539" s="209" t="s">
        <v>1166</v>
      </c>
      <c r="C539" s="209" t="s">
        <v>1753</v>
      </c>
      <c r="D539" s="276">
        <v>38</v>
      </c>
      <c r="E539" s="479">
        <v>1.206E-5</v>
      </c>
      <c r="F539" s="276">
        <v>0</v>
      </c>
      <c r="G539" s="276">
        <v>0</v>
      </c>
      <c r="H539" s="276">
        <v>0</v>
      </c>
      <c r="I539" s="276">
        <v>0</v>
      </c>
      <c r="J539" s="276">
        <v>38</v>
      </c>
      <c r="K539" s="479">
        <v>1.206E-5</v>
      </c>
    </row>
    <row r="540" spans="1:11" x14ac:dyDescent="0.2">
      <c r="A540" s="209" t="s">
        <v>284</v>
      </c>
      <c r="B540" s="209" t="s">
        <v>1167</v>
      </c>
      <c r="C540" s="209" t="s">
        <v>1753</v>
      </c>
      <c r="D540" s="276">
        <v>4973</v>
      </c>
      <c r="E540" s="479">
        <v>1.578E-3</v>
      </c>
      <c r="F540" s="276">
        <v>821</v>
      </c>
      <c r="G540" s="276">
        <v>18</v>
      </c>
      <c r="H540" s="276">
        <v>28</v>
      </c>
      <c r="I540" s="276">
        <v>3</v>
      </c>
      <c r="J540" s="276">
        <v>5022</v>
      </c>
      <c r="K540" s="479">
        <v>1.5935400000000001E-3</v>
      </c>
    </row>
    <row r="541" spans="1:11" x14ac:dyDescent="0.2">
      <c r="A541" s="209" t="s">
        <v>284</v>
      </c>
      <c r="B541" s="209" t="s">
        <v>1168</v>
      </c>
      <c r="C541" s="209" t="s">
        <v>1753</v>
      </c>
      <c r="D541" s="276">
        <v>463</v>
      </c>
      <c r="E541" s="479">
        <v>1.4692000000000001E-4</v>
      </c>
      <c r="F541" s="276">
        <v>0</v>
      </c>
      <c r="G541" s="276">
        <v>0</v>
      </c>
      <c r="H541" s="276">
        <v>0</v>
      </c>
      <c r="I541" s="276">
        <v>0</v>
      </c>
      <c r="J541" s="276">
        <v>463</v>
      </c>
      <c r="K541" s="479">
        <v>1.4692000000000001E-4</v>
      </c>
    </row>
    <row r="542" spans="1:11" x14ac:dyDescent="0.2">
      <c r="A542" s="209" t="s">
        <v>284</v>
      </c>
      <c r="B542" s="209" t="s">
        <v>1169</v>
      </c>
      <c r="C542" s="209" t="s">
        <v>1753</v>
      </c>
      <c r="D542" s="276">
        <v>2639</v>
      </c>
      <c r="E542" s="479">
        <v>8.3739000000000003E-4</v>
      </c>
      <c r="F542" s="276">
        <v>43</v>
      </c>
      <c r="G542" s="276">
        <v>58</v>
      </c>
      <c r="H542" s="276">
        <v>728</v>
      </c>
      <c r="I542" s="276">
        <v>118</v>
      </c>
      <c r="J542" s="276">
        <v>3543</v>
      </c>
      <c r="K542" s="479">
        <v>1.1242400000000001E-3</v>
      </c>
    </row>
    <row r="543" spans="1:11" x14ac:dyDescent="0.2">
      <c r="A543" s="209" t="s">
        <v>284</v>
      </c>
      <c r="B543" s="209" t="s">
        <v>1171</v>
      </c>
      <c r="C543" s="209" t="s">
        <v>1753</v>
      </c>
      <c r="D543" s="276">
        <v>658</v>
      </c>
      <c r="E543" s="479">
        <v>2.0879000000000001E-4</v>
      </c>
      <c r="F543" s="276">
        <v>424</v>
      </c>
      <c r="G543" s="276">
        <v>0</v>
      </c>
      <c r="H543" s="276">
        <v>0</v>
      </c>
      <c r="I543" s="276">
        <v>0</v>
      </c>
      <c r="J543" s="276">
        <v>658</v>
      </c>
      <c r="K543" s="479">
        <v>2.0879000000000001E-4</v>
      </c>
    </row>
    <row r="544" spans="1:11" x14ac:dyDescent="0.2">
      <c r="A544" s="209" t="s">
        <v>284</v>
      </c>
      <c r="B544" s="209" t="s">
        <v>1176</v>
      </c>
      <c r="C544" s="209" t="s">
        <v>1753</v>
      </c>
      <c r="D544" s="276">
        <v>2407</v>
      </c>
      <c r="E544" s="479">
        <v>7.6376999999999999E-4</v>
      </c>
      <c r="F544" s="276">
        <v>328</v>
      </c>
      <c r="G544" s="276">
        <v>0</v>
      </c>
      <c r="H544" s="276">
        <v>0</v>
      </c>
      <c r="I544" s="276">
        <v>0</v>
      </c>
      <c r="J544" s="276">
        <v>2407</v>
      </c>
      <c r="K544" s="479">
        <v>7.6376999999999999E-4</v>
      </c>
    </row>
    <row r="545" spans="1:11" x14ac:dyDescent="0.2">
      <c r="A545" s="209" t="s">
        <v>284</v>
      </c>
      <c r="B545" s="209" t="s">
        <v>1177</v>
      </c>
      <c r="C545" s="209" t="s">
        <v>1753</v>
      </c>
      <c r="D545" s="276">
        <v>4937</v>
      </c>
      <c r="E545" s="479">
        <v>1.56657E-3</v>
      </c>
      <c r="F545" s="276">
        <v>51</v>
      </c>
      <c r="G545" s="276">
        <v>0</v>
      </c>
      <c r="H545" s="276">
        <v>0</v>
      </c>
      <c r="I545" s="276">
        <v>0</v>
      </c>
      <c r="J545" s="276">
        <v>4937</v>
      </c>
      <c r="K545" s="479">
        <v>1.56657E-3</v>
      </c>
    </row>
    <row r="546" spans="1:11" x14ac:dyDescent="0.2">
      <c r="A546" s="209" t="s">
        <v>284</v>
      </c>
      <c r="B546" s="209" t="s">
        <v>1179</v>
      </c>
      <c r="C546" s="209" t="s">
        <v>1753</v>
      </c>
      <c r="D546" s="276">
        <v>62639</v>
      </c>
      <c r="E546" s="479">
        <v>1.9876149999999999E-2</v>
      </c>
      <c r="F546" s="276">
        <v>8169</v>
      </c>
      <c r="G546" s="276">
        <v>0</v>
      </c>
      <c r="H546" s="276">
        <v>0</v>
      </c>
      <c r="I546" s="276">
        <v>0</v>
      </c>
      <c r="J546" s="276">
        <v>62639</v>
      </c>
      <c r="K546" s="479">
        <v>1.9876149999999999E-2</v>
      </c>
    </row>
    <row r="547" spans="1:11" x14ac:dyDescent="0.2">
      <c r="A547" s="209" t="s">
        <v>284</v>
      </c>
      <c r="B547" s="209" t="s">
        <v>1181</v>
      </c>
      <c r="C547" s="209" t="s">
        <v>1753</v>
      </c>
      <c r="D547" s="276">
        <v>22487</v>
      </c>
      <c r="E547" s="479">
        <v>7.13541E-3</v>
      </c>
      <c r="F547" s="276">
        <v>0</v>
      </c>
      <c r="G547" s="276">
        <v>0</v>
      </c>
      <c r="H547" s="276">
        <v>0</v>
      </c>
      <c r="I547" s="276">
        <v>0</v>
      </c>
      <c r="J547" s="276">
        <v>22487</v>
      </c>
      <c r="K547" s="479">
        <v>7.13541E-3</v>
      </c>
    </row>
    <row r="548" spans="1:11" x14ac:dyDescent="0.2">
      <c r="A548" s="209" t="s">
        <v>284</v>
      </c>
      <c r="B548" s="209" t="s">
        <v>1182</v>
      </c>
      <c r="C548" s="209" t="s">
        <v>1753</v>
      </c>
      <c r="D548" s="276">
        <v>36825</v>
      </c>
      <c r="E548" s="479">
        <v>1.1685040000000001E-2</v>
      </c>
      <c r="F548" s="276">
        <v>2823</v>
      </c>
      <c r="G548" s="276">
        <v>0</v>
      </c>
      <c r="H548" s="276">
        <v>0</v>
      </c>
      <c r="I548" s="276">
        <v>0</v>
      </c>
      <c r="J548" s="276">
        <v>36825</v>
      </c>
      <c r="K548" s="479">
        <v>1.1685040000000001E-2</v>
      </c>
    </row>
    <row r="549" spans="1:11" x14ac:dyDescent="0.2">
      <c r="A549" s="209" t="s">
        <v>284</v>
      </c>
      <c r="B549" s="209" t="s">
        <v>1185</v>
      </c>
      <c r="C549" s="209" t="s">
        <v>1753</v>
      </c>
      <c r="D549" s="276">
        <v>81</v>
      </c>
      <c r="E549" s="479">
        <v>2.5700000000000001E-5</v>
      </c>
      <c r="F549" s="276">
        <v>0</v>
      </c>
      <c r="G549" s="276">
        <v>0</v>
      </c>
      <c r="H549" s="276">
        <v>0</v>
      </c>
      <c r="I549" s="276">
        <v>0</v>
      </c>
      <c r="J549" s="276">
        <v>81</v>
      </c>
      <c r="K549" s="479">
        <v>2.5700000000000001E-5</v>
      </c>
    </row>
    <row r="550" spans="1:11" x14ac:dyDescent="0.2">
      <c r="A550" s="209" t="s">
        <v>284</v>
      </c>
      <c r="B550" s="209" t="s">
        <v>1187</v>
      </c>
      <c r="C550" s="209" t="s">
        <v>1753</v>
      </c>
      <c r="D550" s="276">
        <v>534</v>
      </c>
      <c r="E550" s="479">
        <v>1.6945E-4</v>
      </c>
      <c r="F550" s="276">
        <v>0</v>
      </c>
      <c r="G550" s="276">
        <v>0</v>
      </c>
      <c r="H550" s="276">
        <v>0</v>
      </c>
      <c r="I550" s="276">
        <v>0</v>
      </c>
      <c r="J550" s="276">
        <v>534</v>
      </c>
      <c r="K550" s="479">
        <v>1.6945E-4</v>
      </c>
    </row>
    <row r="551" spans="1:11" x14ac:dyDescent="0.2">
      <c r="A551" s="209" t="s">
        <v>284</v>
      </c>
      <c r="B551" s="209" t="s">
        <v>1188</v>
      </c>
      <c r="C551" s="209" t="s">
        <v>1753</v>
      </c>
      <c r="D551" s="276">
        <v>2998</v>
      </c>
      <c r="E551" s="479">
        <v>9.5129999999999998E-4</v>
      </c>
      <c r="F551" s="276">
        <v>0</v>
      </c>
      <c r="G551" s="276">
        <v>0</v>
      </c>
      <c r="H551" s="276">
        <v>0</v>
      </c>
      <c r="I551" s="276">
        <v>0</v>
      </c>
      <c r="J551" s="276">
        <v>2998</v>
      </c>
      <c r="K551" s="479">
        <v>9.5129999999999998E-4</v>
      </c>
    </row>
    <row r="552" spans="1:11" x14ac:dyDescent="0.2">
      <c r="A552" s="209" t="s">
        <v>284</v>
      </c>
      <c r="B552" s="209" t="s">
        <v>1189</v>
      </c>
      <c r="C552" s="209" t="s">
        <v>1753</v>
      </c>
      <c r="D552" s="276">
        <v>8375</v>
      </c>
      <c r="E552" s="479">
        <v>2.6574900000000002E-3</v>
      </c>
      <c r="F552" s="276">
        <v>75</v>
      </c>
      <c r="G552" s="276">
        <v>105</v>
      </c>
      <c r="H552" s="276">
        <v>10</v>
      </c>
      <c r="I552" s="276">
        <v>266</v>
      </c>
      <c r="J552" s="276">
        <v>8756</v>
      </c>
      <c r="K552" s="479">
        <v>2.7783899999999999E-3</v>
      </c>
    </row>
    <row r="553" spans="1:11" x14ac:dyDescent="0.2">
      <c r="A553" s="209" t="s">
        <v>284</v>
      </c>
      <c r="B553" s="209" t="s">
        <v>1190</v>
      </c>
      <c r="C553" s="209" t="s">
        <v>1753</v>
      </c>
      <c r="D553" s="276">
        <v>2090746</v>
      </c>
      <c r="E553" s="479">
        <v>0.66342034999999999</v>
      </c>
      <c r="F553" s="276">
        <v>696611</v>
      </c>
      <c r="G553" s="276">
        <v>0</v>
      </c>
      <c r="H553" s="276">
        <v>0</v>
      </c>
      <c r="I553" s="276">
        <v>0</v>
      </c>
      <c r="J553" s="276">
        <v>2090746</v>
      </c>
      <c r="K553" s="479">
        <v>0.66342034999999999</v>
      </c>
    </row>
    <row r="554" spans="1:11" x14ac:dyDescent="0.2">
      <c r="A554" s="209" t="s">
        <v>284</v>
      </c>
      <c r="B554" s="209" t="s">
        <v>788</v>
      </c>
      <c r="C554" s="209" t="s">
        <v>1753</v>
      </c>
      <c r="D554" s="276">
        <v>23898</v>
      </c>
      <c r="E554" s="479">
        <v>7.5831400000000004E-3</v>
      </c>
      <c r="F554" s="276">
        <v>0</v>
      </c>
      <c r="G554" s="276">
        <v>0</v>
      </c>
      <c r="H554" s="276">
        <v>0</v>
      </c>
      <c r="I554" s="276">
        <v>0</v>
      </c>
      <c r="J554" s="276">
        <v>23898</v>
      </c>
      <c r="K554" s="479">
        <v>7.5831400000000004E-3</v>
      </c>
    </row>
    <row r="555" spans="1:11" x14ac:dyDescent="0.2">
      <c r="A555" s="209" t="s">
        <v>284</v>
      </c>
      <c r="B555" s="209" t="s">
        <v>1253</v>
      </c>
      <c r="C555" s="209" t="s">
        <v>1753</v>
      </c>
      <c r="D555" s="276">
        <v>328836</v>
      </c>
      <c r="E555" s="479">
        <v>0.10434385</v>
      </c>
      <c r="F555" s="276">
        <v>0</v>
      </c>
      <c r="G555" s="276">
        <v>0</v>
      </c>
      <c r="H555" s="276">
        <v>0</v>
      </c>
      <c r="I555" s="276">
        <v>0</v>
      </c>
      <c r="J555" s="276">
        <v>328836</v>
      </c>
      <c r="K555" s="479">
        <v>0.10434385</v>
      </c>
    </row>
    <row r="556" spans="1:11" x14ac:dyDescent="0.2">
      <c r="A556" s="209" t="s">
        <v>284</v>
      </c>
      <c r="B556" s="209" t="s">
        <v>1254</v>
      </c>
      <c r="C556" s="209" t="s">
        <v>1753</v>
      </c>
      <c r="D556" s="276">
        <v>42206</v>
      </c>
      <c r="E556" s="479">
        <v>1.33925E-2</v>
      </c>
      <c r="F556" s="276">
        <v>0</v>
      </c>
      <c r="G556" s="276">
        <v>0</v>
      </c>
      <c r="H556" s="276">
        <v>0</v>
      </c>
      <c r="I556" s="276">
        <v>0</v>
      </c>
      <c r="J556" s="276">
        <v>42206</v>
      </c>
      <c r="K556" s="479">
        <v>1.33925E-2</v>
      </c>
    </row>
    <row r="557" spans="1:11" x14ac:dyDescent="0.2">
      <c r="A557" s="209" t="s">
        <v>284</v>
      </c>
      <c r="B557" s="209" t="s">
        <v>1255</v>
      </c>
      <c r="C557" s="209" t="s">
        <v>1753</v>
      </c>
      <c r="D557" s="276">
        <v>17737</v>
      </c>
      <c r="E557" s="479">
        <v>5.62818E-3</v>
      </c>
      <c r="F557" s="276">
        <v>0</v>
      </c>
      <c r="G557" s="276">
        <v>0</v>
      </c>
      <c r="H557" s="276">
        <v>0</v>
      </c>
      <c r="I557" s="276">
        <v>0</v>
      </c>
      <c r="J557" s="276">
        <v>17737</v>
      </c>
      <c r="K557" s="479">
        <v>5.62818E-3</v>
      </c>
    </row>
    <row r="558" spans="1:11" x14ac:dyDescent="0.2">
      <c r="A558" s="209" t="s">
        <v>284</v>
      </c>
      <c r="B558" s="209" t="s">
        <v>1256</v>
      </c>
      <c r="C558" s="209" t="s">
        <v>1753</v>
      </c>
      <c r="D558" s="276">
        <v>378758</v>
      </c>
      <c r="E558" s="479">
        <v>0.12018474</v>
      </c>
      <c r="F558" s="276">
        <v>0</v>
      </c>
      <c r="G558" s="276">
        <v>0</v>
      </c>
      <c r="H558" s="276">
        <v>0</v>
      </c>
      <c r="I558" s="276">
        <v>0</v>
      </c>
      <c r="J558" s="276">
        <v>378758</v>
      </c>
      <c r="K558" s="479">
        <v>0.12018474</v>
      </c>
    </row>
    <row r="559" spans="1:11" x14ac:dyDescent="0.2">
      <c r="A559" s="209" t="s">
        <v>284</v>
      </c>
      <c r="B559" s="209" t="s">
        <v>1257</v>
      </c>
      <c r="C559" s="209" t="s">
        <v>1753</v>
      </c>
      <c r="D559" s="276">
        <v>216361</v>
      </c>
      <c r="E559" s="479">
        <v>6.8654099999999996E-2</v>
      </c>
      <c r="F559" s="276">
        <v>0</v>
      </c>
      <c r="G559" s="276">
        <v>0</v>
      </c>
      <c r="H559" s="276">
        <v>0</v>
      </c>
      <c r="I559" s="276">
        <v>0</v>
      </c>
      <c r="J559" s="276">
        <v>216361</v>
      </c>
      <c r="K559" s="479">
        <v>6.8654099999999996E-2</v>
      </c>
    </row>
    <row r="560" spans="1:11" x14ac:dyDescent="0.2">
      <c r="A560" s="209" t="s">
        <v>284</v>
      </c>
      <c r="B560" s="209" t="s">
        <v>1260</v>
      </c>
      <c r="C560" s="209" t="s">
        <v>1753</v>
      </c>
      <c r="D560" s="276">
        <v>96229</v>
      </c>
      <c r="E560" s="479">
        <v>3.053469E-2</v>
      </c>
      <c r="F560" s="276">
        <v>0</v>
      </c>
      <c r="G560" s="276">
        <v>0</v>
      </c>
      <c r="H560" s="276">
        <v>0</v>
      </c>
      <c r="I560" s="276">
        <v>0</v>
      </c>
      <c r="J560" s="276">
        <v>96229</v>
      </c>
      <c r="K560" s="479">
        <v>3.053469E-2</v>
      </c>
    </row>
    <row r="561" spans="1:11" x14ac:dyDescent="0.2">
      <c r="A561" s="209" t="s">
        <v>284</v>
      </c>
      <c r="B561" s="209" t="s">
        <v>1262</v>
      </c>
      <c r="C561" s="209" t="s">
        <v>1753</v>
      </c>
      <c r="D561" s="276">
        <v>-43306</v>
      </c>
      <c r="E561" s="479">
        <v>-1.374155E-2</v>
      </c>
      <c r="F561" s="276">
        <v>0</v>
      </c>
      <c r="G561" s="276">
        <v>0</v>
      </c>
      <c r="H561" s="276">
        <v>0</v>
      </c>
      <c r="I561" s="276">
        <v>0</v>
      </c>
      <c r="J561" s="276">
        <v>-43306</v>
      </c>
      <c r="K561" s="479">
        <v>-1.374155E-2</v>
      </c>
    </row>
    <row r="562" spans="1:11" x14ac:dyDescent="0.2">
      <c r="A562" s="209" t="s">
        <v>284</v>
      </c>
      <c r="B562" s="209" t="s">
        <v>1264</v>
      </c>
      <c r="C562" s="209" t="s">
        <v>1753</v>
      </c>
      <c r="D562" s="276">
        <v>1060719</v>
      </c>
      <c r="E562" s="479">
        <v>0.33657965000000001</v>
      </c>
      <c r="F562" s="276">
        <v>0</v>
      </c>
      <c r="G562" s="276">
        <v>0</v>
      </c>
      <c r="H562" s="276">
        <v>0</v>
      </c>
      <c r="I562" s="276">
        <v>0</v>
      </c>
      <c r="J562" s="276">
        <v>1060719</v>
      </c>
      <c r="K562" s="479">
        <v>0.33657965000000001</v>
      </c>
    </row>
    <row r="563" spans="1:11" x14ac:dyDescent="0.2">
      <c r="A563" s="209" t="s">
        <v>284</v>
      </c>
      <c r="B563" s="209" t="s">
        <v>691</v>
      </c>
      <c r="C563" s="209" t="s">
        <v>1753</v>
      </c>
      <c r="D563" s="276">
        <v>3151465</v>
      </c>
      <c r="E563" s="479">
        <v>1</v>
      </c>
      <c r="F563" s="276">
        <v>0</v>
      </c>
      <c r="G563" s="276">
        <v>0</v>
      </c>
      <c r="H563" s="276">
        <v>0</v>
      </c>
      <c r="I563" s="276">
        <v>0</v>
      </c>
      <c r="J563" s="276">
        <v>3151465</v>
      </c>
      <c r="K563" s="479">
        <v>1</v>
      </c>
    </row>
    <row r="564" spans="1:11" x14ac:dyDescent="0.2">
      <c r="A564" s="528" t="s">
        <v>273</v>
      </c>
      <c r="B564" s="209" t="s">
        <v>508</v>
      </c>
      <c r="C564" s="209" t="s">
        <v>1753</v>
      </c>
      <c r="D564" s="276">
        <v>4400</v>
      </c>
      <c r="E564" s="479">
        <v>7.2274000000000004E-4</v>
      </c>
      <c r="F564" s="276">
        <v>1125</v>
      </c>
      <c r="G564" s="276">
        <v>444</v>
      </c>
      <c r="H564" s="276">
        <v>0</v>
      </c>
      <c r="I564" s="276">
        <v>1202</v>
      </c>
      <c r="J564" s="276">
        <v>6046</v>
      </c>
      <c r="K564" s="479">
        <v>9.9310000000000002E-4</v>
      </c>
    </row>
    <row r="565" spans="1:11" x14ac:dyDescent="0.2">
      <c r="A565" s="209" t="s">
        <v>273</v>
      </c>
      <c r="B565" s="209" t="s">
        <v>500</v>
      </c>
      <c r="C565" s="209" t="s">
        <v>1753</v>
      </c>
      <c r="D565" s="276">
        <v>128556</v>
      </c>
      <c r="E565" s="479">
        <v>2.1116369999999999E-2</v>
      </c>
      <c r="F565" s="276">
        <v>69954</v>
      </c>
      <c r="G565" s="276">
        <v>21891</v>
      </c>
      <c r="H565" s="276">
        <v>1477</v>
      </c>
      <c r="I565" s="276">
        <v>12359</v>
      </c>
      <c r="J565" s="276">
        <v>164283</v>
      </c>
      <c r="K565" s="479">
        <v>2.698482E-2</v>
      </c>
    </row>
    <row r="566" spans="1:11" x14ac:dyDescent="0.2">
      <c r="A566" s="209" t="s">
        <v>273</v>
      </c>
      <c r="B566" s="209" t="s">
        <v>490</v>
      </c>
      <c r="C566" s="209" t="s">
        <v>1753</v>
      </c>
      <c r="D566" s="276">
        <v>157917</v>
      </c>
      <c r="E566" s="479">
        <v>2.5939150000000001E-2</v>
      </c>
      <c r="F566" s="276">
        <v>10747</v>
      </c>
      <c r="G566" s="276">
        <v>85460</v>
      </c>
      <c r="H566" s="276">
        <v>9035</v>
      </c>
      <c r="I566" s="276">
        <v>20734</v>
      </c>
      <c r="J566" s="276">
        <v>273146</v>
      </c>
      <c r="K566" s="479">
        <v>4.4866459999999997E-2</v>
      </c>
    </row>
    <row r="567" spans="1:11" x14ac:dyDescent="0.2">
      <c r="A567" s="209" t="s">
        <v>273</v>
      </c>
      <c r="B567" s="209" t="s">
        <v>489</v>
      </c>
      <c r="C567" s="209" t="s">
        <v>1753</v>
      </c>
      <c r="D567" s="276">
        <v>84613</v>
      </c>
      <c r="E567" s="479">
        <v>1.389837E-2</v>
      </c>
      <c r="F567" s="276">
        <v>74373</v>
      </c>
      <c r="G567" s="276">
        <v>76181</v>
      </c>
      <c r="H567" s="276">
        <v>871</v>
      </c>
      <c r="I567" s="276">
        <v>3502</v>
      </c>
      <c r="J567" s="276">
        <v>165167</v>
      </c>
      <c r="K567" s="479">
        <v>2.7130029999999999E-2</v>
      </c>
    </row>
    <row r="568" spans="1:11" x14ac:dyDescent="0.2">
      <c r="A568" s="209" t="s">
        <v>273</v>
      </c>
      <c r="B568" s="209" t="s">
        <v>487</v>
      </c>
      <c r="C568" s="209" t="s">
        <v>1753</v>
      </c>
      <c r="D568" s="276">
        <v>22622</v>
      </c>
      <c r="E568" s="479">
        <v>3.7158500000000001E-3</v>
      </c>
      <c r="F568" s="276">
        <v>21044</v>
      </c>
      <c r="G568" s="276">
        <v>3471</v>
      </c>
      <c r="H568" s="276">
        <v>623</v>
      </c>
      <c r="I568" s="276">
        <v>1830</v>
      </c>
      <c r="J568" s="276">
        <v>28546</v>
      </c>
      <c r="K568" s="479">
        <v>4.6889100000000001E-3</v>
      </c>
    </row>
    <row r="569" spans="1:11" x14ac:dyDescent="0.2">
      <c r="A569" s="209" t="s">
        <v>273</v>
      </c>
      <c r="B569" s="209" t="s">
        <v>472</v>
      </c>
      <c r="C569" s="209" t="s">
        <v>1753</v>
      </c>
      <c r="D569" s="276">
        <v>73569</v>
      </c>
      <c r="E569" s="479">
        <v>1.2084309999999999E-2</v>
      </c>
      <c r="F569" s="276">
        <v>170</v>
      </c>
      <c r="G569" s="276">
        <v>10101</v>
      </c>
      <c r="H569" s="276">
        <v>863</v>
      </c>
      <c r="I569" s="276">
        <v>2566</v>
      </c>
      <c r="J569" s="276">
        <v>87099</v>
      </c>
      <c r="K569" s="479">
        <v>1.430672E-2</v>
      </c>
    </row>
    <row r="570" spans="1:11" x14ac:dyDescent="0.2">
      <c r="A570" s="209" t="s">
        <v>273</v>
      </c>
      <c r="B570" s="209" t="s">
        <v>1097</v>
      </c>
      <c r="C570" s="209" t="s">
        <v>1753</v>
      </c>
      <c r="D570" s="276">
        <v>11366</v>
      </c>
      <c r="E570" s="479">
        <v>1.86696E-3</v>
      </c>
      <c r="F570" s="276">
        <v>970</v>
      </c>
      <c r="G570" s="276">
        <v>5719</v>
      </c>
      <c r="H570" s="276">
        <v>1257</v>
      </c>
      <c r="I570" s="276">
        <v>421</v>
      </c>
      <c r="J570" s="276">
        <v>18763</v>
      </c>
      <c r="K570" s="479">
        <v>3.0819799999999998E-3</v>
      </c>
    </row>
    <row r="571" spans="1:11" x14ac:dyDescent="0.2">
      <c r="A571" s="209" t="s">
        <v>273</v>
      </c>
      <c r="B571" s="209" t="s">
        <v>1098</v>
      </c>
      <c r="C571" s="209" t="s">
        <v>1753</v>
      </c>
      <c r="D571" s="276">
        <v>34109</v>
      </c>
      <c r="E571" s="479">
        <v>5.6026799999999996E-3</v>
      </c>
      <c r="F571" s="276">
        <v>8415</v>
      </c>
      <c r="G571" s="276">
        <v>7089</v>
      </c>
      <c r="H571" s="276">
        <v>5743</v>
      </c>
      <c r="I571" s="276">
        <v>1503</v>
      </c>
      <c r="J571" s="276">
        <v>48444</v>
      </c>
      <c r="K571" s="479">
        <v>7.9573200000000004E-3</v>
      </c>
    </row>
    <row r="572" spans="1:11" x14ac:dyDescent="0.2">
      <c r="A572" s="209" t="s">
        <v>273</v>
      </c>
      <c r="B572" s="209" t="s">
        <v>1099</v>
      </c>
      <c r="C572" s="209" t="s">
        <v>1753</v>
      </c>
      <c r="D572" s="276">
        <v>14286</v>
      </c>
      <c r="E572" s="479">
        <v>2.34659E-3</v>
      </c>
      <c r="F572" s="276">
        <v>112</v>
      </c>
      <c r="G572" s="276">
        <v>3641</v>
      </c>
      <c r="H572" s="276">
        <v>353</v>
      </c>
      <c r="I572" s="276">
        <v>604</v>
      </c>
      <c r="J572" s="276">
        <v>18884</v>
      </c>
      <c r="K572" s="479">
        <v>3.1018500000000002E-3</v>
      </c>
    </row>
    <row r="573" spans="1:11" x14ac:dyDescent="0.2">
      <c r="A573" s="209" t="s">
        <v>273</v>
      </c>
      <c r="B573" s="209" t="s">
        <v>453</v>
      </c>
      <c r="C573" s="209" t="s">
        <v>1753</v>
      </c>
      <c r="D573" s="276">
        <v>1419</v>
      </c>
      <c r="E573" s="479">
        <v>2.3308000000000001E-4</v>
      </c>
      <c r="F573" s="276">
        <v>1419</v>
      </c>
      <c r="G573" s="276">
        <v>67</v>
      </c>
      <c r="H573" s="276">
        <v>0</v>
      </c>
      <c r="I573" s="276">
        <v>161</v>
      </c>
      <c r="J573" s="276">
        <v>1647</v>
      </c>
      <c r="K573" s="479">
        <v>2.7053E-4</v>
      </c>
    </row>
    <row r="574" spans="1:11" x14ac:dyDescent="0.2">
      <c r="A574" s="209" t="s">
        <v>273</v>
      </c>
      <c r="B574" s="209" t="s">
        <v>444</v>
      </c>
      <c r="C574" s="209" t="s">
        <v>1753</v>
      </c>
      <c r="D574" s="276">
        <v>436256</v>
      </c>
      <c r="E574" s="479">
        <v>7.1658600000000003E-2</v>
      </c>
      <c r="F574" s="276">
        <v>193862</v>
      </c>
      <c r="G574" s="276">
        <v>98055</v>
      </c>
      <c r="H574" s="276">
        <v>29022</v>
      </c>
      <c r="I574" s="276">
        <v>15222</v>
      </c>
      <c r="J574" s="276">
        <v>578555</v>
      </c>
      <c r="K574" s="479">
        <v>9.5032370000000005E-2</v>
      </c>
    </row>
    <row r="575" spans="1:11" x14ac:dyDescent="0.2">
      <c r="A575" s="209" t="s">
        <v>273</v>
      </c>
      <c r="B575" s="209" t="s">
        <v>440</v>
      </c>
      <c r="C575" s="209" t="s">
        <v>1753</v>
      </c>
      <c r="D575" s="276">
        <v>122222</v>
      </c>
      <c r="E575" s="479">
        <v>2.007596E-2</v>
      </c>
      <c r="F575" s="276">
        <v>57644</v>
      </c>
      <c r="G575" s="276">
        <v>20428</v>
      </c>
      <c r="H575" s="276">
        <v>9861</v>
      </c>
      <c r="I575" s="276">
        <v>5609</v>
      </c>
      <c r="J575" s="276">
        <v>158120</v>
      </c>
      <c r="K575" s="479">
        <v>2.5972499999999999E-2</v>
      </c>
    </row>
    <row r="576" spans="1:11" x14ac:dyDescent="0.2">
      <c r="A576" s="209" t="s">
        <v>273</v>
      </c>
      <c r="B576" s="209" t="s">
        <v>292</v>
      </c>
      <c r="C576" s="209" t="s">
        <v>1753</v>
      </c>
      <c r="D576" s="276">
        <v>305514</v>
      </c>
      <c r="E576" s="479">
        <v>5.0183159999999997E-2</v>
      </c>
      <c r="F576" s="276">
        <v>22793</v>
      </c>
      <c r="G576" s="276">
        <v>80626</v>
      </c>
      <c r="H576" s="276">
        <v>6377</v>
      </c>
      <c r="I576" s="276">
        <v>11471</v>
      </c>
      <c r="J576" s="276">
        <v>403988</v>
      </c>
      <c r="K576" s="479">
        <v>6.6358319999999998E-2</v>
      </c>
    </row>
    <row r="577" spans="1:11" x14ac:dyDescent="0.2">
      <c r="A577" s="209" t="s">
        <v>273</v>
      </c>
      <c r="B577" s="209" t="s">
        <v>290</v>
      </c>
      <c r="C577" s="209" t="s">
        <v>1753</v>
      </c>
      <c r="D577" s="276">
        <v>4076</v>
      </c>
      <c r="E577" s="479">
        <v>6.6951999999999995E-4</v>
      </c>
      <c r="F577" s="276">
        <v>92</v>
      </c>
      <c r="G577" s="276">
        <v>590</v>
      </c>
      <c r="H577" s="276">
        <v>153</v>
      </c>
      <c r="I577" s="276">
        <v>121</v>
      </c>
      <c r="J577" s="276">
        <v>4940</v>
      </c>
      <c r="K577" s="479">
        <v>8.1143999999999997E-4</v>
      </c>
    </row>
    <row r="578" spans="1:11" x14ac:dyDescent="0.2">
      <c r="A578" s="209" t="s">
        <v>273</v>
      </c>
      <c r="B578" s="209" t="s">
        <v>287</v>
      </c>
      <c r="C578" s="209" t="s">
        <v>1753</v>
      </c>
      <c r="D578" s="276">
        <v>72358</v>
      </c>
      <c r="E578" s="479">
        <v>1.1885389999999999E-2</v>
      </c>
      <c r="F578" s="276">
        <v>57548</v>
      </c>
      <c r="G578" s="276">
        <v>23061</v>
      </c>
      <c r="H578" s="276">
        <v>5192</v>
      </c>
      <c r="I578" s="276">
        <v>2288</v>
      </c>
      <c r="J578" s="276">
        <v>102899</v>
      </c>
      <c r="K578" s="479">
        <v>1.6902E-2</v>
      </c>
    </row>
    <row r="579" spans="1:11" x14ac:dyDescent="0.2">
      <c r="A579" s="209" t="s">
        <v>273</v>
      </c>
      <c r="B579" s="209" t="s">
        <v>284</v>
      </c>
      <c r="C579" s="209" t="s">
        <v>1753</v>
      </c>
      <c r="D579" s="276">
        <v>271476</v>
      </c>
      <c r="E579" s="479">
        <v>4.4592149999999997E-2</v>
      </c>
      <c r="F579" s="276">
        <v>46308</v>
      </c>
      <c r="G579" s="276">
        <v>42529</v>
      </c>
      <c r="H579" s="276">
        <v>11788</v>
      </c>
      <c r="I579" s="276">
        <v>14961</v>
      </c>
      <c r="J579" s="276">
        <v>340754</v>
      </c>
      <c r="K579" s="479">
        <v>5.597162E-2</v>
      </c>
    </row>
    <row r="580" spans="1:11" x14ac:dyDescent="0.2">
      <c r="A580" s="209" t="s">
        <v>273</v>
      </c>
      <c r="B580" s="209" t="s">
        <v>273</v>
      </c>
      <c r="C580" s="209" t="s">
        <v>1753</v>
      </c>
      <c r="D580" s="276">
        <v>602422</v>
      </c>
      <c r="E580" s="479">
        <v>9.8952719999999994E-2</v>
      </c>
      <c r="F580" s="276">
        <v>51743</v>
      </c>
      <c r="G580" s="276">
        <v>78959</v>
      </c>
      <c r="H580" s="276">
        <v>26329</v>
      </c>
      <c r="I580" s="276">
        <v>21282</v>
      </c>
      <c r="J580" s="276">
        <v>728992</v>
      </c>
      <c r="K580" s="479">
        <v>0.11974288</v>
      </c>
    </row>
    <row r="581" spans="1:11" x14ac:dyDescent="0.2">
      <c r="A581" s="209" t="s">
        <v>273</v>
      </c>
      <c r="B581" s="209" t="s">
        <v>267</v>
      </c>
      <c r="C581" s="209" t="s">
        <v>1753</v>
      </c>
      <c r="D581" s="276">
        <v>586</v>
      </c>
      <c r="E581" s="479">
        <v>9.6260000000000003E-5</v>
      </c>
      <c r="F581" s="276">
        <v>0</v>
      </c>
      <c r="G581" s="276">
        <v>183</v>
      </c>
      <c r="H581" s="276">
        <v>0</v>
      </c>
      <c r="I581" s="276">
        <v>36</v>
      </c>
      <c r="J581" s="276">
        <v>805</v>
      </c>
      <c r="K581" s="479">
        <v>1.3223E-4</v>
      </c>
    </row>
    <row r="582" spans="1:11" x14ac:dyDescent="0.2">
      <c r="A582" s="209" t="s">
        <v>273</v>
      </c>
      <c r="B582" s="209" t="s">
        <v>264</v>
      </c>
      <c r="C582" s="209" t="s">
        <v>1753</v>
      </c>
      <c r="D582" s="276">
        <v>10120</v>
      </c>
      <c r="E582" s="479">
        <v>1.6622900000000001E-3</v>
      </c>
      <c r="F582" s="276">
        <v>0</v>
      </c>
      <c r="G582" s="276">
        <v>1554</v>
      </c>
      <c r="H582" s="276">
        <v>89</v>
      </c>
      <c r="I582" s="276">
        <v>436</v>
      </c>
      <c r="J582" s="276">
        <v>12199</v>
      </c>
      <c r="K582" s="479">
        <v>2.0037900000000001E-3</v>
      </c>
    </row>
    <row r="583" spans="1:11" x14ac:dyDescent="0.2">
      <c r="A583" s="209" t="s">
        <v>273</v>
      </c>
      <c r="B583" s="209" t="s">
        <v>243</v>
      </c>
      <c r="C583" s="209" t="s">
        <v>1753</v>
      </c>
      <c r="D583" s="276">
        <v>6552</v>
      </c>
      <c r="E583" s="479">
        <v>1.0762199999999999E-3</v>
      </c>
      <c r="F583" s="276">
        <v>2317</v>
      </c>
      <c r="G583" s="276">
        <v>1773</v>
      </c>
      <c r="H583" s="276">
        <v>732</v>
      </c>
      <c r="I583" s="276">
        <v>331</v>
      </c>
      <c r="J583" s="276">
        <v>9388</v>
      </c>
      <c r="K583" s="479">
        <v>1.54206E-3</v>
      </c>
    </row>
    <row r="584" spans="1:11" x14ac:dyDescent="0.2">
      <c r="A584" s="209" t="s">
        <v>273</v>
      </c>
      <c r="B584" s="209" t="s">
        <v>240</v>
      </c>
      <c r="C584" s="209" t="s">
        <v>1753</v>
      </c>
      <c r="D584" s="276">
        <v>236</v>
      </c>
      <c r="E584" s="479">
        <v>3.8760000000000002E-5</v>
      </c>
      <c r="F584" s="276">
        <v>22</v>
      </c>
      <c r="G584" s="276">
        <v>97</v>
      </c>
      <c r="H584" s="276">
        <v>18</v>
      </c>
      <c r="I584" s="276">
        <v>11</v>
      </c>
      <c r="J584" s="276">
        <v>362</v>
      </c>
      <c r="K584" s="479">
        <v>5.9460000000000003E-5</v>
      </c>
    </row>
    <row r="585" spans="1:11" x14ac:dyDescent="0.2">
      <c r="A585" s="209" t="s">
        <v>273</v>
      </c>
      <c r="B585" s="209" t="s">
        <v>230</v>
      </c>
      <c r="C585" s="209" t="s">
        <v>1753</v>
      </c>
      <c r="D585" s="276">
        <v>1704</v>
      </c>
      <c r="E585" s="479">
        <v>2.7989999999999997E-4</v>
      </c>
      <c r="F585" s="276">
        <v>51</v>
      </c>
      <c r="G585" s="276">
        <v>264</v>
      </c>
      <c r="H585" s="276">
        <v>0</v>
      </c>
      <c r="I585" s="276">
        <v>140</v>
      </c>
      <c r="J585" s="276">
        <v>2108</v>
      </c>
      <c r="K585" s="479">
        <v>3.4625999999999998E-4</v>
      </c>
    </row>
    <row r="586" spans="1:11" x14ac:dyDescent="0.2">
      <c r="A586" s="209" t="s">
        <v>273</v>
      </c>
      <c r="B586" s="209" t="s">
        <v>1100</v>
      </c>
      <c r="C586" s="209" t="s">
        <v>1753</v>
      </c>
      <c r="D586" s="276">
        <v>3819</v>
      </c>
      <c r="E586" s="479">
        <v>6.2730000000000001E-4</v>
      </c>
      <c r="F586" s="276">
        <v>568</v>
      </c>
      <c r="G586" s="276">
        <v>1553</v>
      </c>
      <c r="H586" s="276">
        <v>804</v>
      </c>
      <c r="I586" s="276">
        <v>120</v>
      </c>
      <c r="J586" s="276">
        <v>6296</v>
      </c>
      <c r="K586" s="479">
        <v>1.0341700000000001E-3</v>
      </c>
    </row>
    <row r="587" spans="1:11" x14ac:dyDescent="0.2">
      <c r="A587" s="209" t="s">
        <v>273</v>
      </c>
      <c r="B587" s="209" t="s">
        <v>1104</v>
      </c>
      <c r="C587" s="209" t="s">
        <v>1753</v>
      </c>
      <c r="D587" s="276">
        <v>81920</v>
      </c>
      <c r="E587" s="479">
        <v>1.3456030000000001E-2</v>
      </c>
      <c r="F587" s="276">
        <v>2785</v>
      </c>
      <c r="G587" s="276">
        <v>13370</v>
      </c>
      <c r="H587" s="276">
        <v>0</v>
      </c>
      <c r="I587" s="276">
        <v>7646</v>
      </c>
      <c r="J587" s="276">
        <v>102936</v>
      </c>
      <c r="K587" s="479">
        <v>1.6908079999999999E-2</v>
      </c>
    </row>
    <row r="588" spans="1:11" x14ac:dyDescent="0.2">
      <c r="A588" s="209" t="s">
        <v>273</v>
      </c>
      <c r="B588" s="209" t="s">
        <v>206</v>
      </c>
      <c r="C588" s="209" t="s">
        <v>1753</v>
      </c>
      <c r="D588" s="276">
        <v>54322</v>
      </c>
      <c r="E588" s="479">
        <v>8.9228299999999997E-3</v>
      </c>
      <c r="F588" s="276">
        <v>696</v>
      </c>
      <c r="G588" s="276">
        <v>2314</v>
      </c>
      <c r="H588" s="276">
        <v>0</v>
      </c>
      <c r="I588" s="276">
        <v>2091</v>
      </c>
      <c r="J588" s="276">
        <v>58727</v>
      </c>
      <c r="K588" s="479">
        <v>9.6463899999999995E-3</v>
      </c>
    </row>
    <row r="589" spans="1:11" x14ac:dyDescent="0.2">
      <c r="A589" s="209" t="s">
        <v>273</v>
      </c>
      <c r="B589" s="209" t="s">
        <v>202</v>
      </c>
      <c r="C589" s="209" t="s">
        <v>1753</v>
      </c>
      <c r="D589" s="276">
        <v>190</v>
      </c>
      <c r="E589" s="479">
        <v>3.1210000000000001E-5</v>
      </c>
      <c r="F589" s="276">
        <v>0</v>
      </c>
      <c r="G589" s="276">
        <v>35</v>
      </c>
      <c r="H589" s="276">
        <v>0</v>
      </c>
      <c r="I589" s="276">
        <v>4</v>
      </c>
      <c r="J589" s="276">
        <v>229</v>
      </c>
      <c r="K589" s="479">
        <v>3.7620000000000002E-5</v>
      </c>
    </row>
    <row r="590" spans="1:11" x14ac:dyDescent="0.2">
      <c r="A590" s="209" t="s">
        <v>273</v>
      </c>
      <c r="B590" s="209" t="s">
        <v>195</v>
      </c>
      <c r="C590" s="209" t="s">
        <v>1753</v>
      </c>
      <c r="D590" s="276">
        <v>6459</v>
      </c>
      <c r="E590" s="479">
        <v>1.06094E-3</v>
      </c>
      <c r="F590" s="276">
        <v>208</v>
      </c>
      <c r="G590" s="276">
        <v>994</v>
      </c>
      <c r="H590" s="276">
        <v>0</v>
      </c>
      <c r="I590" s="276">
        <v>319</v>
      </c>
      <c r="J590" s="276">
        <v>7772</v>
      </c>
      <c r="K590" s="479">
        <v>1.2766100000000001E-3</v>
      </c>
    </row>
    <row r="591" spans="1:11" x14ac:dyDescent="0.2">
      <c r="A591" s="209" t="s">
        <v>273</v>
      </c>
      <c r="B591" s="209" t="s">
        <v>167</v>
      </c>
      <c r="C591" s="209" t="s">
        <v>1753</v>
      </c>
      <c r="D591" s="276">
        <v>134</v>
      </c>
      <c r="E591" s="479">
        <v>2.2010000000000001E-5</v>
      </c>
      <c r="F591" s="276">
        <v>98</v>
      </c>
      <c r="G591" s="276">
        <v>9</v>
      </c>
      <c r="H591" s="276">
        <v>0</v>
      </c>
      <c r="I591" s="276">
        <v>1</v>
      </c>
      <c r="J591" s="276">
        <v>144</v>
      </c>
      <c r="K591" s="479">
        <v>2.3649999999999999E-5</v>
      </c>
    </row>
    <row r="592" spans="1:11" x14ac:dyDescent="0.2">
      <c r="A592" s="209" t="s">
        <v>273</v>
      </c>
      <c r="B592" s="209" t="s">
        <v>1107</v>
      </c>
      <c r="C592" s="209" t="s">
        <v>1753</v>
      </c>
      <c r="D592" s="276">
        <v>4235</v>
      </c>
      <c r="E592" s="479">
        <v>6.9563000000000003E-4</v>
      </c>
      <c r="F592" s="276">
        <v>161</v>
      </c>
      <c r="G592" s="276">
        <v>607</v>
      </c>
      <c r="H592" s="276">
        <v>0</v>
      </c>
      <c r="I592" s="276">
        <v>120</v>
      </c>
      <c r="J592" s="276">
        <v>4962</v>
      </c>
      <c r="K592" s="479">
        <v>8.1505E-4</v>
      </c>
    </row>
    <row r="593" spans="1:11" x14ac:dyDescent="0.2">
      <c r="A593" s="209" t="s">
        <v>273</v>
      </c>
      <c r="B593" s="209" t="s">
        <v>152</v>
      </c>
      <c r="C593" s="209" t="s">
        <v>1753</v>
      </c>
      <c r="D593" s="276">
        <v>1258</v>
      </c>
      <c r="E593" s="479">
        <v>2.0663999999999999E-4</v>
      </c>
      <c r="F593" s="276">
        <v>121</v>
      </c>
      <c r="G593" s="276">
        <v>342</v>
      </c>
      <c r="H593" s="276">
        <v>0</v>
      </c>
      <c r="I593" s="276">
        <v>47</v>
      </c>
      <c r="J593" s="276">
        <v>1647</v>
      </c>
      <c r="K593" s="479">
        <v>2.7053E-4</v>
      </c>
    </row>
    <row r="594" spans="1:11" x14ac:dyDescent="0.2">
      <c r="A594" s="209" t="s">
        <v>273</v>
      </c>
      <c r="B594" s="209" t="s">
        <v>1108</v>
      </c>
      <c r="C594" s="209" t="s">
        <v>1753</v>
      </c>
      <c r="D594" s="276">
        <v>2135</v>
      </c>
      <c r="E594" s="479">
        <v>3.5069000000000002E-4</v>
      </c>
      <c r="F594" s="276">
        <v>540</v>
      </c>
      <c r="G594" s="276">
        <v>430</v>
      </c>
      <c r="H594" s="276">
        <v>36</v>
      </c>
      <c r="I594" s="276">
        <v>66</v>
      </c>
      <c r="J594" s="276">
        <v>2667</v>
      </c>
      <c r="K594" s="479">
        <v>4.3807999999999998E-4</v>
      </c>
    </row>
    <row r="595" spans="1:11" x14ac:dyDescent="0.2">
      <c r="A595" s="209" t="s">
        <v>273</v>
      </c>
      <c r="B595" s="209" t="s">
        <v>1112</v>
      </c>
      <c r="C595" s="209" t="s">
        <v>1753</v>
      </c>
      <c r="D595" s="276">
        <v>2616</v>
      </c>
      <c r="E595" s="479">
        <v>4.2969999999999998E-4</v>
      </c>
      <c r="F595" s="276">
        <v>962</v>
      </c>
      <c r="G595" s="276">
        <v>426</v>
      </c>
      <c r="H595" s="276">
        <v>0</v>
      </c>
      <c r="I595" s="276">
        <v>77</v>
      </c>
      <c r="J595" s="276">
        <v>3119</v>
      </c>
      <c r="K595" s="479">
        <v>5.1232000000000003E-4</v>
      </c>
    </row>
    <row r="596" spans="1:11" x14ac:dyDescent="0.2">
      <c r="A596" s="209" t="s">
        <v>273</v>
      </c>
      <c r="B596" s="209" t="s">
        <v>142</v>
      </c>
      <c r="C596" s="209" t="s">
        <v>1753</v>
      </c>
      <c r="D596" s="276">
        <v>50480</v>
      </c>
      <c r="E596" s="479">
        <v>8.2917500000000005E-3</v>
      </c>
      <c r="F596" s="276">
        <v>17539</v>
      </c>
      <c r="G596" s="276">
        <v>8561</v>
      </c>
      <c r="H596" s="276">
        <v>499</v>
      </c>
      <c r="I596" s="276">
        <v>3023</v>
      </c>
      <c r="J596" s="276">
        <v>62563</v>
      </c>
      <c r="K596" s="479">
        <v>1.0276479999999999E-2</v>
      </c>
    </row>
    <row r="597" spans="1:11" x14ac:dyDescent="0.2">
      <c r="A597" s="209" t="s">
        <v>273</v>
      </c>
      <c r="B597" s="209" t="s">
        <v>126</v>
      </c>
      <c r="C597" s="209" t="s">
        <v>1753</v>
      </c>
      <c r="D597" s="276">
        <v>107624</v>
      </c>
      <c r="E597" s="479">
        <v>1.7678119999999999E-2</v>
      </c>
      <c r="F597" s="276">
        <v>3477</v>
      </c>
      <c r="G597" s="276">
        <v>17520</v>
      </c>
      <c r="H597" s="276">
        <v>1576</v>
      </c>
      <c r="I597" s="276">
        <v>7013</v>
      </c>
      <c r="J597" s="276">
        <v>133733</v>
      </c>
      <c r="K597" s="479">
        <v>2.1966739999999998E-2</v>
      </c>
    </row>
    <row r="598" spans="1:11" x14ac:dyDescent="0.2">
      <c r="A598" s="209" t="s">
        <v>273</v>
      </c>
      <c r="B598" s="209" t="s">
        <v>1114</v>
      </c>
      <c r="C598" s="209" t="s">
        <v>1753</v>
      </c>
      <c r="D598" s="276">
        <v>2387</v>
      </c>
      <c r="E598" s="479">
        <v>3.9208E-4</v>
      </c>
      <c r="F598" s="276">
        <v>2129</v>
      </c>
      <c r="G598" s="276">
        <v>576</v>
      </c>
      <c r="H598" s="276">
        <v>232</v>
      </c>
      <c r="I598" s="276">
        <v>44</v>
      </c>
      <c r="J598" s="276">
        <v>3239</v>
      </c>
      <c r="K598" s="479">
        <v>5.3202999999999996E-4</v>
      </c>
    </row>
    <row r="599" spans="1:11" x14ac:dyDescent="0.2">
      <c r="A599" s="209" t="s">
        <v>273</v>
      </c>
      <c r="B599" s="209" t="s">
        <v>1115</v>
      </c>
      <c r="C599" s="209" t="s">
        <v>1753</v>
      </c>
      <c r="D599" s="276">
        <v>146</v>
      </c>
      <c r="E599" s="479">
        <v>2.3980000000000001E-5</v>
      </c>
      <c r="F599" s="276">
        <v>122</v>
      </c>
      <c r="G599" s="276">
        <v>32</v>
      </c>
      <c r="H599" s="276">
        <v>8</v>
      </c>
      <c r="I599" s="276">
        <v>3</v>
      </c>
      <c r="J599" s="276">
        <v>189</v>
      </c>
      <c r="K599" s="479">
        <v>3.1040000000000001E-5</v>
      </c>
    </row>
    <row r="600" spans="1:11" x14ac:dyDescent="0.2">
      <c r="A600" s="209" t="s">
        <v>273</v>
      </c>
      <c r="B600" s="209" t="s">
        <v>107</v>
      </c>
      <c r="C600" s="209" t="s">
        <v>1753</v>
      </c>
      <c r="D600" s="276">
        <v>4463</v>
      </c>
      <c r="E600" s="479">
        <v>7.3307999999999999E-4</v>
      </c>
      <c r="F600" s="276">
        <v>1411</v>
      </c>
      <c r="G600" s="276">
        <v>551</v>
      </c>
      <c r="H600" s="276">
        <v>0</v>
      </c>
      <c r="I600" s="276">
        <v>442</v>
      </c>
      <c r="J600" s="276">
        <v>5456</v>
      </c>
      <c r="K600" s="479">
        <v>8.9619000000000005E-4</v>
      </c>
    </row>
    <row r="601" spans="1:11" x14ac:dyDescent="0.2">
      <c r="A601" s="209" t="s">
        <v>273</v>
      </c>
      <c r="B601" s="209" t="s">
        <v>79</v>
      </c>
      <c r="C601" s="209" t="s">
        <v>1753</v>
      </c>
      <c r="D601" s="276">
        <v>202</v>
      </c>
      <c r="E601" s="479">
        <v>3.3179999999999997E-5</v>
      </c>
      <c r="F601" s="276">
        <v>12</v>
      </c>
      <c r="G601" s="276">
        <v>27</v>
      </c>
      <c r="H601" s="276">
        <v>0</v>
      </c>
      <c r="I601" s="276">
        <v>9</v>
      </c>
      <c r="J601" s="276">
        <v>238</v>
      </c>
      <c r="K601" s="479">
        <v>3.909E-5</v>
      </c>
    </row>
    <row r="602" spans="1:11" x14ac:dyDescent="0.2">
      <c r="A602" s="209" t="s">
        <v>273</v>
      </c>
      <c r="B602" s="209" t="s">
        <v>1118</v>
      </c>
      <c r="C602" s="209" t="s">
        <v>1753</v>
      </c>
      <c r="D602" s="276">
        <v>13192</v>
      </c>
      <c r="E602" s="479">
        <v>2.1668899999999999E-3</v>
      </c>
      <c r="F602" s="276">
        <v>34</v>
      </c>
      <c r="G602" s="276">
        <v>1850</v>
      </c>
      <c r="H602" s="276">
        <v>0</v>
      </c>
      <c r="I602" s="276">
        <v>371</v>
      </c>
      <c r="J602" s="276">
        <v>15413</v>
      </c>
      <c r="K602" s="479">
        <v>2.53171E-3</v>
      </c>
    </row>
    <row r="603" spans="1:11" x14ac:dyDescent="0.2">
      <c r="A603" s="209" t="s">
        <v>273</v>
      </c>
      <c r="B603" s="209" t="s">
        <v>20</v>
      </c>
      <c r="C603" s="209" t="s">
        <v>1753</v>
      </c>
      <c r="D603" s="276">
        <v>14842</v>
      </c>
      <c r="E603" s="479">
        <v>2.4379200000000001E-3</v>
      </c>
      <c r="F603" s="276">
        <v>326</v>
      </c>
      <c r="G603" s="276">
        <v>1944</v>
      </c>
      <c r="H603" s="276">
        <v>90</v>
      </c>
      <c r="I603" s="276">
        <v>638</v>
      </c>
      <c r="J603" s="276">
        <v>17514</v>
      </c>
      <c r="K603" s="479">
        <v>2.87682E-3</v>
      </c>
    </row>
    <row r="604" spans="1:11" x14ac:dyDescent="0.2">
      <c r="A604" s="209" t="s">
        <v>273</v>
      </c>
      <c r="B604" s="209" t="s">
        <v>870</v>
      </c>
      <c r="C604" s="209" t="s">
        <v>1753</v>
      </c>
      <c r="D604" s="276">
        <v>70</v>
      </c>
      <c r="E604" s="479">
        <v>1.15E-5</v>
      </c>
      <c r="F604" s="276">
        <v>0</v>
      </c>
      <c r="G604" s="276">
        <v>8</v>
      </c>
      <c r="H604" s="276">
        <v>1</v>
      </c>
      <c r="I604" s="276">
        <v>1</v>
      </c>
      <c r="J604" s="276">
        <v>80</v>
      </c>
      <c r="K604" s="479">
        <v>1.314E-5</v>
      </c>
    </row>
    <row r="605" spans="1:11" x14ac:dyDescent="0.2">
      <c r="A605" s="209" t="s">
        <v>273</v>
      </c>
      <c r="B605" s="209" t="s">
        <v>837</v>
      </c>
      <c r="C605" s="209" t="s">
        <v>1753</v>
      </c>
      <c r="D605" s="276">
        <v>1636</v>
      </c>
      <c r="E605" s="479">
        <v>2.6873000000000001E-4</v>
      </c>
      <c r="F605" s="276">
        <v>325</v>
      </c>
      <c r="G605" s="276">
        <v>358</v>
      </c>
      <c r="H605" s="276">
        <v>702</v>
      </c>
      <c r="I605" s="276">
        <v>218</v>
      </c>
      <c r="J605" s="276">
        <v>2914</v>
      </c>
      <c r="K605" s="479">
        <v>4.7865000000000001E-4</v>
      </c>
    </row>
    <row r="606" spans="1:11" x14ac:dyDescent="0.2">
      <c r="A606" s="209" t="s">
        <v>273</v>
      </c>
      <c r="B606" s="209" t="s">
        <v>827</v>
      </c>
      <c r="C606" s="209" t="s">
        <v>1753</v>
      </c>
      <c r="D606" s="276">
        <v>2816</v>
      </c>
      <c r="E606" s="479">
        <v>4.6254999999999999E-4</v>
      </c>
      <c r="F606" s="276">
        <v>0</v>
      </c>
      <c r="G606" s="276">
        <v>0</v>
      </c>
      <c r="H606" s="276">
        <v>0</v>
      </c>
      <c r="I606" s="276">
        <v>0</v>
      </c>
      <c r="J606" s="276">
        <v>2816</v>
      </c>
      <c r="K606" s="479">
        <v>4.6254999999999999E-4</v>
      </c>
    </row>
    <row r="607" spans="1:11" x14ac:dyDescent="0.2">
      <c r="A607" s="209" t="s">
        <v>273</v>
      </c>
      <c r="B607" s="209" t="s">
        <v>1141</v>
      </c>
      <c r="C607" s="209" t="s">
        <v>1753</v>
      </c>
      <c r="D607" s="276">
        <v>90786</v>
      </c>
      <c r="E607" s="479">
        <v>1.491234E-2</v>
      </c>
      <c r="F607" s="276">
        <v>0</v>
      </c>
      <c r="G607" s="276">
        <v>0</v>
      </c>
      <c r="H607" s="276">
        <v>0</v>
      </c>
      <c r="I607" s="276">
        <v>0</v>
      </c>
      <c r="J607" s="276">
        <v>90786</v>
      </c>
      <c r="K607" s="479">
        <v>1.491234E-2</v>
      </c>
    </row>
    <row r="608" spans="1:11" x14ac:dyDescent="0.2">
      <c r="A608" s="209" t="s">
        <v>273</v>
      </c>
      <c r="B608" s="209" t="s">
        <v>1142</v>
      </c>
      <c r="C608" s="209" t="s">
        <v>1753</v>
      </c>
      <c r="D608" s="276">
        <v>25452</v>
      </c>
      <c r="E608" s="479">
        <v>4.1806999999999999E-3</v>
      </c>
      <c r="F608" s="276">
        <v>0</v>
      </c>
      <c r="G608" s="276">
        <v>0</v>
      </c>
      <c r="H608" s="276">
        <v>0</v>
      </c>
      <c r="I608" s="276">
        <v>0</v>
      </c>
      <c r="J608" s="276">
        <v>25452</v>
      </c>
      <c r="K608" s="479">
        <v>4.1806999999999999E-3</v>
      </c>
    </row>
    <row r="609" spans="1:11" x14ac:dyDescent="0.2">
      <c r="A609" s="209" t="s">
        <v>273</v>
      </c>
      <c r="B609" s="209" t="s">
        <v>1143</v>
      </c>
      <c r="C609" s="209" t="s">
        <v>1753</v>
      </c>
      <c r="D609" s="276">
        <v>1112</v>
      </c>
      <c r="E609" s="479">
        <v>1.8265999999999999E-4</v>
      </c>
      <c r="F609" s="276">
        <v>0</v>
      </c>
      <c r="G609" s="276">
        <v>0</v>
      </c>
      <c r="H609" s="276">
        <v>0</v>
      </c>
      <c r="I609" s="276">
        <v>0</v>
      </c>
      <c r="J609" s="276">
        <v>1112</v>
      </c>
      <c r="K609" s="479">
        <v>1.8265999999999999E-4</v>
      </c>
    </row>
    <row r="610" spans="1:11" x14ac:dyDescent="0.2">
      <c r="A610" s="209" t="s">
        <v>273</v>
      </c>
      <c r="B610" s="209" t="s">
        <v>1144</v>
      </c>
      <c r="C610" s="209" t="s">
        <v>1753</v>
      </c>
      <c r="D610" s="276">
        <v>16800</v>
      </c>
      <c r="E610" s="479">
        <v>2.75954E-3</v>
      </c>
      <c r="F610" s="276">
        <v>0</v>
      </c>
      <c r="G610" s="276">
        <v>0</v>
      </c>
      <c r="H610" s="276">
        <v>0</v>
      </c>
      <c r="I610" s="276">
        <v>0</v>
      </c>
      <c r="J610" s="276">
        <v>16800</v>
      </c>
      <c r="K610" s="479">
        <v>2.75954E-3</v>
      </c>
    </row>
    <row r="611" spans="1:11" x14ac:dyDescent="0.2">
      <c r="A611" s="209" t="s">
        <v>273</v>
      </c>
      <c r="B611" s="209" t="s">
        <v>1145</v>
      </c>
      <c r="C611" s="209" t="s">
        <v>1753</v>
      </c>
      <c r="D611" s="276">
        <v>952</v>
      </c>
      <c r="E611" s="479">
        <v>1.5637E-4</v>
      </c>
      <c r="F611" s="276">
        <v>0</v>
      </c>
      <c r="G611" s="276">
        <v>0</v>
      </c>
      <c r="H611" s="276">
        <v>0</v>
      </c>
      <c r="I611" s="276">
        <v>0</v>
      </c>
      <c r="J611" s="276">
        <v>952</v>
      </c>
      <c r="K611" s="479">
        <v>1.5637E-4</v>
      </c>
    </row>
    <row r="612" spans="1:11" x14ac:dyDescent="0.2">
      <c r="A612" s="209" t="s">
        <v>273</v>
      </c>
      <c r="B612" s="209" t="s">
        <v>815</v>
      </c>
      <c r="C612" s="209" t="s">
        <v>896</v>
      </c>
      <c r="D612" s="276">
        <v>613956</v>
      </c>
      <c r="E612" s="479">
        <v>0.10084728</v>
      </c>
      <c r="F612" s="276">
        <v>0</v>
      </c>
      <c r="G612" s="276">
        <v>-613956</v>
      </c>
      <c r="H612" s="276">
        <v>0</v>
      </c>
      <c r="I612" s="276">
        <v>0</v>
      </c>
      <c r="J612" s="276">
        <v>0</v>
      </c>
      <c r="K612" s="479">
        <v>0</v>
      </c>
    </row>
    <row r="613" spans="1:11" x14ac:dyDescent="0.2">
      <c r="A613" s="209" t="s">
        <v>273</v>
      </c>
      <c r="B613" s="209" t="s">
        <v>1146</v>
      </c>
      <c r="C613" s="209" t="s">
        <v>896</v>
      </c>
      <c r="D613" s="276">
        <v>115793</v>
      </c>
      <c r="E613" s="479">
        <v>1.9019939999999999E-2</v>
      </c>
      <c r="F613" s="276">
        <v>0</v>
      </c>
      <c r="G613" s="276">
        <v>0</v>
      </c>
      <c r="H613" s="276">
        <v>-115793</v>
      </c>
      <c r="I613" s="276">
        <v>0</v>
      </c>
      <c r="J613" s="276">
        <v>0</v>
      </c>
      <c r="K613" s="479">
        <v>0</v>
      </c>
    </row>
    <row r="614" spans="1:11" x14ac:dyDescent="0.2">
      <c r="A614" s="209" t="s">
        <v>273</v>
      </c>
      <c r="B614" s="209" t="s">
        <v>1147</v>
      </c>
      <c r="C614" s="209" t="s">
        <v>1753</v>
      </c>
      <c r="D614" s="276">
        <v>24046</v>
      </c>
      <c r="E614" s="479">
        <v>3.9497500000000001E-3</v>
      </c>
      <c r="F614" s="276">
        <v>0</v>
      </c>
      <c r="G614" s="276">
        <v>0</v>
      </c>
      <c r="H614" s="276">
        <v>0</v>
      </c>
      <c r="I614" s="276">
        <v>0</v>
      </c>
      <c r="J614" s="276">
        <v>24046</v>
      </c>
      <c r="K614" s="479">
        <v>3.9497500000000001E-3</v>
      </c>
    </row>
    <row r="615" spans="1:11" x14ac:dyDescent="0.2">
      <c r="A615" s="209" t="s">
        <v>273</v>
      </c>
      <c r="B615" s="209" t="s">
        <v>1148</v>
      </c>
      <c r="C615" s="209" t="s">
        <v>1753</v>
      </c>
      <c r="D615" s="276">
        <v>6396</v>
      </c>
      <c r="E615" s="479">
        <v>1.0506000000000001E-3</v>
      </c>
      <c r="F615" s="276">
        <v>1149</v>
      </c>
      <c r="G615" s="276">
        <v>0</v>
      </c>
      <c r="H615" s="276">
        <v>0</v>
      </c>
      <c r="I615" s="276">
        <v>0</v>
      </c>
      <c r="J615" s="276">
        <v>6396</v>
      </c>
      <c r="K615" s="479">
        <v>1.0506000000000001E-3</v>
      </c>
    </row>
    <row r="616" spans="1:11" x14ac:dyDescent="0.2">
      <c r="A616" s="209" t="s">
        <v>273</v>
      </c>
      <c r="B616" s="209" t="s">
        <v>1149</v>
      </c>
      <c r="C616" s="209" t="s">
        <v>1753</v>
      </c>
      <c r="D616" s="276">
        <v>14422</v>
      </c>
      <c r="E616" s="479">
        <v>2.36893E-3</v>
      </c>
      <c r="F616" s="276">
        <v>0</v>
      </c>
      <c r="G616" s="276">
        <v>0</v>
      </c>
      <c r="H616" s="276">
        <v>0</v>
      </c>
      <c r="I616" s="276">
        <v>0</v>
      </c>
      <c r="J616" s="276">
        <v>14422</v>
      </c>
      <c r="K616" s="479">
        <v>2.36893E-3</v>
      </c>
    </row>
    <row r="617" spans="1:11" x14ac:dyDescent="0.2">
      <c r="A617" s="209" t="s">
        <v>273</v>
      </c>
      <c r="B617" s="209" t="s">
        <v>1152</v>
      </c>
      <c r="C617" s="209" t="s">
        <v>1753</v>
      </c>
      <c r="D617" s="276">
        <v>805</v>
      </c>
      <c r="E617" s="479">
        <v>1.3223E-4</v>
      </c>
      <c r="F617" s="276">
        <v>2</v>
      </c>
      <c r="G617" s="276">
        <v>0</v>
      </c>
      <c r="H617" s="276">
        <v>0</v>
      </c>
      <c r="I617" s="276">
        <v>0</v>
      </c>
      <c r="J617" s="276">
        <v>805</v>
      </c>
      <c r="K617" s="479">
        <v>1.3223E-4</v>
      </c>
    </row>
    <row r="618" spans="1:11" x14ac:dyDescent="0.2">
      <c r="A618" s="209" t="s">
        <v>273</v>
      </c>
      <c r="B618" s="209" t="s">
        <v>1153</v>
      </c>
      <c r="C618" s="209" t="s">
        <v>897</v>
      </c>
      <c r="D618" s="276">
        <v>1471</v>
      </c>
      <c r="E618" s="479">
        <v>2.4162000000000001E-4</v>
      </c>
      <c r="F618" s="276">
        <v>0</v>
      </c>
      <c r="G618" s="276">
        <v>0</v>
      </c>
      <c r="H618" s="276">
        <v>0</v>
      </c>
      <c r="I618" s="276">
        <v>-1471</v>
      </c>
      <c r="J618" s="276">
        <v>0</v>
      </c>
      <c r="K618" s="479">
        <v>0</v>
      </c>
    </row>
    <row r="619" spans="1:11" x14ac:dyDescent="0.2">
      <c r="A619" s="209" t="s">
        <v>273</v>
      </c>
      <c r="B619" s="209" t="s">
        <v>1154</v>
      </c>
      <c r="C619" s="209" t="s">
        <v>1753</v>
      </c>
      <c r="D619" s="276">
        <v>637</v>
      </c>
      <c r="E619" s="479">
        <v>1.0463000000000001E-4</v>
      </c>
      <c r="F619" s="276">
        <v>10</v>
      </c>
      <c r="G619" s="276">
        <v>0</v>
      </c>
      <c r="H619" s="276">
        <v>0</v>
      </c>
      <c r="I619" s="276">
        <v>0</v>
      </c>
      <c r="J619" s="276">
        <v>637</v>
      </c>
      <c r="K619" s="479">
        <v>1.0463000000000001E-4</v>
      </c>
    </row>
    <row r="620" spans="1:11" x14ac:dyDescent="0.2">
      <c r="A620" s="209" t="s">
        <v>273</v>
      </c>
      <c r="B620" s="209" t="s">
        <v>1251</v>
      </c>
      <c r="C620" s="209" t="s">
        <v>1753</v>
      </c>
      <c r="D620" s="276">
        <v>1892</v>
      </c>
      <c r="E620" s="479">
        <v>3.1077999999999998E-4</v>
      </c>
      <c r="F620" s="276">
        <v>0</v>
      </c>
      <c r="G620" s="276">
        <v>0</v>
      </c>
      <c r="H620" s="276">
        <v>0</v>
      </c>
      <c r="I620" s="276">
        <v>0</v>
      </c>
      <c r="J620" s="276">
        <v>1892</v>
      </c>
      <c r="K620" s="479">
        <v>3.1077999999999998E-4</v>
      </c>
    </row>
    <row r="621" spans="1:11" x14ac:dyDescent="0.2">
      <c r="A621" s="209" t="s">
        <v>273</v>
      </c>
      <c r="B621" s="209" t="s">
        <v>1251</v>
      </c>
      <c r="C621" s="209" t="s">
        <v>897</v>
      </c>
      <c r="D621" s="276">
        <v>98473</v>
      </c>
      <c r="E621" s="479">
        <v>1.617499E-2</v>
      </c>
      <c r="F621" s="276">
        <v>0</v>
      </c>
      <c r="G621" s="276">
        <v>0</v>
      </c>
      <c r="H621" s="276">
        <v>0</v>
      </c>
      <c r="I621" s="276">
        <v>-98473</v>
      </c>
      <c r="J621" s="276">
        <v>0</v>
      </c>
      <c r="K621" s="479">
        <v>0</v>
      </c>
    </row>
    <row r="622" spans="1:11" x14ac:dyDescent="0.2">
      <c r="A622" s="209" t="s">
        <v>273</v>
      </c>
      <c r="B622" s="209" t="s">
        <v>1743</v>
      </c>
      <c r="C622" s="209" t="s">
        <v>1753</v>
      </c>
      <c r="D622" s="276">
        <v>30511</v>
      </c>
      <c r="E622" s="479">
        <v>5.0116800000000001E-3</v>
      </c>
      <c r="F622" s="276">
        <v>0</v>
      </c>
      <c r="G622" s="276">
        <v>0</v>
      </c>
      <c r="H622" s="276">
        <v>0</v>
      </c>
      <c r="I622" s="276">
        <v>0</v>
      </c>
      <c r="J622" s="276">
        <v>30511</v>
      </c>
      <c r="K622" s="479">
        <v>5.0116800000000001E-3</v>
      </c>
    </row>
    <row r="623" spans="1:11" x14ac:dyDescent="0.2">
      <c r="A623" s="209" t="s">
        <v>273</v>
      </c>
      <c r="B623" s="209" t="s">
        <v>1155</v>
      </c>
      <c r="C623" s="209" t="s">
        <v>1753</v>
      </c>
      <c r="D623" s="276">
        <v>7329</v>
      </c>
      <c r="E623" s="479">
        <v>1.20385E-3</v>
      </c>
      <c r="F623" s="276">
        <v>0</v>
      </c>
      <c r="G623" s="276">
        <v>0</v>
      </c>
      <c r="H623" s="276">
        <v>0</v>
      </c>
      <c r="I623" s="276">
        <v>0</v>
      </c>
      <c r="J623" s="276">
        <v>7329</v>
      </c>
      <c r="K623" s="479">
        <v>1.20385E-3</v>
      </c>
    </row>
    <row r="624" spans="1:11" x14ac:dyDescent="0.2">
      <c r="A624" s="209" t="s">
        <v>273</v>
      </c>
      <c r="B624" s="209" t="s">
        <v>1157</v>
      </c>
      <c r="C624" s="209" t="s">
        <v>1753</v>
      </c>
      <c r="D624" s="276">
        <v>31</v>
      </c>
      <c r="E624" s="479">
        <v>5.0900000000000004E-6</v>
      </c>
      <c r="F624" s="276">
        <v>0</v>
      </c>
      <c r="G624" s="276">
        <v>0</v>
      </c>
      <c r="H624" s="276">
        <v>0</v>
      </c>
      <c r="I624" s="276">
        <v>0</v>
      </c>
      <c r="J624" s="276">
        <v>31</v>
      </c>
      <c r="K624" s="479">
        <v>5.0900000000000004E-6</v>
      </c>
    </row>
    <row r="625" spans="1:11" x14ac:dyDescent="0.2">
      <c r="A625" s="209" t="s">
        <v>273</v>
      </c>
      <c r="B625" s="209" t="s">
        <v>1157</v>
      </c>
      <c r="C625" s="209" t="s">
        <v>897</v>
      </c>
      <c r="D625" s="276">
        <v>3240</v>
      </c>
      <c r="E625" s="479">
        <v>5.3220000000000003E-4</v>
      </c>
      <c r="F625" s="276">
        <v>0</v>
      </c>
      <c r="G625" s="276">
        <v>0</v>
      </c>
      <c r="H625" s="276">
        <v>0</v>
      </c>
      <c r="I625" s="276">
        <v>-3240</v>
      </c>
      <c r="J625" s="276">
        <v>0</v>
      </c>
      <c r="K625" s="479">
        <v>0</v>
      </c>
    </row>
    <row r="626" spans="1:11" x14ac:dyDescent="0.2">
      <c r="A626" s="209" t="s">
        <v>273</v>
      </c>
      <c r="B626" s="209" t="s">
        <v>1158</v>
      </c>
      <c r="C626" s="209" t="s">
        <v>897</v>
      </c>
      <c r="D626" s="276">
        <v>2589</v>
      </c>
      <c r="E626" s="479">
        <v>4.2526E-4</v>
      </c>
      <c r="F626" s="276">
        <v>0</v>
      </c>
      <c r="G626" s="276">
        <v>0</v>
      </c>
      <c r="H626" s="276">
        <v>0</v>
      </c>
      <c r="I626" s="276">
        <v>-2589</v>
      </c>
      <c r="J626" s="276">
        <v>0</v>
      </c>
      <c r="K626" s="479">
        <v>0</v>
      </c>
    </row>
    <row r="627" spans="1:11" x14ac:dyDescent="0.2">
      <c r="A627" s="209" t="s">
        <v>273</v>
      </c>
      <c r="B627" s="209" t="s">
        <v>1159</v>
      </c>
      <c r="C627" s="209" t="s">
        <v>1753</v>
      </c>
      <c r="D627" s="276">
        <v>505</v>
      </c>
      <c r="E627" s="479">
        <v>8.2949999999999997E-5</v>
      </c>
      <c r="F627" s="276">
        <v>291</v>
      </c>
      <c r="G627" s="276">
        <v>0</v>
      </c>
      <c r="H627" s="276">
        <v>0</v>
      </c>
      <c r="I627" s="276">
        <v>0</v>
      </c>
      <c r="J627" s="276">
        <v>505</v>
      </c>
      <c r="K627" s="479">
        <v>8.2949999999999997E-5</v>
      </c>
    </row>
    <row r="628" spans="1:11" x14ac:dyDescent="0.2">
      <c r="A628" s="209" t="s">
        <v>273</v>
      </c>
      <c r="B628" s="209" t="s">
        <v>1159</v>
      </c>
      <c r="C628" s="209" t="s">
        <v>897</v>
      </c>
      <c r="D628" s="276">
        <v>10</v>
      </c>
      <c r="E628" s="479">
        <v>1.64E-6</v>
      </c>
      <c r="F628" s="276">
        <v>0</v>
      </c>
      <c r="G628" s="276">
        <v>0</v>
      </c>
      <c r="H628" s="276">
        <v>0</v>
      </c>
      <c r="I628" s="276">
        <v>-10</v>
      </c>
      <c r="J628" s="276">
        <v>0</v>
      </c>
      <c r="K628" s="479">
        <v>0</v>
      </c>
    </row>
    <row r="629" spans="1:11" x14ac:dyDescent="0.2">
      <c r="A629" s="209" t="s">
        <v>273</v>
      </c>
      <c r="B629" s="209" t="s">
        <v>1160</v>
      </c>
      <c r="C629" s="209" t="s">
        <v>897</v>
      </c>
      <c r="D629" s="276">
        <v>8397</v>
      </c>
      <c r="E629" s="479">
        <v>1.3792800000000001E-3</v>
      </c>
      <c r="F629" s="276">
        <v>0</v>
      </c>
      <c r="G629" s="276">
        <v>0</v>
      </c>
      <c r="H629" s="276">
        <v>0</v>
      </c>
      <c r="I629" s="276">
        <v>-8397</v>
      </c>
      <c r="J629" s="276">
        <v>0</v>
      </c>
      <c r="K629" s="479">
        <v>0</v>
      </c>
    </row>
    <row r="630" spans="1:11" x14ac:dyDescent="0.2">
      <c r="A630" s="209" t="s">
        <v>273</v>
      </c>
      <c r="B630" s="209" t="s">
        <v>1161</v>
      </c>
      <c r="C630" s="209" t="s">
        <v>897</v>
      </c>
      <c r="D630" s="276">
        <v>25322</v>
      </c>
      <c r="E630" s="479">
        <v>4.1593400000000001E-3</v>
      </c>
      <c r="F630" s="276">
        <v>0</v>
      </c>
      <c r="G630" s="276">
        <v>0</v>
      </c>
      <c r="H630" s="276">
        <v>0</v>
      </c>
      <c r="I630" s="276">
        <v>-25322</v>
      </c>
      <c r="J630" s="276">
        <v>0</v>
      </c>
      <c r="K630" s="479">
        <v>0</v>
      </c>
    </row>
    <row r="631" spans="1:11" x14ac:dyDescent="0.2">
      <c r="A631" s="209" t="s">
        <v>273</v>
      </c>
      <c r="B631" s="209" t="s">
        <v>1162</v>
      </c>
      <c r="C631" s="209" t="s">
        <v>1753</v>
      </c>
      <c r="D631" s="276">
        <v>841</v>
      </c>
      <c r="E631" s="479">
        <v>1.3814E-4</v>
      </c>
      <c r="F631" s="276">
        <v>0</v>
      </c>
      <c r="G631" s="276">
        <v>0</v>
      </c>
      <c r="H631" s="276">
        <v>0</v>
      </c>
      <c r="I631" s="276">
        <v>0</v>
      </c>
      <c r="J631" s="276">
        <v>841</v>
      </c>
      <c r="K631" s="479">
        <v>1.3814E-4</v>
      </c>
    </row>
    <row r="632" spans="1:11" x14ac:dyDescent="0.2">
      <c r="A632" s="209" t="s">
        <v>273</v>
      </c>
      <c r="B632" s="209" t="s">
        <v>1164</v>
      </c>
      <c r="C632" s="209" t="s">
        <v>1753</v>
      </c>
      <c r="D632" s="276">
        <v>461</v>
      </c>
      <c r="E632" s="479">
        <v>7.572E-5</v>
      </c>
      <c r="F632" s="276">
        <v>17</v>
      </c>
      <c r="G632" s="276">
        <v>0</v>
      </c>
      <c r="H632" s="276">
        <v>0</v>
      </c>
      <c r="I632" s="276">
        <v>0</v>
      </c>
      <c r="J632" s="276">
        <v>461</v>
      </c>
      <c r="K632" s="479">
        <v>7.572E-5</v>
      </c>
    </row>
    <row r="633" spans="1:11" x14ac:dyDescent="0.2">
      <c r="A633" s="209" t="s">
        <v>273</v>
      </c>
      <c r="B633" s="209" t="s">
        <v>1165</v>
      </c>
      <c r="C633" s="209" t="s">
        <v>1753</v>
      </c>
      <c r="D633" s="276">
        <v>3999</v>
      </c>
      <c r="E633" s="479">
        <v>6.5687000000000004E-4</v>
      </c>
      <c r="F633" s="276">
        <v>0</v>
      </c>
      <c r="G633" s="276">
        <v>0</v>
      </c>
      <c r="H633" s="276">
        <v>0</v>
      </c>
      <c r="I633" s="276">
        <v>0</v>
      </c>
      <c r="J633" s="276">
        <v>3999</v>
      </c>
      <c r="K633" s="479">
        <v>6.5687000000000004E-4</v>
      </c>
    </row>
    <row r="634" spans="1:11" x14ac:dyDescent="0.2">
      <c r="A634" s="209" t="s">
        <v>273</v>
      </c>
      <c r="B634" s="209" t="s">
        <v>1166</v>
      </c>
      <c r="C634" s="209" t="s">
        <v>1753</v>
      </c>
      <c r="D634" s="276">
        <v>107</v>
      </c>
      <c r="E634" s="479">
        <v>1.7580000000000001E-5</v>
      </c>
      <c r="F634" s="276">
        <v>0</v>
      </c>
      <c r="G634" s="276">
        <v>0</v>
      </c>
      <c r="H634" s="276">
        <v>0</v>
      </c>
      <c r="I634" s="276">
        <v>0</v>
      </c>
      <c r="J634" s="276">
        <v>107</v>
      </c>
      <c r="K634" s="479">
        <v>1.7580000000000001E-5</v>
      </c>
    </row>
    <row r="635" spans="1:11" x14ac:dyDescent="0.2">
      <c r="A635" s="209" t="s">
        <v>273</v>
      </c>
      <c r="B635" s="209" t="s">
        <v>1167</v>
      </c>
      <c r="C635" s="209" t="s">
        <v>1753</v>
      </c>
      <c r="D635" s="276">
        <v>16521</v>
      </c>
      <c r="E635" s="479">
        <v>2.7137099999999998E-3</v>
      </c>
      <c r="F635" s="276">
        <v>2732</v>
      </c>
      <c r="G635" s="276">
        <v>63</v>
      </c>
      <c r="H635" s="276">
        <v>100</v>
      </c>
      <c r="I635" s="276">
        <v>15</v>
      </c>
      <c r="J635" s="276">
        <v>16699</v>
      </c>
      <c r="K635" s="479">
        <v>2.7429500000000001E-3</v>
      </c>
    </row>
    <row r="636" spans="1:11" x14ac:dyDescent="0.2">
      <c r="A636" s="209" t="s">
        <v>273</v>
      </c>
      <c r="B636" s="209" t="s">
        <v>1168</v>
      </c>
      <c r="C636" s="209" t="s">
        <v>1753</v>
      </c>
      <c r="D636" s="276">
        <v>1305</v>
      </c>
      <c r="E636" s="479">
        <v>2.1436E-4</v>
      </c>
      <c r="F636" s="276">
        <v>4</v>
      </c>
      <c r="G636" s="276">
        <v>0</v>
      </c>
      <c r="H636" s="276">
        <v>0</v>
      </c>
      <c r="I636" s="276">
        <v>0</v>
      </c>
      <c r="J636" s="276">
        <v>1305</v>
      </c>
      <c r="K636" s="479">
        <v>2.1436E-4</v>
      </c>
    </row>
    <row r="637" spans="1:11" x14ac:dyDescent="0.2">
      <c r="A637" s="209" t="s">
        <v>273</v>
      </c>
      <c r="B637" s="209" t="s">
        <v>1169</v>
      </c>
      <c r="C637" s="209" t="s">
        <v>1753</v>
      </c>
      <c r="D637" s="276">
        <v>6400</v>
      </c>
      <c r="E637" s="479">
        <v>1.0512500000000001E-3</v>
      </c>
      <c r="F637" s="276">
        <v>82</v>
      </c>
      <c r="G637" s="276">
        <v>153</v>
      </c>
      <c r="H637" s="276">
        <v>1956</v>
      </c>
      <c r="I637" s="276">
        <v>315</v>
      </c>
      <c r="J637" s="276">
        <v>8824</v>
      </c>
      <c r="K637" s="479">
        <v>1.4494099999999999E-3</v>
      </c>
    </row>
    <row r="638" spans="1:11" x14ac:dyDescent="0.2">
      <c r="A638" s="209" t="s">
        <v>273</v>
      </c>
      <c r="B638" s="209" t="s">
        <v>1171</v>
      </c>
      <c r="C638" s="209" t="s">
        <v>1753</v>
      </c>
      <c r="D638" s="276">
        <v>3745</v>
      </c>
      <c r="E638" s="479">
        <v>6.1514999999999996E-4</v>
      </c>
      <c r="F638" s="276">
        <v>767</v>
      </c>
      <c r="G638" s="276">
        <v>0</v>
      </c>
      <c r="H638" s="276">
        <v>0</v>
      </c>
      <c r="I638" s="276">
        <v>0</v>
      </c>
      <c r="J638" s="276">
        <v>3745</v>
      </c>
      <c r="K638" s="479">
        <v>6.1514999999999996E-4</v>
      </c>
    </row>
    <row r="639" spans="1:11" x14ac:dyDescent="0.2">
      <c r="A639" s="209" t="s">
        <v>273</v>
      </c>
      <c r="B639" s="209" t="s">
        <v>1176</v>
      </c>
      <c r="C639" s="209" t="s">
        <v>1753</v>
      </c>
      <c r="D639" s="276">
        <v>1626</v>
      </c>
      <c r="E639" s="479">
        <v>2.6708E-4</v>
      </c>
      <c r="F639" s="276">
        <v>190</v>
      </c>
      <c r="G639" s="276">
        <v>0</v>
      </c>
      <c r="H639" s="276">
        <v>0</v>
      </c>
      <c r="I639" s="276">
        <v>0</v>
      </c>
      <c r="J639" s="276">
        <v>1626</v>
      </c>
      <c r="K639" s="479">
        <v>2.6708E-4</v>
      </c>
    </row>
    <row r="640" spans="1:11" x14ac:dyDescent="0.2">
      <c r="A640" s="209" t="s">
        <v>273</v>
      </c>
      <c r="B640" s="209" t="s">
        <v>1177</v>
      </c>
      <c r="C640" s="209" t="s">
        <v>1753</v>
      </c>
      <c r="D640" s="276">
        <v>29785</v>
      </c>
      <c r="E640" s="479">
        <v>4.8924299999999997E-3</v>
      </c>
      <c r="F640" s="276">
        <v>495</v>
      </c>
      <c r="G640" s="276">
        <v>0</v>
      </c>
      <c r="H640" s="276">
        <v>0</v>
      </c>
      <c r="I640" s="276">
        <v>0</v>
      </c>
      <c r="J640" s="276">
        <v>29785</v>
      </c>
      <c r="K640" s="479">
        <v>4.8924299999999997E-3</v>
      </c>
    </row>
    <row r="641" spans="1:11" x14ac:dyDescent="0.2">
      <c r="A641" s="209" t="s">
        <v>273</v>
      </c>
      <c r="B641" s="209" t="s">
        <v>1179</v>
      </c>
      <c r="C641" s="209" t="s">
        <v>1753</v>
      </c>
      <c r="D641" s="276">
        <v>26597</v>
      </c>
      <c r="E641" s="479">
        <v>4.3687700000000001E-3</v>
      </c>
      <c r="F641" s="276">
        <v>3487</v>
      </c>
      <c r="G641" s="276">
        <v>0</v>
      </c>
      <c r="H641" s="276">
        <v>0</v>
      </c>
      <c r="I641" s="276">
        <v>0</v>
      </c>
      <c r="J641" s="276">
        <v>26597</v>
      </c>
      <c r="K641" s="479">
        <v>4.3687700000000001E-3</v>
      </c>
    </row>
    <row r="642" spans="1:11" x14ac:dyDescent="0.2">
      <c r="A642" s="209" t="s">
        <v>273</v>
      </c>
      <c r="B642" s="209" t="s">
        <v>1181</v>
      </c>
      <c r="C642" s="209" t="s">
        <v>1753</v>
      </c>
      <c r="D642" s="276">
        <v>26505</v>
      </c>
      <c r="E642" s="479">
        <v>4.3536599999999996E-3</v>
      </c>
      <c r="F642" s="276">
        <v>0</v>
      </c>
      <c r="G642" s="276">
        <v>0</v>
      </c>
      <c r="H642" s="276">
        <v>0</v>
      </c>
      <c r="I642" s="276">
        <v>0</v>
      </c>
      <c r="J642" s="276">
        <v>26505</v>
      </c>
      <c r="K642" s="479">
        <v>4.3536599999999996E-3</v>
      </c>
    </row>
    <row r="643" spans="1:11" x14ac:dyDescent="0.2">
      <c r="A643" s="209" t="s">
        <v>273</v>
      </c>
      <c r="B643" s="209" t="s">
        <v>1182</v>
      </c>
      <c r="C643" s="209" t="s">
        <v>1753</v>
      </c>
      <c r="D643" s="276">
        <v>99356</v>
      </c>
      <c r="E643" s="479">
        <v>1.6320029999999999E-2</v>
      </c>
      <c r="F643" s="276">
        <v>4072</v>
      </c>
      <c r="G643" s="276">
        <v>0</v>
      </c>
      <c r="H643" s="276">
        <v>0</v>
      </c>
      <c r="I643" s="276">
        <v>0</v>
      </c>
      <c r="J643" s="276">
        <v>99356</v>
      </c>
      <c r="K643" s="479">
        <v>1.6320029999999999E-2</v>
      </c>
    </row>
    <row r="644" spans="1:11" x14ac:dyDescent="0.2">
      <c r="A644" s="209" t="s">
        <v>273</v>
      </c>
      <c r="B644" s="209" t="s">
        <v>1185</v>
      </c>
      <c r="C644" s="209" t="s">
        <v>1753</v>
      </c>
      <c r="D644" s="276">
        <v>153</v>
      </c>
      <c r="E644" s="479">
        <v>2.5130000000000002E-5</v>
      </c>
      <c r="F644" s="276">
        <v>0</v>
      </c>
      <c r="G644" s="276">
        <v>0</v>
      </c>
      <c r="H644" s="276">
        <v>0</v>
      </c>
      <c r="I644" s="276">
        <v>0</v>
      </c>
      <c r="J644" s="276">
        <v>153</v>
      </c>
      <c r="K644" s="479">
        <v>2.5130000000000002E-5</v>
      </c>
    </row>
    <row r="645" spans="1:11" x14ac:dyDescent="0.2">
      <c r="A645" s="209" t="s">
        <v>273</v>
      </c>
      <c r="B645" s="209" t="s">
        <v>1187</v>
      </c>
      <c r="C645" s="209" t="s">
        <v>1753</v>
      </c>
      <c r="D645" s="276">
        <v>365</v>
      </c>
      <c r="E645" s="479">
        <v>5.995E-5</v>
      </c>
      <c r="F645" s="276">
        <v>0</v>
      </c>
      <c r="G645" s="276">
        <v>0</v>
      </c>
      <c r="H645" s="276">
        <v>0</v>
      </c>
      <c r="I645" s="276">
        <v>0</v>
      </c>
      <c r="J645" s="276">
        <v>365</v>
      </c>
      <c r="K645" s="479">
        <v>5.995E-5</v>
      </c>
    </row>
    <row r="646" spans="1:11" x14ac:dyDescent="0.2">
      <c r="A646" s="209" t="s">
        <v>273</v>
      </c>
      <c r="B646" s="209" t="s">
        <v>1188</v>
      </c>
      <c r="C646" s="209" t="s">
        <v>1753</v>
      </c>
      <c r="D646" s="276">
        <v>6623</v>
      </c>
      <c r="E646" s="479">
        <v>1.0878800000000001E-3</v>
      </c>
      <c r="F646" s="276">
        <v>0</v>
      </c>
      <c r="G646" s="276">
        <v>0</v>
      </c>
      <c r="H646" s="276">
        <v>0</v>
      </c>
      <c r="I646" s="276">
        <v>0</v>
      </c>
      <c r="J646" s="276">
        <v>6623</v>
      </c>
      <c r="K646" s="479">
        <v>1.0878800000000001E-3</v>
      </c>
    </row>
    <row r="647" spans="1:11" x14ac:dyDescent="0.2">
      <c r="A647" s="209" t="s">
        <v>273</v>
      </c>
      <c r="B647" s="209" t="s">
        <v>1189</v>
      </c>
      <c r="C647" s="209" t="s">
        <v>1753</v>
      </c>
      <c r="D647" s="276">
        <v>3993</v>
      </c>
      <c r="E647" s="479">
        <v>6.5587999999999996E-4</v>
      </c>
      <c r="F647" s="276">
        <v>9</v>
      </c>
      <c r="G647" s="276">
        <v>50</v>
      </c>
      <c r="H647" s="276">
        <v>6</v>
      </c>
      <c r="I647" s="276">
        <v>129</v>
      </c>
      <c r="J647" s="276">
        <v>4178</v>
      </c>
      <c r="K647" s="479">
        <v>6.8627E-4</v>
      </c>
    </row>
    <row r="648" spans="1:11" x14ac:dyDescent="0.2">
      <c r="A648" s="209" t="s">
        <v>273</v>
      </c>
      <c r="B648" s="209" t="s">
        <v>1190</v>
      </c>
      <c r="C648" s="209" t="s">
        <v>1753</v>
      </c>
      <c r="D648" s="276">
        <v>4040634</v>
      </c>
      <c r="E648" s="479">
        <v>0.66370706000000002</v>
      </c>
      <c r="F648" s="276">
        <v>665530</v>
      </c>
      <c r="G648" s="276">
        <v>0</v>
      </c>
      <c r="H648" s="276">
        <v>0</v>
      </c>
      <c r="I648" s="276">
        <v>0</v>
      </c>
      <c r="J648" s="276">
        <v>4040634</v>
      </c>
      <c r="K648" s="479">
        <v>0.66370706000000002</v>
      </c>
    </row>
    <row r="649" spans="1:11" x14ac:dyDescent="0.2">
      <c r="A649" s="209" t="s">
        <v>273</v>
      </c>
      <c r="B649" s="209" t="s">
        <v>788</v>
      </c>
      <c r="C649" s="209" t="s">
        <v>1753</v>
      </c>
      <c r="D649" s="276">
        <v>70546</v>
      </c>
      <c r="E649" s="479">
        <v>1.1587760000000001E-2</v>
      </c>
      <c r="F649" s="276">
        <v>0</v>
      </c>
      <c r="G649" s="276">
        <v>0</v>
      </c>
      <c r="H649" s="276">
        <v>0</v>
      </c>
      <c r="I649" s="276">
        <v>0</v>
      </c>
      <c r="J649" s="276">
        <v>70546</v>
      </c>
      <c r="K649" s="479">
        <v>1.1587760000000001E-2</v>
      </c>
    </row>
    <row r="650" spans="1:11" x14ac:dyDescent="0.2">
      <c r="A650" s="209" t="s">
        <v>273</v>
      </c>
      <c r="B650" s="209" t="s">
        <v>1253</v>
      </c>
      <c r="C650" s="209" t="s">
        <v>1753</v>
      </c>
      <c r="D650" s="276">
        <v>1052758</v>
      </c>
      <c r="E650" s="479">
        <v>0.17292408000000001</v>
      </c>
      <c r="F650" s="276">
        <v>0</v>
      </c>
      <c r="G650" s="276">
        <v>0</v>
      </c>
      <c r="H650" s="276">
        <v>0</v>
      </c>
      <c r="I650" s="276">
        <v>0</v>
      </c>
      <c r="J650" s="276">
        <v>1052758</v>
      </c>
      <c r="K650" s="479">
        <v>0.17292408000000001</v>
      </c>
    </row>
    <row r="651" spans="1:11" x14ac:dyDescent="0.2">
      <c r="A651" s="209" t="s">
        <v>273</v>
      </c>
      <c r="B651" s="209" t="s">
        <v>1254</v>
      </c>
      <c r="C651" s="209" t="s">
        <v>1753</v>
      </c>
      <c r="D651" s="276">
        <v>140248</v>
      </c>
      <c r="E651" s="479">
        <v>2.3036879999999999E-2</v>
      </c>
      <c r="F651" s="276">
        <v>0</v>
      </c>
      <c r="G651" s="276">
        <v>0</v>
      </c>
      <c r="H651" s="276">
        <v>0</v>
      </c>
      <c r="I651" s="276">
        <v>0</v>
      </c>
      <c r="J651" s="276">
        <v>140248</v>
      </c>
      <c r="K651" s="479">
        <v>2.3036879999999999E-2</v>
      </c>
    </row>
    <row r="652" spans="1:11" x14ac:dyDescent="0.2">
      <c r="A652" s="209" t="s">
        <v>273</v>
      </c>
      <c r="B652" s="209" t="s">
        <v>1255</v>
      </c>
      <c r="C652" s="209" t="s">
        <v>1753</v>
      </c>
      <c r="D652" s="276">
        <v>41713</v>
      </c>
      <c r="E652" s="479">
        <v>6.8516999999999996E-3</v>
      </c>
      <c r="F652" s="276">
        <v>0</v>
      </c>
      <c r="G652" s="276">
        <v>0</v>
      </c>
      <c r="H652" s="276">
        <v>0</v>
      </c>
      <c r="I652" s="276">
        <v>0</v>
      </c>
      <c r="J652" s="276">
        <v>41713</v>
      </c>
      <c r="K652" s="479">
        <v>6.8516999999999996E-3</v>
      </c>
    </row>
    <row r="653" spans="1:11" x14ac:dyDescent="0.2">
      <c r="A653" s="209" t="s">
        <v>273</v>
      </c>
      <c r="B653" s="209" t="s">
        <v>1256</v>
      </c>
      <c r="C653" s="209" t="s">
        <v>1753</v>
      </c>
      <c r="D653" s="276">
        <v>304538</v>
      </c>
      <c r="E653" s="479">
        <v>5.0022850000000001E-2</v>
      </c>
      <c r="F653" s="276">
        <v>0</v>
      </c>
      <c r="G653" s="276">
        <v>0</v>
      </c>
      <c r="H653" s="276">
        <v>0</v>
      </c>
      <c r="I653" s="276">
        <v>0</v>
      </c>
      <c r="J653" s="276">
        <v>304538</v>
      </c>
      <c r="K653" s="479">
        <v>5.0022850000000001E-2</v>
      </c>
    </row>
    <row r="654" spans="1:11" x14ac:dyDescent="0.2">
      <c r="A654" s="209" t="s">
        <v>273</v>
      </c>
      <c r="B654" s="209" t="s">
        <v>1257</v>
      </c>
      <c r="C654" s="209" t="s">
        <v>1753</v>
      </c>
      <c r="D654" s="276">
        <v>305683</v>
      </c>
      <c r="E654" s="479">
        <v>5.0210919999999999E-2</v>
      </c>
      <c r="F654" s="276">
        <v>0</v>
      </c>
      <c r="G654" s="276">
        <v>0</v>
      </c>
      <c r="H654" s="276">
        <v>0</v>
      </c>
      <c r="I654" s="276">
        <v>0</v>
      </c>
      <c r="J654" s="276">
        <v>305683</v>
      </c>
      <c r="K654" s="479">
        <v>5.0210919999999999E-2</v>
      </c>
    </row>
    <row r="655" spans="1:11" x14ac:dyDescent="0.2">
      <c r="A655" s="209" t="s">
        <v>273</v>
      </c>
      <c r="B655" s="209" t="s">
        <v>1260</v>
      </c>
      <c r="C655" s="209" t="s">
        <v>1753</v>
      </c>
      <c r="D655" s="276">
        <v>132493</v>
      </c>
      <c r="E655" s="479">
        <v>2.1763049999999999E-2</v>
      </c>
      <c r="F655" s="276">
        <v>0</v>
      </c>
      <c r="G655" s="276">
        <v>0</v>
      </c>
      <c r="H655" s="276">
        <v>0</v>
      </c>
      <c r="I655" s="276">
        <v>0</v>
      </c>
      <c r="J655" s="276">
        <v>132493</v>
      </c>
      <c r="K655" s="479">
        <v>2.1763049999999999E-2</v>
      </c>
    </row>
    <row r="656" spans="1:11" x14ac:dyDescent="0.2">
      <c r="A656" s="209" t="s">
        <v>273</v>
      </c>
      <c r="B656" s="209" t="s">
        <v>1262</v>
      </c>
      <c r="C656" s="209" t="s">
        <v>1753</v>
      </c>
      <c r="D656" s="276">
        <v>-635</v>
      </c>
      <c r="E656" s="479">
        <v>-1.043E-4</v>
      </c>
      <c r="F656" s="276">
        <v>0</v>
      </c>
      <c r="G656" s="276">
        <v>0</v>
      </c>
      <c r="H656" s="276">
        <v>0</v>
      </c>
      <c r="I656" s="276">
        <v>0</v>
      </c>
      <c r="J656" s="276">
        <v>-635</v>
      </c>
      <c r="K656" s="479">
        <v>-1.043E-4</v>
      </c>
    </row>
    <row r="657" spans="1:11" x14ac:dyDescent="0.2">
      <c r="A657" s="209" t="s">
        <v>273</v>
      </c>
      <c r="B657" s="209" t="s">
        <v>1264</v>
      </c>
      <c r="C657" s="209" t="s">
        <v>1753</v>
      </c>
      <c r="D657" s="276">
        <v>2047344</v>
      </c>
      <c r="E657" s="479">
        <v>0.33629293999999998</v>
      </c>
      <c r="F657" s="276">
        <v>0</v>
      </c>
      <c r="G657" s="276">
        <v>0</v>
      </c>
      <c r="H657" s="276">
        <v>0</v>
      </c>
      <c r="I657" s="276">
        <v>0</v>
      </c>
      <c r="J657" s="276">
        <v>2047344</v>
      </c>
      <c r="K657" s="479">
        <v>0.33629293999999998</v>
      </c>
    </row>
    <row r="658" spans="1:11" x14ac:dyDescent="0.2">
      <c r="A658" s="209" t="s">
        <v>273</v>
      </c>
      <c r="B658" s="209" t="s">
        <v>691</v>
      </c>
      <c r="C658" s="209" t="s">
        <v>1753</v>
      </c>
      <c r="D658" s="276">
        <v>6087978</v>
      </c>
      <c r="E658" s="479">
        <v>1</v>
      </c>
      <c r="F658" s="276">
        <v>0</v>
      </c>
      <c r="G658" s="276">
        <v>0</v>
      </c>
      <c r="H658" s="276">
        <v>0</v>
      </c>
      <c r="I658" s="276">
        <v>0</v>
      </c>
      <c r="J658" s="276">
        <v>6087978</v>
      </c>
      <c r="K658" s="479">
        <v>1</v>
      </c>
    </row>
    <row r="659" spans="1:11" x14ac:dyDescent="0.2">
      <c r="A659" s="209" t="s">
        <v>267</v>
      </c>
      <c r="B659" s="209" t="s">
        <v>508</v>
      </c>
      <c r="C659" s="209" t="s">
        <v>1753</v>
      </c>
      <c r="D659" s="276">
        <v>5020</v>
      </c>
      <c r="E659" s="479">
        <v>1.5370099999999999E-3</v>
      </c>
      <c r="F659" s="276">
        <v>1599</v>
      </c>
      <c r="G659" s="276">
        <v>384</v>
      </c>
      <c r="H659" s="276">
        <v>0</v>
      </c>
      <c r="I659" s="276">
        <v>1590</v>
      </c>
      <c r="J659" s="276">
        <v>6994</v>
      </c>
      <c r="K659" s="479">
        <v>2.1414099999999998E-3</v>
      </c>
    </row>
    <row r="660" spans="1:11" x14ac:dyDescent="0.2">
      <c r="A660" s="209" t="s">
        <v>267</v>
      </c>
      <c r="B660" s="209" t="s">
        <v>500</v>
      </c>
      <c r="C660" s="209" t="s">
        <v>1753</v>
      </c>
      <c r="D660" s="276">
        <v>13783</v>
      </c>
      <c r="E660" s="479">
        <v>4.2200400000000004E-3</v>
      </c>
      <c r="F660" s="276">
        <v>280</v>
      </c>
      <c r="G660" s="276">
        <v>5456</v>
      </c>
      <c r="H660" s="276">
        <v>0</v>
      </c>
      <c r="I660" s="276">
        <v>2467</v>
      </c>
      <c r="J660" s="276">
        <v>21706</v>
      </c>
      <c r="K660" s="479">
        <v>6.6458899999999998E-3</v>
      </c>
    </row>
    <row r="661" spans="1:11" x14ac:dyDescent="0.2">
      <c r="A661" s="209" t="s">
        <v>267</v>
      </c>
      <c r="B661" s="209" t="s">
        <v>489</v>
      </c>
      <c r="C661" s="209" t="s">
        <v>1753</v>
      </c>
      <c r="D661" s="276">
        <v>6216</v>
      </c>
      <c r="E661" s="479">
        <v>1.9032000000000001E-3</v>
      </c>
      <c r="F661" s="276">
        <v>299</v>
      </c>
      <c r="G661" s="276">
        <v>5596</v>
      </c>
      <c r="H661" s="276">
        <v>0</v>
      </c>
      <c r="I661" s="276">
        <v>258</v>
      </c>
      <c r="J661" s="276">
        <v>12070</v>
      </c>
      <c r="K661" s="479">
        <v>3.6955600000000001E-3</v>
      </c>
    </row>
    <row r="662" spans="1:11" x14ac:dyDescent="0.2">
      <c r="A662" s="209" t="s">
        <v>267</v>
      </c>
      <c r="B662" s="209" t="s">
        <v>487</v>
      </c>
      <c r="C662" s="209" t="s">
        <v>1753</v>
      </c>
      <c r="D662" s="276">
        <v>5713</v>
      </c>
      <c r="E662" s="479">
        <v>1.7491900000000001E-3</v>
      </c>
      <c r="F662" s="276">
        <v>5084</v>
      </c>
      <c r="G662" s="276">
        <v>2646</v>
      </c>
      <c r="H662" s="276">
        <v>0</v>
      </c>
      <c r="I662" s="276">
        <v>346</v>
      </c>
      <c r="J662" s="276">
        <v>8705</v>
      </c>
      <c r="K662" s="479">
        <v>2.6652799999999999E-3</v>
      </c>
    </row>
    <row r="663" spans="1:11" x14ac:dyDescent="0.2">
      <c r="A663" s="209" t="s">
        <v>267</v>
      </c>
      <c r="B663" s="209" t="s">
        <v>453</v>
      </c>
      <c r="C663" s="209" t="s">
        <v>1753</v>
      </c>
      <c r="D663" s="276">
        <v>242</v>
      </c>
      <c r="E663" s="479">
        <v>7.4090000000000004E-5</v>
      </c>
      <c r="F663" s="276">
        <v>242</v>
      </c>
      <c r="G663" s="276">
        <v>12</v>
      </c>
      <c r="H663" s="276">
        <v>0</v>
      </c>
      <c r="I663" s="276">
        <v>28</v>
      </c>
      <c r="J663" s="276">
        <v>282</v>
      </c>
      <c r="K663" s="479">
        <v>8.6340000000000003E-5</v>
      </c>
    </row>
    <row r="664" spans="1:11" x14ac:dyDescent="0.2">
      <c r="A664" s="209" t="s">
        <v>267</v>
      </c>
      <c r="B664" s="209" t="s">
        <v>444</v>
      </c>
      <c r="C664" s="209" t="s">
        <v>1753</v>
      </c>
      <c r="D664" s="276">
        <v>1457</v>
      </c>
      <c r="E664" s="479">
        <v>4.461E-4</v>
      </c>
      <c r="F664" s="276">
        <v>884</v>
      </c>
      <c r="G664" s="276">
        <v>243</v>
      </c>
      <c r="H664" s="276">
        <v>0</v>
      </c>
      <c r="I664" s="276">
        <v>44</v>
      </c>
      <c r="J664" s="276">
        <v>1744</v>
      </c>
      <c r="K664" s="479">
        <v>5.3397000000000004E-4</v>
      </c>
    </row>
    <row r="665" spans="1:11" x14ac:dyDescent="0.2">
      <c r="A665" s="209" t="s">
        <v>267</v>
      </c>
      <c r="B665" s="209" t="s">
        <v>292</v>
      </c>
      <c r="C665" s="209" t="s">
        <v>1753</v>
      </c>
      <c r="D665" s="276">
        <v>46564</v>
      </c>
      <c r="E665" s="479">
        <v>1.425685E-2</v>
      </c>
      <c r="F665" s="276">
        <v>5971</v>
      </c>
      <c r="G665" s="276">
        <v>11714</v>
      </c>
      <c r="H665" s="276">
        <v>0</v>
      </c>
      <c r="I665" s="276">
        <v>3124</v>
      </c>
      <c r="J665" s="276">
        <v>61402</v>
      </c>
      <c r="K665" s="479">
        <v>1.879991E-2</v>
      </c>
    </row>
    <row r="666" spans="1:11" x14ac:dyDescent="0.2">
      <c r="A666" s="209" t="s">
        <v>267</v>
      </c>
      <c r="B666" s="209" t="s">
        <v>287</v>
      </c>
      <c r="C666" s="209" t="s">
        <v>1753</v>
      </c>
      <c r="D666" s="276">
        <v>1648</v>
      </c>
      <c r="E666" s="479">
        <v>5.0458000000000002E-4</v>
      </c>
      <c r="F666" s="276">
        <v>1392</v>
      </c>
      <c r="G666" s="276">
        <v>525</v>
      </c>
      <c r="H666" s="276">
        <v>0</v>
      </c>
      <c r="I666" s="276">
        <v>51</v>
      </c>
      <c r="J666" s="276">
        <v>2224</v>
      </c>
      <c r="K666" s="479">
        <v>6.8094E-4</v>
      </c>
    </row>
    <row r="667" spans="1:11" x14ac:dyDescent="0.2">
      <c r="A667" s="209" t="s">
        <v>267</v>
      </c>
      <c r="B667" s="209" t="s">
        <v>284</v>
      </c>
      <c r="C667" s="209" t="s">
        <v>1753</v>
      </c>
      <c r="D667" s="276">
        <v>41787</v>
      </c>
      <c r="E667" s="479">
        <v>1.279424E-2</v>
      </c>
      <c r="F667" s="276">
        <v>643</v>
      </c>
      <c r="G667" s="276">
        <v>7600</v>
      </c>
      <c r="H667" s="276">
        <v>0</v>
      </c>
      <c r="I667" s="276">
        <v>3232</v>
      </c>
      <c r="J667" s="276">
        <v>52619</v>
      </c>
      <c r="K667" s="479">
        <v>1.6110759999999998E-2</v>
      </c>
    </row>
    <row r="668" spans="1:11" x14ac:dyDescent="0.2">
      <c r="A668" s="209" t="s">
        <v>267</v>
      </c>
      <c r="B668" s="209" t="s">
        <v>273</v>
      </c>
      <c r="C668" s="209" t="s">
        <v>1753</v>
      </c>
      <c r="D668" s="276">
        <v>29455</v>
      </c>
      <c r="E668" s="479">
        <v>9.0184600000000007E-3</v>
      </c>
      <c r="F668" s="276">
        <v>10880</v>
      </c>
      <c r="G668" s="276">
        <v>5129</v>
      </c>
      <c r="H668" s="276">
        <v>0</v>
      </c>
      <c r="I668" s="276">
        <v>1322</v>
      </c>
      <c r="J668" s="276">
        <v>35906</v>
      </c>
      <c r="K668" s="479">
        <v>1.0993609999999999E-2</v>
      </c>
    </row>
    <row r="669" spans="1:11" x14ac:dyDescent="0.2">
      <c r="A669" s="209" t="s">
        <v>267</v>
      </c>
      <c r="B669" s="209" t="s">
        <v>267</v>
      </c>
      <c r="C669" s="209" t="s">
        <v>1753</v>
      </c>
      <c r="D669" s="276">
        <v>57920</v>
      </c>
      <c r="E669" s="479">
        <v>1.7733800000000001E-2</v>
      </c>
      <c r="F669" s="276">
        <v>11095</v>
      </c>
      <c r="G669" s="276">
        <v>14690</v>
      </c>
      <c r="H669" s="276">
        <v>0</v>
      </c>
      <c r="I669" s="276">
        <v>2793</v>
      </c>
      <c r="J669" s="276">
        <v>75403</v>
      </c>
      <c r="K669" s="479">
        <v>2.3086700000000002E-2</v>
      </c>
    </row>
    <row r="670" spans="1:11" x14ac:dyDescent="0.2">
      <c r="A670" s="209" t="s">
        <v>267</v>
      </c>
      <c r="B670" s="209" t="s">
        <v>264</v>
      </c>
      <c r="C670" s="209" t="s">
        <v>1753</v>
      </c>
      <c r="D670" s="276">
        <v>3611</v>
      </c>
      <c r="E670" s="479">
        <v>1.1056099999999999E-3</v>
      </c>
      <c r="F670" s="276">
        <v>124</v>
      </c>
      <c r="G670" s="276">
        <v>773</v>
      </c>
      <c r="H670" s="276">
        <v>0</v>
      </c>
      <c r="I670" s="276">
        <v>307</v>
      </c>
      <c r="J670" s="276">
        <v>4691</v>
      </c>
      <c r="K670" s="479">
        <v>1.4362800000000001E-3</v>
      </c>
    </row>
    <row r="671" spans="1:11" x14ac:dyDescent="0.2">
      <c r="A671" s="209" t="s">
        <v>267</v>
      </c>
      <c r="B671" s="209" t="s">
        <v>243</v>
      </c>
      <c r="C671" s="209" t="s">
        <v>1753</v>
      </c>
      <c r="D671" s="276">
        <v>256</v>
      </c>
      <c r="E671" s="479">
        <v>7.8380000000000005E-5</v>
      </c>
      <c r="F671" s="276">
        <v>63</v>
      </c>
      <c r="G671" s="276">
        <v>64</v>
      </c>
      <c r="H671" s="276">
        <v>28</v>
      </c>
      <c r="I671" s="276">
        <v>12</v>
      </c>
      <c r="J671" s="276">
        <v>360</v>
      </c>
      <c r="K671" s="479">
        <v>1.1022E-4</v>
      </c>
    </row>
    <row r="672" spans="1:11" x14ac:dyDescent="0.2">
      <c r="A672" s="209" t="s">
        <v>267</v>
      </c>
      <c r="B672" s="209" t="s">
        <v>240</v>
      </c>
      <c r="C672" s="209" t="s">
        <v>1753</v>
      </c>
      <c r="D672" s="276">
        <v>5</v>
      </c>
      <c r="E672" s="479">
        <v>1.53E-6</v>
      </c>
      <c r="F672" s="276">
        <v>1</v>
      </c>
      <c r="G672" s="276">
        <v>2</v>
      </c>
      <c r="H672" s="276">
        <v>0</v>
      </c>
      <c r="I672" s="276">
        <v>0</v>
      </c>
      <c r="J672" s="276">
        <v>7</v>
      </c>
      <c r="K672" s="479">
        <v>2.1399999999999998E-6</v>
      </c>
    </row>
    <row r="673" spans="1:11" x14ac:dyDescent="0.2">
      <c r="A673" s="209" t="s">
        <v>267</v>
      </c>
      <c r="B673" s="209" t="s">
        <v>237</v>
      </c>
      <c r="C673" s="209" t="s">
        <v>1753</v>
      </c>
      <c r="D673" s="276">
        <v>77</v>
      </c>
      <c r="E673" s="479">
        <v>2.3580000000000001E-5</v>
      </c>
      <c r="F673" s="276">
        <v>35</v>
      </c>
      <c r="G673" s="276">
        <v>20</v>
      </c>
      <c r="H673" s="276">
        <v>6</v>
      </c>
      <c r="I673" s="276">
        <v>3</v>
      </c>
      <c r="J673" s="276">
        <v>106</v>
      </c>
      <c r="K673" s="479">
        <v>3.2450000000000003E-5</v>
      </c>
    </row>
    <row r="674" spans="1:11" x14ac:dyDescent="0.2">
      <c r="A674" s="209" t="s">
        <v>267</v>
      </c>
      <c r="B674" s="209" t="s">
        <v>230</v>
      </c>
      <c r="C674" s="209" t="s">
        <v>1753</v>
      </c>
      <c r="D674" s="276">
        <v>1798</v>
      </c>
      <c r="E674" s="479">
        <v>5.5051000000000004E-4</v>
      </c>
      <c r="F674" s="276">
        <v>548</v>
      </c>
      <c r="G674" s="276">
        <v>279</v>
      </c>
      <c r="H674" s="276">
        <v>0</v>
      </c>
      <c r="I674" s="276">
        <v>146</v>
      </c>
      <c r="J674" s="276">
        <v>2223</v>
      </c>
      <c r="K674" s="479">
        <v>6.8062999999999999E-4</v>
      </c>
    </row>
    <row r="675" spans="1:11" x14ac:dyDescent="0.2">
      <c r="A675" s="209" t="s">
        <v>267</v>
      </c>
      <c r="B675" s="209" t="s">
        <v>1100</v>
      </c>
      <c r="C675" s="209" t="s">
        <v>1753</v>
      </c>
      <c r="D675" s="276">
        <v>124</v>
      </c>
      <c r="E675" s="479">
        <v>3.7969999999999997E-5</v>
      </c>
      <c r="F675" s="276">
        <v>47</v>
      </c>
      <c r="G675" s="276">
        <v>50</v>
      </c>
      <c r="H675" s="276">
        <v>26</v>
      </c>
      <c r="I675" s="276">
        <v>4</v>
      </c>
      <c r="J675" s="276">
        <v>204</v>
      </c>
      <c r="K675" s="479">
        <v>6.2459999999999995E-5</v>
      </c>
    </row>
    <row r="676" spans="1:11" x14ac:dyDescent="0.2">
      <c r="A676" s="209" t="s">
        <v>267</v>
      </c>
      <c r="B676" s="209" t="s">
        <v>1103</v>
      </c>
      <c r="C676" s="209" t="s">
        <v>1753</v>
      </c>
      <c r="D676" s="276">
        <v>2</v>
      </c>
      <c r="E676" s="479">
        <v>6.0999999999999998E-7</v>
      </c>
      <c r="F676" s="276">
        <v>0</v>
      </c>
      <c r="G676" s="276">
        <v>0</v>
      </c>
      <c r="H676" s="276">
        <v>0</v>
      </c>
      <c r="I676" s="276">
        <v>0</v>
      </c>
      <c r="J676" s="276">
        <v>2</v>
      </c>
      <c r="K676" s="479">
        <v>6.0999999999999998E-7</v>
      </c>
    </row>
    <row r="677" spans="1:11" x14ac:dyDescent="0.2">
      <c r="A677" s="209" t="s">
        <v>267</v>
      </c>
      <c r="B677" s="209" t="s">
        <v>1104</v>
      </c>
      <c r="C677" s="209" t="s">
        <v>1753</v>
      </c>
      <c r="D677" s="276">
        <v>70696</v>
      </c>
      <c r="E677" s="479">
        <v>2.164553E-2</v>
      </c>
      <c r="F677" s="276">
        <v>2657</v>
      </c>
      <c r="G677" s="276">
        <v>11588</v>
      </c>
      <c r="H677" s="276">
        <v>0</v>
      </c>
      <c r="I677" s="276">
        <v>6823</v>
      </c>
      <c r="J677" s="276">
        <v>89107</v>
      </c>
      <c r="K677" s="479">
        <v>2.7282560000000001E-2</v>
      </c>
    </row>
    <row r="678" spans="1:11" x14ac:dyDescent="0.2">
      <c r="A678" s="209" t="s">
        <v>267</v>
      </c>
      <c r="B678" s="209" t="s">
        <v>1105</v>
      </c>
      <c r="C678" s="209" t="s">
        <v>1753</v>
      </c>
      <c r="D678" s="276">
        <v>2069</v>
      </c>
      <c r="E678" s="479">
        <v>6.3347999999999996E-4</v>
      </c>
      <c r="F678" s="276">
        <v>120</v>
      </c>
      <c r="G678" s="276">
        <v>362</v>
      </c>
      <c r="H678" s="276">
        <v>0</v>
      </c>
      <c r="I678" s="276">
        <v>196</v>
      </c>
      <c r="J678" s="276">
        <v>2627</v>
      </c>
      <c r="K678" s="479">
        <v>8.0433000000000002E-4</v>
      </c>
    </row>
    <row r="679" spans="1:11" x14ac:dyDescent="0.2">
      <c r="A679" s="209" t="s">
        <v>267</v>
      </c>
      <c r="B679" s="209" t="s">
        <v>206</v>
      </c>
      <c r="C679" s="209" t="s">
        <v>1753</v>
      </c>
      <c r="D679" s="276">
        <v>1418</v>
      </c>
      <c r="E679" s="479">
        <v>4.3416E-4</v>
      </c>
      <c r="F679" s="276">
        <v>22</v>
      </c>
      <c r="G679" s="276">
        <v>60</v>
      </c>
      <c r="H679" s="276">
        <v>0</v>
      </c>
      <c r="I679" s="276">
        <v>55</v>
      </c>
      <c r="J679" s="276">
        <v>1533</v>
      </c>
      <c r="K679" s="479">
        <v>4.6936999999999999E-4</v>
      </c>
    </row>
    <row r="680" spans="1:11" x14ac:dyDescent="0.2">
      <c r="A680" s="209" t="s">
        <v>267</v>
      </c>
      <c r="B680" s="209" t="s">
        <v>202</v>
      </c>
      <c r="C680" s="209" t="s">
        <v>1753</v>
      </c>
      <c r="D680" s="276">
        <v>30</v>
      </c>
      <c r="E680" s="479">
        <v>9.1900000000000001E-6</v>
      </c>
      <c r="F680" s="276">
        <v>0</v>
      </c>
      <c r="G680" s="276">
        <v>5</v>
      </c>
      <c r="H680" s="276">
        <v>0</v>
      </c>
      <c r="I680" s="276">
        <v>1</v>
      </c>
      <c r="J680" s="276">
        <v>36</v>
      </c>
      <c r="K680" s="479">
        <v>1.102E-5</v>
      </c>
    </row>
    <row r="681" spans="1:11" x14ac:dyDescent="0.2">
      <c r="A681" s="209" t="s">
        <v>267</v>
      </c>
      <c r="B681" s="209" t="s">
        <v>195</v>
      </c>
      <c r="C681" s="209" t="s">
        <v>1753</v>
      </c>
      <c r="D681" s="276">
        <v>1129</v>
      </c>
      <c r="E681" s="479">
        <v>3.4567000000000002E-4</v>
      </c>
      <c r="F681" s="276">
        <v>220</v>
      </c>
      <c r="G681" s="276">
        <v>168</v>
      </c>
      <c r="H681" s="276">
        <v>0</v>
      </c>
      <c r="I681" s="276">
        <v>63</v>
      </c>
      <c r="J681" s="276">
        <v>1360</v>
      </c>
      <c r="K681" s="479">
        <v>4.1639999999999998E-4</v>
      </c>
    </row>
    <row r="682" spans="1:11" x14ac:dyDescent="0.2">
      <c r="A682" s="209" t="s">
        <v>267</v>
      </c>
      <c r="B682" s="209" t="s">
        <v>167</v>
      </c>
      <c r="C682" s="209" t="s">
        <v>1753</v>
      </c>
      <c r="D682" s="276">
        <v>621</v>
      </c>
      <c r="E682" s="479">
        <v>1.9013999999999999E-4</v>
      </c>
      <c r="F682" s="276">
        <v>350</v>
      </c>
      <c r="G682" s="276">
        <v>39</v>
      </c>
      <c r="H682" s="276">
        <v>0</v>
      </c>
      <c r="I682" s="276">
        <v>10</v>
      </c>
      <c r="J682" s="276">
        <v>670</v>
      </c>
      <c r="K682" s="479">
        <v>2.0514E-4</v>
      </c>
    </row>
    <row r="683" spans="1:11" x14ac:dyDescent="0.2">
      <c r="A683" s="209" t="s">
        <v>267</v>
      </c>
      <c r="B683" s="209" t="s">
        <v>1107</v>
      </c>
      <c r="C683" s="209" t="s">
        <v>1753</v>
      </c>
      <c r="D683" s="276">
        <v>4348</v>
      </c>
      <c r="E683" s="479">
        <v>1.3312599999999999E-3</v>
      </c>
      <c r="F683" s="276">
        <v>1184</v>
      </c>
      <c r="G683" s="276">
        <v>624</v>
      </c>
      <c r="H683" s="276">
        <v>0</v>
      </c>
      <c r="I683" s="276">
        <v>125</v>
      </c>
      <c r="J683" s="276">
        <v>5097</v>
      </c>
      <c r="K683" s="479">
        <v>1.5605899999999999E-3</v>
      </c>
    </row>
    <row r="684" spans="1:11" x14ac:dyDescent="0.2">
      <c r="A684" s="209" t="s">
        <v>267</v>
      </c>
      <c r="B684" s="209" t="s">
        <v>1108</v>
      </c>
      <c r="C684" s="209" t="s">
        <v>1753</v>
      </c>
      <c r="D684" s="276">
        <v>3</v>
      </c>
      <c r="E684" s="479">
        <v>9.1999999999999998E-7</v>
      </c>
      <c r="F684" s="276">
        <v>0</v>
      </c>
      <c r="G684" s="276">
        <v>1</v>
      </c>
      <c r="H684" s="276">
        <v>0</v>
      </c>
      <c r="I684" s="276">
        <v>0</v>
      </c>
      <c r="J684" s="276">
        <v>4</v>
      </c>
      <c r="K684" s="479">
        <v>1.22E-6</v>
      </c>
    </row>
    <row r="685" spans="1:11" x14ac:dyDescent="0.2">
      <c r="A685" s="209" t="s">
        <v>267</v>
      </c>
      <c r="B685" s="209" t="s">
        <v>1112</v>
      </c>
      <c r="C685" s="209" t="s">
        <v>1753</v>
      </c>
      <c r="D685" s="276">
        <v>157</v>
      </c>
      <c r="E685" s="479">
        <v>4.8069999999999999E-5</v>
      </c>
      <c r="F685" s="276">
        <v>127</v>
      </c>
      <c r="G685" s="276">
        <v>26</v>
      </c>
      <c r="H685" s="276">
        <v>0</v>
      </c>
      <c r="I685" s="276">
        <v>4</v>
      </c>
      <c r="J685" s="276">
        <v>187</v>
      </c>
      <c r="K685" s="479">
        <v>5.7259999999999997E-5</v>
      </c>
    </row>
    <row r="686" spans="1:11" x14ac:dyDescent="0.2">
      <c r="A686" s="209" t="s">
        <v>267</v>
      </c>
      <c r="B686" s="209" t="s">
        <v>142</v>
      </c>
      <c r="C686" s="209" t="s">
        <v>1753</v>
      </c>
      <c r="D686" s="276">
        <v>3312</v>
      </c>
      <c r="E686" s="479">
        <v>1.01406E-3</v>
      </c>
      <c r="F686" s="276">
        <v>1145</v>
      </c>
      <c r="G686" s="276">
        <v>575</v>
      </c>
      <c r="H686" s="276">
        <v>96</v>
      </c>
      <c r="I686" s="276">
        <v>188</v>
      </c>
      <c r="J686" s="276">
        <v>4171</v>
      </c>
      <c r="K686" s="479">
        <v>1.2770699999999999E-3</v>
      </c>
    </row>
    <row r="687" spans="1:11" x14ac:dyDescent="0.2">
      <c r="A687" s="209" t="s">
        <v>267</v>
      </c>
      <c r="B687" s="209" t="s">
        <v>126</v>
      </c>
      <c r="C687" s="209" t="s">
        <v>1753</v>
      </c>
      <c r="D687" s="276">
        <v>56491</v>
      </c>
      <c r="E687" s="479">
        <v>1.7296269999999999E-2</v>
      </c>
      <c r="F687" s="276">
        <v>5199</v>
      </c>
      <c r="G687" s="276">
        <v>1551</v>
      </c>
      <c r="H687" s="276">
        <v>0</v>
      </c>
      <c r="I687" s="276">
        <v>3976</v>
      </c>
      <c r="J687" s="276">
        <v>62018</v>
      </c>
      <c r="K687" s="479">
        <v>1.8988519999999998E-2</v>
      </c>
    </row>
    <row r="688" spans="1:11" x14ac:dyDescent="0.2">
      <c r="A688" s="209" t="s">
        <v>267</v>
      </c>
      <c r="B688" s="209" t="s">
        <v>1114</v>
      </c>
      <c r="C688" s="209" t="s">
        <v>1753</v>
      </c>
      <c r="D688" s="276">
        <v>615</v>
      </c>
      <c r="E688" s="479">
        <v>1.883E-4</v>
      </c>
      <c r="F688" s="276">
        <v>541</v>
      </c>
      <c r="G688" s="276">
        <v>148</v>
      </c>
      <c r="H688" s="276">
        <v>60</v>
      </c>
      <c r="I688" s="276">
        <v>12</v>
      </c>
      <c r="J688" s="276">
        <v>835</v>
      </c>
      <c r="K688" s="479">
        <v>2.5566E-4</v>
      </c>
    </row>
    <row r="689" spans="1:11" x14ac:dyDescent="0.2">
      <c r="A689" s="209" t="s">
        <v>267</v>
      </c>
      <c r="B689" s="209" t="s">
        <v>1115</v>
      </c>
      <c r="C689" s="209" t="s">
        <v>1753</v>
      </c>
      <c r="D689" s="276">
        <v>21</v>
      </c>
      <c r="E689" s="479">
        <v>6.4300000000000003E-6</v>
      </c>
      <c r="F689" s="276">
        <v>18</v>
      </c>
      <c r="G689" s="276">
        <v>5</v>
      </c>
      <c r="H689" s="276">
        <v>1</v>
      </c>
      <c r="I689" s="276">
        <v>0</v>
      </c>
      <c r="J689" s="276">
        <v>27</v>
      </c>
      <c r="K689" s="479">
        <v>8.2700000000000004E-6</v>
      </c>
    </row>
    <row r="690" spans="1:11" x14ac:dyDescent="0.2">
      <c r="A690" s="209" t="s">
        <v>267</v>
      </c>
      <c r="B690" s="209" t="s">
        <v>107</v>
      </c>
      <c r="C690" s="209" t="s">
        <v>1753</v>
      </c>
      <c r="D690" s="276">
        <v>41976</v>
      </c>
      <c r="E690" s="479">
        <v>1.285211E-2</v>
      </c>
      <c r="F690" s="276">
        <v>14632</v>
      </c>
      <c r="G690" s="276">
        <v>4265</v>
      </c>
      <c r="H690" s="276">
        <v>0</v>
      </c>
      <c r="I690" s="276">
        <v>4153</v>
      </c>
      <c r="J690" s="276">
        <v>50394</v>
      </c>
      <c r="K690" s="479">
        <v>1.542951E-2</v>
      </c>
    </row>
    <row r="691" spans="1:11" x14ac:dyDescent="0.2">
      <c r="A691" s="209" t="s">
        <v>267</v>
      </c>
      <c r="B691" s="209" t="s">
        <v>107</v>
      </c>
      <c r="C691" s="209" t="s">
        <v>892</v>
      </c>
      <c r="D691" s="276">
        <v>9207</v>
      </c>
      <c r="E691" s="479">
        <v>2.81898E-3</v>
      </c>
      <c r="F691" s="276">
        <v>0</v>
      </c>
      <c r="G691" s="276">
        <v>0</v>
      </c>
      <c r="H691" s="276">
        <v>0</v>
      </c>
      <c r="I691" s="276">
        <v>0</v>
      </c>
      <c r="J691" s="276">
        <v>9207</v>
      </c>
      <c r="K691" s="479">
        <v>2.81898E-3</v>
      </c>
    </row>
    <row r="692" spans="1:11" x14ac:dyDescent="0.2">
      <c r="A692" s="209" t="s">
        <v>267</v>
      </c>
      <c r="B692" s="209" t="s">
        <v>94</v>
      </c>
      <c r="C692" s="209" t="s">
        <v>1753</v>
      </c>
      <c r="D692" s="276">
        <v>1062</v>
      </c>
      <c r="E692" s="479">
        <v>3.2516000000000001E-4</v>
      </c>
      <c r="F692" s="276">
        <v>232</v>
      </c>
      <c r="G692" s="276">
        <v>295</v>
      </c>
      <c r="H692" s="276">
        <v>166</v>
      </c>
      <c r="I692" s="276">
        <v>55</v>
      </c>
      <c r="J692" s="276">
        <v>1578</v>
      </c>
      <c r="K692" s="479">
        <v>4.8315000000000001E-4</v>
      </c>
    </row>
    <row r="693" spans="1:11" x14ac:dyDescent="0.2">
      <c r="A693" s="209" t="s">
        <v>267</v>
      </c>
      <c r="B693" s="209" t="s">
        <v>79</v>
      </c>
      <c r="C693" s="209" t="s">
        <v>1753</v>
      </c>
      <c r="D693" s="276">
        <v>222</v>
      </c>
      <c r="E693" s="479">
        <v>6.7970000000000001E-5</v>
      </c>
      <c r="F693" s="276">
        <v>13</v>
      </c>
      <c r="G693" s="276">
        <v>30</v>
      </c>
      <c r="H693" s="276">
        <v>0</v>
      </c>
      <c r="I693" s="276">
        <v>10</v>
      </c>
      <c r="J693" s="276">
        <v>262</v>
      </c>
      <c r="K693" s="479">
        <v>8.0220000000000001E-5</v>
      </c>
    </row>
    <row r="694" spans="1:11" x14ac:dyDescent="0.2">
      <c r="A694" s="209" t="s">
        <v>267</v>
      </c>
      <c r="B694" s="209" t="s">
        <v>1118</v>
      </c>
      <c r="C694" s="209" t="s">
        <v>1753</v>
      </c>
      <c r="D694" s="276">
        <v>9888</v>
      </c>
      <c r="E694" s="479">
        <v>3.0274799999999999E-3</v>
      </c>
      <c r="F694" s="276">
        <v>0</v>
      </c>
      <c r="G694" s="276">
        <v>1387</v>
      </c>
      <c r="H694" s="276">
        <v>0</v>
      </c>
      <c r="I694" s="276">
        <v>276</v>
      </c>
      <c r="J694" s="276">
        <v>11551</v>
      </c>
      <c r="K694" s="479">
        <v>3.5366600000000001E-3</v>
      </c>
    </row>
    <row r="695" spans="1:11" x14ac:dyDescent="0.2">
      <c r="A695" s="209" t="s">
        <v>267</v>
      </c>
      <c r="B695" s="209" t="s">
        <v>20</v>
      </c>
      <c r="C695" s="209" t="s">
        <v>1753</v>
      </c>
      <c r="D695" s="276">
        <v>137777</v>
      </c>
      <c r="E695" s="479">
        <v>4.2184220000000001E-2</v>
      </c>
      <c r="F695" s="276">
        <v>67</v>
      </c>
      <c r="G695" s="276">
        <v>7121</v>
      </c>
      <c r="H695" s="276">
        <v>0</v>
      </c>
      <c r="I695" s="276">
        <v>4904</v>
      </c>
      <c r="J695" s="276">
        <v>149802</v>
      </c>
      <c r="K695" s="479">
        <v>4.5866009999999999E-2</v>
      </c>
    </row>
    <row r="696" spans="1:11" x14ac:dyDescent="0.2">
      <c r="A696" s="209" t="s">
        <v>267</v>
      </c>
      <c r="B696" s="209" t="s">
        <v>1132</v>
      </c>
      <c r="C696" s="209" t="s">
        <v>1753</v>
      </c>
      <c r="D696" s="276">
        <v>19</v>
      </c>
      <c r="E696" s="479">
        <v>5.8200000000000002E-6</v>
      </c>
      <c r="F696" s="276">
        <v>13</v>
      </c>
      <c r="G696" s="276">
        <v>4</v>
      </c>
      <c r="H696" s="276">
        <v>0</v>
      </c>
      <c r="I696" s="276">
        <v>0</v>
      </c>
      <c r="J696" s="276">
        <v>23</v>
      </c>
      <c r="K696" s="479">
        <v>7.0400000000000004E-6</v>
      </c>
    </row>
    <row r="697" spans="1:11" x14ac:dyDescent="0.2">
      <c r="A697" s="209" t="s">
        <v>267</v>
      </c>
      <c r="B697" s="209" t="s">
        <v>870</v>
      </c>
      <c r="C697" s="209" t="s">
        <v>1753</v>
      </c>
      <c r="D697" s="276">
        <v>224</v>
      </c>
      <c r="E697" s="479">
        <v>6.8579999999999997E-5</v>
      </c>
      <c r="F697" s="276">
        <v>0</v>
      </c>
      <c r="G697" s="276">
        <v>27</v>
      </c>
      <c r="H697" s="276">
        <v>5</v>
      </c>
      <c r="I697" s="276">
        <v>1</v>
      </c>
      <c r="J697" s="276">
        <v>257</v>
      </c>
      <c r="K697" s="479">
        <v>7.8689999999999994E-5</v>
      </c>
    </row>
    <row r="698" spans="1:11" x14ac:dyDescent="0.2">
      <c r="A698" s="209" t="s">
        <v>267</v>
      </c>
      <c r="B698" s="209" t="s">
        <v>837</v>
      </c>
      <c r="C698" s="209" t="s">
        <v>1753</v>
      </c>
      <c r="D698" s="276">
        <v>6651</v>
      </c>
      <c r="E698" s="479">
        <v>2.0363899999999999E-3</v>
      </c>
      <c r="F698" s="276">
        <v>1315</v>
      </c>
      <c r="G698" s="276">
        <v>1484</v>
      </c>
      <c r="H698" s="276">
        <v>2761</v>
      </c>
      <c r="I698" s="276">
        <v>886</v>
      </c>
      <c r="J698" s="276">
        <v>11782</v>
      </c>
      <c r="K698" s="479">
        <v>3.6073799999999999E-3</v>
      </c>
    </row>
    <row r="699" spans="1:11" x14ac:dyDescent="0.2">
      <c r="A699" s="209" t="s">
        <v>267</v>
      </c>
      <c r="B699" s="209" t="s">
        <v>1139</v>
      </c>
      <c r="C699" s="209" t="s">
        <v>1753</v>
      </c>
      <c r="D699" s="276">
        <v>22919</v>
      </c>
      <c r="E699" s="479">
        <v>7.0172799999999999E-3</v>
      </c>
      <c r="F699" s="276">
        <v>0</v>
      </c>
      <c r="G699" s="276">
        <v>0</v>
      </c>
      <c r="H699" s="276">
        <v>0</v>
      </c>
      <c r="I699" s="276">
        <v>0</v>
      </c>
      <c r="J699" s="276">
        <v>22919</v>
      </c>
      <c r="K699" s="479">
        <v>7.0172799999999999E-3</v>
      </c>
    </row>
    <row r="700" spans="1:11" x14ac:dyDescent="0.2">
      <c r="A700" s="209" t="s">
        <v>267</v>
      </c>
      <c r="B700" s="209" t="s">
        <v>827</v>
      </c>
      <c r="C700" s="209" t="s">
        <v>1753</v>
      </c>
      <c r="D700" s="276">
        <v>2156</v>
      </c>
      <c r="E700" s="479">
        <v>6.6012000000000004E-4</v>
      </c>
      <c r="F700" s="276">
        <v>0</v>
      </c>
      <c r="G700" s="276">
        <v>0</v>
      </c>
      <c r="H700" s="276">
        <v>0</v>
      </c>
      <c r="I700" s="276">
        <v>0</v>
      </c>
      <c r="J700" s="276">
        <v>2156</v>
      </c>
      <c r="K700" s="479">
        <v>6.6012000000000004E-4</v>
      </c>
    </row>
    <row r="701" spans="1:11" x14ac:dyDescent="0.2">
      <c r="A701" s="209" t="s">
        <v>267</v>
      </c>
      <c r="B701" s="209" t="s">
        <v>1141</v>
      </c>
      <c r="C701" s="209" t="s">
        <v>1753</v>
      </c>
      <c r="D701" s="276">
        <v>17923</v>
      </c>
      <c r="E701" s="479">
        <v>5.4876200000000003E-3</v>
      </c>
      <c r="F701" s="276">
        <v>0</v>
      </c>
      <c r="G701" s="276">
        <v>0</v>
      </c>
      <c r="H701" s="276">
        <v>0</v>
      </c>
      <c r="I701" s="276">
        <v>0</v>
      </c>
      <c r="J701" s="276">
        <v>17923</v>
      </c>
      <c r="K701" s="479">
        <v>5.4876200000000003E-3</v>
      </c>
    </row>
    <row r="702" spans="1:11" x14ac:dyDescent="0.2">
      <c r="A702" s="209" t="s">
        <v>267</v>
      </c>
      <c r="B702" s="209" t="s">
        <v>1142</v>
      </c>
      <c r="C702" s="209" t="s">
        <v>1753</v>
      </c>
      <c r="D702" s="276">
        <v>11308</v>
      </c>
      <c r="E702" s="479">
        <v>3.46226E-3</v>
      </c>
      <c r="F702" s="276">
        <v>0</v>
      </c>
      <c r="G702" s="276">
        <v>0</v>
      </c>
      <c r="H702" s="276">
        <v>0</v>
      </c>
      <c r="I702" s="276">
        <v>0</v>
      </c>
      <c r="J702" s="276">
        <v>11308</v>
      </c>
      <c r="K702" s="479">
        <v>3.46226E-3</v>
      </c>
    </row>
    <row r="703" spans="1:11" x14ac:dyDescent="0.2">
      <c r="A703" s="209" t="s">
        <v>267</v>
      </c>
      <c r="B703" s="209" t="s">
        <v>1143</v>
      </c>
      <c r="C703" s="209" t="s">
        <v>1753</v>
      </c>
      <c r="D703" s="276">
        <v>204</v>
      </c>
      <c r="E703" s="479">
        <v>6.2459999999999995E-5</v>
      </c>
      <c r="F703" s="276">
        <v>0</v>
      </c>
      <c r="G703" s="276">
        <v>0</v>
      </c>
      <c r="H703" s="276">
        <v>0</v>
      </c>
      <c r="I703" s="276">
        <v>0</v>
      </c>
      <c r="J703" s="276">
        <v>204</v>
      </c>
      <c r="K703" s="479">
        <v>6.2459999999999995E-5</v>
      </c>
    </row>
    <row r="704" spans="1:11" x14ac:dyDescent="0.2">
      <c r="A704" s="209" t="s">
        <v>267</v>
      </c>
      <c r="B704" s="209" t="s">
        <v>1144</v>
      </c>
      <c r="C704" s="209" t="s">
        <v>1753</v>
      </c>
      <c r="D704" s="276">
        <v>8076</v>
      </c>
      <c r="E704" s="479">
        <v>2.47269E-3</v>
      </c>
      <c r="F704" s="276">
        <v>0</v>
      </c>
      <c r="G704" s="276">
        <v>0</v>
      </c>
      <c r="H704" s="276">
        <v>0</v>
      </c>
      <c r="I704" s="276">
        <v>0</v>
      </c>
      <c r="J704" s="276">
        <v>8076</v>
      </c>
      <c r="K704" s="479">
        <v>2.47269E-3</v>
      </c>
    </row>
    <row r="705" spans="1:11" x14ac:dyDescent="0.2">
      <c r="A705" s="209" t="s">
        <v>267</v>
      </c>
      <c r="B705" s="209" t="s">
        <v>1145</v>
      </c>
      <c r="C705" s="209" t="s">
        <v>1753</v>
      </c>
      <c r="D705" s="276">
        <v>982</v>
      </c>
      <c r="E705" s="479">
        <v>3.0067000000000001E-4</v>
      </c>
      <c r="F705" s="276">
        <v>0</v>
      </c>
      <c r="G705" s="276">
        <v>0</v>
      </c>
      <c r="H705" s="276">
        <v>0</v>
      </c>
      <c r="I705" s="276">
        <v>0</v>
      </c>
      <c r="J705" s="276">
        <v>982</v>
      </c>
      <c r="K705" s="479">
        <v>3.0067000000000001E-4</v>
      </c>
    </row>
    <row r="706" spans="1:11" x14ac:dyDescent="0.2">
      <c r="A706" s="209" t="s">
        <v>267</v>
      </c>
      <c r="B706" s="209" t="s">
        <v>815</v>
      </c>
      <c r="C706" s="209" t="s">
        <v>896</v>
      </c>
      <c r="D706" s="276">
        <v>85326</v>
      </c>
      <c r="E706" s="479">
        <v>2.61249E-2</v>
      </c>
      <c r="F706" s="276">
        <v>0</v>
      </c>
      <c r="G706" s="276">
        <v>-85326</v>
      </c>
      <c r="H706" s="276">
        <v>0</v>
      </c>
      <c r="I706" s="276">
        <v>0</v>
      </c>
      <c r="J706" s="276">
        <v>0</v>
      </c>
      <c r="K706" s="479">
        <v>0</v>
      </c>
    </row>
    <row r="707" spans="1:11" x14ac:dyDescent="0.2">
      <c r="A707" s="209" t="s">
        <v>267</v>
      </c>
      <c r="B707" s="209" t="s">
        <v>1146</v>
      </c>
      <c r="C707" s="209" t="s">
        <v>896</v>
      </c>
      <c r="D707" s="276">
        <v>4474</v>
      </c>
      <c r="E707" s="479">
        <v>1.36984E-3</v>
      </c>
      <c r="F707" s="276">
        <v>0</v>
      </c>
      <c r="G707" s="276">
        <v>0</v>
      </c>
      <c r="H707" s="276">
        <v>-4474</v>
      </c>
      <c r="I707" s="276">
        <v>0</v>
      </c>
      <c r="J707" s="276">
        <v>0</v>
      </c>
      <c r="K707" s="479">
        <v>0</v>
      </c>
    </row>
    <row r="708" spans="1:11" x14ac:dyDescent="0.2">
      <c r="A708" s="209" t="s">
        <v>267</v>
      </c>
      <c r="B708" s="209" t="s">
        <v>1147</v>
      </c>
      <c r="C708" s="209" t="s">
        <v>1753</v>
      </c>
      <c r="D708" s="276">
        <v>60300</v>
      </c>
      <c r="E708" s="479">
        <v>1.8462510000000001E-2</v>
      </c>
      <c r="F708" s="276">
        <v>0</v>
      </c>
      <c r="G708" s="276">
        <v>0</v>
      </c>
      <c r="H708" s="276">
        <v>0</v>
      </c>
      <c r="I708" s="276">
        <v>0</v>
      </c>
      <c r="J708" s="276">
        <v>60300</v>
      </c>
      <c r="K708" s="479">
        <v>1.8462510000000001E-2</v>
      </c>
    </row>
    <row r="709" spans="1:11" x14ac:dyDescent="0.2">
      <c r="A709" s="209" t="s">
        <v>267</v>
      </c>
      <c r="B709" s="209" t="s">
        <v>1148</v>
      </c>
      <c r="C709" s="209" t="s">
        <v>1753</v>
      </c>
      <c r="D709" s="276">
        <v>6673</v>
      </c>
      <c r="E709" s="479">
        <v>2.0431199999999998E-3</v>
      </c>
      <c r="F709" s="276">
        <v>1670</v>
      </c>
      <c r="G709" s="276">
        <v>0</v>
      </c>
      <c r="H709" s="276">
        <v>0</v>
      </c>
      <c r="I709" s="276">
        <v>0</v>
      </c>
      <c r="J709" s="276">
        <v>6673</v>
      </c>
      <c r="K709" s="479">
        <v>2.0431199999999998E-3</v>
      </c>
    </row>
    <row r="710" spans="1:11" x14ac:dyDescent="0.2">
      <c r="A710" s="209" t="s">
        <v>267</v>
      </c>
      <c r="B710" s="209" t="s">
        <v>1149</v>
      </c>
      <c r="C710" s="209" t="s">
        <v>1753</v>
      </c>
      <c r="D710" s="276">
        <v>9755</v>
      </c>
      <c r="E710" s="479">
        <v>2.9867600000000002E-3</v>
      </c>
      <c r="F710" s="276">
        <v>0</v>
      </c>
      <c r="G710" s="276">
        <v>0</v>
      </c>
      <c r="H710" s="276">
        <v>0</v>
      </c>
      <c r="I710" s="276">
        <v>0</v>
      </c>
      <c r="J710" s="276">
        <v>9755</v>
      </c>
      <c r="K710" s="479">
        <v>2.9867600000000002E-3</v>
      </c>
    </row>
    <row r="711" spans="1:11" x14ac:dyDescent="0.2">
      <c r="A711" s="209" t="s">
        <v>267</v>
      </c>
      <c r="B711" s="209" t="s">
        <v>1152</v>
      </c>
      <c r="C711" s="209" t="s">
        <v>1753</v>
      </c>
      <c r="D711" s="276">
        <v>2140</v>
      </c>
      <c r="E711" s="479">
        <v>6.5521999999999998E-4</v>
      </c>
      <c r="F711" s="276">
        <v>6</v>
      </c>
      <c r="G711" s="276">
        <v>0</v>
      </c>
      <c r="H711" s="276">
        <v>0</v>
      </c>
      <c r="I711" s="276">
        <v>0</v>
      </c>
      <c r="J711" s="276">
        <v>2140</v>
      </c>
      <c r="K711" s="479">
        <v>6.5521999999999998E-4</v>
      </c>
    </row>
    <row r="712" spans="1:11" x14ac:dyDescent="0.2">
      <c r="A712" s="209" t="s">
        <v>267</v>
      </c>
      <c r="B712" s="209" t="s">
        <v>1153</v>
      </c>
      <c r="C712" s="209" t="s">
        <v>897</v>
      </c>
      <c r="D712" s="276">
        <v>231</v>
      </c>
      <c r="E712" s="479">
        <v>7.0729999999999995E-5</v>
      </c>
      <c r="F712" s="276">
        <v>0</v>
      </c>
      <c r="G712" s="276">
        <v>0</v>
      </c>
      <c r="H712" s="276">
        <v>0</v>
      </c>
      <c r="I712" s="276">
        <v>-231</v>
      </c>
      <c r="J712" s="276">
        <v>0</v>
      </c>
      <c r="K712" s="479">
        <v>0</v>
      </c>
    </row>
    <row r="713" spans="1:11" x14ac:dyDescent="0.2">
      <c r="A713" s="209" t="s">
        <v>267</v>
      </c>
      <c r="B713" s="209" t="s">
        <v>1154</v>
      </c>
      <c r="C713" s="209" t="s">
        <v>1753</v>
      </c>
      <c r="D713" s="276">
        <v>1084</v>
      </c>
      <c r="E713" s="479">
        <v>3.3189999999999999E-4</v>
      </c>
      <c r="F713" s="276">
        <v>17</v>
      </c>
      <c r="G713" s="276">
        <v>0</v>
      </c>
      <c r="H713" s="276">
        <v>0</v>
      </c>
      <c r="I713" s="276">
        <v>0</v>
      </c>
      <c r="J713" s="276">
        <v>1084</v>
      </c>
      <c r="K713" s="479">
        <v>3.3189999999999999E-4</v>
      </c>
    </row>
    <row r="714" spans="1:11" x14ac:dyDescent="0.2">
      <c r="A714" s="209" t="s">
        <v>267</v>
      </c>
      <c r="B714" s="209" t="s">
        <v>1251</v>
      </c>
      <c r="C714" s="209" t="s">
        <v>1753</v>
      </c>
      <c r="D714" s="276">
        <v>125</v>
      </c>
      <c r="E714" s="479">
        <v>3.8269999999999998E-5</v>
      </c>
      <c r="F714" s="276">
        <v>0</v>
      </c>
      <c r="G714" s="276">
        <v>0</v>
      </c>
      <c r="H714" s="276">
        <v>0</v>
      </c>
      <c r="I714" s="276">
        <v>0</v>
      </c>
      <c r="J714" s="276">
        <v>125</v>
      </c>
      <c r="K714" s="479">
        <v>3.8269999999999998E-5</v>
      </c>
    </row>
    <row r="715" spans="1:11" x14ac:dyDescent="0.2">
      <c r="A715" s="209" t="s">
        <v>267</v>
      </c>
      <c r="B715" s="209" t="s">
        <v>1251</v>
      </c>
      <c r="C715" s="209" t="s">
        <v>897</v>
      </c>
      <c r="D715" s="276">
        <v>28413</v>
      </c>
      <c r="E715" s="479">
        <v>8.6994199999999994E-3</v>
      </c>
      <c r="F715" s="276">
        <v>0</v>
      </c>
      <c r="G715" s="276">
        <v>0</v>
      </c>
      <c r="H715" s="276">
        <v>0</v>
      </c>
      <c r="I715" s="276">
        <v>-28413</v>
      </c>
      <c r="J715" s="276">
        <v>0</v>
      </c>
      <c r="K715" s="479">
        <v>0</v>
      </c>
    </row>
    <row r="716" spans="1:11" x14ac:dyDescent="0.2">
      <c r="A716" s="209" t="s">
        <v>267</v>
      </c>
      <c r="B716" s="209" t="s">
        <v>1743</v>
      </c>
      <c r="C716" s="209" t="s">
        <v>1753</v>
      </c>
      <c r="D716" s="276">
        <v>9265</v>
      </c>
      <c r="E716" s="479">
        <v>2.83673E-3</v>
      </c>
      <c r="F716" s="276">
        <v>0</v>
      </c>
      <c r="G716" s="276">
        <v>0</v>
      </c>
      <c r="H716" s="276">
        <v>0</v>
      </c>
      <c r="I716" s="276">
        <v>0</v>
      </c>
      <c r="J716" s="276">
        <v>9265</v>
      </c>
      <c r="K716" s="479">
        <v>2.83673E-3</v>
      </c>
    </row>
    <row r="717" spans="1:11" x14ac:dyDescent="0.2">
      <c r="A717" s="209" t="s">
        <v>267</v>
      </c>
      <c r="B717" s="209" t="s">
        <v>1155</v>
      </c>
      <c r="C717" s="209" t="s">
        <v>1753</v>
      </c>
      <c r="D717" s="276">
        <v>7389</v>
      </c>
      <c r="E717" s="479">
        <v>2.2623500000000002E-3</v>
      </c>
      <c r="F717" s="276">
        <v>0</v>
      </c>
      <c r="G717" s="276">
        <v>0</v>
      </c>
      <c r="H717" s="276">
        <v>0</v>
      </c>
      <c r="I717" s="276">
        <v>0</v>
      </c>
      <c r="J717" s="276">
        <v>7389</v>
      </c>
      <c r="K717" s="479">
        <v>2.2623500000000002E-3</v>
      </c>
    </row>
    <row r="718" spans="1:11" x14ac:dyDescent="0.2">
      <c r="A718" s="209" t="s">
        <v>267</v>
      </c>
      <c r="B718" s="209" t="s">
        <v>1157</v>
      </c>
      <c r="C718" s="209" t="s">
        <v>1753</v>
      </c>
      <c r="D718" s="276">
        <v>15</v>
      </c>
      <c r="E718" s="479">
        <v>4.5900000000000001E-6</v>
      </c>
      <c r="F718" s="276">
        <v>0</v>
      </c>
      <c r="G718" s="276">
        <v>0</v>
      </c>
      <c r="H718" s="276">
        <v>0</v>
      </c>
      <c r="I718" s="276">
        <v>0</v>
      </c>
      <c r="J718" s="276">
        <v>15</v>
      </c>
      <c r="K718" s="479">
        <v>4.5900000000000001E-6</v>
      </c>
    </row>
    <row r="719" spans="1:11" x14ac:dyDescent="0.2">
      <c r="A719" s="209" t="s">
        <v>267</v>
      </c>
      <c r="B719" s="209" t="s">
        <v>1157</v>
      </c>
      <c r="C719" s="209" t="s">
        <v>897</v>
      </c>
      <c r="D719" s="276">
        <v>1124</v>
      </c>
      <c r="E719" s="479">
        <v>3.4413999999999999E-4</v>
      </c>
      <c r="F719" s="276">
        <v>0</v>
      </c>
      <c r="G719" s="276">
        <v>0</v>
      </c>
      <c r="H719" s="276">
        <v>0</v>
      </c>
      <c r="I719" s="276">
        <v>-1124</v>
      </c>
      <c r="J719" s="276">
        <v>0</v>
      </c>
      <c r="K719" s="479">
        <v>0</v>
      </c>
    </row>
    <row r="720" spans="1:11" x14ac:dyDescent="0.2">
      <c r="A720" s="209" t="s">
        <v>267</v>
      </c>
      <c r="B720" s="209" t="s">
        <v>1158</v>
      </c>
      <c r="C720" s="209" t="s">
        <v>897</v>
      </c>
      <c r="D720" s="276">
        <v>662</v>
      </c>
      <c r="E720" s="479">
        <v>2.0269E-4</v>
      </c>
      <c r="F720" s="276">
        <v>0</v>
      </c>
      <c r="G720" s="276">
        <v>0</v>
      </c>
      <c r="H720" s="276">
        <v>0</v>
      </c>
      <c r="I720" s="276">
        <v>-662</v>
      </c>
      <c r="J720" s="276">
        <v>0</v>
      </c>
      <c r="K720" s="479">
        <v>0</v>
      </c>
    </row>
    <row r="721" spans="1:11" x14ac:dyDescent="0.2">
      <c r="A721" s="209" t="s">
        <v>267</v>
      </c>
      <c r="B721" s="209" t="s">
        <v>1159</v>
      </c>
      <c r="C721" s="209" t="s">
        <v>1753</v>
      </c>
      <c r="D721" s="276">
        <v>574</v>
      </c>
      <c r="E721" s="479">
        <v>1.7574999999999999E-4</v>
      </c>
      <c r="F721" s="276">
        <v>14</v>
      </c>
      <c r="G721" s="276">
        <v>0</v>
      </c>
      <c r="H721" s="276">
        <v>0</v>
      </c>
      <c r="I721" s="276">
        <v>0</v>
      </c>
      <c r="J721" s="276">
        <v>574</v>
      </c>
      <c r="K721" s="479">
        <v>1.7574999999999999E-4</v>
      </c>
    </row>
    <row r="722" spans="1:11" x14ac:dyDescent="0.2">
      <c r="A722" s="209" t="s">
        <v>267</v>
      </c>
      <c r="B722" s="209" t="s">
        <v>1159</v>
      </c>
      <c r="C722" s="209" t="s">
        <v>897</v>
      </c>
      <c r="D722" s="276">
        <v>11</v>
      </c>
      <c r="E722" s="479">
        <v>3.3699999999999999E-6</v>
      </c>
      <c r="F722" s="276">
        <v>0</v>
      </c>
      <c r="G722" s="276">
        <v>0</v>
      </c>
      <c r="H722" s="276">
        <v>0</v>
      </c>
      <c r="I722" s="276">
        <v>-11</v>
      </c>
      <c r="J722" s="276">
        <v>0</v>
      </c>
      <c r="K722" s="479">
        <v>0</v>
      </c>
    </row>
    <row r="723" spans="1:11" x14ac:dyDescent="0.2">
      <c r="A723" s="209" t="s">
        <v>267</v>
      </c>
      <c r="B723" s="209" t="s">
        <v>1160</v>
      </c>
      <c r="C723" s="209" t="s">
        <v>897</v>
      </c>
      <c r="D723" s="276">
        <v>2095</v>
      </c>
      <c r="E723" s="479">
        <v>6.4143999999999996E-4</v>
      </c>
      <c r="F723" s="276">
        <v>0</v>
      </c>
      <c r="G723" s="276">
        <v>0</v>
      </c>
      <c r="H723" s="276">
        <v>0</v>
      </c>
      <c r="I723" s="276">
        <v>-2095</v>
      </c>
      <c r="J723" s="276">
        <v>0</v>
      </c>
      <c r="K723" s="479">
        <v>0</v>
      </c>
    </row>
    <row r="724" spans="1:11" x14ac:dyDescent="0.2">
      <c r="A724" s="209" t="s">
        <v>267</v>
      </c>
      <c r="B724" s="209" t="s">
        <v>1161</v>
      </c>
      <c r="C724" s="209" t="s">
        <v>897</v>
      </c>
      <c r="D724" s="276">
        <v>5445</v>
      </c>
      <c r="E724" s="479">
        <v>1.6671399999999999E-3</v>
      </c>
      <c r="F724" s="276">
        <v>0</v>
      </c>
      <c r="G724" s="276">
        <v>0</v>
      </c>
      <c r="H724" s="276">
        <v>0</v>
      </c>
      <c r="I724" s="276">
        <v>-5445</v>
      </c>
      <c r="J724" s="276">
        <v>0</v>
      </c>
      <c r="K724" s="479">
        <v>0</v>
      </c>
    </row>
    <row r="725" spans="1:11" x14ac:dyDescent="0.2">
      <c r="A725" s="209" t="s">
        <v>267</v>
      </c>
      <c r="B725" s="209" t="s">
        <v>1162</v>
      </c>
      <c r="C725" s="209" t="s">
        <v>1753</v>
      </c>
      <c r="D725" s="276">
        <v>3407</v>
      </c>
      <c r="E725" s="479">
        <v>1.0431500000000001E-3</v>
      </c>
      <c r="F725" s="276">
        <v>0</v>
      </c>
      <c r="G725" s="276">
        <v>0</v>
      </c>
      <c r="H725" s="276">
        <v>0</v>
      </c>
      <c r="I725" s="276">
        <v>0</v>
      </c>
      <c r="J725" s="276">
        <v>3407</v>
      </c>
      <c r="K725" s="479">
        <v>1.0431500000000001E-3</v>
      </c>
    </row>
    <row r="726" spans="1:11" x14ac:dyDescent="0.2">
      <c r="A726" s="209" t="s">
        <v>267</v>
      </c>
      <c r="B726" s="209" t="s">
        <v>1164</v>
      </c>
      <c r="C726" s="209" t="s">
        <v>1753</v>
      </c>
      <c r="D726" s="276">
        <v>414</v>
      </c>
      <c r="E726" s="479">
        <v>1.2676000000000001E-4</v>
      </c>
      <c r="F726" s="276">
        <v>8</v>
      </c>
      <c r="G726" s="276">
        <v>0</v>
      </c>
      <c r="H726" s="276">
        <v>0</v>
      </c>
      <c r="I726" s="276">
        <v>0</v>
      </c>
      <c r="J726" s="276">
        <v>414</v>
      </c>
      <c r="K726" s="479">
        <v>1.2676000000000001E-4</v>
      </c>
    </row>
    <row r="727" spans="1:11" x14ac:dyDescent="0.2">
      <c r="A727" s="209" t="s">
        <v>267</v>
      </c>
      <c r="B727" s="209" t="s">
        <v>1165</v>
      </c>
      <c r="C727" s="209" t="s">
        <v>1753</v>
      </c>
      <c r="D727" s="276">
        <v>819</v>
      </c>
      <c r="E727" s="479">
        <v>2.5075999999999999E-4</v>
      </c>
      <c r="F727" s="276">
        <v>0</v>
      </c>
      <c r="G727" s="276">
        <v>0</v>
      </c>
      <c r="H727" s="276">
        <v>0</v>
      </c>
      <c r="I727" s="276">
        <v>0</v>
      </c>
      <c r="J727" s="276">
        <v>819</v>
      </c>
      <c r="K727" s="479">
        <v>2.5075999999999999E-4</v>
      </c>
    </row>
    <row r="728" spans="1:11" x14ac:dyDescent="0.2">
      <c r="A728" s="209" t="s">
        <v>267</v>
      </c>
      <c r="B728" s="209" t="s">
        <v>1166</v>
      </c>
      <c r="C728" s="209" t="s">
        <v>1753</v>
      </c>
      <c r="D728" s="276">
        <v>42</v>
      </c>
      <c r="E728" s="479">
        <v>1.2860000000000001E-5</v>
      </c>
      <c r="F728" s="276">
        <v>0</v>
      </c>
      <c r="G728" s="276">
        <v>0</v>
      </c>
      <c r="H728" s="276">
        <v>0</v>
      </c>
      <c r="I728" s="276">
        <v>0</v>
      </c>
      <c r="J728" s="276">
        <v>42</v>
      </c>
      <c r="K728" s="479">
        <v>1.2860000000000001E-5</v>
      </c>
    </row>
    <row r="729" spans="1:11" x14ac:dyDescent="0.2">
      <c r="A729" s="209" t="s">
        <v>267</v>
      </c>
      <c r="B729" s="209" t="s">
        <v>1167</v>
      </c>
      <c r="C729" s="209" t="s">
        <v>1753</v>
      </c>
      <c r="D729" s="276">
        <v>17780</v>
      </c>
      <c r="E729" s="479">
        <v>5.4438400000000001E-3</v>
      </c>
      <c r="F729" s="276">
        <v>2696</v>
      </c>
      <c r="G729" s="276">
        <v>202</v>
      </c>
      <c r="H729" s="276">
        <v>323</v>
      </c>
      <c r="I729" s="276">
        <v>49</v>
      </c>
      <c r="J729" s="276">
        <v>18354</v>
      </c>
      <c r="K729" s="479">
        <v>5.6195799999999999E-3</v>
      </c>
    </row>
    <row r="730" spans="1:11" x14ac:dyDescent="0.2">
      <c r="A730" s="209" t="s">
        <v>267</v>
      </c>
      <c r="B730" s="209" t="s">
        <v>1168</v>
      </c>
      <c r="C730" s="209" t="s">
        <v>1753</v>
      </c>
      <c r="D730" s="276">
        <v>609</v>
      </c>
      <c r="E730" s="479">
        <v>1.8646E-4</v>
      </c>
      <c r="F730" s="276">
        <v>0</v>
      </c>
      <c r="G730" s="276">
        <v>0</v>
      </c>
      <c r="H730" s="276">
        <v>0</v>
      </c>
      <c r="I730" s="276">
        <v>0</v>
      </c>
      <c r="J730" s="276">
        <v>609</v>
      </c>
      <c r="K730" s="479">
        <v>1.8646E-4</v>
      </c>
    </row>
    <row r="731" spans="1:11" x14ac:dyDescent="0.2">
      <c r="A731" s="209" t="s">
        <v>267</v>
      </c>
      <c r="B731" s="209" t="s">
        <v>1169</v>
      </c>
      <c r="C731" s="209" t="s">
        <v>1753</v>
      </c>
      <c r="D731" s="276">
        <v>2495</v>
      </c>
      <c r="E731" s="479">
        <v>7.6391000000000002E-4</v>
      </c>
      <c r="F731" s="276">
        <v>18</v>
      </c>
      <c r="G731" s="276">
        <v>38</v>
      </c>
      <c r="H731" s="276">
        <v>858</v>
      </c>
      <c r="I731" s="276">
        <v>117</v>
      </c>
      <c r="J731" s="276">
        <v>3508</v>
      </c>
      <c r="K731" s="479">
        <v>1.0740700000000001E-3</v>
      </c>
    </row>
    <row r="732" spans="1:11" x14ac:dyDescent="0.2">
      <c r="A732" s="209" t="s">
        <v>267</v>
      </c>
      <c r="B732" s="209" t="s">
        <v>1176</v>
      </c>
      <c r="C732" s="209" t="s">
        <v>1753</v>
      </c>
      <c r="D732" s="276">
        <v>5678</v>
      </c>
      <c r="E732" s="479">
        <v>1.7384799999999999E-3</v>
      </c>
      <c r="F732" s="276">
        <v>640</v>
      </c>
      <c r="G732" s="276">
        <v>0</v>
      </c>
      <c r="H732" s="276">
        <v>0</v>
      </c>
      <c r="I732" s="276">
        <v>0</v>
      </c>
      <c r="J732" s="276">
        <v>5678</v>
      </c>
      <c r="K732" s="479">
        <v>1.7384799999999999E-3</v>
      </c>
    </row>
    <row r="733" spans="1:11" x14ac:dyDescent="0.2">
      <c r="A733" s="209" t="s">
        <v>267</v>
      </c>
      <c r="B733" s="209" t="s">
        <v>1177</v>
      </c>
      <c r="C733" s="209" t="s">
        <v>1753</v>
      </c>
      <c r="D733" s="276">
        <v>12840</v>
      </c>
      <c r="E733" s="479">
        <v>3.9313200000000003E-3</v>
      </c>
      <c r="F733" s="276">
        <v>206</v>
      </c>
      <c r="G733" s="276">
        <v>0</v>
      </c>
      <c r="H733" s="276">
        <v>0</v>
      </c>
      <c r="I733" s="276">
        <v>0</v>
      </c>
      <c r="J733" s="276">
        <v>12840</v>
      </c>
      <c r="K733" s="479">
        <v>3.9313200000000003E-3</v>
      </c>
    </row>
    <row r="734" spans="1:11" x14ac:dyDescent="0.2">
      <c r="A734" s="209" t="s">
        <v>267</v>
      </c>
      <c r="B734" s="209" t="s">
        <v>1179</v>
      </c>
      <c r="C734" s="209" t="s">
        <v>1753</v>
      </c>
      <c r="D734" s="276">
        <v>135094</v>
      </c>
      <c r="E734" s="479">
        <v>4.1362749999999997E-2</v>
      </c>
      <c r="F734" s="276">
        <v>17215</v>
      </c>
      <c r="G734" s="276">
        <v>0</v>
      </c>
      <c r="H734" s="276">
        <v>0</v>
      </c>
      <c r="I734" s="276">
        <v>0</v>
      </c>
      <c r="J734" s="276">
        <v>135094</v>
      </c>
      <c r="K734" s="479">
        <v>4.1362749999999997E-2</v>
      </c>
    </row>
    <row r="735" spans="1:11" x14ac:dyDescent="0.2">
      <c r="A735" s="209" t="s">
        <v>267</v>
      </c>
      <c r="B735" s="209" t="s">
        <v>1181</v>
      </c>
      <c r="C735" s="209" t="s">
        <v>1753</v>
      </c>
      <c r="D735" s="276">
        <v>11408</v>
      </c>
      <c r="E735" s="479">
        <v>3.4928699999999999E-3</v>
      </c>
      <c r="F735" s="276">
        <v>0</v>
      </c>
      <c r="G735" s="276">
        <v>0</v>
      </c>
      <c r="H735" s="276">
        <v>0</v>
      </c>
      <c r="I735" s="276">
        <v>0</v>
      </c>
      <c r="J735" s="276">
        <v>11408</v>
      </c>
      <c r="K735" s="479">
        <v>3.4928699999999999E-3</v>
      </c>
    </row>
    <row r="736" spans="1:11" x14ac:dyDescent="0.2">
      <c r="A736" s="209" t="s">
        <v>267</v>
      </c>
      <c r="B736" s="209" t="s">
        <v>1182</v>
      </c>
      <c r="C736" s="209" t="s">
        <v>1753</v>
      </c>
      <c r="D736" s="276">
        <v>40914</v>
      </c>
      <c r="E736" s="479">
        <v>1.252695E-2</v>
      </c>
      <c r="F736" s="276">
        <v>3290</v>
      </c>
      <c r="G736" s="276">
        <v>0</v>
      </c>
      <c r="H736" s="276">
        <v>0</v>
      </c>
      <c r="I736" s="276">
        <v>0</v>
      </c>
      <c r="J736" s="276">
        <v>40914</v>
      </c>
      <c r="K736" s="479">
        <v>1.252695E-2</v>
      </c>
    </row>
    <row r="737" spans="1:11" x14ac:dyDescent="0.2">
      <c r="A737" s="209" t="s">
        <v>267</v>
      </c>
      <c r="B737" s="209" t="s">
        <v>1185</v>
      </c>
      <c r="C737" s="209" t="s">
        <v>1753</v>
      </c>
      <c r="D737" s="276">
        <v>401</v>
      </c>
      <c r="E737" s="479">
        <v>1.2277999999999999E-4</v>
      </c>
      <c r="F737" s="276">
        <v>0</v>
      </c>
      <c r="G737" s="276">
        <v>0</v>
      </c>
      <c r="H737" s="276">
        <v>0</v>
      </c>
      <c r="I737" s="276">
        <v>0</v>
      </c>
      <c r="J737" s="276">
        <v>401</v>
      </c>
      <c r="K737" s="479">
        <v>1.2277999999999999E-4</v>
      </c>
    </row>
    <row r="738" spans="1:11" x14ac:dyDescent="0.2">
      <c r="A738" s="209" t="s">
        <v>267</v>
      </c>
      <c r="B738" s="209" t="s">
        <v>1187</v>
      </c>
      <c r="C738" s="209" t="s">
        <v>1753</v>
      </c>
      <c r="D738" s="276">
        <v>454</v>
      </c>
      <c r="E738" s="479">
        <v>1.3899999999999999E-4</v>
      </c>
      <c r="F738" s="276">
        <v>0</v>
      </c>
      <c r="G738" s="276">
        <v>0</v>
      </c>
      <c r="H738" s="276">
        <v>0</v>
      </c>
      <c r="I738" s="276">
        <v>0</v>
      </c>
      <c r="J738" s="276">
        <v>454</v>
      </c>
      <c r="K738" s="479">
        <v>1.3899999999999999E-4</v>
      </c>
    </row>
    <row r="739" spans="1:11" x14ac:dyDescent="0.2">
      <c r="A739" s="209" t="s">
        <v>267</v>
      </c>
      <c r="B739" s="209" t="s">
        <v>1188</v>
      </c>
      <c r="C739" s="209" t="s">
        <v>1753</v>
      </c>
      <c r="D739" s="276">
        <v>1614</v>
      </c>
      <c r="E739" s="479">
        <v>4.9417000000000005E-4</v>
      </c>
      <c r="F739" s="276">
        <v>0</v>
      </c>
      <c r="G739" s="276">
        <v>0</v>
      </c>
      <c r="H739" s="276">
        <v>0</v>
      </c>
      <c r="I739" s="276">
        <v>0</v>
      </c>
      <c r="J739" s="276">
        <v>1614</v>
      </c>
      <c r="K739" s="479">
        <v>4.9417000000000005E-4</v>
      </c>
    </row>
    <row r="740" spans="1:11" x14ac:dyDescent="0.2">
      <c r="A740" s="209" t="s">
        <v>267</v>
      </c>
      <c r="B740" s="209" t="s">
        <v>1189</v>
      </c>
      <c r="C740" s="209" t="s">
        <v>1753</v>
      </c>
      <c r="D740" s="276">
        <v>10932</v>
      </c>
      <c r="E740" s="479">
        <v>3.3471299999999998E-3</v>
      </c>
      <c r="F740" s="276">
        <v>77</v>
      </c>
      <c r="G740" s="276">
        <v>138</v>
      </c>
      <c r="H740" s="276">
        <v>144</v>
      </c>
      <c r="I740" s="276">
        <v>350</v>
      </c>
      <c r="J740" s="276">
        <v>11564</v>
      </c>
      <c r="K740" s="479">
        <v>3.5406399999999998E-3</v>
      </c>
    </row>
    <row r="741" spans="1:11" x14ac:dyDescent="0.2">
      <c r="A741" s="209" t="s">
        <v>267</v>
      </c>
      <c r="B741" s="209" t="s">
        <v>1190</v>
      </c>
      <c r="C741" s="209" t="s">
        <v>1753</v>
      </c>
      <c r="D741" s="276">
        <v>1097184</v>
      </c>
      <c r="E741" s="479">
        <v>0.33593308999999999</v>
      </c>
      <c r="F741" s="276">
        <v>92899</v>
      </c>
      <c r="G741" s="276">
        <v>0</v>
      </c>
      <c r="H741" s="276">
        <v>0</v>
      </c>
      <c r="I741" s="276">
        <v>0</v>
      </c>
      <c r="J741" s="276">
        <v>1097184</v>
      </c>
      <c r="K741" s="479">
        <v>0.33593308999999999</v>
      </c>
    </row>
    <row r="742" spans="1:11" x14ac:dyDescent="0.2">
      <c r="A742" s="209" t="s">
        <v>267</v>
      </c>
      <c r="B742" s="209" t="s">
        <v>788</v>
      </c>
      <c r="C742" s="209" t="s">
        <v>1753</v>
      </c>
      <c r="D742" s="276">
        <v>23937</v>
      </c>
      <c r="E742" s="479">
        <v>7.3289699999999998E-3</v>
      </c>
      <c r="F742" s="276">
        <v>0</v>
      </c>
      <c r="G742" s="276">
        <v>0</v>
      </c>
      <c r="H742" s="276">
        <v>0</v>
      </c>
      <c r="I742" s="276">
        <v>0</v>
      </c>
      <c r="J742" s="276">
        <v>23937</v>
      </c>
      <c r="K742" s="479">
        <v>7.3289699999999998E-3</v>
      </c>
    </row>
    <row r="743" spans="1:11" x14ac:dyDescent="0.2">
      <c r="A743" s="209" t="s">
        <v>267</v>
      </c>
      <c r="B743" s="209" t="s">
        <v>1253</v>
      </c>
      <c r="C743" s="209" t="s">
        <v>1753</v>
      </c>
      <c r="D743" s="276">
        <v>151099</v>
      </c>
      <c r="E743" s="479">
        <v>4.6263119999999998E-2</v>
      </c>
      <c r="F743" s="276">
        <v>0</v>
      </c>
      <c r="G743" s="276">
        <v>0</v>
      </c>
      <c r="H743" s="276">
        <v>0</v>
      </c>
      <c r="I743" s="276">
        <v>0</v>
      </c>
      <c r="J743" s="276">
        <v>151099</v>
      </c>
      <c r="K743" s="479">
        <v>4.6263119999999998E-2</v>
      </c>
    </row>
    <row r="744" spans="1:11" x14ac:dyDescent="0.2">
      <c r="A744" s="209" t="s">
        <v>267</v>
      </c>
      <c r="B744" s="209" t="s">
        <v>1254</v>
      </c>
      <c r="C744" s="209" t="s">
        <v>1753</v>
      </c>
      <c r="D744" s="276">
        <v>23326</v>
      </c>
      <c r="E744" s="479">
        <v>7.1418999999999996E-3</v>
      </c>
      <c r="F744" s="276">
        <v>0</v>
      </c>
      <c r="G744" s="276">
        <v>0</v>
      </c>
      <c r="H744" s="276">
        <v>0</v>
      </c>
      <c r="I744" s="276">
        <v>0</v>
      </c>
      <c r="J744" s="276">
        <v>23326</v>
      </c>
      <c r="K744" s="479">
        <v>7.1418999999999996E-3</v>
      </c>
    </row>
    <row r="745" spans="1:11" x14ac:dyDescent="0.2">
      <c r="A745" s="209" t="s">
        <v>267</v>
      </c>
      <c r="B745" s="209" t="s">
        <v>1255</v>
      </c>
      <c r="C745" s="209" t="s">
        <v>1753</v>
      </c>
      <c r="D745" s="276">
        <v>17676</v>
      </c>
      <c r="E745" s="479">
        <v>5.4119900000000002E-3</v>
      </c>
      <c r="F745" s="276">
        <v>0</v>
      </c>
      <c r="G745" s="276">
        <v>0</v>
      </c>
      <c r="H745" s="276">
        <v>0</v>
      </c>
      <c r="I745" s="276">
        <v>0</v>
      </c>
      <c r="J745" s="276">
        <v>17676</v>
      </c>
      <c r="K745" s="479">
        <v>5.4119900000000002E-3</v>
      </c>
    </row>
    <row r="746" spans="1:11" x14ac:dyDescent="0.2">
      <c r="A746" s="209" t="s">
        <v>267</v>
      </c>
      <c r="B746" s="209" t="s">
        <v>1256</v>
      </c>
      <c r="C746" s="209" t="s">
        <v>1753</v>
      </c>
      <c r="D746" s="276">
        <v>261862</v>
      </c>
      <c r="E746" s="479">
        <v>8.0176259999999999E-2</v>
      </c>
      <c r="F746" s="276">
        <v>0</v>
      </c>
      <c r="G746" s="276">
        <v>0</v>
      </c>
      <c r="H746" s="276">
        <v>0</v>
      </c>
      <c r="I746" s="276">
        <v>0</v>
      </c>
      <c r="J746" s="276">
        <v>261862</v>
      </c>
      <c r="K746" s="479">
        <v>8.0176259999999999E-2</v>
      </c>
    </row>
    <row r="747" spans="1:11" x14ac:dyDescent="0.2">
      <c r="A747" s="209" t="s">
        <v>267</v>
      </c>
      <c r="B747" s="209" t="s">
        <v>1257</v>
      </c>
      <c r="C747" s="209" t="s">
        <v>1753</v>
      </c>
      <c r="D747" s="276">
        <v>287188</v>
      </c>
      <c r="E747" s="479">
        <v>8.7930510000000003E-2</v>
      </c>
      <c r="F747" s="276">
        <v>0</v>
      </c>
      <c r="G747" s="276">
        <v>0</v>
      </c>
      <c r="H747" s="276">
        <v>0</v>
      </c>
      <c r="I747" s="276">
        <v>0</v>
      </c>
      <c r="J747" s="276">
        <v>287188</v>
      </c>
      <c r="K747" s="479">
        <v>8.7930510000000003E-2</v>
      </c>
    </row>
    <row r="748" spans="1:11" x14ac:dyDescent="0.2">
      <c r="A748" s="209" t="s">
        <v>267</v>
      </c>
      <c r="B748" s="209" t="s">
        <v>1260</v>
      </c>
      <c r="C748" s="209" t="s">
        <v>1753</v>
      </c>
      <c r="D748" s="276">
        <v>1404271</v>
      </c>
      <c r="E748" s="479">
        <v>0.42995622999999999</v>
      </c>
      <c r="F748" s="276">
        <v>0</v>
      </c>
      <c r="G748" s="276">
        <v>0</v>
      </c>
      <c r="H748" s="276">
        <v>0</v>
      </c>
      <c r="I748" s="276">
        <v>0</v>
      </c>
      <c r="J748" s="276">
        <v>1404271</v>
      </c>
      <c r="K748" s="479">
        <v>0.42995622999999999</v>
      </c>
    </row>
    <row r="749" spans="1:11" x14ac:dyDescent="0.2">
      <c r="A749" s="209" t="s">
        <v>267</v>
      </c>
      <c r="B749" s="209" t="s">
        <v>1262</v>
      </c>
      <c r="C749" s="209" t="s">
        <v>1753</v>
      </c>
      <c r="D749" s="276">
        <v>-464</v>
      </c>
      <c r="E749" s="479">
        <v>-1.4207E-4</v>
      </c>
      <c r="F749" s="276">
        <v>0</v>
      </c>
      <c r="G749" s="276">
        <v>0</v>
      </c>
      <c r="H749" s="276">
        <v>0</v>
      </c>
      <c r="I749" s="276">
        <v>0</v>
      </c>
      <c r="J749" s="276">
        <v>-464</v>
      </c>
      <c r="K749" s="479">
        <v>-1.4207E-4</v>
      </c>
    </row>
    <row r="750" spans="1:11" x14ac:dyDescent="0.2">
      <c r="A750" s="209" t="s">
        <v>267</v>
      </c>
      <c r="B750" s="209" t="s">
        <v>1264</v>
      </c>
      <c r="C750" s="209" t="s">
        <v>1753</v>
      </c>
      <c r="D750" s="276">
        <v>2168895</v>
      </c>
      <c r="E750" s="479">
        <v>0.66406690999999995</v>
      </c>
      <c r="F750" s="276">
        <v>0</v>
      </c>
      <c r="G750" s="276">
        <v>0</v>
      </c>
      <c r="H750" s="276">
        <v>0</v>
      </c>
      <c r="I750" s="276">
        <v>0</v>
      </c>
      <c r="J750" s="276">
        <v>2168895</v>
      </c>
      <c r="K750" s="479">
        <v>0.66406690999999995</v>
      </c>
    </row>
    <row r="751" spans="1:11" x14ac:dyDescent="0.2">
      <c r="A751" s="209" t="s">
        <v>267</v>
      </c>
      <c r="B751" s="209" t="s">
        <v>691</v>
      </c>
      <c r="C751" s="209" t="s">
        <v>1753</v>
      </c>
      <c r="D751" s="276">
        <v>3266079</v>
      </c>
      <c r="E751" s="479">
        <v>1</v>
      </c>
      <c r="F751" s="276">
        <v>0</v>
      </c>
      <c r="G751" s="276">
        <v>0</v>
      </c>
      <c r="H751" s="276">
        <v>0</v>
      </c>
      <c r="I751" s="276">
        <v>0</v>
      </c>
      <c r="J751" s="276">
        <v>3266079</v>
      </c>
      <c r="K751" s="479">
        <v>1</v>
      </c>
    </row>
    <row r="752" spans="1:11" x14ac:dyDescent="0.2">
      <c r="A752" s="528" t="s">
        <v>264</v>
      </c>
      <c r="B752" s="209" t="s">
        <v>508</v>
      </c>
      <c r="C752" s="209" t="s">
        <v>1753</v>
      </c>
      <c r="D752" s="276">
        <v>1200</v>
      </c>
      <c r="E752" s="479">
        <v>3.2109E-4</v>
      </c>
      <c r="F752" s="276">
        <v>1090</v>
      </c>
      <c r="G752" s="276">
        <v>92</v>
      </c>
      <c r="H752" s="276">
        <v>0</v>
      </c>
      <c r="I752" s="276">
        <v>381</v>
      </c>
      <c r="J752" s="276">
        <v>1673</v>
      </c>
      <c r="K752" s="479">
        <v>4.4766000000000001E-4</v>
      </c>
    </row>
    <row r="753" spans="1:11" x14ac:dyDescent="0.2">
      <c r="A753" s="209" t="s">
        <v>264</v>
      </c>
      <c r="B753" s="209" t="s">
        <v>500</v>
      </c>
      <c r="C753" s="209" t="s">
        <v>1753</v>
      </c>
      <c r="D753" s="276">
        <v>5200</v>
      </c>
      <c r="E753" s="479">
        <v>1.3914000000000001E-3</v>
      </c>
      <c r="F753" s="276">
        <v>2733</v>
      </c>
      <c r="G753" s="276">
        <v>621</v>
      </c>
      <c r="H753" s="276">
        <v>0</v>
      </c>
      <c r="I753" s="276">
        <v>435</v>
      </c>
      <c r="J753" s="276">
        <v>6256</v>
      </c>
      <c r="K753" s="479">
        <v>1.6739599999999999E-3</v>
      </c>
    </row>
    <row r="754" spans="1:11" x14ac:dyDescent="0.2">
      <c r="A754" s="209" t="s">
        <v>264</v>
      </c>
      <c r="B754" s="209" t="s">
        <v>490</v>
      </c>
      <c r="C754" s="209" t="s">
        <v>1753</v>
      </c>
      <c r="D754" s="276">
        <v>5145</v>
      </c>
      <c r="E754" s="479">
        <v>1.3766799999999999E-3</v>
      </c>
      <c r="F754" s="276">
        <v>351</v>
      </c>
      <c r="G754" s="276">
        <v>2784</v>
      </c>
      <c r="H754" s="276">
        <v>0</v>
      </c>
      <c r="I754" s="276">
        <v>676</v>
      </c>
      <c r="J754" s="276">
        <v>8605</v>
      </c>
      <c r="K754" s="479">
        <v>2.3024999999999999E-3</v>
      </c>
    </row>
    <row r="755" spans="1:11" x14ac:dyDescent="0.2">
      <c r="A755" s="209" t="s">
        <v>264</v>
      </c>
      <c r="B755" s="209" t="s">
        <v>489</v>
      </c>
      <c r="C755" s="209" t="s">
        <v>1753</v>
      </c>
      <c r="D755" s="276">
        <v>24534</v>
      </c>
      <c r="E755" s="479">
        <v>6.5647199999999996E-3</v>
      </c>
      <c r="F755" s="276">
        <v>1879</v>
      </c>
      <c r="G755" s="276">
        <v>22089</v>
      </c>
      <c r="H755" s="276">
        <v>0</v>
      </c>
      <c r="I755" s="276">
        <v>1016</v>
      </c>
      <c r="J755" s="276">
        <v>47639</v>
      </c>
      <c r="K755" s="479">
        <v>1.2747069999999999E-2</v>
      </c>
    </row>
    <row r="756" spans="1:11" x14ac:dyDescent="0.2">
      <c r="A756" s="209" t="s">
        <v>264</v>
      </c>
      <c r="B756" s="209" t="s">
        <v>487</v>
      </c>
      <c r="C756" s="209" t="s">
        <v>1753</v>
      </c>
      <c r="D756" s="276">
        <v>250082</v>
      </c>
      <c r="E756" s="479">
        <v>6.6916050000000005E-2</v>
      </c>
      <c r="F756" s="276">
        <v>193217</v>
      </c>
      <c r="G756" s="276">
        <v>68645</v>
      </c>
      <c r="H756" s="276">
        <v>0</v>
      </c>
      <c r="I756" s="276">
        <v>5809</v>
      </c>
      <c r="J756" s="276">
        <v>324536</v>
      </c>
      <c r="K756" s="479">
        <v>8.6838180000000001E-2</v>
      </c>
    </row>
    <row r="757" spans="1:11" x14ac:dyDescent="0.2">
      <c r="A757" s="209" t="s">
        <v>264</v>
      </c>
      <c r="B757" s="209" t="s">
        <v>453</v>
      </c>
      <c r="C757" s="209" t="s">
        <v>1753</v>
      </c>
      <c r="D757" s="276">
        <v>902</v>
      </c>
      <c r="E757" s="479">
        <v>2.4135000000000001E-4</v>
      </c>
      <c r="F757" s="276">
        <v>902</v>
      </c>
      <c r="G757" s="276">
        <v>43</v>
      </c>
      <c r="H757" s="276">
        <v>0</v>
      </c>
      <c r="I757" s="276">
        <v>101</v>
      </c>
      <c r="J757" s="276">
        <v>1046</v>
      </c>
      <c r="K757" s="479">
        <v>2.7987999999999998E-4</v>
      </c>
    </row>
    <row r="758" spans="1:11" x14ac:dyDescent="0.2">
      <c r="A758" s="209" t="s">
        <v>264</v>
      </c>
      <c r="B758" s="209" t="s">
        <v>444</v>
      </c>
      <c r="C758" s="209" t="s">
        <v>1753</v>
      </c>
      <c r="D758" s="276">
        <v>184528</v>
      </c>
      <c r="E758" s="479">
        <v>4.9375339999999997E-2</v>
      </c>
      <c r="F758" s="276">
        <v>99</v>
      </c>
      <c r="G758" s="276">
        <v>50641</v>
      </c>
      <c r="H758" s="276">
        <v>0</v>
      </c>
      <c r="I758" s="276">
        <v>6639</v>
      </c>
      <c r="J758" s="276">
        <v>241808</v>
      </c>
      <c r="K758" s="479">
        <v>6.4702120000000002E-2</v>
      </c>
    </row>
    <row r="759" spans="1:11" x14ac:dyDescent="0.2">
      <c r="A759" s="209" t="s">
        <v>264</v>
      </c>
      <c r="B759" s="209" t="s">
        <v>287</v>
      </c>
      <c r="C759" s="209" t="s">
        <v>1753</v>
      </c>
      <c r="D759" s="276">
        <v>61055</v>
      </c>
      <c r="E759" s="479">
        <v>1.6336880000000002E-2</v>
      </c>
      <c r="F759" s="276">
        <v>58934</v>
      </c>
      <c r="G759" s="276">
        <v>19459</v>
      </c>
      <c r="H759" s="276">
        <v>0</v>
      </c>
      <c r="I759" s="276">
        <v>1929</v>
      </c>
      <c r="J759" s="276">
        <v>82443</v>
      </c>
      <c r="K759" s="479">
        <v>2.2059800000000001E-2</v>
      </c>
    </row>
    <row r="760" spans="1:11" x14ac:dyDescent="0.2">
      <c r="A760" s="209" t="s">
        <v>264</v>
      </c>
      <c r="B760" s="209" t="s">
        <v>284</v>
      </c>
      <c r="C760" s="209" t="s">
        <v>1753</v>
      </c>
      <c r="D760" s="276">
        <v>117390</v>
      </c>
      <c r="E760" s="479">
        <v>3.1410800000000003E-2</v>
      </c>
      <c r="F760" s="276">
        <v>5437</v>
      </c>
      <c r="G760" s="276">
        <v>21476</v>
      </c>
      <c r="H760" s="276">
        <v>0</v>
      </c>
      <c r="I760" s="276">
        <v>7365</v>
      </c>
      <c r="J760" s="276">
        <v>146231</v>
      </c>
      <c r="K760" s="479">
        <v>3.9127969999999998E-2</v>
      </c>
    </row>
    <row r="761" spans="1:11" x14ac:dyDescent="0.2">
      <c r="A761" s="209" t="s">
        <v>264</v>
      </c>
      <c r="B761" s="209" t="s">
        <v>284</v>
      </c>
      <c r="C761" s="209" t="s">
        <v>893</v>
      </c>
      <c r="D761" s="276">
        <v>-1195</v>
      </c>
      <c r="E761" s="479">
        <v>-3.1974999999999999E-4</v>
      </c>
      <c r="F761" s="276">
        <v>0</v>
      </c>
      <c r="G761" s="276">
        <v>0</v>
      </c>
      <c r="H761" s="276">
        <v>0</v>
      </c>
      <c r="I761" s="276">
        <v>0</v>
      </c>
      <c r="J761" s="276">
        <v>-1195</v>
      </c>
      <c r="K761" s="479">
        <v>-3.1974999999999999E-4</v>
      </c>
    </row>
    <row r="762" spans="1:11" x14ac:dyDescent="0.2">
      <c r="A762" s="209" t="s">
        <v>264</v>
      </c>
      <c r="B762" s="209" t="s">
        <v>273</v>
      </c>
      <c r="C762" s="209" t="s">
        <v>1753</v>
      </c>
      <c r="D762" s="276">
        <v>3189</v>
      </c>
      <c r="E762" s="479">
        <v>8.5329999999999998E-4</v>
      </c>
      <c r="F762" s="276">
        <v>1164</v>
      </c>
      <c r="G762" s="276">
        <v>555</v>
      </c>
      <c r="H762" s="276">
        <v>0</v>
      </c>
      <c r="I762" s="276">
        <v>144</v>
      </c>
      <c r="J762" s="276">
        <v>3888</v>
      </c>
      <c r="K762" s="479">
        <v>1.0403400000000001E-3</v>
      </c>
    </row>
    <row r="763" spans="1:11" x14ac:dyDescent="0.2">
      <c r="A763" s="209" t="s">
        <v>264</v>
      </c>
      <c r="B763" s="209" t="s">
        <v>267</v>
      </c>
      <c r="C763" s="209" t="s">
        <v>1753</v>
      </c>
      <c r="D763" s="276">
        <v>1</v>
      </c>
      <c r="E763" s="479">
        <v>2.7000000000000001E-7</v>
      </c>
      <c r="F763" s="276">
        <v>0</v>
      </c>
      <c r="G763" s="276">
        <v>0</v>
      </c>
      <c r="H763" s="276">
        <v>0</v>
      </c>
      <c r="I763" s="276">
        <v>0</v>
      </c>
      <c r="J763" s="276">
        <v>1</v>
      </c>
      <c r="K763" s="479">
        <v>2.7000000000000001E-7</v>
      </c>
    </row>
    <row r="764" spans="1:11" x14ac:dyDescent="0.2">
      <c r="A764" s="209" t="s">
        <v>264</v>
      </c>
      <c r="B764" s="209" t="s">
        <v>264</v>
      </c>
      <c r="C764" s="209" t="s">
        <v>1753</v>
      </c>
      <c r="D764" s="276">
        <v>312288</v>
      </c>
      <c r="E764" s="479">
        <v>8.3560910000000002E-2</v>
      </c>
      <c r="F764" s="276">
        <v>50926</v>
      </c>
      <c r="G764" s="276">
        <v>45003</v>
      </c>
      <c r="H764" s="276">
        <v>0</v>
      </c>
      <c r="I764" s="276">
        <v>11340</v>
      </c>
      <c r="J764" s="276">
        <v>368631</v>
      </c>
      <c r="K764" s="479">
        <v>9.8636970000000004E-2</v>
      </c>
    </row>
    <row r="765" spans="1:11" x14ac:dyDescent="0.2">
      <c r="A765" s="209" t="s">
        <v>264</v>
      </c>
      <c r="B765" s="209" t="s">
        <v>254</v>
      </c>
      <c r="C765" s="209" t="s">
        <v>1753</v>
      </c>
      <c r="D765" s="276">
        <v>68</v>
      </c>
      <c r="E765" s="479">
        <v>1.8199999999999999E-5</v>
      </c>
      <c r="F765" s="276">
        <v>1</v>
      </c>
      <c r="G765" s="276">
        <v>16</v>
      </c>
      <c r="H765" s="276">
        <v>0</v>
      </c>
      <c r="I765" s="276">
        <v>1</v>
      </c>
      <c r="J765" s="276">
        <v>85</v>
      </c>
      <c r="K765" s="479">
        <v>2.2739999999999999E-5</v>
      </c>
    </row>
    <row r="766" spans="1:11" x14ac:dyDescent="0.2">
      <c r="A766" s="209" t="s">
        <v>264</v>
      </c>
      <c r="B766" s="209" t="s">
        <v>247</v>
      </c>
      <c r="C766" s="209" t="s">
        <v>1753</v>
      </c>
      <c r="D766" s="276">
        <v>1055</v>
      </c>
      <c r="E766" s="479">
        <v>2.8228999999999998E-4</v>
      </c>
      <c r="F766" s="276">
        <v>78</v>
      </c>
      <c r="G766" s="276">
        <v>184</v>
      </c>
      <c r="H766" s="276">
        <v>0</v>
      </c>
      <c r="I766" s="276">
        <v>24</v>
      </c>
      <c r="J766" s="276">
        <v>1263</v>
      </c>
      <c r="K766" s="479">
        <v>3.3795E-4</v>
      </c>
    </row>
    <row r="767" spans="1:11" x14ac:dyDescent="0.2">
      <c r="A767" s="209" t="s">
        <v>264</v>
      </c>
      <c r="B767" s="209" t="s">
        <v>243</v>
      </c>
      <c r="C767" s="209" t="s">
        <v>1753</v>
      </c>
      <c r="D767" s="276">
        <v>3566</v>
      </c>
      <c r="E767" s="479">
        <v>9.5418E-4</v>
      </c>
      <c r="F767" s="276">
        <v>1256</v>
      </c>
      <c r="G767" s="276">
        <v>894</v>
      </c>
      <c r="H767" s="276">
        <v>407</v>
      </c>
      <c r="I767" s="276">
        <v>181</v>
      </c>
      <c r="J767" s="276">
        <v>5048</v>
      </c>
      <c r="K767" s="479">
        <v>1.3507300000000001E-3</v>
      </c>
    </row>
    <row r="768" spans="1:11" x14ac:dyDescent="0.2">
      <c r="A768" s="209" t="s">
        <v>264</v>
      </c>
      <c r="B768" s="209" t="s">
        <v>240</v>
      </c>
      <c r="C768" s="209" t="s">
        <v>1753</v>
      </c>
      <c r="D768" s="276">
        <v>84</v>
      </c>
      <c r="E768" s="479">
        <v>2.2480000000000002E-5</v>
      </c>
      <c r="F768" s="276">
        <v>7</v>
      </c>
      <c r="G768" s="276">
        <v>34</v>
      </c>
      <c r="H768" s="276">
        <v>6</v>
      </c>
      <c r="I768" s="276">
        <v>3</v>
      </c>
      <c r="J768" s="276">
        <v>127</v>
      </c>
      <c r="K768" s="479">
        <v>3.3980000000000003E-5</v>
      </c>
    </row>
    <row r="769" spans="1:11" x14ac:dyDescent="0.2">
      <c r="A769" s="209" t="s">
        <v>264</v>
      </c>
      <c r="B769" s="209" t="s">
        <v>237</v>
      </c>
      <c r="C769" s="209" t="s">
        <v>1753</v>
      </c>
      <c r="D769" s="276">
        <v>73</v>
      </c>
      <c r="E769" s="479">
        <v>1.9530000000000001E-5</v>
      </c>
      <c r="F769" s="276">
        <v>45</v>
      </c>
      <c r="G769" s="276">
        <v>19</v>
      </c>
      <c r="H769" s="276">
        <v>6</v>
      </c>
      <c r="I769" s="276">
        <v>4</v>
      </c>
      <c r="J769" s="276">
        <v>102</v>
      </c>
      <c r="K769" s="479">
        <v>2.7290000000000001E-5</v>
      </c>
    </row>
    <row r="770" spans="1:11" x14ac:dyDescent="0.2">
      <c r="A770" s="209" t="s">
        <v>264</v>
      </c>
      <c r="B770" s="209" t="s">
        <v>230</v>
      </c>
      <c r="C770" s="209" t="s">
        <v>1753</v>
      </c>
      <c r="D770" s="276">
        <v>219</v>
      </c>
      <c r="E770" s="479">
        <v>5.8600000000000001E-5</v>
      </c>
      <c r="F770" s="276">
        <v>7</v>
      </c>
      <c r="G770" s="276">
        <v>34</v>
      </c>
      <c r="H770" s="276">
        <v>0</v>
      </c>
      <c r="I770" s="276">
        <v>17</v>
      </c>
      <c r="J770" s="276">
        <v>270</v>
      </c>
      <c r="K770" s="479">
        <v>7.2249999999999994E-5</v>
      </c>
    </row>
    <row r="771" spans="1:11" x14ac:dyDescent="0.2">
      <c r="A771" s="209" t="s">
        <v>264</v>
      </c>
      <c r="B771" s="209" t="s">
        <v>1100</v>
      </c>
      <c r="C771" s="209" t="s">
        <v>1753</v>
      </c>
      <c r="D771" s="276">
        <v>3741</v>
      </c>
      <c r="E771" s="479">
        <v>1.0009999999999999E-3</v>
      </c>
      <c r="F771" s="276">
        <v>341</v>
      </c>
      <c r="G771" s="276">
        <v>1513</v>
      </c>
      <c r="H771" s="276">
        <v>795</v>
      </c>
      <c r="I771" s="276">
        <v>120</v>
      </c>
      <c r="J771" s="276">
        <v>6169</v>
      </c>
      <c r="K771" s="479">
        <v>1.6506800000000001E-3</v>
      </c>
    </row>
    <row r="772" spans="1:11" x14ac:dyDescent="0.2">
      <c r="A772" s="209" t="s">
        <v>264</v>
      </c>
      <c r="B772" s="209" t="s">
        <v>1102</v>
      </c>
      <c r="C772" s="209" t="s">
        <v>1753</v>
      </c>
      <c r="D772" s="276">
        <v>3766</v>
      </c>
      <c r="E772" s="479">
        <v>1.0076900000000001E-3</v>
      </c>
      <c r="F772" s="276">
        <v>232</v>
      </c>
      <c r="G772" s="276">
        <v>1248</v>
      </c>
      <c r="H772" s="276">
        <v>0</v>
      </c>
      <c r="I772" s="276">
        <v>349</v>
      </c>
      <c r="J772" s="276">
        <v>5363</v>
      </c>
      <c r="K772" s="479">
        <v>1.43501E-3</v>
      </c>
    </row>
    <row r="773" spans="1:11" x14ac:dyDescent="0.2">
      <c r="A773" s="209" t="s">
        <v>264</v>
      </c>
      <c r="B773" s="209" t="s">
        <v>1104</v>
      </c>
      <c r="C773" s="209" t="s">
        <v>1753</v>
      </c>
      <c r="D773" s="276">
        <v>116964</v>
      </c>
      <c r="E773" s="479">
        <v>3.1296810000000001E-2</v>
      </c>
      <c r="F773" s="276">
        <v>5165</v>
      </c>
      <c r="G773" s="276">
        <v>19149</v>
      </c>
      <c r="H773" s="276">
        <v>0</v>
      </c>
      <c r="I773" s="276">
        <v>11189</v>
      </c>
      <c r="J773" s="276">
        <v>147302</v>
      </c>
      <c r="K773" s="479">
        <v>3.9414539999999998E-2</v>
      </c>
    </row>
    <row r="774" spans="1:11" x14ac:dyDescent="0.2">
      <c r="A774" s="209" t="s">
        <v>264</v>
      </c>
      <c r="B774" s="209" t="s">
        <v>206</v>
      </c>
      <c r="C774" s="209" t="s">
        <v>1753</v>
      </c>
      <c r="D774" s="276">
        <v>9531</v>
      </c>
      <c r="E774" s="479">
        <v>2.5502699999999999E-3</v>
      </c>
      <c r="F774" s="276">
        <v>86</v>
      </c>
      <c r="G774" s="276">
        <v>406</v>
      </c>
      <c r="H774" s="276">
        <v>0</v>
      </c>
      <c r="I774" s="276">
        <v>367</v>
      </c>
      <c r="J774" s="276">
        <v>10304</v>
      </c>
      <c r="K774" s="479">
        <v>2.7571100000000001E-3</v>
      </c>
    </row>
    <row r="775" spans="1:11" x14ac:dyDescent="0.2">
      <c r="A775" s="209" t="s">
        <v>264</v>
      </c>
      <c r="B775" s="209" t="s">
        <v>205</v>
      </c>
      <c r="C775" s="209" t="s">
        <v>1753</v>
      </c>
      <c r="D775" s="276">
        <v>183</v>
      </c>
      <c r="E775" s="479">
        <v>4.897E-5</v>
      </c>
      <c r="F775" s="276">
        <v>0</v>
      </c>
      <c r="G775" s="276">
        <v>39</v>
      </c>
      <c r="H775" s="276">
        <v>0</v>
      </c>
      <c r="I775" s="276">
        <v>14</v>
      </c>
      <c r="J775" s="276">
        <v>236</v>
      </c>
      <c r="K775" s="479">
        <v>6.3150000000000004E-5</v>
      </c>
    </row>
    <row r="776" spans="1:11" x14ac:dyDescent="0.2">
      <c r="A776" s="209" t="s">
        <v>264</v>
      </c>
      <c r="B776" s="209" t="s">
        <v>202</v>
      </c>
      <c r="C776" s="209" t="s">
        <v>1753</v>
      </c>
      <c r="D776" s="276">
        <v>354</v>
      </c>
      <c r="E776" s="479">
        <v>9.4720000000000001E-5</v>
      </c>
      <c r="F776" s="276">
        <v>0</v>
      </c>
      <c r="G776" s="276">
        <v>58</v>
      </c>
      <c r="H776" s="276">
        <v>0</v>
      </c>
      <c r="I776" s="276">
        <v>14</v>
      </c>
      <c r="J776" s="276">
        <v>426</v>
      </c>
      <c r="K776" s="479">
        <v>1.1399E-4</v>
      </c>
    </row>
    <row r="777" spans="1:11" x14ac:dyDescent="0.2">
      <c r="A777" s="209" t="s">
        <v>264</v>
      </c>
      <c r="B777" s="209" t="s">
        <v>195</v>
      </c>
      <c r="C777" s="209" t="s">
        <v>1753</v>
      </c>
      <c r="D777" s="276">
        <v>28755</v>
      </c>
      <c r="E777" s="479">
        <v>7.6941600000000002E-3</v>
      </c>
      <c r="F777" s="276">
        <v>3332</v>
      </c>
      <c r="G777" s="276">
        <v>4290</v>
      </c>
      <c r="H777" s="276">
        <v>0</v>
      </c>
      <c r="I777" s="276">
        <v>1843</v>
      </c>
      <c r="J777" s="276">
        <v>34888</v>
      </c>
      <c r="K777" s="479">
        <v>9.33521E-3</v>
      </c>
    </row>
    <row r="778" spans="1:11" x14ac:dyDescent="0.2">
      <c r="A778" s="209" t="s">
        <v>264</v>
      </c>
      <c r="B778" s="209" t="s">
        <v>167</v>
      </c>
      <c r="C778" s="209" t="s">
        <v>1753</v>
      </c>
      <c r="D778" s="276">
        <v>1328</v>
      </c>
      <c r="E778" s="479">
        <v>3.5534E-4</v>
      </c>
      <c r="F778" s="276">
        <v>618</v>
      </c>
      <c r="G778" s="276">
        <v>82</v>
      </c>
      <c r="H778" s="276">
        <v>0</v>
      </c>
      <c r="I778" s="276">
        <v>20</v>
      </c>
      <c r="J778" s="276">
        <v>1430</v>
      </c>
      <c r="K778" s="479">
        <v>3.8263000000000001E-4</v>
      </c>
    </row>
    <row r="779" spans="1:11" x14ac:dyDescent="0.2">
      <c r="A779" s="209" t="s">
        <v>264</v>
      </c>
      <c r="B779" s="209" t="s">
        <v>1107</v>
      </c>
      <c r="C779" s="209" t="s">
        <v>1753</v>
      </c>
      <c r="D779" s="276">
        <v>25184</v>
      </c>
      <c r="E779" s="479">
        <v>6.7386399999999997E-3</v>
      </c>
      <c r="F779" s="276">
        <v>6632</v>
      </c>
      <c r="G779" s="276">
        <v>3612</v>
      </c>
      <c r="H779" s="276">
        <v>0</v>
      </c>
      <c r="I779" s="276">
        <v>712</v>
      </c>
      <c r="J779" s="276">
        <v>29508</v>
      </c>
      <c r="K779" s="479">
        <v>7.8956500000000006E-3</v>
      </c>
    </row>
    <row r="780" spans="1:11" x14ac:dyDescent="0.2">
      <c r="A780" s="209" t="s">
        <v>264</v>
      </c>
      <c r="B780" s="209" t="s">
        <v>1108</v>
      </c>
      <c r="C780" s="209" t="s">
        <v>1753</v>
      </c>
      <c r="D780" s="276">
        <v>2065</v>
      </c>
      <c r="E780" s="479">
        <v>5.5254999999999996E-4</v>
      </c>
      <c r="F780" s="276">
        <v>0</v>
      </c>
      <c r="G780" s="276">
        <v>396</v>
      </c>
      <c r="H780" s="276">
        <v>29</v>
      </c>
      <c r="I780" s="276">
        <v>66</v>
      </c>
      <c r="J780" s="276">
        <v>2556</v>
      </c>
      <c r="K780" s="479">
        <v>6.8393000000000002E-4</v>
      </c>
    </row>
    <row r="781" spans="1:11" x14ac:dyDescent="0.2">
      <c r="A781" s="209" t="s">
        <v>264</v>
      </c>
      <c r="B781" s="209" t="s">
        <v>1112</v>
      </c>
      <c r="C781" s="209" t="s">
        <v>1753</v>
      </c>
      <c r="D781" s="276">
        <v>20347</v>
      </c>
      <c r="E781" s="479">
        <v>5.4443800000000004E-3</v>
      </c>
      <c r="F781" s="276">
        <v>16253</v>
      </c>
      <c r="G781" s="276">
        <v>3307</v>
      </c>
      <c r="H781" s="276">
        <v>0</v>
      </c>
      <c r="I781" s="276">
        <v>614</v>
      </c>
      <c r="J781" s="276">
        <v>24268</v>
      </c>
      <c r="K781" s="479">
        <v>6.4935399999999999E-3</v>
      </c>
    </row>
    <row r="782" spans="1:11" x14ac:dyDescent="0.2">
      <c r="A782" s="209" t="s">
        <v>264</v>
      </c>
      <c r="B782" s="209" t="s">
        <v>142</v>
      </c>
      <c r="C782" s="209" t="s">
        <v>1753</v>
      </c>
      <c r="D782" s="276">
        <v>17778</v>
      </c>
      <c r="E782" s="479">
        <v>4.7569700000000001E-3</v>
      </c>
      <c r="F782" s="276">
        <v>3565</v>
      </c>
      <c r="G782" s="276">
        <v>2741</v>
      </c>
      <c r="H782" s="276">
        <v>521</v>
      </c>
      <c r="I782" s="276">
        <v>808</v>
      </c>
      <c r="J782" s="276">
        <v>21848</v>
      </c>
      <c r="K782" s="479">
        <v>5.8460099999999996E-3</v>
      </c>
    </row>
    <row r="783" spans="1:11" x14ac:dyDescent="0.2">
      <c r="A783" s="209" t="s">
        <v>264</v>
      </c>
      <c r="B783" s="209" t="s">
        <v>126</v>
      </c>
      <c r="C783" s="209" t="s">
        <v>1753</v>
      </c>
      <c r="D783" s="276">
        <v>194190</v>
      </c>
      <c r="E783" s="479">
        <v>5.196067E-2</v>
      </c>
      <c r="F783" s="276">
        <v>13825</v>
      </c>
      <c r="G783" s="276">
        <v>6593</v>
      </c>
      <c r="H783" s="276">
        <v>0</v>
      </c>
      <c r="I783" s="276">
        <v>13381</v>
      </c>
      <c r="J783" s="276">
        <v>214164</v>
      </c>
      <c r="K783" s="479">
        <v>5.730524E-2</v>
      </c>
    </row>
    <row r="784" spans="1:11" x14ac:dyDescent="0.2">
      <c r="A784" s="209" t="s">
        <v>264</v>
      </c>
      <c r="B784" s="209" t="s">
        <v>1114</v>
      </c>
      <c r="C784" s="209" t="s">
        <v>1753</v>
      </c>
      <c r="D784" s="276">
        <v>461</v>
      </c>
      <c r="E784" s="479">
        <v>1.2334999999999999E-4</v>
      </c>
      <c r="F784" s="276">
        <v>398</v>
      </c>
      <c r="G784" s="276">
        <v>112</v>
      </c>
      <c r="H784" s="276">
        <v>45</v>
      </c>
      <c r="I784" s="276">
        <v>8</v>
      </c>
      <c r="J784" s="276">
        <v>626</v>
      </c>
      <c r="K784" s="479">
        <v>1.6750000000000001E-4</v>
      </c>
    </row>
    <row r="785" spans="1:11" x14ac:dyDescent="0.2">
      <c r="A785" s="209" t="s">
        <v>264</v>
      </c>
      <c r="B785" s="209" t="s">
        <v>1115</v>
      </c>
      <c r="C785" s="209" t="s">
        <v>1753</v>
      </c>
      <c r="D785" s="276">
        <v>86</v>
      </c>
      <c r="E785" s="479">
        <v>2.3010000000000002E-5</v>
      </c>
      <c r="F785" s="276">
        <v>73</v>
      </c>
      <c r="G785" s="276">
        <v>19</v>
      </c>
      <c r="H785" s="276">
        <v>5</v>
      </c>
      <c r="I785" s="276">
        <v>2</v>
      </c>
      <c r="J785" s="276">
        <v>112</v>
      </c>
      <c r="K785" s="479">
        <v>2.9969999999999999E-5</v>
      </c>
    </row>
    <row r="786" spans="1:11" x14ac:dyDescent="0.2">
      <c r="A786" s="209" t="s">
        <v>264</v>
      </c>
      <c r="B786" s="209" t="s">
        <v>107</v>
      </c>
      <c r="C786" s="209" t="s">
        <v>1753</v>
      </c>
      <c r="D786" s="276">
        <v>25345</v>
      </c>
      <c r="E786" s="479">
        <v>6.7817199999999998E-3</v>
      </c>
      <c r="F786" s="276">
        <v>8837</v>
      </c>
      <c r="G786" s="276">
        <v>2305</v>
      </c>
      <c r="H786" s="276">
        <v>0</v>
      </c>
      <c r="I786" s="276">
        <v>2506</v>
      </c>
      <c r="J786" s="276">
        <v>30156</v>
      </c>
      <c r="K786" s="479">
        <v>8.0690299999999996E-3</v>
      </c>
    </row>
    <row r="787" spans="1:11" x14ac:dyDescent="0.2">
      <c r="A787" s="209" t="s">
        <v>264</v>
      </c>
      <c r="B787" s="209" t="s">
        <v>107</v>
      </c>
      <c r="C787" s="209" t="s">
        <v>892</v>
      </c>
      <c r="D787" s="276">
        <v>106</v>
      </c>
      <c r="E787" s="479">
        <v>2.836E-5</v>
      </c>
      <c r="F787" s="276">
        <v>0</v>
      </c>
      <c r="G787" s="276">
        <v>0</v>
      </c>
      <c r="H787" s="276">
        <v>0</v>
      </c>
      <c r="I787" s="276">
        <v>0</v>
      </c>
      <c r="J787" s="276">
        <v>106</v>
      </c>
      <c r="K787" s="479">
        <v>2.836E-5</v>
      </c>
    </row>
    <row r="788" spans="1:11" x14ac:dyDescent="0.2">
      <c r="A788" s="209" t="s">
        <v>264</v>
      </c>
      <c r="B788" s="209" t="s">
        <v>79</v>
      </c>
      <c r="C788" s="209" t="s">
        <v>1753</v>
      </c>
      <c r="D788" s="276">
        <v>4</v>
      </c>
      <c r="E788" s="479">
        <v>1.0699999999999999E-6</v>
      </c>
      <c r="F788" s="276">
        <v>0</v>
      </c>
      <c r="G788" s="276">
        <v>1</v>
      </c>
      <c r="H788" s="276">
        <v>0</v>
      </c>
      <c r="I788" s="276">
        <v>0</v>
      </c>
      <c r="J788" s="276">
        <v>5</v>
      </c>
      <c r="K788" s="479">
        <v>1.3400000000000001E-6</v>
      </c>
    </row>
    <row r="789" spans="1:11" x14ac:dyDescent="0.2">
      <c r="A789" s="209" t="s">
        <v>264</v>
      </c>
      <c r="B789" s="209" t="s">
        <v>1118</v>
      </c>
      <c r="C789" s="209" t="s">
        <v>1753</v>
      </c>
      <c r="D789" s="276">
        <v>4520</v>
      </c>
      <c r="E789" s="479">
        <v>1.2094499999999999E-3</v>
      </c>
      <c r="F789" s="276">
        <v>0</v>
      </c>
      <c r="G789" s="276">
        <v>634</v>
      </c>
      <c r="H789" s="276">
        <v>0</v>
      </c>
      <c r="I789" s="276">
        <v>126</v>
      </c>
      <c r="J789" s="276">
        <v>5280</v>
      </c>
      <c r="K789" s="479">
        <v>1.4128000000000001E-3</v>
      </c>
    </row>
    <row r="790" spans="1:11" x14ac:dyDescent="0.2">
      <c r="A790" s="209" t="s">
        <v>264</v>
      </c>
      <c r="B790" s="209" t="s">
        <v>20</v>
      </c>
      <c r="C790" s="209" t="s">
        <v>1753</v>
      </c>
      <c r="D790" s="276">
        <v>216937</v>
      </c>
      <c r="E790" s="479">
        <v>5.8047229999999998E-2</v>
      </c>
      <c r="F790" s="276">
        <v>4284</v>
      </c>
      <c r="G790" s="276">
        <v>15614</v>
      </c>
      <c r="H790" s="276">
        <v>0</v>
      </c>
      <c r="I790" s="276">
        <v>8621</v>
      </c>
      <c r="J790" s="276">
        <v>241172</v>
      </c>
      <c r="K790" s="479">
        <v>6.4531939999999996E-2</v>
      </c>
    </row>
    <row r="791" spans="1:11" x14ac:dyDescent="0.2">
      <c r="A791" s="209" t="s">
        <v>264</v>
      </c>
      <c r="B791" s="209" t="s">
        <v>1132</v>
      </c>
      <c r="C791" s="209" t="s">
        <v>1753</v>
      </c>
      <c r="D791" s="276">
        <v>11</v>
      </c>
      <c r="E791" s="479">
        <v>2.9399999999999998E-6</v>
      </c>
      <c r="F791" s="276">
        <v>8</v>
      </c>
      <c r="G791" s="276">
        <v>2</v>
      </c>
      <c r="H791" s="276">
        <v>0</v>
      </c>
      <c r="I791" s="276">
        <v>0</v>
      </c>
      <c r="J791" s="276">
        <v>13</v>
      </c>
      <c r="K791" s="479">
        <v>3.4800000000000001E-6</v>
      </c>
    </row>
    <row r="792" spans="1:11" x14ac:dyDescent="0.2">
      <c r="A792" s="209" t="s">
        <v>264</v>
      </c>
      <c r="B792" s="209" t="s">
        <v>870</v>
      </c>
      <c r="C792" s="209" t="s">
        <v>1753</v>
      </c>
      <c r="D792" s="276">
        <v>47</v>
      </c>
      <c r="E792" s="479">
        <v>1.258E-5</v>
      </c>
      <c r="F792" s="276">
        <v>0</v>
      </c>
      <c r="G792" s="276">
        <v>5</v>
      </c>
      <c r="H792" s="276">
        <v>1</v>
      </c>
      <c r="I792" s="276">
        <v>0</v>
      </c>
      <c r="J792" s="276">
        <v>53</v>
      </c>
      <c r="K792" s="479">
        <v>1.418E-5</v>
      </c>
    </row>
    <row r="793" spans="1:11" x14ac:dyDescent="0.2">
      <c r="A793" s="209" t="s">
        <v>264</v>
      </c>
      <c r="B793" s="209" t="s">
        <v>839</v>
      </c>
      <c r="C793" s="209" t="s">
        <v>1753</v>
      </c>
      <c r="D793" s="276">
        <v>201</v>
      </c>
      <c r="E793" s="479">
        <v>5.3779999999999997E-5</v>
      </c>
      <c r="F793" s="276">
        <v>139</v>
      </c>
      <c r="G793" s="276">
        <v>47</v>
      </c>
      <c r="H793" s="276">
        <v>0</v>
      </c>
      <c r="I793" s="276">
        <v>5</v>
      </c>
      <c r="J793" s="276">
        <v>253</v>
      </c>
      <c r="K793" s="479">
        <v>6.7700000000000006E-5</v>
      </c>
    </row>
    <row r="794" spans="1:11" x14ac:dyDescent="0.2">
      <c r="A794" s="209" t="s">
        <v>264</v>
      </c>
      <c r="B794" s="209" t="s">
        <v>837</v>
      </c>
      <c r="C794" s="209" t="s">
        <v>1753</v>
      </c>
      <c r="D794" s="276">
        <v>4103</v>
      </c>
      <c r="E794" s="479">
        <v>1.0978699999999999E-3</v>
      </c>
      <c r="F794" s="276">
        <v>809</v>
      </c>
      <c r="G794" s="276">
        <v>900</v>
      </c>
      <c r="H794" s="276">
        <v>1764</v>
      </c>
      <c r="I794" s="276">
        <v>552</v>
      </c>
      <c r="J794" s="276">
        <v>7319</v>
      </c>
      <c r="K794" s="479">
        <v>1.95839E-3</v>
      </c>
    </row>
    <row r="795" spans="1:11" x14ac:dyDescent="0.2">
      <c r="A795" s="209" t="s">
        <v>264</v>
      </c>
      <c r="B795" s="209" t="s">
        <v>1139</v>
      </c>
      <c r="C795" s="209" t="s">
        <v>1753</v>
      </c>
      <c r="D795" s="276">
        <v>264</v>
      </c>
      <c r="E795" s="479">
        <v>7.0640000000000001E-5</v>
      </c>
      <c r="F795" s="276">
        <v>0</v>
      </c>
      <c r="G795" s="276">
        <v>0</v>
      </c>
      <c r="H795" s="276">
        <v>0</v>
      </c>
      <c r="I795" s="276">
        <v>0</v>
      </c>
      <c r="J795" s="276">
        <v>264</v>
      </c>
      <c r="K795" s="479">
        <v>7.0640000000000001E-5</v>
      </c>
    </row>
    <row r="796" spans="1:11" x14ac:dyDescent="0.2">
      <c r="A796" s="209" t="s">
        <v>264</v>
      </c>
      <c r="B796" s="209" t="s">
        <v>827</v>
      </c>
      <c r="C796" s="209" t="s">
        <v>1753</v>
      </c>
      <c r="D796" s="276">
        <v>1074</v>
      </c>
      <c r="E796" s="479">
        <v>2.8738E-4</v>
      </c>
      <c r="F796" s="276">
        <v>0</v>
      </c>
      <c r="G796" s="276">
        <v>0</v>
      </c>
      <c r="H796" s="276">
        <v>0</v>
      </c>
      <c r="I796" s="276">
        <v>0</v>
      </c>
      <c r="J796" s="276">
        <v>1074</v>
      </c>
      <c r="K796" s="479">
        <v>2.8738E-4</v>
      </c>
    </row>
    <row r="797" spans="1:11" x14ac:dyDescent="0.2">
      <c r="A797" s="209" t="s">
        <v>264</v>
      </c>
      <c r="B797" s="209" t="s">
        <v>1141</v>
      </c>
      <c r="C797" s="209" t="s">
        <v>1753</v>
      </c>
      <c r="D797" s="276">
        <v>48933</v>
      </c>
      <c r="E797" s="479">
        <v>1.309332E-2</v>
      </c>
      <c r="F797" s="276">
        <v>0</v>
      </c>
      <c r="G797" s="276">
        <v>0</v>
      </c>
      <c r="H797" s="276">
        <v>0</v>
      </c>
      <c r="I797" s="276">
        <v>0</v>
      </c>
      <c r="J797" s="276">
        <v>48933</v>
      </c>
      <c r="K797" s="479">
        <v>1.309332E-2</v>
      </c>
    </row>
    <row r="798" spans="1:11" x14ac:dyDescent="0.2">
      <c r="A798" s="209" t="s">
        <v>264</v>
      </c>
      <c r="B798" s="209" t="s">
        <v>1142</v>
      </c>
      <c r="C798" s="209" t="s">
        <v>1753</v>
      </c>
      <c r="D798" s="276">
        <v>13623</v>
      </c>
      <c r="E798" s="479">
        <v>3.64519E-3</v>
      </c>
      <c r="F798" s="276">
        <v>0</v>
      </c>
      <c r="G798" s="276">
        <v>0</v>
      </c>
      <c r="H798" s="276">
        <v>0</v>
      </c>
      <c r="I798" s="276">
        <v>0</v>
      </c>
      <c r="J798" s="276">
        <v>13623</v>
      </c>
      <c r="K798" s="479">
        <v>3.64519E-3</v>
      </c>
    </row>
    <row r="799" spans="1:11" x14ac:dyDescent="0.2">
      <c r="A799" s="209" t="s">
        <v>264</v>
      </c>
      <c r="B799" s="209" t="s">
        <v>1143</v>
      </c>
      <c r="C799" s="209" t="s">
        <v>1753</v>
      </c>
      <c r="D799" s="276">
        <v>1771</v>
      </c>
      <c r="E799" s="479">
        <v>4.7387999999999998E-4</v>
      </c>
      <c r="F799" s="276">
        <v>0</v>
      </c>
      <c r="G799" s="276">
        <v>0</v>
      </c>
      <c r="H799" s="276">
        <v>0</v>
      </c>
      <c r="I799" s="276">
        <v>0</v>
      </c>
      <c r="J799" s="276">
        <v>1771</v>
      </c>
      <c r="K799" s="479">
        <v>4.7387999999999998E-4</v>
      </c>
    </row>
    <row r="800" spans="1:11" x14ac:dyDescent="0.2">
      <c r="A800" s="209" t="s">
        <v>264</v>
      </c>
      <c r="B800" s="209" t="s">
        <v>1144</v>
      </c>
      <c r="C800" s="209" t="s">
        <v>1753</v>
      </c>
      <c r="D800" s="276">
        <v>6447</v>
      </c>
      <c r="E800" s="479">
        <v>1.72507E-3</v>
      </c>
      <c r="F800" s="276">
        <v>0</v>
      </c>
      <c r="G800" s="276">
        <v>0</v>
      </c>
      <c r="H800" s="276">
        <v>0</v>
      </c>
      <c r="I800" s="276">
        <v>0</v>
      </c>
      <c r="J800" s="276">
        <v>6447</v>
      </c>
      <c r="K800" s="479">
        <v>1.72507E-3</v>
      </c>
    </row>
    <row r="801" spans="1:11" x14ac:dyDescent="0.2">
      <c r="A801" s="209" t="s">
        <v>264</v>
      </c>
      <c r="B801" s="209" t="s">
        <v>1145</v>
      </c>
      <c r="C801" s="209" t="s">
        <v>1753</v>
      </c>
      <c r="D801" s="276">
        <v>448</v>
      </c>
      <c r="E801" s="479">
        <v>1.1987E-4</v>
      </c>
      <c r="F801" s="276">
        <v>0</v>
      </c>
      <c r="G801" s="276">
        <v>0</v>
      </c>
      <c r="H801" s="276">
        <v>0</v>
      </c>
      <c r="I801" s="276">
        <v>0</v>
      </c>
      <c r="J801" s="276">
        <v>448</v>
      </c>
      <c r="K801" s="479">
        <v>1.1987E-4</v>
      </c>
    </row>
    <row r="802" spans="1:11" x14ac:dyDescent="0.2">
      <c r="A802" s="209" t="s">
        <v>264</v>
      </c>
      <c r="B802" s="209" t="s">
        <v>815</v>
      </c>
      <c r="C802" s="209" t="s">
        <v>896</v>
      </c>
      <c r="D802" s="276">
        <v>296031</v>
      </c>
      <c r="E802" s="479">
        <v>7.9210920000000004E-2</v>
      </c>
      <c r="F802" s="276">
        <v>0</v>
      </c>
      <c r="G802" s="276">
        <v>-296031</v>
      </c>
      <c r="H802" s="276">
        <v>0</v>
      </c>
      <c r="I802" s="276">
        <v>0</v>
      </c>
      <c r="J802" s="276">
        <v>0</v>
      </c>
      <c r="K802" s="479">
        <v>0</v>
      </c>
    </row>
    <row r="803" spans="1:11" x14ac:dyDescent="0.2">
      <c r="A803" s="209" t="s">
        <v>264</v>
      </c>
      <c r="B803" s="209" t="s">
        <v>1146</v>
      </c>
      <c r="C803" s="209" t="s">
        <v>896</v>
      </c>
      <c r="D803" s="276">
        <v>4991</v>
      </c>
      <c r="E803" s="479">
        <v>1.3354700000000001E-3</v>
      </c>
      <c r="F803" s="276">
        <v>0</v>
      </c>
      <c r="G803" s="276">
        <v>0</v>
      </c>
      <c r="H803" s="276">
        <v>-4991</v>
      </c>
      <c r="I803" s="276">
        <v>0</v>
      </c>
      <c r="J803" s="276">
        <v>0</v>
      </c>
      <c r="K803" s="479">
        <v>0</v>
      </c>
    </row>
    <row r="804" spans="1:11" x14ac:dyDescent="0.2">
      <c r="A804" s="209" t="s">
        <v>264</v>
      </c>
      <c r="B804" s="209" t="s">
        <v>1147</v>
      </c>
      <c r="C804" s="209" t="s">
        <v>1753</v>
      </c>
      <c r="D804" s="276">
        <v>14508</v>
      </c>
      <c r="E804" s="479">
        <v>3.882E-3</v>
      </c>
      <c r="F804" s="276">
        <v>0</v>
      </c>
      <c r="G804" s="276">
        <v>0</v>
      </c>
      <c r="H804" s="276">
        <v>0</v>
      </c>
      <c r="I804" s="276">
        <v>0</v>
      </c>
      <c r="J804" s="276">
        <v>14508</v>
      </c>
      <c r="K804" s="479">
        <v>3.882E-3</v>
      </c>
    </row>
    <row r="805" spans="1:11" x14ac:dyDescent="0.2">
      <c r="A805" s="209" t="s">
        <v>264</v>
      </c>
      <c r="B805" s="209" t="s">
        <v>1148</v>
      </c>
      <c r="C805" s="209" t="s">
        <v>1753</v>
      </c>
      <c r="D805" s="276">
        <v>751</v>
      </c>
      <c r="E805" s="479">
        <v>2.0095000000000001E-4</v>
      </c>
      <c r="F805" s="276">
        <v>398</v>
      </c>
      <c r="G805" s="276">
        <v>0</v>
      </c>
      <c r="H805" s="276">
        <v>0</v>
      </c>
      <c r="I805" s="276">
        <v>0</v>
      </c>
      <c r="J805" s="276">
        <v>751</v>
      </c>
      <c r="K805" s="479">
        <v>2.0095000000000001E-4</v>
      </c>
    </row>
    <row r="806" spans="1:11" x14ac:dyDescent="0.2">
      <c r="A806" s="209" t="s">
        <v>264</v>
      </c>
      <c r="B806" s="209" t="s">
        <v>1149</v>
      </c>
      <c r="C806" s="209" t="s">
        <v>1753</v>
      </c>
      <c r="D806" s="276">
        <v>2767</v>
      </c>
      <c r="E806" s="479">
        <v>7.4038000000000001E-4</v>
      </c>
      <c r="F806" s="276">
        <v>0</v>
      </c>
      <c r="G806" s="276">
        <v>0</v>
      </c>
      <c r="H806" s="276">
        <v>0</v>
      </c>
      <c r="I806" s="276">
        <v>0</v>
      </c>
      <c r="J806" s="276">
        <v>2767</v>
      </c>
      <c r="K806" s="479">
        <v>7.4038000000000001E-4</v>
      </c>
    </row>
    <row r="807" spans="1:11" x14ac:dyDescent="0.2">
      <c r="A807" s="209" t="s">
        <v>264</v>
      </c>
      <c r="B807" s="209" t="s">
        <v>1152</v>
      </c>
      <c r="C807" s="209" t="s">
        <v>1753</v>
      </c>
      <c r="D807" s="276">
        <v>410</v>
      </c>
      <c r="E807" s="479">
        <v>1.0971E-4</v>
      </c>
      <c r="F807" s="276">
        <v>1</v>
      </c>
      <c r="G807" s="276">
        <v>0</v>
      </c>
      <c r="H807" s="276">
        <v>0</v>
      </c>
      <c r="I807" s="276">
        <v>0</v>
      </c>
      <c r="J807" s="276">
        <v>410</v>
      </c>
      <c r="K807" s="479">
        <v>1.0971E-4</v>
      </c>
    </row>
    <row r="808" spans="1:11" x14ac:dyDescent="0.2">
      <c r="A808" s="209" t="s">
        <v>264</v>
      </c>
      <c r="B808" s="209" t="s">
        <v>1153</v>
      </c>
      <c r="C808" s="209" t="s">
        <v>897</v>
      </c>
      <c r="D808" s="276">
        <v>801</v>
      </c>
      <c r="E808" s="479">
        <v>2.1432999999999999E-4</v>
      </c>
      <c r="F808" s="276">
        <v>0</v>
      </c>
      <c r="G808" s="276">
        <v>0</v>
      </c>
      <c r="H808" s="276">
        <v>0</v>
      </c>
      <c r="I808" s="276">
        <v>-801</v>
      </c>
      <c r="J808" s="276">
        <v>0</v>
      </c>
      <c r="K808" s="479">
        <v>0</v>
      </c>
    </row>
    <row r="809" spans="1:11" x14ac:dyDescent="0.2">
      <c r="A809" s="209" t="s">
        <v>264</v>
      </c>
      <c r="B809" s="209" t="s">
        <v>1154</v>
      </c>
      <c r="C809" s="209" t="s">
        <v>1753</v>
      </c>
      <c r="D809" s="276">
        <v>363</v>
      </c>
      <c r="E809" s="479">
        <v>9.713E-5</v>
      </c>
      <c r="F809" s="276">
        <v>4</v>
      </c>
      <c r="G809" s="276">
        <v>0</v>
      </c>
      <c r="H809" s="276">
        <v>0</v>
      </c>
      <c r="I809" s="276">
        <v>0</v>
      </c>
      <c r="J809" s="276">
        <v>363</v>
      </c>
      <c r="K809" s="479">
        <v>9.713E-5</v>
      </c>
    </row>
    <row r="810" spans="1:11" x14ac:dyDescent="0.2">
      <c r="A810" s="209" t="s">
        <v>264</v>
      </c>
      <c r="B810" s="209" t="s">
        <v>1251</v>
      </c>
      <c r="C810" s="209" t="s">
        <v>1753</v>
      </c>
      <c r="D810" s="276">
        <v>1508</v>
      </c>
      <c r="E810" s="479">
        <v>4.0350999999999999E-4</v>
      </c>
      <c r="F810" s="276">
        <v>0</v>
      </c>
      <c r="G810" s="276">
        <v>0</v>
      </c>
      <c r="H810" s="276">
        <v>0</v>
      </c>
      <c r="I810" s="276">
        <v>0</v>
      </c>
      <c r="J810" s="276">
        <v>1508</v>
      </c>
      <c r="K810" s="479">
        <v>4.0350999999999999E-4</v>
      </c>
    </row>
    <row r="811" spans="1:11" x14ac:dyDescent="0.2">
      <c r="A811" s="209" t="s">
        <v>264</v>
      </c>
      <c r="B811" s="209" t="s">
        <v>1251</v>
      </c>
      <c r="C811" s="209" t="s">
        <v>897</v>
      </c>
      <c r="D811" s="276">
        <v>59098</v>
      </c>
      <c r="E811" s="479">
        <v>1.5813230000000001E-2</v>
      </c>
      <c r="F811" s="276">
        <v>0</v>
      </c>
      <c r="G811" s="276">
        <v>0</v>
      </c>
      <c r="H811" s="276">
        <v>0</v>
      </c>
      <c r="I811" s="276">
        <v>-59098</v>
      </c>
      <c r="J811" s="276">
        <v>0</v>
      </c>
      <c r="K811" s="479">
        <v>0</v>
      </c>
    </row>
    <row r="812" spans="1:11" x14ac:dyDescent="0.2">
      <c r="A812" s="209" t="s">
        <v>264</v>
      </c>
      <c r="B812" s="209" t="s">
        <v>1743</v>
      </c>
      <c r="C812" s="209" t="s">
        <v>1753</v>
      </c>
      <c r="D812" s="276">
        <v>17096</v>
      </c>
      <c r="E812" s="479">
        <v>4.5744899999999996E-3</v>
      </c>
      <c r="F812" s="276">
        <v>0</v>
      </c>
      <c r="G812" s="276">
        <v>0</v>
      </c>
      <c r="H812" s="276">
        <v>0</v>
      </c>
      <c r="I812" s="276">
        <v>0</v>
      </c>
      <c r="J812" s="276">
        <v>17096</v>
      </c>
      <c r="K812" s="479">
        <v>4.5744899999999996E-3</v>
      </c>
    </row>
    <row r="813" spans="1:11" x14ac:dyDescent="0.2">
      <c r="A813" s="209" t="s">
        <v>264</v>
      </c>
      <c r="B813" s="209" t="s">
        <v>1155</v>
      </c>
      <c r="C813" s="209" t="s">
        <v>1753</v>
      </c>
      <c r="D813" s="276">
        <v>5214</v>
      </c>
      <c r="E813" s="479">
        <v>1.39514E-3</v>
      </c>
      <c r="F813" s="276">
        <v>0</v>
      </c>
      <c r="G813" s="276">
        <v>0</v>
      </c>
      <c r="H813" s="276">
        <v>0</v>
      </c>
      <c r="I813" s="276">
        <v>0</v>
      </c>
      <c r="J813" s="276">
        <v>5214</v>
      </c>
      <c r="K813" s="479">
        <v>1.39514E-3</v>
      </c>
    </row>
    <row r="814" spans="1:11" x14ac:dyDescent="0.2">
      <c r="A814" s="209" t="s">
        <v>264</v>
      </c>
      <c r="B814" s="209" t="s">
        <v>1157</v>
      </c>
      <c r="C814" s="209" t="s">
        <v>1753</v>
      </c>
      <c r="D814" s="276">
        <v>21</v>
      </c>
      <c r="E814" s="479">
        <v>5.6200000000000004E-6</v>
      </c>
      <c r="F814" s="276">
        <v>0</v>
      </c>
      <c r="G814" s="276">
        <v>0</v>
      </c>
      <c r="H814" s="276">
        <v>0</v>
      </c>
      <c r="I814" s="276">
        <v>0</v>
      </c>
      <c r="J814" s="276">
        <v>21</v>
      </c>
      <c r="K814" s="479">
        <v>5.6200000000000004E-6</v>
      </c>
    </row>
    <row r="815" spans="1:11" x14ac:dyDescent="0.2">
      <c r="A815" s="209" t="s">
        <v>264</v>
      </c>
      <c r="B815" s="209" t="s">
        <v>1157</v>
      </c>
      <c r="C815" s="209" t="s">
        <v>897</v>
      </c>
      <c r="D815" s="276">
        <v>1634</v>
      </c>
      <c r="E815" s="479">
        <v>4.3721999999999999E-4</v>
      </c>
      <c r="F815" s="276">
        <v>0</v>
      </c>
      <c r="G815" s="276">
        <v>0</v>
      </c>
      <c r="H815" s="276">
        <v>0</v>
      </c>
      <c r="I815" s="276">
        <v>-1634</v>
      </c>
      <c r="J815" s="276">
        <v>0</v>
      </c>
      <c r="K815" s="479">
        <v>0</v>
      </c>
    </row>
    <row r="816" spans="1:11" x14ac:dyDescent="0.2">
      <c r="A816" s="209" t="s">
        <v>264</v>
      </c>
      <c r="B816" s="209" t="s">
        <v>1158</v>
      </c>
      <c r="C816" s="209" t="s">
        <v>897</v>
      </c>
      <c r="D816" s="276">
        <v>1814</v>
      </c>
      <c r="E816" s="479">
        <v>4.8537999999999999E-4</v>
      </c>
      <c r="F816" s="276">
        <v>0</v>
      </c>
      <c r="G816" s="276">
        <v>0</v>
      </c>
      <c r="H816" s="276">
        <v>0</v>
      </c>
      <c r="I816" s="276">
        <v>-1814</v>
      </c>
      <c r="J816" s="276">
        <v>0</v>
      </c>
      <c r="K816" s="479">
        <v>0</v>
      </c>
    </row>
    <row r="817" spans="1:11" x14ac:dyDescent="0.2">
      <c r="A817" s="209" t="s">
        <v>264</v>
      </c>
      <c r="B817" s="209" t="s">
        <v>1159</v>
      </c>
      <c r="C817" s="209" t="s">
        <v>1753</v>
      </c>
      <c r="D817" s="276">
        <v>257</v>
      </c>
      <c r="E817" s="479">
        <v>6.8769999999999994E-5</v>
      </c>
      <c r="F817" s="276">
        <v>99</v>
      </c>
      <c r="G817" s="276">
        <v>0</v>
      </c>
      <c r="H817" s="276">
        <v>0</v>
      </c>
      <c r="I817" s="276">
        <v>0</v>
      </c>
      <c r="J817" s="276">
        <v>257</v>
      </c>
      <c r="K817" s="479">
        <v>6.8769999999999994E-5</v>
      </c>
    </row>
    <row r="818" spans="1:11" x14ac:dyDescent="0.2">
      <c r="A818" s="209" t="s">
        <v>264</v>
      </c>
      <c r="B818" s="209" t="s">
        <v>1159</v>
      </c>
      <c r="C818" s="209" t="s">
        <v>897</v>
      </c>
      <c r="D818" s="276">
        <v>11</v>
      </c>
      <c r="E818" s="479">
        <v>2.9399999999999998E-6</v>
      </c>
      <c r="F818" s="276">
        <v>0</v>
      </c>
      <c r="G818" s="276">
        <v>0</v>
      </c>
      <c r="H818" s="276">
        <v>0</v>
      </c>
      <c r="I818" s="276">
        <v>-11</v>
      </c>
      <c r="J818" s="276">
        <v>0</v>
      </c>
      <c r="K818" s="479">
        <v>0</v>
      </c>
    </row>
    <row r="819" spans="1:11" x14ac:dyDescent="0.2">
      <c r="A819" s="209" t="s">
        <v>264</v>
      </c>
      <c r="B819" s="209" t="s">
        <v>1160</v>
      </c>
      <c r="C819" s="209" t="s">
        <v>897</v>
      </c>
      <c r="D819" s="276">
        <v>4744</v>
      </c>
      <c r="E819" s="479">
        <v>1.2693800000000001E-3</v>
      </c>
      <c r="F819" s="276">
        <v>0</v>
      </c>
      <c r="G819" s="276">
        <v>0</v>
      </c>
      <c r="H819" s="276">
        <v>0</v>
      </c>
      <c r="I819" s="276">
        <v>-4744</v>
      </c>
      <c r="J819" s="276">
        <v>0</v>
      </c>
      <c r="K819" s="479">
        <v>0</v>
      </c>
    </row>
    <row r="820" spans="1:11" x14ac:dyDescent="0.2">
      <c r="A820" s="209" t="s">
        <v>264</v>
      </c>
      <c r="B820" s="209" t="s">
        <v>1161</v>
      </c>
      <c r="C820" s="209" t="s">
        <v>1753</v>
      </c>
      <c r="D820" s="276">
        <v>3</v>
      </c>
      <c r="E820" s="479">
        <v>7.9999999999999996E-7</v>
      </c>
      <c r="F820" s="276">
        <v>0</v>
      </c>
      <c r="G820" s="276">
        <v>0</v>
      </c>
      <c r="H820" s="276">
        <v>0</v>
      </c>
      <c r="I820" s="276">
        <v>0</v>
      </c>
      <c r="J820" s="276">
        <v>3</v>
      </c>
      <c r="K820" s="479">
        <v>7.9999999999999996E-7</v>
      </c>
    </row>
    <row r="821" spans="1:11" x14ac:dyDescent="0.2">
      <c r="A821" s="209" t="s">
        <v>264</v>
      </c>
      <c r="B821" s="209" t="s">
        <v>1161</v>
      </c>
      <c r="C821" s="209" t="s">
        <v>897</v>
      </c>
      <c r="D821" s="276">
        <v>10002</v>
      </c>
      <c r="E821" s="479">
        <v>2.6762999999999999E-3</v>
      </c>
      <c r="F821" s="276">
        <v>0</v>
      </c>
      <c r="G821" s="276">
        <v>0</v>
      </c>
      <c r="H821" s="276">
        <v>0</v>
      </c>
      <c r="I821" s="276">
        <v>-10002</v>
      </c>
      <c r="J821" s="276">
        <v>0</v>
      </c>
      <c r="K821" s="479">
        <v>0</v>
      </c>
    </row>
    <row r="822" spans="1:11" x14ac:dyDescent="0.2">
      <c r="A822" s="209" t="s">
        <v>264</v>
      </c>
      <c r="B822" s="209" t="s">
        <v>1162</v>
      </c>
      <c r="C822" s="209" t="s">
        <v>1753</v>
      </c>
      <c r="D822" s="276">
        <v>2615</v>
      </c>
      <c r="E822" s="479">
        <v>6.9970999999999998E-4</v>
      </c>
      <c r="F822" s="276">
        <v>0</v>
      </c>
      <c r="G822" s="276">
        <v>0</v>
      </c>
      <c r="H822" s="276">
        <v>0</v>
      </c>
      <c r="I822" s="276">
        <v>0</v>
      </c>
      <c r="J822" s="276">
        <v>2615</v>
      </c>
      <c r="K822" s="479">
        <v>6.9970999999999998E-4</v>
      </c>
    </row>
    <row r="823" spans="1:11" x14ac:dyDescent="0.2">
      <c r="A823" s="209" t="s">
        <v>264</v>
      </c>
      <c r="B823" s="209" t="s">
        <v>1164</v>
      </c>
      <c r="C823" s="209" t="s">
        <v>1753</v>
      </c>
      <c r="D823" s="276">
        <v>269</v>
      </c>
      <c r="E823" s="479">
        <v>7.1979999999999999E-5</v>
      </c>
      <c r="F823" s="276">
        <v>8</v>
      </c>
      <c r="G823" s="276">
        <v>0</v>
      </c>
      <c r="H823" s="276">
        <v>0</v>
      </c>
      <c r="I823" s="276">
        <v>0</v>
      </c>
      <c r="J823" s="276">
        <v>269</v>
      </c>
      <c r="K823" s="479">
        <v>7.1979999999999999E-5</v>
      </c>
    </row>
    <row r="824" spans="1:11" x14ac:dyDescent="0.2">
      <c r="A824" s="209" t="s">
        <v>264</v>
      </c>
      <c r="B824" s="209" t="s">
        <v>1165</v>
      </c>
      <c r="C824" s="209" t="s">
        <v>1753</v>
      </c>
      <c r="D824" s="276">
        <v>1091</v>
      </c>
      <c r="E824" s="479">
        <v>2.9192999999999998E-4</v>
      </c>
      <c r="F824" s="276">
        <v>0</v>
      </c>
      <c r="G824" s="276">
        <v>0</v>
      </c>
      <c r="H824" s="276">
        <v>0</v>
      </c>
      <c r="I824" s="276">
        <v>0</v>
      </c>
      <c r="J824" s="276">
        <v>1091</v>
      </c>
      <c r="K824" s="479">
        <v>2.9192999999999998E-4</v>
      </c>
    </row>
    <row r="825" spans="1:11" x14ac:dyDescent="0.2">
      <c r="A825" s="209" t="s">
        <v>264</v>
      </c>
      <c r="B825" s="209" t="s">
        <v>1166</v>
      </c>
      <c r="C825" s="209" t="s">
        <v>1753</v>
      </c>
      <c r="D825" s="276">
        <v>38</v>
      </c>
      <c r="E825" s="479">
        <v>1.0169999999999999E-5</v>
      </c>
      <c r="F825" s="276">
        <v>0</v>
      </c>
      <c r="G825" s="276">
        <v>0</v>
      </c>
      <c r="H825" s="276">
        <v>0</v>
      </c>
      <c r="I825" s="276">
        <v>0</v>
      </c>
      <c r="J825" s="276">
        <v>38</v>
      </c>
      <c r="K825" s="479">
        <v>1.0169999999999999E-5</v>
      </c>
    </row>
    <row r="826" spans="1:11" x14ac:dyDescent="0.2">
      <c r="A826" s="209" t="s">
        <v>264</v>
      </c>
      <c r="B826" s="209" t="s">
        <v>1167</v>
      </c>
      <c r="C826" s="209" t="s">
        <v>1753</v>
      </c>
      <c r="D826" s="276">
        <v>11675</v>
      </c>
      <c r="E826" s="479">
        <v>3.1239499999999999E-3</v>
      </c>
      <c r="F826" s="276">
        <v>1786</v>
      </c>
      <c r="G826" s="276">
        <v>120</v>
      </c>
      <c r="H826" s="276">
        <v>192</v>
      </c>
      <c r="I826" s="276">
        <v>30</v>
      </c>
      <c r="J826" s="276">
        <v>12017</v>
      </c>
      <c r="K826" s="479">
        <v>3.2154699999999998E-3</v>
      </c>
    </row>
    <row r="827" spans="1:11" x14ac:dyDescent="0.2">
      <c r="A827" s="209" t="s">
        <v>264</v>
      </c>
      <c r="B827" s="209" t="s">
        <v>1168</v>
      </c>
      <c r="C827" s="209" t="s">
        <v>1753</v>
      </c>
      <c r="D827" s="276">
        <v>826</v>
      </c>
      <c r="E827" s="479">
        <v>2.2101999999999999E-4</v>
      </c>
      <c r="F827" s="276">
        <v>3</v>
      </c>
      <c r="G827" s="276">
        <v>0</v>
      </c>
      <c r="H827" s="276">
        <v>0</v>
      </c>
      <c r="I827" s="276">
        <v>0</v>
      </c>
      <c r="J827" s="276">
        <v>826</v>
      </c>
      <c r="K827" s="479">
        <v>2.2101999999999999E-4</v>
      </c>
    </row>
    <row r="828" spans="1:11" x14ac:dyDescent="0.2">
      <c r="A828" s="209" t="s">
        <v>264</v>
      </c>
      <c r="B828" s="209" t="s">
        <v>1169</v>
      </c>
      <c r="C828" s="209" t="s">
        <v>1753</v>
      </c>
      <c r="D828" s="276">
        <v>5276</v>
      </c>
      <c r="E828" s="479">
        <v>1.4117299999999999E-3</v>
      </c>
      <c r="F828" s="276">
        <v>95</v>
      </c>
      <c r="G828" s="276">
        <v>38</v>
      </c>
      <c r="H828" s="276">
        <v>1198</v>
      </c>
      <c r="I828" s="276">
        <v>157</v>
      </c>
      <c r="J828" s="276">
        <v>6669</v>
      </c>
      <c r="K828" s="479">
        <v>1.78447E-3</v>
      </c>
    </row>
    <row r="829" spans="1:11" x14ac:dyDescent="0.2">
      <c r="A829" s="209" t="s">
        <v>264</v>
      </c>
      <c r="B829" s="209" t="s">
        <v>1171</v>
      </c>
      <c r="C829" s="209" t="s">
        <v>1753</v>
      </c>
      <c r="D829" s="276">
        <v>353</v>
      </c>
      <c r="E829" s="479">
        <v>9.4450000000000005E-5</v>
      </c>
      <c r="F829" s="276">
        <v>38</v>
      </c>
      <c r="G829" s="276">
        <v>0</v>
      </c>
      <c r="H829" s="276">
        <v>0</v>
      </c>
      <c r="I829" s="276">
        <v>0</v>
      </c>
      <c r="J829" s="276">
        <v>353</v>
      </c>
      <c r="K829" s="479">
        <v>9.4450000000000005E-5</v>
      </c>
    </row>
    <row r="830" spans="1:11" x14ac:dyDescent="0.2">
      <c r="A830" s="209" t="s">
        <v>264</v>
      </c>
      <c r="B830" s="209" t="s">
        <v>1176</v>
      </c>
      <c r="C830" s="209" t="s">
        <v>1753</v>
      </c>
      <c r="D830" s="276">
        <v>3855</v>
      </c>
      <c r="E830" s="479">
        <v>1.03151E-3</v>
      </c>
      <c r="F830" s="276">
        <v>209</v>
      </c>
      <c r="G830" s="276">
        <v>0</v>
      </c>
      <c r="H830" s="276">
        <v>0</v>
      </c>
      <c r="I830" s="276">
        <v>0</v>
      </c>
      <c r="J830" s="276">
        <v>3855</v>
      </c>
      <c r="K830" s="479">
        <v>1.03151E-3</v>
      </c>
    </row>
    <row r="831" spans="1:11" x14ac:dyDescent="0.2">
      <c r="A831" s="209" t="s">
        <v>264</v>
      </c>
      <c r="B831" s="209" t="s">
        <v>1177</v>
      </c>
      <c r="C831" s="209" t="s">
        <v>1753</v>
      </c>
      <c r="D831" s="276">
        <v>9096</v>
      </c>
      <c r="E831" s="479">
        <v>2.4338799999999998E-3</v>
      </c>
      <c r="F831" s="276">
        <v>155</v>
      </c>
      <c r="G831" s="276">
        <v>0</v>
      </c>
      <c r="H831" s="276">
        <v>0</v>
      </c>
      <c r="I831" s="276">
        <v>0</v>
      </c>
      <c r="J831" s="276">
        <v>9096</v>
      </c>
      <c r="K831" s="479">
        <v>2.4338799999999998E-3</v>
      </c>
    </row>
    <row r="832" spans="1:11" x14ac:dyDescent="0.2">
      <c r="A832" s="209" t="s">
        <v>264</v>
      </c>
      <c r="B832" s="209" t="s">
        <v>1179</v>
      </c>
      <c r="C832" s="209" t="s">
        <v>1753</v>
      </c>
      <c r="D832" s="276">
        <v>53287</v>
      </c>
      <c r="E832" s="479">
        <v>1.4258349999999999E-2</v>
      </c>
      <c r="F832" s="276">
        <v>6956</v>
      </c>
      <c r="G832" s="276">
        <v>0</v>
      </c>
      <c r="H832" s="276">
        <v>0</v>
      </c>
      <c r="I832" s="276">
        <v>0</v>
      </c>
      <c r="J832" s="276">
        <v>53287</v>
      </c>
      <c r="K832" s="479">
        <v>1.4258349999999999E-2</v>
      </c>
    </row>
    <row r="833" spans="1:11" x14ac:dyDescent="0.2">
      <c r="A833" s="209" t="s">
        <v>264</v>
      </c>
      <c r="B833" s="209" t="s">
        <v>1181</v>
      </c>
      <c r="C833" s="209" t="s">
        <v>1753</v>
      </c>
      <c r="D833" s="276">
        <v>14995</v>
      </c>
      <c r="E833" s="479">
        <v>4.0123099999999998E-3</v>
      </c>
      <c r="F833" s="276">
        <v>0</v>
      </c>
      <c r="G833" s="276">
        <v>0</v>
      </c>
      <c r="H833" s="276">
        <v>0</v>
      </c>
      <c r="I833" s="276">
        <v>0</v>
      </c>
      <c r="J833" s="276">
        <v>14995</v>
      </c>
      <c r="K833" s="479">
        <v>4.0123099999999998E-3</v>
      </c>
    </row>
    <row r="834" spans="1:11" x14ac:dyDescent="0.2">
      <c r="A834" s="209" t="s">
        <v>264</v>
      </c>
      <c r="B834" s="209" t="s">
        <v>1182</v>
      </c>
      <c r="C834" s="209" t="s">
        <v>1753</v>
      </c>
      <c r="D834" s="276">
        <v>42538</v>
      </c>
      <c r="E834" s="479">
        <v>1.138217E-2</v>
      </c>
      <c r="F834" s="276">
        <v>2742</v>
      </c>
      <c r="G834" s="276">
        <v>0</v>
      </c>
      <c r="H834" s="276">
        <v>0</v>
      </c>
      <c r="I834" s="276">
        <v>0</v>
      </c>
      <c r="J834" s="276">
        <v>42538</v>
      </c>
      <c r="K834" s="479">
        <v>1.138217E-2</v>
      </c>
    </row>
    <row r="835" spans="1:11" x14ac:dyDescent="0.2">
      <c r="A835" s="209" t="s">
        <v>264</v>
      </c>
      <c r="B835" s="209" t="s">
        <v>1185</v>
      </c>
      <c r="C835" s="209" t="s">
        <v>1753</v>
      </c>
      <c r="D835" s="276">
        <v>294</v>
      </c>
      <c r="E835" s="479">
        <v>7.8670000000000004E-5</v>
      </c>
      <c r="F835" s="276">
        <v>0</v>
      </c>
      <c r="G835" s="276">
        <v>0</v>
      </c>
      <c r="H835" s="276">
        <v>0</v>
      </c>
      <c r="I835" s="276">
        <v>0</v>
      </c>
      <c r="J835" s="276">
        <v>294</v>
      </c>
      <c r="K835" s="479">
        <v>7.8670000000000004E-5</v>
      </c>
    </row>
    <row r="836" spans="1:11" x14ac:dyDescent="0.2">
      <c r="A836" s="209" t="s">
        <v>264</v>
      </c>
      <c r="B836" s="209" t="s">
        <v>1187</v>
      </c>
      <c r="C836" s="209" t="s">
        <v>1753</v>
      </c>
      <c r="D836" s="276">
        <v>164</v>
      </c>
      <c r="E836" s="479">
        <v>4.388E-5</v>
      </c>
      <c r="F836" s="276">
        <v>0</v>
      </c>
      <c r="G836" s="276">
        <v>0</v>
      </c>
      <c r="H836" s="276">
        <v>0</v>
      </c>
      <c r="I836" s="276">
        <v>0</v>
      </c>
      <c r="J836" s="276">
        <v>164</v>
      </c>
      <c r="K836" s="479">
        <v>4.388E-5</v>
      </c>
    </row>
    <row r="837" spans="1:11" x14ac:dyDescent="0.2">
      <c r="A837" s="209" t="s">
        <v>264</v>
      </c>
      <c r="B837" s="209" t="s">
        <v>1188</v>
      </c>
      <c r="C837" s="209" t="s">
        <v>1753</v>
      </c>
      <c r="D837" s="276">
        <v>691</v>
      </c>
      <c r="E837" s="479">
        <v>1.8489999999999999E-4</v>
      </c>
      <c r="F837" s="276">
        <v>0</v>
      </c>
      <c r="G837" s="276">
        <v>0</v>
      </c>
      <c r="H837" s="276">
        <v>0</v>
      </c>
      <c r="I837" s="276">
        <v>0</v>
      </c>
      <c r="J837" s="276">
        <v>691</v>
      </c>
      <c r="K837" s="479">
        <v>1.8489999999999999E-4</v>
      </c>
    </row>
    <row r="838" spans="1:11" x14ac:dyDescent="0.2">
      <c r="A838" s="209" t="s">
        <v>264</v>
      </c>
      <c r="B838" s="209" t="s">
        <v>1189</v>
      </c>
      <c r="C838" s="209" t="s">
        <v>1753</v>
      </c>
      <c r="D838" s="276">
        <v>16782</v>
      </c>
      <c r="E838" s="479">
        <v>4.4904699999999999E-3</v>
      </c>
      <c r="F838" s="276">
        <v>129</v>
      </c>
      <c r="G838" s="276">
        <v>211</v>
      </c>
      <c r="H838" s="276">
        <v>22</v>
      </c>
      <c r="I838" s="276">
        <v>535</v>
      </c>
      <c r="J838" s="276">
        <v>17550</v>
      </c>
      <c r="K838" s="479">
        <v>4.6959699999999998E-3</v>
      </c>
    </row>
    <row r="839" spans="1:11" x14ac:dyDescent="0.2">
      <c r="A839" s="209" t="s">
        <v>264</v>
      </c>
      <c r="B839" s="209" t="s">
        <v>1190</v>
      </c>
      <c r="C839" s="209" t="s">
        <v>1753</v>
      </c>
      <c r="D839" s="276">
        <v>2303820</v>
      </c>
      <c r="E839" s="479">
        <v>0.61644792000000004</v>
      </c>
      <c r="F839" s="276">
        <v>395346</v>
      </c>
      <c r="G839" s="276">
        <v>0</v>
      </c>
      <c r="H839" s="276">
        <v>0</v>
      </c>
      <c r="I839" s="276">
        <v>0</v>
      </c>
      <c r="J839" s="276">
        <v>2303820</v>
      </c>
      <c r="K839" s="479">
        <v>0.61644792000000004</v>
      </c>
    </row>
    <row r="840" spans="1:11" x14ac:dyDescent="0.2">
      <c r="A840" s="209" t="s">
        <v>264</v>
      </c>
      <c r="B840" s="209" t="s">
        <v>788</v>
      </c>
      <c r="C840" s="209" t="s">
        <v>1753</v>
      </c>
      <c r="D840" s="276">
        <v>44746</v>
      </c>
      <c r="E840" s="479">
        <v>1.1972969999999999E-2</v>
      </c>
      <c r="F840" s="276">
        <v>0</v>
      </c>
      <c r="G840" s="276">
        <v>0</v>
      </c>
      <c r="H840" s="276">
        <v>0</v>
      </c>
      <c r="I840" s="276">
        <v>0</v>
      </c>
      <c r="J840" s="276">
        <v>44746</v>
      </c>
      <c r="K840" s="479">
        <v>1.1972969999999999E-2</v>
      </c>
    </row>
    <row r="841" spans="1:11" x14ac:dyDescent="0.2">
      <c r="A841" s="209" t="s">
        <v>264</v>
      </c>
      <c r="B841" s="209" t="s">
        <v>1253</v>
      </c>
      <c r="C841" s="209" t="s">
        <v>1753</v>
      </c>
      <c r="D841" s="276">
        <v>392100</v>
      </c>
      <c r="E841" s="479">
        <v>0.10491672</v>
      </c>
      <c r="F841" s="276">
        <v>0</v>
      </c>
      <c r="G841" s="276">
        <v>0</v>
      </c>
      <c r="H841" s="276">
        <v>0</v>
      </c>
      <c r="I841" s="276">
        <v>0</v>
      </c>
      <c r="J841" s="276">
        <v>392100</v>
      </c>
      <c r="K841" s="479">
        <v>0.10491672</v>
      </c>
    </row>
    <row r="842" spans="1:11" x14ac:dyDescent="0.2">
      <c r="A842" s="209" t="s">
        <v>264</v>
      </c>
      <c r="B842" s="209" t="s">
        <v>1254</v>
      </c>
      <c r="C842" s="209" t="s">
        <v>1753</v>
      </c>
      <c r="D842" s="276">
        <v>53779</v>
      </c>
      <c r="E842" s="479">
        <v>1.438999E-2</v>
      </c>
      <c r="F842" s="276">
        <v>0</v>
      </c>
      <c r="G842" s="276">
        <v>0</v>
      </c>
      <c r="H842" s="276">
        <v>0</v>
      </c>
      <c r="I842" s="276">
        <v>0</v>
      </c>
      <c r="J842" s="276">
        <v>53779</v>
      </c>
      <c r="K842" s="479">
        <v>1.438999E-2</v>
      </c>
    </row>
    <row r="843" spans="1:11" x14ac:dyDescent="0.2">
      <c r="A843" s="209" t="s">
        <v>264</v>
      </c>
      <c r="B843" s="209" t="s">
        <v>1255</v>
      </c>
      <c r="C843" s="209" t="s">
        <v>1753</v>
      </c>
      <c r="D843" s="276">
        <v>22356</v>
      </c>
      <c r="E843" s="479">
        <v>5.9819399999999998E-3</v>
      </c>
      <c r="F843" s="276">
        <v>0</v>
      </c>
      <c r="G843" s="276">
        <v>0</v>
      </c>
      <c r="H843" s="276">
        <v>0</v>
      </c>
      <c r="I843" s="276">
        <v>0</v>
      </c>
      <c r="J843" s="276">
        <v>22356</v>
      </c>
      <c r="K843" s="479">
        <v>5.9819399999999998E-3</v>
      </c>
    </row>
    <row r="844" spans="1:11" x14ac:dyDescent="0.2">
      <c r="A844" s="209" t="s">
        <v>264</v>
      </c>
      <c r="B844" s="209" t="s">
        <v>1256</v>
      </c>
      <c r="C844" s="209" t="s">
        <v>1753</v>
      </c>
      <c r="D844" s="276">
        <v>684649</v>
      </c>
      <c r="E844" s="479">
        <v>0.18319593000000001</v>
      </c>
      <c r="F844" s="276">
        <v>0</v>
      </c>
      <c r="G844" s="276">
        <v>0</v>
      </c>
      <c r="H844" s="276">
        <v>0</v>
      </c>
      <c r="I844" s="276">
        <v>0</v>
      </c>
      <c r="J844" s="276">
        <v>684649</v>
      </c>
      <c r="K844" s="479">
        <v>0.18319593000000001</v>
      </c>
    </row>
    <row r="845" spans="1:11" x14ac:dyDescent="0.2">
      <c r="A845" s="209" t="s">
        <v>264</v>
      </c>
      <c r="B845" s="209" t="s">
        <v>1257</v>
      </c>
      <c r="C845" s="209" t="s">
        <v>1753</v>
      </c>
      <c r="D845" s="276">
        <v>160049</v>
      </c>
      <c r="E845" s="479">
        <v>4.2825340000000003E-2</v>
      </c>
      <c r="F845" s="276">
        <v>0</v>
      </c>
      <c r="G845" s="276">
        <v>0</v>
      </c>
      <c r="H845" s="276">
        <v>0</v>
      </c>
      <c r="I845" s="276">
        <v>0</v>
      </c>
      <c r="J845" s="276">
        <v>160049</v>
      </c>
      <c r="K845" s="479">
        <v>4.2825340000000003E-2</v>
      </c>
    </row>
    <row r="846" spans="1:11" x14ac:dyDescent="0.2">
      <c r="A846" s="209" t="s">
        <v>264</v>
      </c>
      <c r="B846" s="209" t="s">
        <v>1260</v>
      </c>
      <c r="C846" s="209" t="s">
        <v>1753</v>
      </c>
      <c r="D846" s="276">
        <v>75843</v>
      </c>
      <c r="E846" s="479">
        <v>2.0293800000000001E-2</v>
      </c>
      <c r="F846" s="276">
        <v>0</v>
      </c>
      <c r="G846" s="276">
        <v>0</v>
      </c>
      <c r="H846" s="276">
        <v>0</v>
      </c>
      <c r="I846" s="276">
        <v>0</v>
      </c>
      <c r="J846" s="276">
        <v>75843</v>
      </c>
      <c r="K846" s="479">
        <v>2.0293800000000001E-2</v>
      </c>
    </row>
    <row r="847" spans="1:11" x14ac:dyDescent="0.2">
      <c r="A847" s="209" t="s">
        <v>264</v>
      </c>
      <c r="B847" s="209" t="s">
        <v>1262</v>
      </c>
      <c r="C847" s="209" t="s">
        <v>1753</v>
      </c>
      <c r="D847" s="276">
        <v>-92</v>
      </c>
      <c r="E847" s="479">
        <v>-2.4620000000000001E-5</v>
      </c>
      <c r="F847" s="276">
        <v>0</v>
      </c>
      <c r="G847" s="276">
        <v>0</v>
      </c>
      <c r="H847" s="276">
        <v>0</v>
      </c>
      <c r="I847" s="276">
        <v>0</v>
      </c>
      <c r="J847" s="276">
        <v>-92</v>
      </c>
      <c r="K847" s="479">
        <v>-2.4620000000000001E-5</v>
      </c>
    </row>
    <row r="848" spans="1:11" x14ac:dyDescent="0.2">
      <c r="A848" s="209" t="s">
        <v>264</v>
      </c>
      <c r="B848" s="209" t="s">
        <v>1264</v>
      </c>
      <c r="C848" s="209" t="s">
        <v>1753</v>
      </c>
      <c r="D848" s="276">
        <v>1433430</v>
      </c>
      <c r="E848" s="479">
        <v>0.38355208000000002</v>
      </c>
      <c r="F848" s="276">
        <v>0</v>
      </c>
      <c r="G848" s="276">
        <v>0</v>
      </c>
      <c r="H848" s="276">
        <v>0</v>
      </c>
      <c r="I848" s="276">
        <v>0</v>
      </c>
      <c r="J848" s="276">
        <v>1433430</v>
      </c>
      <c r="K848" s="479">
        <v>0.38355208000000002</v>
      </c>
    </row>
    <row r="849" spans="1:11" x14ac:dyDescent="0.2">
      <c r="A849" s="209" t="s">
        <v>264</v>
      </c>
      <c r="B849" s="209" t="s">
        <v>691</v>
      </c>
      <c r="C849" s="209" t="s">
        <v>1753</v>
      </c>
      <c r="D849" s="276">
        <v>3737250</v>
      </c>
      <c r="E849" s="479">
        <v>1</v>
      </c>
      <c r="F849" s="276">
        <v>0</v>
      </c>
      <c r="G849" s="276">
        <v>0</v>
      </c>
      <c r="H849" s="276">
        <v>0</v>
      </c>
      <c r="I849" s="276">
        <v>0</v>
      </c>
      <c r="J849" s="276">
        <v>3737250</v>
      </c>
      <c r="K849" s="479">
        <v>1</v>
      </c>
    </row>
    <row r="850" spans="1:11" hidden="1" x14ac:dyDescent="0.2">
      <c r="A850" s="209" t="s">
        <v>262</v>
      </c>
      <c r="B850" s="209" t="s">
        <v>508</v>
      </c>
      <c r="C850" s="209" t="s">
        <v>1753</v>
      </c>
      <c r="D850" s="276">
        <v>46201</v>
      </c>
      <c r="E850" s="479">
        <v>3.0625610000000001E-2</v>
      </c>
      <c r="F850" s="276">
        <v>34180</v>
      </c>
      <c r="G850" s="276">
        <v>4367</v>
      </c>
      <c r="H850" s="276">
        <v>0</v>
      </c>
      <c r="I850" s="276">
        <v>12650</v>
      </c>
      <c r="J850" s="276">
        <v>63218</v>
      </c>
      <c r="K850" s="479">
        <v>4.19058E-2</v>
      </c>
    </row>
    <row r="851" spans="1:11" hidden="1" x14ac:dyDescent="0.2">
      <c r="A851" s="209" t="s">
        <v>262</v>
      </c>
      <c r="B851" s="209" t="s">
        <v>500</v>
      </c>
      <c r="C851" s="209" t="s">
        <v>1753</v>
      </c>
      <c r="D851" s="276">
        <v>5963</v>
      </c>
      <c r="E851" s="479">
        <v>3.9527399999999997E-3</v>
      </c>
      <c r="F851" s="276">
        <v>5656</v>
      </c>
      <c r="G851" s="276">
        <v>645</v>
      </c>
      <c r="H851" s="276">
        <v>0</v>
      </c>
      <c r="I851" s="276">
        <v>466</v>
      </c>
      <c r="J851" s="276">
        <v>7074</v>
      </c>
      <c r="K851" s="479">
        <v>4.6892000000000001E-3</v>
      </c>
    </row>
    <row r="852" spans="1:11" hidden="1" x14ac:dyDescent="0.2">
      <c r="A852" s="209" t="s">
        <v>262</v>
      </c>
      <c r="B852" s="209" t="s">
        <v>487</v>
      </c>
      <c r="C852" s="209" t="s">
        <v>1753</v>
      </c>
      <c r="D852" s="276">
        <v>345875</v>
      </c>
      <c r="E852" s="479">
        <v>0.22927280999999999</v>
      </c>
      <c r="F852" s="276">
        <v>340482</v>
      </c>
      <c r="G852" s="276">
        <v>67422</v>
      </c>
      <c r="H852" s="276">
        <v>0</v>
      </c>
      <c r="I852" s="276">
        <v>27224</v>
      </c>
      <c r="J852" s="276">
        <v>440521</v>
      </c>
      <c r="K852" s="479">
        <v>0.29201153000000002</v>
      </c>
    </row>
    <row r="853" spans="1:11" hidden="1" x14ac:dyDescent="0.2">
      <c r="A853" s="209" t="s">
        <v>262</v>
      </c>
      <c r="B853" s="209" t="s">
        <v>479</v>
      </c>
      <c r="C853" s="209" t="s">
        <v>1753</v>
      </c>
      <c r="D853" s="276">
        <v>21227</v>
      </c>
      <c r="E853" s="479">
        <v>1.4070900000000001E-2</v>
      </c>
      <c r="F853" s="276">
        <v>15356</v>
      </c>
      <c r="G853" s="276">
        <v>1449</v>
      </c>
      <c r="H853" s="276">
        <v>0</v>
      </c>
      <c r="I853" s="276">
        <v>843</v>
      </c>
      <c r="J853" s="276">
        <v>23519</v>
      </c>
      <c r="K853" s="479">
        <v>1.559022E-2</v>
      </c>
    </row>
    <row r="854" spans="1:11" hidden="1" x14ac:dyDescent="0.2">
      <c r="A854" s="209" t="s">
        <v>262</v>
      </c>
      <c r="B854" s="209" t="s">
        <v>472</v>
      </c>
      <c r="C854" s="209" t="s">
        <v>1753</v>
      </c>
      <c r="D854" s="276">
        <v>1825</v>
      </c>
      <c r="E854" s="479">
        <v>1.2097500000000001E-3</v>
      </c>
      <c r="F854" s="276">
        <v>1</v>
      </c>
      <c r="G854" s="276">
        <v>89</v>
      </c>
      <c r="H854" s="276">
        <v>0</v>
      </c>
      <c r="I854" s="276">
        <v>28</v>
      </c>
      <c r="J854" s="276">
        <v>1942</v>
      </c>
      <c r="K854" s="479">
        <v>1.2873100000000001E-3</v>
      </c>
    </row>
    <row r="855" spans="1:11" hidden="1" x14ac:dyDescent="0.2">
      <c r="A855" s="209" t="s">
        <v>262</v>
      </c>
      <c r="B855" s="209" t="s">
        <v>1096</v>
      </c>
      <c r="C855" s="209" t="s">
        <v>1753</v>
      </c>
      <c r="D855" s="276">
        <v>264</v>
      </c>
      <c r="E855" s="479">
        <v>1.75E-4</v>
      </c>
      <c r="F855" s="276">
        <v>0</v>
      </c>
      <c r="G855" s="276">
        <v>38</v>
      </c>
      <c r="H855" s="276">
        <v>0</v>
      </c>
      <c r="I855" s="276">
        <v>16</v>
      </c>
      <c r="J855" s="276">
        <v>318</v>
      </c>
      <c r="K855" s="479">
        <v>2.108E-4</v>
      </c>
    </row>
    <row r="856" spans="1:11" hidden="1" x14ac:dyDescent="0.2">
      <c r="A856" s="209" t="s">
        <v>262</v>
      </c>
      <c r="B856" s="209" t="s">
        <v>1097</v>
      </c>
      <c r="C856" s="209" t="s">
        <v>1753</v>
      </c>
      <c r="D856" s="276">
        <v>1</v>
      </c>
      <c r="E856" s="479">
        <v>6.6000000000000003E-7</v>
      </c>
      <c r="F856" s="276">
        <v>0</v>
      </c>
      <c r="G856" s="276">
        <v>1</v>
      </c>
      <c r="H856" s="276">
        <v>0</v>
      </c>
      <c r="I856" s="276">
        <v>0</v>
      </c>
      <c r="J856" s="276">
        <v>2</v>
      </c>
      <c r="K856" s="479">
        <v>1.33E-6</v>
      </c>
    </row>
    <row r="857" spans="1:11" hidden="1" x14ac:dyDescent="0.2">
      <c r="A857" s="209" t="s">
        <v>262</v>
      </c>
      <c r="B857" s="209" t="s">
        <v>1098</v>
      </c>
      <c r="C857" s="209" t="s">
        <v>1753</v>
      </c>
      <c r="D857" s="276">
        <v>2796</v>
      </c>
      <c r="E857" s="479">
        <v>1.85341E-3</v>
      </c>
      <c r="F857" s="276">
        <v>0</v>
      </c>
      <c r="G857" s="276">
        <v>578</v>
      </c>
      <c r="H857" s="276">
        <v>0</v>
      </c>
      <c r="I857" s="276">
        <v>138</v>
      </c>
      <c r="J857" s="276">
        <v>3512</v>
      </c>
      <c r="K857" s="479">
        <v>2.32803E-3</v>
      </c>
    </row>
    <row r="858" spans="1:11" hidden="1" x14ac:dyDescent="0.2">
      <c r="A858" s="209" t="s">
        <v>262</v>
      </c>
      <c r="B858" s="209" t="s">
        <v>453</v>
      </c>
      <c r="C858" s="209" t="s">
        <v>1753</v>
      </c>
      <c r="D858" s="276">
        <v>757</v>
      </c>
      <c r="E858" s="479">
        <v>5.0180000000000005E-4</v>
      </c>
      <c r="F858" s="276">
        <v>757</v>
      </c>
      <c r="G858" s="276">
        <v>36</v>
      </c>
      <c r="H858" s="276">
        <v>0</v>
      </c>
      <c r="I858" s="276">
        <v>86</v>
      </c>
      <c r="J858" s="276">
        <v>879</v>
      </c>
      <c r="K858" s="479">
        <v>5.8266999999999998E-4</v>
      </c>
    </row>
    <row r="859" spans="1:11" hidden="1" x14ac:dyDescent="0.2">
      <c r="A859" s="209" t="s">
        <v>262</v>
      </c>
      <c r="B859" s="209" t="s">
        <v>1826</v>
      </c>
      <c r="C859" s="209" t="s">
        <v>1753</v>
      </c>
      <c r="D859" s="276">
        <v>362</v>
      </c>
      <c r="E859" s="479">
        <v>2.3996E-4</v>
      </c>
      <c r="F859" s="276">
        <v>309</v>
      </c>
      <c r="G859" s="276">
        <v>19</v>
      </c>
      <c r="H859" s="276">
        <v>0</v>
      </c>
      <c r="I859" s="276">
        <v>81</v>
      </c>
      <c r="J859" s="276">
        <v>462</v>
      </c>
      <c r="K859" s="479">
        <v>3.0624999999999999E-4</v>
      </c>
    </row>
    <row r="860" spans="1:11" hidden="1" x14ac:dyDescent="0.2">
      <c r="A860" s="209" t="s">
        <v>262</v>
      </c>
      <c r="B860" s="209" t="s">
        <v>444</v>
      </c>
      <c r="C860" s="209" t="s">
        <v>1753</v>
      </c>
      <c r="D860" s="276">
        <v>31428</v>
      </c>
      <c r="E860" s="479">
        <v>2.0832920000000001E-2</v>
      </c>
      <c r="F860" s="276">
        <v>3825</v>
      </c>
      <c r="G860" s="276">
        <v>8538</v>
      </c>
      <c r="H860" s="276">
        <v>0</v>
      </c>
      <c r="I860" s="276">
        <v>1129</v>
      </c>
      <c r="J860" s="276">
        <v>41095</v>
      </c>
      <c r="K860" s="479">
        <v>2.7240960000000002E-2</v>
      </c>
    </row>
    <row r="861" spans="1:11" hidden="1" x14ac:dyDescent="0.2">
      <c r="A861" s="209" t="s">
        <v>262</v>
      </c>
      <c r="B861" s="209" t="s">
        <v>440</v>
      </c>
      <c r="C861" s="209" t="s">
        <v>1753</v>
      </c>
      <c r="D861" s="276">
        <v>7968</v>
      </c>
      <c r="E861" s="479">
        <v>5.2818099999999996E-3</v>
      </c>
      <c r="F861" s="276">
        <v>0</v>
      </c>
      <c r="G861" s="276">
        <v>0</v>
      </c>
      <c r="H861" s="276">
        <v>0</v>
      </c>
      <c r="I861" s="276">
        <v>257</v>
      </c>
      <c r="J861" s="276">
        <v>8225</v>
      </c>
      <c r="K861" s="479">
        <v>5.4521700000000001E-3</v>
      </c>
    </row>
    <row r="862" spans="1:11" hidden="1" x14ac:dyDescent="0.2">
      <c r="A862" s="209" t="s">
        <v>262</v>
      </c>
      <c r="B862" s="209" t="s">
        <v>292</v>
      </c>
      <c r="C862" s="209" t="s">
        <v>1753</v>
      </c>
      <c r="D862" s="276">
        <v>59880</v>
      </c>
      <c r="E862" s="479">
        <v>3.9693109999999997E-2</v>
      </c>
      <c r="F862" s="276">
        <v>20857</v>
      </c>
      <c r="G862" s="276">
        <v>13072</v>
      </c>
      <c r="H862" s="276">
        <v>0</v>
      </c>
      <c r="I862" s="276">
        <v>4783</v>
      </c>
      <c r="J862" s="276">
        <v>77735</v>
      </c>
      <c r="K862" s="479">
        <v>5.1528789999999998E-2</v>
      </c>
    </row>
    <row r="863" spans="1:11" hidden="1" x14ac:dyDescent="0.2">
      <c r="A863" s="209" t="s">
        <v>262</v>
      </c>
      <c r="B863" s="209" t="s">
        <v>290</v>
      </c>
      <c r="C863" s="209" t="s">
        <v>1753</v>
      </c>
      <c r="D863" s="276">
        <v>342</v>
      </c>
      <c r="E863" s="479">
        <v>2.2670000000000001E-4</v>
      </c>
      <c r="F863" s="276">
        <v>0</v>
      </c>
      <c r="G863" s="276">
        <v>17</v>
      </c>
      <c r="H863" s="276">
        <v>0</v>
      </c>
      <c r="I863" s="276">
        <v>5</v>
      </c>
      <c r="J863" s="276">
        <v>364</v>
      </c>
      <c r="K863" s="479">
        <v>2.4128999999999999E-4</v>
      </c>
    </row>
    <row r="864" spans="1:11" hidden="1" x14ac:dyDescent="0.2">
      <c r="A864" s="209" t="s">
        <v>262</v>
      </c>
      <c r="B864" s="209" t="s">
        <v>284</v>
      </c>
      <c r="C864" s="209" t="s">
        <v>1753</v>
      </c>
      <c r="D864" s="276">
        <v>297277</v>
      </c>
      <c r="E864" s="479">
        <v>0.19705828</v>
      </c>
      <c r="F864" s="276">
        <v>136663</v>
      </c>
      <c r="G864" s="276">
        <v>28736</v>
      </c>
      <c r="H864" s="276">
        <v>0</v>
      </c>
      <c r="I864" s="276">
        <v>27610</v>
      </c>
      <c r="J864" s="276">
        <v>353623</v>
      </c>
      <c r="K864" s="479">
        <v>0.23440879000000001</v>
      </c>
    </row>
    <row r="865" spans="1:11" hidden="1" x14ac:dyDescent="0.2">
      <c r="A865" s="209" t="s">
        <v>262</v>
      </c>
      <c r="B865" s="209" t="s">
        <v>284</v>
      </c>
      <c r="C865" s="209" t="s">
        <v>892</v>
      </c>
      <c r="D865" s="276">
        <v>2139</v>
      </c>
      <c r="E865" s="479">
        <v>1.4178999999999999E-3</v>
      </c>
      <c r="F865" s="276">
        <v>0</v>
      </c>
      <c r="G865" s="276">
        <v>0</v>
      </c>
      <c r="H865" s="276">
        <v>0</v>
      </c>
      <c r="I865" s="276">
        <v>0</v>
      </c>
      <c r="J865" s="276">
        <v>2139</v>
      </c>
      <c r="K865" s="479">
        <v>1.4178999999999999E-3</v>
      </c>
    </row>
    <row r="866" spans="1:11" hidden="1" x14ac:dyDescent="0.2">
      <c r="A866" s="209" t="s">
        <v>262</v>
      </c>
      <c r="B866" s="209" t="s">
        <v>273</v>
      </c>
      <c r="C866" s="209" t="s">
        <v>1753</v>
      </c>
      <c r="D866" s="276">
        <v>1724</v>
      </c>
      <c r="E866" s="479">
        <v>1.1428E-3</v>
      </c>
      <c r="F866" s="276">
        <v>1</v>
      </c>
      <c r="G866" s="276">
        <v>301</v>
      </c>
      <c r="H866" s="276">
        <v>0</v>
      </c>
      <c r="I866" s="276">
        <v>76</v>
      </c>
      <c r="J866" s="276">
        <v>2101</v>
      </c>
      <c r="K866" s="479">
        <v>1.3927099999999999E-3</v>
      </c>
    </row>
    <row r="867" spans="1:11" hidden="1" x14ac:dyDescent="0.2">
      <c r="A867" s="209" t="s">
        <v>262</v>
      </c>
      <c r="B867" s="209" t="s">
        <v>262</v>
      </c>
      <c r="C867" s="209" t="s">
        <v>1753</v>
      </c>
      <c r="D867" s="276">
        <v>68637</v>
      </c>
      <c r="E867" s="479">
        <v>4.5497929999999999E-2</v>
      </c>
      <c r="F867" s="276">
        <v>3641</v>
      </c>
      <c r="G867" s="276">
        <v>12055</v>
      </c>
      <c r="H867" s="276">
        <v>0</v>
      </c>
      <c r="I867" s="276">
        <v>2082</v>
      </c>
      <c r="J867" s="276">
        <v>82774</v>
      </c>
      <c r="K867" s="479">
        <v>5.4869040000000001E-2</v>
      </c>
    </row>
    <row r="868" spans="1:11" hidden="1" x14ac:dyDescent="0.2">
      <c r="A868" s="209" t="s">
        <v>262</v>
      </c>
      <c r="B868" s="209" t="s">
        <v>262</v>
      </c>
      <c r="C868" s="209" t="s">
        <v>892</v>
      </c>
      <c r="D868" s="276">
        <v>79</v>
      </c>
      <c r="E868" s="479">
        <v>5.2370000000000002E-5</v>
      </c>
      <c r="F868" s="276">
        <v>0</v>
      </c>
      <c r="G868" s="276">
        <v>0</v>
      </c>
      <c r="H868" s="276">
        <v>0</v>
      </c>
      <c r="I868" s="276">
        <v>0</v>
      </c>
      <c r="J868" s="276">
        <v>79</v>
      </c>
      <c r="K868" s="479">
        <v>5.2370000000000002E-5</v>
      </c>
    </row>
    <row r="869" spans="1:11" hidden="1" x14ac:dyDescent="0.2">
      <c r="A869" s="209" t="s">
        <v>262</v>
      </c>
      <c r="B869" s="209" t="s">
        <v>243</v>
      </c>
      <c r="C869" s="209" t="s">
        <v>1753</v>
      </c>
      <c r="D869" s="276">
        <v>47</v>
      </c>
      <c r="E869" s="479">
        <v>3.116E-5</v>
      </c>
      <c r="F869" s="276">
        <v>23</v>
      </c>
      <c r="G869" s="276">
        <v>12</v>
      </c>
      <c r="H869" s="276">
        <v>5</v>
      </c>
      <c r="I869" s="276">
        <v>1</v>
      </c>
      <c r="J869" s="276">
        <v>65</v>
      </c>
      <c r="K869" s="479">
        <v>4.3090000000000002E-5</v>
      </c>
    </row>
    <row r="870" spans="1:11" hidden="1" x14ac:dyDescent="0.2">
      <c r="A870" s="209" t="s">
        <v>262</v>
      </c>
      <c r="B870" s="209" t="s">
        <v>240</v>
      </c>
      <c r="C870" s="209" t="s">
        <v>1753</v>
      </c>
      <c r="D870" s="276">
        <v>2</v>
      </c>
      <c r="E870" s="479">
        <v>1.33E-6</v>
      </c>
      <c r="F870" s="276">
        <v>0</v>
      </c>
      <c r="G870" s="276">
        <v>0</v>
      </c>
      <c r="H870" s="276">
        <v>0</v>
      </c>
      <c r="I870" s="276">
        <v>0</v>
      </c>
      <c r="J870" s="276">
        <v>2</v>
      </c>
      <c r="K870" s="479">
        <v>1.33E-6</v>
      </c>
    </row>
    <row r="871" spans="1:11" hidden="1" x14ac:dyDescent="0.2">
      <c r="A871" s="209" t="s">
        <v>262</v>
      </c>
      <c r="B871" s="209" t="s">
        <v>237</v>
      </c>
      <c r="C871" s="209" t="s">
        <v>1753</v>
      </c>
      <c r="D871" s="276">
        <v>1</v>
      </c>
      <c r="E871" s="479">
        <v>6.6000000000000003E-7</v>
      </c>
      <c r="F871" s="276">
        <v>0</v>
      </c>
      <c r="G871" s="276">
        <v>0</v>
      </c>
      <c r="H871" s="276">
        <v>0</v>
      </c>
      <c r="I871" s="276">
        <v>0</v>
      </c>
      <c r="J871" s="276">
        <v>1</v>
      </c>
      <c r="K871" s="479">
        <v>6.6000000000000003E-7</v>
      </c>
    </row>
    <row r="872" spans="1:11" hidden="1" x14ac:dyDescent="0.2">
      <c r="A872" s="209" t="s">
        <v>262</v>
      </c>
      <c r="B872" s="209" t="s">
        <v>234</v>
      </c>
      <c r="C872" s="209" t="s">
        <v>1753</v>
      </c>
      <c r="D872" s="276">
        <v>2865</v>
      </c>
      <c r="E872" s="479">
        <v>1.8991399999999999E-3</v>
      </c>
      <c r="F872" s="276">
        <v>2121</v>
      </c>
      <c r="G872" s="276">
        <v>451</v>
      </c>
      <c r="H872" s="276">
        <v>0</v>
      </c>
      <c r="I872" s="276">
        <v>236</v>
      </c>
      <c r="J872" s="276">
        <v>3552</v>
      </c>
      <c r="K872" s="479">
        <v>2.35454E-3</v>
      </c>
    </row>
    <row r="873" spans="1:11" hidden="1" x14ac:dyDescent="0.2">
      <c r="A873" s="209" t="s">
        <v>262</v>
      </c>
      <c r="B873" s="209" t="s">
        <v>234</v>
      </c>
      <c r="C873" s="209" t="s">
        <v>892</v>
      </c>
      <c r="D873" s="276">
        <v>3052</v>
      </c>
      <c r="E873" s="479">
        <v>2.0230999999999999E-3</v>
      </c>
      <c r="F873" s="276">
        <v>247</v>
      </c>
      <c r="G873" s="276">
        <v>0</v>
      </c>
      <c r="H873" s="276">
        <v>0</v>
      </c>
      <c r="I873" s="276">
        <v>0</v>
      </c>
      <c r="J873" s="276">
        <v>3052</v>
      </c>
      <c r="K873" s="479">
        <v>2.0230999999999999E-3</v>
      </c>
    </row>
    <row r="874" spans="1:11" hidden="1" x14ac:dyDescent="0.2">
      <c r="A874" s="209" t="s">
        <v>262</v>
      </c>
      <c r="B874" s="209" t="s">
        <v>1100</v>
      </c>
      <c r="C874" s="209" t="s">
        <v>1753</v>
      </c>
      <c r="D874" s="276">
        <v>22</v>
      </c>
      <c r="E874" s="479">
        <v>1.4579999999999999E-5</v>
      </c>
      <c r="F874" s="276">
        <v>5</v>
      </c>
      <c r="G874" s="276">
        <v>8</v>
      </c>
      <c r="H874" s="276">
        <v>5</v>
      </c>
      <c r="I874" s="276">
        <v>1</v>
      </c>
      <c r="J874" s="276">
        <v>36</v>
      </c>
      <c r="K874" s="479">
        <v>2.3859999999999999E-5</v>
      </c>
    </row>
    <row r="875" spans="1:11" hidden="1" x14ac:dyDescent="0.2">
      <c r="A875" s="209" t="s">
        <v>262</v>
      </c>
      <c r="B875" s="209" t="s">
        <v>1101</v>
      </c>
      <c r="C875" s="209" t="s">
        <v>1753</v>
      </c>
      <c r="D875" s="276">
        <v>131</v>
      </c>
      <c r="E875" s="479">
        <v>8.6840000000000002E-5</v>
      </c>
      <c r="F875" s="276">
        <v>0</v>
      </c>
      <c r="G875" s="276">
        <v>83</v>
      </c>
      <c r="H875" s="276">
        <v>0</v>
      </c>
      <c r="I875" s="276">
        <v>47</v>
      </c>
      <c r="J875" s="276">
        <v>261</v>
      </c>
      <c r="K875" s="479">
        <v>1.7301E-4</v>
      </c>
    </row>
    <row r="876" spans="1:11" hidden="1" x14ac:dyDescent="0.2">
      <c r="A876" s="209" t="s">
        <v>262</v>
      </c>
      <c r="B876" s="209" t="s">
        <v>1103</v>
      </c>
      <c r="C876" s="209" t="s">
        <v>1753</v>
      </c>
      <c r="D876" s="276">
        <v>42</v>
      </c>
      <c r="E876" s="479">
        <v>2.7840000000000001E-5</v>
      </c>
      <c r="F876" s="276">
        <v>0</v>
      </c>
      <c r="G876" s="276">
        <v>7</v>
      </c>
      <c r="H876" s="276">
        <v>0</v>
      </c>
      <c r="I876" s="276">
        <v>3</v>
      </c>
      <c r="J876" s="276">
        <v>52</v>
      </c>
      <c r="K876" s="479">
        <v>3.447E-5</v>
      </c>
    </row>
    <row r="877" spans="1:11" hidden="1" x14ac:dyDescent="0.2">
      <c r="A877" s="209" t="s">
        <v>262</v>
      </c>
      <c r="B877" s="209" t="s">
        <v>1104</v>
      </c>
      <c r="C877" s="209" t="s">
        <v>1753</v>
      </c>
      <c r="D877" s="276">
        <v>2204</v>
      </c>
      <c r="E877" s="479">
        <v>1.46098E-3</v>
      </c>
      <c r="F877" s="276">
        <v>217</v>
      </c>
      <c r="G877" s="276">
        <v>364</v>
      </c>
      <c r="H877" s="276">
        <v>0</v>
      </c>
      <c r="I877" s="276">
        <v>229</v>
      </c>
      <c r="J877" s="276">
        <v>2797</v>
      </c>
      <c r="K877" s="479">
        <v>1.85407E-3</v>
      </c>
    </row>
    <row r="878" spans="1:11" hidden="1" x14ac:dyDescent="0.2">
      <c r="A878" s="209" t="s">
        <v>262</v>
      </c>
      <c r="B878" s="209" t="s">
        <v>206</v>
      </c>
      <c r="C878" s="209" t="s">
        <v>1753</v>
      </c>
      <c r="D878" s="276">
        <v>254</v>
      </c>
      <c r="E878" s="479">
        <v>1.6836999999999999E-4</v>
      </c>
      <c r="F878" s="276">
        <v>29</v>
      </c>
      <c r="G878" s="276">
        <v>11</v>
      </c>
      <c r="H878" s="276">
        <v>0</v>
      </c>
      <c r="I878" s="276">
        <v>11</v>
      </c>
      <c r="J878" s="276">
        <v>276</v>
      </c>
      <c r="K878" s="479">
        <v>1.8295E-4</v>
      </c>
    </row>
    <row r="879" spans="1:11" hidden="1" x14ac:dyDescent="0.2">
      <c r="A879" s="209" t="s">
        <v>262</v>
      </c>
      <c r="B879" s="209" t="s">
        <v>205</v>
      </c>
      <c r="C879" s="209" t="s">
        <v>1753</v>
      </c>
      <c r="D879" s="276">
        <v>3</v>
      </c>
      <c r="E879" s="479">
        <v>1.99E-6</v>
      </c>
      <c r="F879" s="276">
        <v>0</v>
      </c>
      <c r="G879" s="276">
        <v>1</v>
      </c>
      <c r="H879" s="276">
        <v>0</v>
      </c>
      <c r="I879" s="276">
        <v>0</v>
      </c>
      <c r="J879" s="276">
        <v>4</v>
      </c>
      <c r="K879" s="479">
        <v>2.65E-6</v>
      </c>
    </row>
    <row r="880" spans="1:11" hidden="1" x14ac:dyDescent="0.2">
      <c r="A880" s="209" t="s">
        <v>262</v>
      </c>
      <c r="B880" s="209" t="s">
        <v>202</v>
      </c>
      <c r="C880" s="209" t="s">
        <v>1753</v>
      </c>
      <c r="D880" s="276">
        <v>109</v>
      </c>
      <c r="E880" s="479">
        <v>7.2249999999999994E-5</v>
      </c>
      <c r="F880" s="276">
        <v>0</v>
      </c>
      <c r="G880" s="276">
        <v>20</v>
      </c>
      <c r="H880" s="276">
        <v>0</v>
      </c>
      <c r="I880" s="276">
        <v>2</v>
      </c>
      <c r="J880" s="276">
        <v>131</v>
      </c>
      <c r="K880" s="479">
        <v>8.6840000000000002E-5</v>
      </c>
    </row>
    <row r="881" spans="1:11" hidden="1" x14ac:dyDescent="0.2">
      <c r="A881" s="209" t="s">
        <v>262</v>
      </c>
      <c r="B881" s="209" t="s">
        <v>195</v>
      </c>
      <c r="C881" s="209" t="s">
        <v>1753</v>
      </c>
      <c r="D881" s="276">
        <v>3384</v>
      </c>
      <c r="E881" s="479">
        <v>2.24318E-3</v>
      </c>
      <c r="F881" s="276">
        <v>52</v>
      </c>
      <c r="G881" s="276">
        <v>524</v>
      </c>
      <c r="H881" s="276">
        <v>0</v>
      </c>
      <c r="I881" s="276">
        <v>164</v>
      </c>
      <c r="J881" s="276">
        <v>4072</v>
      </c>
      <c r="K881" s="479">
        <v>2.6992399999999999E-3</v>
      </c>
    </row>
    <row r="882" spans="1:11" hidden="1" x14ac:dyDescent="0.2">
      <c r="A882" s="209" t="s">
        <v>262</v>
      </c>
      <c r="B882" s="209" t="s">
        <v>167</v>
      </c>
      <c r="C882" s="209" t="s">
        <v>1753</v>
      </c>
      <c r="D882" s="276">
        <v>62</v>
      </c>
      <c r="E882" s="479">
        <v>4.1100000000000003E-5</v>
      </c>
      <c r="F882" s="276">
        <v>33</v>
      </c>
      <c r="G882" s="276">
        <v>4</v>
      </c>
      <c r="H882" s="276">
        <v>0</v>
      </c>
      <c r="I882" s="276">
        <v>1</v>
      </c>
      <c r="J882" s="276">
        <v>67</v>
      </c>
      <c r="K882" s="479">
        <v>4.4409999999999997E-5</v>
      </c>
    </row>
    <row r="883" spans="1:11" hidden="1" x14ac:dyDescent="0.2">
      <c r="A883" s="209" t="s">
        <v>262</v>
      </c>
      <c r="B883" s="209" t="s">
        <v>1107</v>
      </c>
      <c r="C883" s="209" t="s">
        <v>1753</v>
      </c>
      <c r="D883" s="276">
        <v>2158</v>
      </c>
      <c r="E883" s="479">
        <v>1.43049E-3</v>
      </c>
      <c r="F883" s="276">
        <v>547</v>
      </c>
      <c r="G883" s="276">
        <v>309</v>
      </c>
      <c r="H883" s="276">
        <v>0</v>
      </c>
      <c r="I883" s="276">
        <v>59</v>
      </c>
      <c r="J883" s="276">
        <v>2526</v>
      </c>
      <c r="K883" s="479">
        <v>1.67443E-3</v>
      </c>
    </row>
    <row r="884" spans="1:11" hidden="1" x14ac:dyDescent="0.2">
      <c r="A884" s="209" t="s">
        <v>262</v>
      </c>
      <c r="B884" s="209" t="s">
        <v>156</v>
      </c>
      <c r="C884" s="209" t="s">
        <v>1753</v>
      </c>
      <c r="D884" s="276">
        <v>26</v>
      </c>
      <c r="E884" s="479">
        <v>1.7229999999999999E-5</v>
      </c>
      <c r="F884" s="276">
        <v>19</v>
      </c>
      <c r="G884" s="276">
        <v>8</v>
      </c>
      <c r="H884" s="276">
        <v>0</v>
      </c>
      <c r="I884" s="276">
        <v>1</v>
      </c>
      <c r="J884" s="276">
        <v>35</v>
      </c>
      <c r="K884" s="479">
        <v>2.3200000000000001E-5</v>
      </c>
    </row>
    <row r="885" spans="1:11" hidden="1" x14ac:dyDescent="0.2">
      <c r="A885" s="209" t="s">
        <v>262</v>
      </c>
      <c r="B885" s="209" t="s">
        <v>152</v>
      </c>
      <c r="C885" s="209" t="s">
        <v>1753</v>
      </c>
      <c r="D885" s="276">
        <v>3114</v>
      </c>
      <c r="E885" s="479">
        <v>2.0642E-3</v>
      </c>
      <c r="F885" s="276">
        <v>227</v>
      </c>
      <c r="G885" s="276">
        <v>847</v>
      </c>
      <c r="H885" s="276">
        <v>0</v>
      </c>
      <c r="I885" s="276">
        <v>117</v>
      </c>
      <c r="J885" s="276">
        <v>4078</v>
      </c>
      <c r="K885" s="479">
        <v>2.7032200000000001E-3</v>
      </c>
    </row>
    <row r="886" spans="1:11" hidden="1" x14ac:dyDescent="0.2">
      <c r="A886" s="209" t="s">
        <v>262</v>
      </c>
      <c r="B886" s="209" t="s">
        <v>1108</v>
      </c>
      <c r="C886" s="209" t="s">
        <v>1753</v>
      </c>
      <c r="D886" s="276">
        <v>22</v>
      </c>
      <c r="E886" s="479">
        <v>1.4579999999999999E-5</v>
      </c>
      <c r="F886" s="276">
        <v>0</v>
      </c>
      <c r="G886" s="276">
        <v>5</v>
      </c>
      <c r="H886" s="276">
        <v>0</v>
      </c>
      <c r="I886" s="276">
        <v>0</v>
      </c>
      <c r="J886" s="276">
        <v>27</v>
      </c>
      <c r="K886" s="479">
        <v>1.7900000000000001E-5</v>
      </c>
    </row>
    <row r="887" spans="1:11" hidden="1" x14ac:dyDescent="0.2">
      <c r="A887" s="209" t="s">
        <v>262</v>
      </c>
      <c r="B887" s="209" t="s">
        <v>1112</v>
      </c>
      <c r="C887" s="209" t="s">
        <v>1753</v>
      </c>
      <c r="D887" s="276">
        <v>3</v>
      </c>
      <c r="E887" s="479">
        <v>1.99E-6</v>
      </c>
      <c r="F887" s="276">
        <v>0</v>
      </c>
      <c r="G887" s="276">
        <v>0</v>
      </c>
      <c r="H887" s="276">
        <v>0</v>
      </c>
      <c r="I887" s="276">
        <v>0</v>
      </c>
      <c r="J887" s="276">
        <v>3</v>
      </c>
      <c r="K887" s="479">
        <v>1.99E-6</v>
      </c>
    </row>
    <row r="888" spans="1:11" hidden="1" x14ac:dyDescent="0.2">
      <c r="A888" s="209" t="s">
        <v>262</v>
      </c>
      <c r="B888" s="209" t="s">
        <v>142</v>
      </c>
      <c r="C888" s="209" t="s">
        <v>1753</v>
      </c>
      <c r="D888" s="276">
        <v>8342</v>
      </c>
      <c r="E888" s="479">
        <v>5.5297300000000001E-3</v>
      </c>
      <c r="F888" s="276">
        <v>1901</v>
      </c>
      <c r="G888" s="276">
        <v>1211</v>
      </c>
      <c r="H888" s="276">
        <v>154</v>
      </c>
      <c r="I888" s="276">
        <v>370</v>
      </c>
      <c r="J888" s="276">
        <v>10077</v>
      </c>
      <c r="K888" s="479">
        <v>6.6798200000000004E-3</v>
      </c>
    </row>
    <row r="889" spans="1:11" hidden="1" x14ac:dyDescent="0.2">
      <c r="A889" s="209" t="s">
        <v>262</v>
      </c>
      <c r="B889" s="209" t="s">
        <v>126</v>
      </c>
      <c r="C889" s="209" t="s">
        <v>1753</v>
      </c>
      <c r="D889" s="276">
        <v>1112</v>
      </c>
      <c r="E889" s="479">
        <v>7.3711999999999996E-4</v>
      </c>
      <c r="F889" s="276">
        <v>0</v>
      </c>
      <c r="G889" s="276">
        <v>52</v>
      </c>
      <c r="H889" s="276">
        <v>0</v>
      </c>
      <c r="I889" s="276">
        <v>71</v>
      </c>
      <c r="J889" s="276">
        <v>1235</v>
      </c>
      <c r="K889" s="479">
        <v>8.1864999999999998E-4</v>
      </c>
    </row>
    <row r="890" spans="1:11" hidden="1" x14ac:dyDescent="0.2">
      <c r="A890" s="209" t="s">
        <v>262</v>
      </c>
      <c r="B890" s="209" t="s">
        <v>1114</v>
      </c>
      <c r="C890" s="209" t="s">
        <v>1753</v>
      </c>
      <c r="D890" s="276">
        <v>8</v>
      </c>
      <c r="E890" s="479">
        <v>5.3000000000000001E-6</v>
      </c>
      <c r="F890" s="276">
        <v>6</v>
      </c>
      <c r="G890" s="276">
        <v>2</v>
      </c>
      <c r="H890" s="276">
        <v>0</v>
      </c>
      <c r="I890" s="276">
        <v>0</v>
      </c>
      <c r="J890" s="276">
        <v>10</v>
      </c>
      <c r="K890" s="479">
        <v>6.63E-6</v>
      </c>
    </row>
    <row r="891" spans="1:11" hidden="1" x14ac:dyDescent="0.2">
      <c r="A891" s="209" t="s">
        <v>262</v>
      </c>
      <c r="B891" s="209" t="s">
        <v>1115</v>
      </c>
      <c r="C891" s="209" t="s">
        <v>1753</v>
      </c>
      <c r="D891" s="276">
        <v>1</v>
      </c>
      <c r="E891" s="479">
        <v>6.6000000000000003E-7</v>
      </c>
      <c r="F891" s="276">
        <v>1</v>
      </c>
      <c r="G891" s="276">
        <v>0</v>
      </c>
      <c r="H891" s="276">
        <v>0</v>
      </c>
      <c r="I891" s="276">
        <v>0</v>
      </c>
      <c r="J891" s="276">
        <v>1</v>
      </c>
      <c r="K891" s="479">
        <v>6.6000000000000003E-7</v>
      </c>
    </row>
    <row r="892" spans="1:11" hidden="1" x14ac:dyDescent="0.2">
      <c r="A892" s="209" t="s">
        <v>262</v>
      </c>
      <c r="B892" s="209" t="s">
        <v>79</v>
      </c>
      <c r="C892" s="209" t="s">
        <v>1753</v>
      </c>
      <c r="D892" s="276">
        <v>3358</v>
      </c>
      <c r="E892" s="479">
        <v>2.22594E-3</v>
      </c>
      <c r="F892" s="276">
        <v>195</v>
      </c>
      <c r="G892" s="276">
        <v>454</v>
      </c>
      <c r="H892" s="276">
        <v>0</v>
      </c>
      <c r="I892" s="276">
        <v>162</v>
      </c>
      <c r="J892" s="276">
        <v>3974</v>
      </c>
      <c r="K892" s="479">
        <v>2.6342800000000001E-3</v>
      </c>
    </row>
    <row r="893" spans="1:11" hidden="1" x14ac:dyDescent="0.2">
      <c r="A893" s="209" t="s">
        <v>262</v>
      </c>
      <c r="B893" s="209" t="s">
        <v>20</v>
      </c>
      <c r="C893" s="209" t="s">
        <v>1753</v>
      </c>
      <c r="D893" s="276">
        <v>1958</v>
      </c>
      <c r="E893" s="479">
        <v>1.29791E-3</v>
      </c>
      <c r="F893" s="276">
        <v>0</v>
      </c>
      <c r="G893" s="276">
        <v>163</v>
      </c>
      <c r="H893" s="276">
        <v>0</v>
      </c>
      <c r="I893" s="276">
        <v>83</v>
      </c>
      <c r="J893" s="276">
        <v>2204</v>
      </c>
      <c r="K893" s="479">
        <v>1.46098E-3</v>
      </c>
    </row>
    <row r="894" spans="1:11" hidden="1" x14ac:dyDescent="0.2">
      <c r="A894" s="209" t="s">
        <v>262</v>
      </c>
      <c r="B894" s="209" t="s">
        <v>837</v>
      </c>
      <c r="C894" s="209" t="s">
        <v>1753</v>
      </c>
      <c r="D894" s="276">
        <v>2</v>
      </c>
      <c r="E894" s="479">
        <v>1.33E-6</v>
      </c>
      <c r="F894" s="276">
        <v>1</v>
      </c>
      <c r="G894" s="276">
        <v>0</v>
      </c>
      <c r="H894" s="276">
        <v>0</v>
      </c>
      <c r="I894" s="276">
        <v>0</v>
      </c>
      <c r="J894" s="276">
        <v>2</v>
      </c>
      <c r="K894" s="479">
        <v>1.33E-6</v>
      </c>
    </row>
    <row r="895" spans="1:11" hidden="1" x14ac:dyDescent="0.2">
      <c r="A895" s="209" t="s">
        <v>262</v>
      </c>
      <c r="B895" s="209" t="s">
        <v>1139</v>
      </c>
      <c r="C895" s="209" t="s">
        <v>1753</v>
      </c>
      <c r="D895" s="276">
        <v>2935</v>
      </c>
      <c r="E895" s="479">
        <v>1.9455500000000001E-3</v>
      </c>
      <c r="F895" s="276">
        <v>0</v>
      </c>
      <c r="G895" s="276">
        <v>0</v>
      </c>
      <c r="H895" s="276">
        <v>0</v>
      </c>
      <c r="I895" s="276">
        <v>0</v>
      </c>
      <c r="J895" s="276">
        <v>2935</v>
      </c>
      <c r="K895" s="479">
        <v>1.9455500000000001E-3</v>
      </c>
    </row>
    <row r="896" spans="1:11" hidden="1" x14ac:dyDescent="0.2">
      <c r="A896" s="209" t="s">
        <v>262</v>
      </c>
      <c r="B896" s="209" t="s">
        <v>827</v>
      </c>
      <c r="C896" s="209" t="s">
        <v>1753</v>
      </c>
      <c r="D896" s="276">
        <v>162</v>
      </c>
      <c r="E896" s="479">
        <v>1.0739E-4</v>
      </c>
      <c r="F896" s="276">
        <v>0</v>
      </c>
      <c r="G896" s="276">
        <v>0</v>
      </c>
      <c r="H896" s="276">
        <v>0</v>
      </c>
      <c r="I896" s="276">
        <v>0</v>
      </c>
      <c r="J896" s="276">
        <v>162</v>
      </c>
      <c r="K896" s="479">
        <v>1.0739E-4</v>
      </c>
    </row>
    <row r="897" spans="1:11" hidden="1" x14ac:dyDescent="0.2">
      <c r="A897" s="209" t="s">
        <v>262</v>
      </c>
      <c r="B897" s="209" t="s">
        <v>1141</v>
      </c>
      <c r="C897" s="209" t="s">
        <v>1753</v>
      </c>
      <c r="D897" s="276">
        <v>10879</v>
      </c>
      <c r="E897" s="479">
        <v>7.2114500000000003E-3</v>
      </c>
      <c r="F897" s="276">
        <v>0</v>
      </c>
      <c r="G897" s="276">
        <v>0</v>
      </c>
      <c r="H897" s="276">
        <v>0</v>
      </c>
      <c r="I897" s="276">
        <v>0</v>
      </c>
      <c r="J897" s="276">
        <v>10879</v>
      </c>
      <c r="K897" s="479">
        <v>7.2114500000000003E-3</v>
      </c>
    </row>
    <row r="898" spans="1:11" hidden="1" x14ac:dyDescent="0.2">
      <c r="A898" s="209" t="s">
        <v>262</v>
      </c>
      <c r="B898" s="209" t="s">
        <v>1142</v>
      </c>
      <c r="C898" s="209" t="s">
        <v>1753</v>
      </c>
      <c r="D898" s="276">
        <v>1467</v>
      </c>
      <c r="E898" s="479">
        <v>9.7243999999999998E-4</v>
      </c>
      <c r="F898" s="276">
        <v>0</v>
      </c>
      <c r="G898" s="276">
        <v>0</v>
      </c>
      <c r="H898" s="276">
        <v>0</v>
      </c>
      <c r="I898" s="276">
        <v>0</v>
      </c>
      <c r="J898" s="276">
        <v>1467</v>
      </c>
      <c r="K898" s="479">
        <v>9.7243999999999998E-4</v>
      </c>
    </row>
    <row r="899" spans="1:11" hidden="1" x14ac:dyDescent="0.2">
      <c r="A899" s="209" t="s">
        <v>262</v>
      </c>
      <c r="B899" s="209" t="s">
        <v>1143</v>
      </c>
      <c r="C899" s="209" t="s">
        <v>1753</v>
      </c>
      <c r="D899" s="276">
        <v>188</v>
      </c>
      <c r="E899" s="479">
        <v>1.2462000000000001E-4</v>
      </c>
      <c r="F899" s="276">
        <v>0</v>
      </c>
      <c r="G899" s="276">
        <v>0</v>
      </c>
      <c r="H899" s="276">
        <v>0</v>
      </c>
      <c r="I899" s="276">
        <v>0</v>
      </c>
      <c r="J899" s="276">
        <v>188</v>
      </c>
      <c r="K899" s="479">
        <v>1.2462000000000001E-4</v>
      </c>
    </row>
    <row r="900" spans="1:11" hidden="1" x14ac:dyDescent="0.2">
      <c r="A900" s="209" t="s">
        <v>262</v>
      </c>
      <c r="B900" s="209" t="s">
        <v>1144</v>
      </c>
      <c r="C900" s="209" t="s">
        <v>1753</v>
      </c>
      <c r="D900" s="276">
        <v>143</v>
      </c>
      <c r="E900" s="479">
        <v>9.4790000000000006E-5</v>
      </c>
      <c r="F900" s="276">
        <v>0</v>
      </c>
      <c r="G900" s="276">
        <v>0</v>
      </c>
      <c r="H900" s="276">
        <v>0</v>
      </c>
      <c r="I900" s="276">
        <v>0</v>
      </c>
      <c r="J900" s="276">
        <v>143</v>
      </c>
      <c r="K900" s="479">
        <v>9.4790000000000006E-5</v>
      </c>
    </row>
    <row r="901" spans="1:11" hidden="1" x14ac:dyDescent="0.2">
      <c r="A901" s="209" t="s">
        <v>262</v>
      </c>
      <c r="B901" s="209" t="s">
        <v>1145</v>
      </c>
      <c r="C901" s="209" t="s">
        <v>1753</v>
      </c>
      <c r="D901" s="276">
        <v>782</v>
      </c>
      <c r="E901" s="479">
        <v>5.1836999999999999E-4</v>
      </c>
      <c r="F901" s="276">
        <v>0</v>
      </c>
      <c r="G901" s="276">
        <v>0</v>
      </c>
      <c r="H901" s="276">
        <v>0</v>
      </c>
      <c r="I901" s="276">
        <v>0</v>
      </c>
      <c r="J901" s="276">
        <v>782</v>
      </c>
      <c r="K901" s="479">
        <v>5.1836999999999999E-4</v>
      </c>
    </row>
    <row r="902" spans="1:11" hidden="1" x14ac:dyDescent="0.2">
      <c r="A902" s="209" t="s">
        <v>262</v>
      </c>
      <c r="B902" s="209" t="s">
        <v>815</v>
      </c>
      <c r="C902" s="209" t="s">
        <v>896</v>
      </c>
      <c r="D902" s="276">
        <v>142327</v>
      </c>
      <c r="E902" s="479">
        <v>9.4345390000000001E-2</v>
      </c>
      <c r="F902" s="276">
        <v>0</v>
      </c>
      <c r="G902" s="276">
        <v>-142327</v>
      </c>
      <c r="H902" s="276">
        <v>0</v>
      </c>
      <c r="I902" s="276">
        <v>0</v>
      </c>
      <c r="J902" s="276">
        <v>0</v>
      </c>
      <c r="K902" s="479">
        <v>0</v>
      </c>
    </row>
    <row r="903" spans="1:11" hidden="1" x14ac:dyDescent="0.2">
      <c r="A903" s="209" t="s">
        <v>262</v>
      </c>
      <c r="B903" s="209" t="s">
        <v>1146</v>
      </c>
      <c r="C903" s="209" t="s">
        <v>896</v>
      </c>
      <c r="D903" s="276">
        <v>579</v>
      </c>
      <c r="E903" s="479">
        <v>3.8381E-4</v>
      </c>
      <c r="F903" s="276">
        <v>0</v>
      </c>
      <c r="G903" s="276">
        <v>0</v>
      </c>
      <c r="H903" s="276">
        <v>-579</v>
      </c>
      <c r="I903" s="276">
        <v>0</v>
      </c>
      <c r="J903" s="276">
        <v>0</v>
      </c>
      <c r="K903" s="479">
        <v>0</v>
      </c>
    </row>
    <row r="904" spans="1:11" hidden="1" x14ac:dyDescent="0.2">
      <c r="A904" s="209" t="s">
        <v>262</v>
      </c>
      <c r="B904" s="209" t="s">
        <v>1147</v>
      </c>
      <c r="C904" s="209" t="s">
        <v>1753</v>
      </c>
      <c r="D904" s="276">
        <v>4811</v>
      </c>
      <c r="E904" s="479">
        <v>3.1890999999999998E-3</v>
      </c>
      <c r="F904" s="276">
        <v>0</v>
      </c>
      <c r="G904" s="276">
        <v>0</v>
      </c>
      <c r="H904" s="276">
        <v>0</v>
      </c>
      <c r="I904" s="276">
        <v>0</v>
      </c>
      <c r="J904" s="276">
        <v>4811</v>
      </c>
      <c r="K904" s="479">
        <v>3.1890999999999998E-3</v>
      </c>
    </row>
    <row r="905" spans="1:11" hidden="1" x14ac:dyDescent="0.2">
      <c r="A905" s="209" t="s">
        <v>262</v>
      </c>
      <c r="B905" s="209" t="s">
        <v>1148</v>
      </c>
      <c r="C905" s="209" t="s">
        <v>1753</v>
      </c>
      <c r="D905" s="276">
        <v>599</v>
      </c>
      <c r="E905" s="479">
        <v>3.9706000000000002E-4</v>
      </c>
      <c r="F905" s="276">
        <v>429</v>
      </c>
      <c r="G905" s="276">
        <v>0</v>
      </c>
      <c r="H905" s="276">
        <v>0</v>
      </c>
      <c r="I905" s="276">
        <v>0</v>
      </c>
      <c r="J905" s="276">
        <v>599</v>
      </c>
      <c r="K905" s="479">
        <v>3.9706000000000002E-4</v>
      </c>
    </row>
    <row r="906" spans="1:11" hidden="1" x14ac:dyDescent="0.2">
      <c r="A906" s="209" t="s">
        <v>262</v>
      </c>
      <c r="B906" s="209" t="s">
        <v>1149</v>
      </c>
      <c r="C906" s="209" t="s">
        <v>1753</v>
      </c>
      <c r="D906" s="276">
        <v>848</v>
      </c>
      <c r="E906" s="479">
        <v>5.6212000000000005E-4</v>
      </c>
      <c r="F906" s="276">
        <v>0</v>
      </c>
      <c r="G906" s="276">
        <v>0</v>
      </c>
      <c r="H906" s="276">
        <v>0</v>
      </c>
      <c r="I906" s="276">
        <v>0</v>
      </c>
      <c r="J906" s="276">
        <v>848</v>
      </c>
      <c r="K906" s="479">
        <v>5.6212000000000005E-4</v>
      </c>
    </row>
    <row r="907" spans="1:11" hidden="1" x14ac:dyDescent="0.2">
      <c r="A907" s="209" t="s">
        <v>262</v>
      </c>
      <c r="B907" s="209" t="s">
        <v>1152</v>
      </c>
      <c r="C907" s="209" t="s">
        <v>1753</v>
      </c>
      <c r="D907" s="276">
        <v>356</v>
      </c>
      <c r="E907" s="479">
        <v>2.3598E-4</v>
      </c>
      <c r="F907" s="276">
        <v>0</v>
      </c>
      <c r="G907" s="276">
        <v>0</v>
      </c>
      <c r="H907" s="276">
        <v>0</v>
      </c>
      <c r="I907" s="276">
        <v>0</v>
      </c>
      <c r="J907" s="276">
        <v>356</v>
      </c>
      <c r="K907" s="479">
        <v>2.3598E-4</v>
      </c>
    </row>
    <row r="908" spans="1:11" hidden="1" x14ac:dyDescent="0.2">
      <c r="A908" s="209" t="s">
        <v>262</v>
      </c>
      <c r="B908" s="209" t="s">
        <v>1153</v>
      </c>
      <c r="C908" s="209" t="s">
        <v>897</v>
      </c>
      <c r="D908" s="276">
        <v>300</v>
      </c>
      <c r="E908" s="479">
        <v>1.9886E-4</v>
      </c>
      <c r="F908" s="276">
        <v>0</v>
      </c>
      <c r="G908" s="276">
        <v>0</v>
      </c>
      <c r="H908" s="276">
        <v>0</v>
      </c>
      <c r="I908" s="276">
        <v>-300</v>
      </c>
      <c r="J908" s="276">
        <v>0</v>
      </c>
      <c r="K908" s="479">
        <v>0</v>
      </c>
    </row>
    <row r="909" spans="1:11" hidden="1" x14ac:dyDescent="0.2">
      <c r="A909" s="209" t="s">
        <v>262</v>
      </c>
      <c r="B909" s="209" t="s">
        <v>1154</v>
      </c>
      <c r="C909" s="209" t="s">
        <v>1753</v>
      </c>
      <c r="D909" s="276">
        <v>182</v>
      </c>
      <c r="E909" s="479">
        <v>1.2064E-4</v>
      </c>
      <c r="F909" s="276">
        <v>2</v>
      </c>
      <c r="G909" s="276">
        <v>0</v>
      </c>
      <c r="H909" s="276">
        <v>0</v>
      </c>
      <c r="I909" s="276">
        <v>0</v>
      </c>
      <c r="J909" s="276">
        <v>182</v>
      </c>
      <c r="K909" s="479">
        <v>1.2064E-4</v>
      </c>
    </row>
    <row r="910" spans="1:11" hidden="1" x14ac:dyDescent="0.2">
      <c r="A910" s="209" t="s">
        <v>262</v>
      </c>
      <c r="B910" s="209" t="s">
        <v>1251</v>
      </c>
      <c r="C910" s="209" t="s">
        <v>1753</v>
      </c>
      <c r="D910" s="276">
        <v>476</v>
      </c>
      <c r="E910" s="479">
        <v>3.1553000000000001E-4</v>
      </c>
      <c r="F910" s="276">
        <v>0</v>
      </c>
      <c r="G910" s="276">
        <v>0</v>
      </c>
      <c r="H910" s="276">
        <v>0</v>
      </c>
      <c r="I910" s="276">
        <v>0</v>
      </c>
      <c r="J910" s="276">
        <v>476</v>
      </c>
      <c r="K910" s="479">
        <v>3.1553000000000001E-4</v>
      </c>
    </row>
    <row r="911" spans="1:11" hidden="1" x14ac:dyDescent="0.2">
      <c r="A911" s="209" t="s">
        <v>262</v>
      </c>
      <c r="B911" s="209" t="s">
        <v>1251</v>
      </c>
      <c r="C911" s="209" t="s">
        <v>897</v>
      </c>
      <c r="D911" s="276">
        <v>38548</v>
      </c>
      <c r="E911" s="479">
        <v>2.555261E-2</v>
      </c>
      <c r="F911" s="276">
        <v>0</v>
      </c>
      <c r="G911" s="276">
        <v>0</v>
      </c>
      <c r="H911" s="276">
        <v>0</v>
      </c>
      <c r="I911" s="276">
        <v>-38548</v>
      </c>
      <c r="J911" s="276">
        <v>0</v>
      </c>
      <c r="K911" s="479">
        <v>0</v>
      </c>
    </row>
    <row r="912" spans="1:11" hidden="1" x14ac:dyDescent="0.2">
      <c r="A912" s="209" t="s">
        <v>262</v>
      </c>
      <c r="B912" s="209" t="s">
        <v>1743</v>
      </c>
      <c r="C912" s="209" t="s">
        <v>1753</v>
      </c>
      <c r="D912" s="276">
        <v>3231</v>
      </c>
      <c r="E912" s="479">
        <v>2.1417599999999999E-3</v>
      </c>
      <c r="F912" s="276">
        <v>0</v>
      </c>
      <c r="G912" s="276">
        <v>0</v>
      </c>
      <c r="H912" s="276">
        <v>0</v>
      </c>
      <c r="I912" s="276">
        <v>0</v>
      </c>
      <c r="J912" s="276">
        <v>3231</v>
      </c>
      <c r="K912" s="479">
        <v>2.1417599999999999E-3</v>
      </c>
    </row>
    <row r="913" spans="1:11" hidden="1" x14ac:dyDescent="0.2">
      <c r="A913" s="209" t="s">
        <v>262</v>
      </c>
      <c r="B913" s="209" t="s">
        <v>1155</v>
      </c>
      <c r="C913" s="209" t="s">
        <v>1753</v>
      </c>
      <c r="D913" s="276">
        <v>1080</v>
      </c>
      <c r="E913" s="479">
        <v>7.1591000000000005E-4</v>
      </c>
      <c r="F913" s="276">
        <v>0</v>
      </c>
      <c r="G913" s="276">
        <v>0</v>
      </c>
      <c r="H913" s="276">
        <v>0</v>
      </c>
      <c r="I913" s="276">
        <v>0</v>
      </c>
      <c r="J913" s="276">
        <v>1080</v>
      </c>
      <c r="K913" s="479">
        <v>7.1591000000000005E-4</v>
      </c>
    </row>
    <row r="914" spans="1:11" hidden="1" x14ac:dyDescent="0.2">
      <c r="A914" s="209" t="s">
        <v>262</v>
      </c>
      <c r="B914" s="209" t="s">
        <v>1157</v>
      </c>
      <c r="C914" s="209" t="s">
        <v>1753</v>
      </c>
      <c r="D914" s="276">
        <v>4</v>
      </c>
      <c r="E914" s="479">
        <v>2.65E-6</v>
      </c>
      <c r="F914" s="276">
        <v>0</v>
      </c>
      <c r="G914" s="276">
        <v>0</v>
      </c>
      <c r="H914" s="276">
        <v>0</v>
      </c>
      <c r="I914" s="276">
        <v>0</v>
      </c>
      <c r="J914" s="276">
        <v>4</v>
      </c>
      <c r="K914" s="479">
        <v>2.65E-6</v>
      </c>
    </row>
    <row r="915" spans="1:11" hidden="1" x14ac:dyDescent="0.2">
      <c r="A915" s="209" t="s">
        <v>262</v>
      </c>
      <c r="B915" s="209" t="s">
        <v>1157</v>
      </c>
      <c r="C915" s="209" t="s">
        <v>897</v>
      </c>
      <c r="D915" s="276">
        <v>1952</v>
      </c>
      <c r="E915" s="479">
        <v>1.2939399999999999E-3</v>
      </c>
      <c r="F915" s="276">
        <v>0</v>
      </c>
      <c r="G915" s="276">
        <v>0</v>
      </c>
      <c r="H915" s="276">
        <v>0</v>
      </c>
      <c r="I915" s="276">
        <v>-1952</v>
      </c>
      <c r="J915" s="276">
        <v>0</v>
      </c>
      <c r="K915" s="479">
        <v>0</v>
      </c>
    </row>
    <row r="916" spans="1:11" hidden="1" x14ac:dyDescent="0.2">
      <c r="A916" s="209" t="s">
        <v>262</v>
      </c>
      <c r="B916" s="209" t="s">
        <v>1158</v>
      </c>
      <c r="C916" s="209" t="s">
        <v>897</v>
      </c>
      <c r="D916" s="276">
        <v>4301</v>
      </c>
      <c r="E916" s="479">
        <v>2.85104E-3</v>
      </c>
      <c r="F916" s="276">
        <v>0</v>
      </c>
      <c r="G916" s="276">
        <v>0</v>
      </c>
      <c r="H916" s="276">
        <v>0</v>
      </c>
      <c r="I916" s="276">
        <v>-4301</v>
      </c>
      <c r="J916" s="276">
        <v>0</v>
      </c>
      <c r="K916" s="479">
        <v>0</v>
      </c>
    </row>
    <row r="917" spans="1:11" hidden="1" x14ac:dyDescent="0.2">
      <c r="A917" s="209" t="s">
        <v>262</v>
      </c>
      <c r="B917" s="209" t="s">
        <v>1159</v>
      </c>
      <c r="C917" s="209" t="s">
        <v>1753</v>
      </c>
      <c r="D917" s="276">
        <v>239</v>
      </c>
      <c r="E917" s="479">
        <v>1.5843000000000001E-4</v>
      </c>
      <c r="F917" s="276">
        <v>188</v>
      </c>
      <c r="G917" s="276">
        <v>0</v>
      </c>
      <c r="H917" s="276">
        <v>0</v>
      </c>
      <c r="I917" s="276">
        <v>0</v>
      </c>
      <c r="J917" s="276">
        <v>239</v>
      </c>
      <c r="K917" s="479">
        <v>1.5843000000000001E-4</v>
      </c>
    </row>
    <row r="918" spans="1:11" hidden="1" x14ac:dyDescent="0.2">
      <c r="A918" s="209" t="s">
        <v>262</v>
      </c>
      <c r="B918" s="209" t="s">
        <v>1159</v>
      </c>
      <c r="C918" s="209" t="s">
        <v>897</v>
      </c>
      <c r="D918" s="276">
        <v>1</v>
      </c>
      <c r="E918" s="479">
        <v>6.6000000000000003E-7</v>
      </c>
      <c r="F918" s="276">
        <v>0</v>
      </c>
      <c r="G918" s="276">
        <v>0</v>
      </c>
      <c r="H918" s="276">
        <v>0</v>
      </c>
      <c r="I918" s="276">
        <v>-1</v>
      </c>
      <c r="J918" s="276">
        <v>0</v>
      </c>
      <c r="K918" s="479">
        <v>0</v>
      </c>
    </row>
    <row r="919" spans="1:11" hidden="1" x14ac:dyDescent="0.2">
      <c r="A919" s="209" t="s">
        <v>262</v>
      </c>
      <c r="B919" s="209" t="s">
        <v>1160</v>
      </c>
      <c r="C919" s="209" t="s">
        <v>897</v>
      </c>
      <c r="D919" s="276">
        <v>2952</v>
      </c>
      <c r="E919" s="479">
        <v>1.9568099999999998E-3</v>
      </c>
      <c r="F919" s="276">
        <v>0</v>
      </c>
      <c r="G919" s="276">
        <v>0</v>
      </c>
      <c r="H919" s="276">
        <v>0</v>
      </c>
      <c r="I919" s="276">
        <v>-2952</v>
      </c>
      <c r="J919" s="276">
        <v>0</v>
      </c>
      <c r="K919" s="479">
        <v>0</v>
      </c>
    </row>
    <row r="920" spans="1:11" hidden="1" x14ac:dyDescent="0.2">
      <c r="A920" s="209" t="s">
        <v>262</v>
      </c>
      <c r="B920" s="209" t="s">
        <v>1161</v>
      </c>
      <c r="C920" s="209" t="s">
        <v>897</v>
      </c>
      <c r="D920" s="276">
        <v>31933</v>
      </c>
      <c r="E920" s="479">
        <v>2.116767E-2</v>
      </c>
      <c r="F920" s="276">
        <v>0</v>
      </c>
      <c r="G920" s="276">
        <v>0</v>
      </c>
      <c r="H920" s="276">
        <v>0</v>
      </c>
      <c r="I920" s="276">
        <v>-31933</v>
      </c>
      <c r="J920" s="276">
        <v>0</v>
      </c>
      <c r="K920" s="479">
        <v>0</v>
      </c>
    </row>
    <row r="921" spans="1:11" hidden="1" x14ac:dyDescent="0.2">
      <c r="A921" s="209" t="s">
        <v>262</v>
      </c>
      <c r="B921" s="209" t="s">
        <v>1162</v>
      </c>
      <c r="C921" s="209" t="s">
        <v>1753</v>
      </c>
      <c r="D921" s="276">
        <v>1360</v>
      </c>
      <c r="E921" s="479">
        <v>9.0151000000000001E-4</v>
      </c>
      <c r="F921" s="276">
        <v>0</v>
      </c>
      <c r="G921" s="276">
        <v>0</v>
      </c>
      <c r="H921" s="276">
        <v>0</v>
      </c>
      <c r="I921" s="276">
        <v>0</v>
      </c>
      <c r="J921" s="276">
        <v>1360</v>
      </c>
      <c r="K921" s="479">
        <v>9.0151000000000001E-4</v>
      </c>
    </row>
    <row r="922" spans="1:11" hidden="1" x14ac:dyDescent="0.2">
      <c r="A922" s="209" t="s">
        <v>262</v>
      </c>
      <c r="B922" s="209" t="s">
        <v>1164</v>
      </c>
      <c r="C922" s="209" t="s">
        <v>1753</v>
      </c>
      <c r="D922" s="276">
        <v>53</v>
      </c>
      <c r="E922" s="479">
        <v>3.5129999999999997E-5</v>
      </c>
      <c r="F922" s="276">
        <v>2</v>
      </c>
      <c r="G922" s="276">
        <v>0</v>
      </c>
      <c r="H922" s="276">
        <v>0</v>
      </c>
      <c r="I922" s="276">
        <v>0</v>
      </c>
      <c r="J922" s="276">
        <v>53</v>
      </c>
      <c r="K922" s="479">
        <v>3.5129999999999997E-5</v>
      </c>
    </row>
    <row r="923" spans="1:11" hidden="1" x14ac:dyDescent="0.2">
      <c r="A923" s="209" t="s">
        <v>262</v>
      </c>
      <c r="B923" s="209" t="s">
        <v>1165</v>
      </c>
      <c r="C923" s="209" t="s">
        <v>1753</v>
      </c>
      <c r="D923" s="276">
        <v>337</v>
      </c>
      <c r="E923" s="479">
        <v>2.2338999999999999E-4</v>
      </c>
      <c r="F923" s="276">
        <v>0</v>
      </c>
      <c r="G923" s="276">
        <v>0</v>
      </c>
      <c r="H923" s="276">
        <v>0</v>
      </c>
      <c r="I923" s="276">
        <v>0</v>
      </c>
      <c r="J923" s="276">
        <v>337</v>
      </c>
      <c r="K923" s="479">
        <v>2.2338999999999999E-4</v>
      </c>
    </row>
    <row r="924" spans="1:11" hidden="1" x14ac:dyDescent="0.2">
      <c r="A924" s="209" t="s">
        <v>262</v>
      </c>
      <c r="B924" s="209" t="s">
        <v>1166</v>
      </c>
      <c r="C924" s="209" t="s">
        <v>1753</v>
      </c>
      <c r="D924" s="276">
        <v>8</v>
      </c>
      <c r="E924" s="479">
        <v>5.3000000000000001E-6</v>
      </c>
      <c r="F924" s="276">
        <v>0</v>
      </c>
      <c r="G924" s="276">
        <v>0</v>
      </c>
      <c r="H924" s="276">
        <v>0</v>
      </c>
      <c r="I924" s="276">
        <v>0</v>
      </c>
      <c r="J924" s="276">
        <v>8</v>
      </c>
      <c r="K924" s="479">
        <v>5.3000000000000001E-6</v>
      </c>
    </row>
    <row r="925" spans="1:11" hidden="1" x14ac:dyDescent="0.2">
      <c r="A925" s="209" t="s">
        <v>262</v>
      </c>
      <c r="B925" s="209" t="s">
        <v>1167</v>
      </c>
      <c r="C925" s="209" t="s">
        <v>1753</v>
      </c>
      <c r="D925" s="276">
        <v>3807</v>
      </c>
      <c r="E925" s="479">
        <v>2.5235800000000001E-3</v>
      </c>
      <c r="F925" s="276">
        <v>552</v>
      </c>
      <c r="G925" s="276">
        <v>58</v>
      </c>
      <c r="H925" s="276">
        <v>92</v>
      </c>
      <c r="I925" s="276">
        <v>14</v>
      </c>
      <c r="J925" s="276">
        <v>3971</v>
      </c>
      <c r="K925" s="479">
        <v>2.6322899999999998E-3</v>
      </c>
    </row>
    <row r="926" spans="1:11" hidden="1" x14ac:dyDescent="0.2">
      <c r="A926" s="209" t="s">
        <v>262</v>
      </c>
      <c r="B926" s="209" t="s">
        <v>1168</v>
      </c>
      <c r="C926" s="209" t="s">
        <v>1753</v>
      </c>
      <c r="D926" s="276">
        <v>267</v>
      </c>
      <c r="E926" s="479">
        <v>1.7699E-4</v>
      </c>
      <c r="F926" s="276">
        <v>0</v>
      </c>
      <c r="G926" s="276">
        <v>0</v>
      </c>
      <c r="H926" s="276">
        <v>0</v>
      </c>
      <c r="I926" s="276">
        <v>0</v>
      </c>
      <c r="J926" s="276">
        <v>267</v>
      </c>
      <c r="K926" s="479">
        <v>1.7699E-4</v>
      </c>
    </row>
    <row r="927" spans="1:11" hidden="1" x14ac:dyDescent="0.2">
      <c r="A927" s="209" t="s">
        <v>262</v>
      </c>
      <c r="B927" s="209" t="s">
        <v>1169</v>
      </c>
      <c r="C927" s="209" t="s">
        <v>1753</v>
      </c>
      <c r="D927" s="276">
        <v>1311</v>
      </c>
      <c r="E927" s="479">
        <v>8.6903000000000002E-4</v>
      </c>
      <c r="F927" s="276">
        <v>32</v>
      </c>
      <c r="G927" s="276">
        <v>13</v>
      </c>
      <c r="H927" s="276">
        <v>285</v>
      </c>
      <c r="I927" s="276">
        <v>39</v>
      </c>
      <c r="J927" s="276">
        <v>1648</v>
      </c>
      <c r="K927" s="479">
        <v>1.09242E-3</v>
      </c>
    </row>
    <row r="928" spans="1:11" hidden="1" x14ac:dyDescent="0.2">
      <c r="A928" s="209" t="s">
        <v>262</v>
      </c>
      <c r="B928" s="209" t="s">
        <v>1171</v>
      </c>
      <c r="C928" s="209" t="s">
        <v>1753</v>
      </c>
      <c r="D928" s="276">
        <v>350</v>
      </c>
      <c r="E928" s="479">
        <v>2.3201E-4</v>
      </c>
      <c r="F928" s="276">
        <v>274</v>
      </c>
      <c r="G928" s="276">
        <v>0</v>
      </c>
      <c r="H928" s="276">
        <v>0</v>
      </c>
      <c r="I928" s="276">
        <v>0</v>
      </c>
      <c r="J928" s="276">
        <v>350</v>
      </c>
      <c r="K928" s="479">
        <v>2.3201E-4</v>
      </c>
    </row>
    <row r="929" spans="1:11" hidden="1" x14ac:dyDescent="0.2">
      <c r="A929" s="209" t="s">
        <v>262</v>
      </c>
      <c r="B929" s="209" t="s">
        <v>1176</v>
      </c>
      <c r="C929" s="209" t="s">
        <v>1753</v>
      </c>
      <c r="D929" s="276">
        <v>3251</v>
      </c>
      <c r="E929" s="479">
        <v>2.1550200000000001E-3</v>
      </c>
      <c r="F929" s="276">
        <v>48</v>
      </c>
      <c r="G929" s="276">
        <v>0</v>
      </c>
      <c r="H929" s="276">
        <v>0</v>
      </c>
      <c r="I929" s="276">
        <v>0</v>
      </c>
      <c r="J929" s="276">
        <v>3251</v>
      </c>
      <c r="K929" s="479">
        <v>2.1550200000000001E-3</v>
      </c>
    </row>
    <row r="930" spans="1:11" hidden="1" x14ac:dyDescent="0.2">
      <c r="A930" s="209" t="s">
        <v>262</v>
      </c>
      <c r="B930" s="209" t="s">
        <v>1177</v>
      </c>
      <c r="C930" s="209" t="s">
        <v>1753</v>
      </c>
      <c r="D930" s="276">
        <v>1653</v>
      </c>
      <c r="E930" s="479">
        <v>1.09574E-3</v>
      </c>
      <c r="F930" s="276">
        <v>14</v>
      </c>
      <c r="G930" s="276">
        <v>0</v>
      </c>
      <c r="H930" s="276">
        <v>0</v>
      </c>
      <c r="I930" s="276">
        <v>0</v>
      </c>
      <c r="J930" s="276">
        <v>1653</v>
      </c>
      <c r="K930" s="479">
        <v>1.09574E-3</v>
      </c>
    </row>
    <row r="931" spans="1:11" hidden="1" x14ac:dyDescent="0.2">
      <c r="A931" s="209" t="s">
        <v>262</v>
      </c>
      <c r="B931" s="209" t="s">
        <v>1179</v>
      </c>
      <c r="C931" s="209" t="s">
        <v>1753</v>
      </c>
      <c r="D931" s="276">
        <v>226</v>
      </c>
      <c r="E931" s="479">
        <v>1.4981E-4</v>
      </c>
      <c r="F931" s="276">
        <v>23</v>
      </c>
      <c r="G931" s="276">
        <v>0</v>
      </c>
      <c r="H931" s="276">
        <v>0</v>
      </c>
      <c r="I931" s="276">
        <v>0</v>
      </c>
      <c r="J931" s="276">
        <v>226</v>
      </c>
      <c r="K931" s="479">
        <v>1.4981E-4</v>
      </c>
    </row>
    <row r="932" spans="1:11" hidden="1" x14ac:dyDescent="0.2">
      <c r="A932" s="209" t="s">
        <v>262</v>
      </c>
      <c r="B932" s="209" t="s">
        <v>1181</v>
      </c>
      <c r="C932" s="209" t="s">
        <v>1753</v>
      </c>
      <c r="D932" s="276">
        <v>3309</v>
      </c>
      <c r="E932" s="479">
        <v>2.1934599999999999E-3</v>
      </c>
      <c r="F932" s="276">
        <v>0</v>
      </c>
      <c r="G932" s="276">
        <v>0</v>
      </c>
      <c r="H932" s="276">
        <v>0</v>
      </c>
      <c r="I932" s="276">
        <v>0</v>
      </c>
      <c r="J932" s="276">
        <v>3309</v>
      </c>
      <c r="K932" s="479">
        <v>2.1934599999999999E-3</v>
      </c>
    </row>
    <row r="933" spans="1:11" hidden="1" x14ac:dyDescent="0.2">
      <c r="A933" s="209" t="s">
        <v>262</v>
      </c>
      <c r="B933" s="209" t="s">
        <v>1182</v>
      </c>
      <c r="C933" s="209" t="s">
        <v>1753</v>
      </c>
      <c r="D933" s="276">
        <v>8371</v>
      </c>
      <c r="E933" s="479">
        <v>5.5489500000000004E-3</v>
      </c>
      <c r="F933" s="276">
        <v>567</v>
      </c>
      <c r="G933" s="276">
        <v>0</v>
      </c>
      <c r="H933" s="276">
        <v>0</v>
      </c>
      <c r="I933" s="276">
        <v>0</v>
      </c>
      <c r="J933" s="276">
        <v>8371</v>
      </c>
      <c r="K933" s="479">
        <v>5.5489500000000004E-3</v>
      </c>
    </row>
    <row r="934" spans="1:11" hidden="1" x14ac:dyDescent="0.2">
      <c r="A934" s="209" t="s">
        <v>262</v>
      </c>
      <c r="B934" s="209" t="s">
        <v>1185</v>
      </c>
      <c r="C934" s="209" t="s">
        <v>1753</v>
      </c>
      <c r="D934" s="276">
        <v>63</v>
      </c>
      <c r="E934" s="479">
        <v>4.176E-5</v>
      </c>
      <c r="F934" s="276">
        <v>0</v>
      </c>
      <c r="G934" s="276">
        <v>0</v>
      </c>
      <c r="H934" s="276">
        <v>0</v>
      </c>
      <c r="I934" s="276">
        <v>0</v>
      </c>
      <c r="J934" s="276">
        <v>63</v>
      </c>
      <c r="K934" s="479">
        <v>4.176E-5</v>
      </c>
    </row>
    <row r="935" spans="1:11" hidden="1" x14ac:dyDescent="0.2">
      <c r="A935" s="209" t="s">
        <v>262</v>
      </c>
      <c r="B935" s="209" t="s">
        <v>1187</v>
      </c>
      <c r="C935" s="209" t="s">
        <v>1753</v>
      </c>
      <c r="D935" s="276">
        <v>131</v>
      </c>
      <c r="E935" s="479">
        <v>8.6840000000000002E-5</v>
      </c>
      <c r="F935" s="276">
        <v>0</v>
      </c>
      <c r="G935" s="276">
        <v>0</v>
      </c>
      <c r="H935" s="276">
        <v>0</v>
      </c>
      <c r="I935" s="276">
        <v>0</v>
      </c>
      <c r="J935" s="276">
        <v>131</v>
      </c>
      <c r="K935" s="479">
        <v>8.6840000000000002E-5</v>
      </c>
    </row>
    <row r="936" spans="1:11" hidden="1" x14ac:dyDescent="0.2">
      <c r="A936" s="209" t="s">
        <v>262</v>
      </c>
      <c r="B936" s="209" t="s">
        <v>1188</v>
      </c>
      <c r="C936" s="209" t="s">
        <v>1753</v>
      </c>
      <c r="D936" s="276">
        <v>36</v>
      </c>
      <c r="E936" s="479">
        <v>2.3859999999999999E-5</v>
      </c>
      <c r="F936" s="276">
        <v>0</v>
      </c>
      <c r="G936" s="276">
        <v>0</v>
      </c>
      <c r="H936" s="276">
        <v>0</v>
      </c>
      <c r="I936" s="276">
        <v>0</v>
      </c>
      <c r="J936" s="276">
        <v>36</v>
      </c>
      <c r="K936" s="479">
        <v>2.3859999999999999E-5</v>
      </c>
    </row>
    <row r="937" spans="1:11" hidden="1" x14ac:dyDescent="0.2">
      <c r="A937" s="209" t="s">
        <v>262</v>
      </c>
      <c r="B937" s="209" t="s">
        <v>1189</v>
      </c>
      <c r="C937" s="209" t="s">
        <v>1753</v>
      </c>
      <c r="D937" s="276">
        <v>28398</v>
      </c>
      <c r="E937" s="479">
        <v>1.8824400000000002E-2</v>
      </c>
      <c r="F937" s="276">
        <v>164</v>
      </c>
      <c r="G937" s="276">
        <v>357</v>
      </c>
      <c r="H937" s="276">
        <v>38</v>
      </c>
      <c r="I937" s="276">
        <v>902</v>
      </c>
      <c r="J937" s="276">
        <v>29695</v>
      </c>
      <c r="K937" s="479">
        <v>1.9684150000000001E-2</v>
      </c>
    </row>
    <row r="938" spans="1:11" hidden="1" x14ac:dyDescent="0.2">
      <c r="A938" s="209" t="s">
        <v>262</v>
      </c>
      <c r="B938" s="209" t="s">
        <v>1190</v>
      </c>
      <c r="C938" s="209" t="s">
        <v>1753</v>
      </c>
      <c r="D938" s="276">
        <v>1231233</v>
      </c>
      <c r="E938" s="479">
        <v>0.81615685000000004</v>
      </c>
      <c r="F938" s="276">
        <v>569647</v>
      </c>
      <c r="G938" s="276">
        <v>0</v>
      </c>
      <c r="H938" s="276">
        <v>0</v>
      </c>
      <c r="I938" s="276">
        <v>0</v>
      </c>
      <c r="J938" s="276">
        <v>1231233</v>
      </c>
      <c r="K938" s="479">
        <v>0.81615685000000004</v>
      </c>
    </row>
    <row r="939" spans="1:11" hidden="1" x14ac:dyDescent="0.2">
      <c r="A939" s="209" t="s">
        <v>262</v>
      </c>
      <c r="B939" s="209" t="s">
        <v>788</v>
      </c>
      <c r="C939" s="209" t="s">
        <v>1753</v>
      </c>
      <c r="D939" s="276">
        <v>5433</v>
      </c>
      <c r="E939" s="479">
        <v>3.6014100000000002E-3</v>
      </c>
      <c r="F939" s="276">
        <v>0</v>
      </c>
      <c r="G939" s="276">
        <v>0</v>
      </c>
      <c r="H939" s="276">
        <v>0</v>
      </c>
      <c r="I939" s="276">
        <v>0</v>
      </c>
      <c r="J939" s="276">
        <v>5433</v>
      </c>
      <c r="K939" s="479">
        <v>3.6014100000000002E-3</v>
      </c>
    </row>
    <row r="940" spans="1:11" hidden="1" x14ac:dyDescent="0.2">
      <c r="A940" s="209" t="s">
        <v>262</v>
      </c>
      <c r="B940" s="209" t="s">
        <v>1253</v>
      </c>
      <c r="C940" s="209" t="s">
        <v>1753</v>
      </c>
      <c r="D940" s="276">
        <v>68603</v>
      </c>
      <c r="E940" s="479">
        <v>4.5475399999999999E-2</v>
      </c>
      <c r="F940" s="276">
        <v>0</v>
      </c>
      <c r="G940" s="276">
        <v>0</v>
      </c>
      <c r="H940" s="276">
        <v>0</v>
      </c>
      <c r="I940" s="276">
        <v>0</v>
      </c>
      <c r="J940" s="276">
        <v>68603</v>
      </c>
      <c r="K940" s="479">
        <v>4.5475399999999999E-2</v>
      </c>
    </row>
    <row r="941" spans="1:11" hidden="1" x14ac:dyDescent="0.2">
      <c r="A941" s="209" t="s">
        <v>262</v>
      </c>
      <c r="B941" s="209" t="s">
        <v>1254</v>
      </c>
      <c r="C941" s="209" t="s">
        <v>1753</v>
      </c>
      <c r="D941" s="276">
        <v>9147</v>
      </c>
      <c r="E941" s="479">
        <v>6.0633400000000004E-3</v>
      </c>
      <c r="F941" s="276">
        <v>0</v>
      </c>
      <c r="G941" s="276">
        <v>0</v>
      </c>
      <c r="H941" s="276">
        <v>0</v>
      </c>
      <c r="I941" s="276">
        <v>0</v>
      </c>
      <c r="J941" s="276">
        <v>9147</v>
      </c>
      <c r="K941" s="479">
        <v>6.0633400000000004E-3</v>
      </c>
    </row>
    <row r="942" spans="1:11" hidden="1" x14ac:dyDescent="0.2">
      <c r="A942" s="209" t="s">
        <v>262</v>
      </c>
      <c r="B942" s="209" t="s">
        <v>1255</v>
      </c>
      <c r="C942" s="209" t="s">
        <v>1753</v>
      </c>
      <c r="D942" s="276">
        <v>5245</v>
      </c>
      <c r="E942" s="479">
        <v>3.47679E-3</v>
      </c>
      <c r="F942" s="276">
        <v>0</v>
      </c>
      <c r="G942" s="276">
        <v>0</v>
      </c>
      <c r="H942" s="276">
        <v>0</v>
      </c>
      <c r="I942" s="276">
        <v>0</v>
      </c>
      <c r="J942" s="276">
        <v>5245</v>
      </c>
      <c r="K942" s="479">
        <v>3.47679E-3</v>
      </c>
    </row>
    <row r="943" spans="1:11" hidden="1" x14ac:dyDescent="0.2">
      <c r="A943" s="209" t="s">
        <v>262</v>
      </c>
      <c r="B943" s="209" t="s">
        <v>1256</v>
      </c>
      <c r="C943" s="209" t="s">
        <v>1753</v>
      </c>
      <c r="D943" s="276">
        <v>129760</v>
      </c>
      <c r="E943" s="479">
        <v>8.6014999999999994E-2</v>
      </c>
      <c r="F943" s="276">
        <v>0</v>
      </c>
      <c r="G943" s="276">
        <v>0</v>
      </c>
      <c r="H943" s="276">
        <v>0</v>
      </c>
      <c r="I943" s="276">
        <v>0</v>
      </c>
      <c r="J943" s="276">
        <v>129760</v>
      </c>
      <c r="K943" s="479">
        <v>8.6014999999999994E-2</v>
      </c>
    </row>
    <row r="944" spans="1:11" hidden="1" x14ac:dyDescent="0.2">
      <c r="A944" s="209" t="s">
        <v>262</v>
      </c>
      <c r="B944" s="209" t="s">
        <v>1257</v>
      </c>
      <c r="C944" s="209" t="s">
        <v>1753</v>
      </c>
      <c r="D944" s="276">
        <v>36717</v>
      </c>
      <c r="E944" s="479">
        <v>2.433888E-2</v>
      </c>
      <c r="F944" s="276">
        <v>0</v>
      </c>
      <c r="G944" s="276">
        <v>0</v>
      </c>
      <c r="H944" s="276">
        <v>0</v>
      </c>
      <c r="I944" s="276">
        <v>0</v>
      </c>
      <c r="J944" s="276">
        <v>36717</v>
      </c>
      <c r="K944" s="479">
        <v>2.433888E-2</v>
      </c>
    </row>
    <row r="945" spans="1:11" hidden="1" x14ac:dyDescent="0.2">
      <c r="A945" s="209" t="s">
        <v>262</v>
      </c>
      <c r="B945" s="209" t="s">
        <v>1260</v>
      </c>
      <c r="C945" s="209" t="s">
        <v>1753</v>
      </c>
      <c r="D945" s="276">
        <v>24242</v>
      </c>
      <c r="E945" s="479">
        <v>1.6069480000000001E-2</v>
      </c>
      <c r="F945" s="276">
        <v>0</v>
      </c>
      <c r="G945" s="276">
        <v>0</v>
      </c>
      <c r="H945" s="276">
        <v>0</v>
      </c>
      <c r="I945" s="276">
        <v>0</v>
      </c>
      <c r="J945" s="276">
        <v>24242</v>
      </c>
      <c r="K945" s="479">
        <v>1.6069480000000001E-2</v>
      </c>
    </row>
    <row r="946" spans="1:11" hidden="1" x14ac:dyDescent="0.2">
      <c r="A946" s="209" t="s">
        <v>262</v>
      </c>
      <c r="B946" s="209" t="s">
        <v>1262</v>
      </c>
      <c r="C946" s="209" t="s">
        <v>1753</v>
      </c>
      <c r="D946" s="276">
        <v>-1806</v>
      </c>
      <c r="E946" s="479">
        <v>-1.1971600000000001E-3</v>
      </c>
      <c r="F946" s="276">
        <v>0</v>
      </c>
      <c r="G946" s="276">
        <v>0</v>
      </c>
      <c r="H946" s="276">
        <v>0</v>
      </c>
      <c r="I946" s="276">
        <v>0</v>
      </c>
      <c r="J946" s="276">
        <v>-1806</v>
      </c>
      <c r="K946" s="479">
        <v>-1.1971600000000001E-3</v>
      </c>
    </row>
    <row r="947" spans="1:11" hidden="1" x14ac:dyDescent="0.2">
      <c r="A947" s="209" t="s">
        <v>262</v>
      </c>
      <c r="B947" s="209" t="s">
        <v>1264</v>
      </c>
      <c r="C947" s="209" t="s">
        <v>1753</v>
      </c>
      <c r="D947" s="276">
        <v>277341</v>
      </c>
      <c r="E947" s="479">
        <v>0.18384315000000001</v>
      </c>
      <c r="F947" s="276">
        <v>0</v>
      </c>
      <c r="G947" s="276">
        <v>0</v>
      </c>
      <c r="H947" s="276">
        <v>0</v>
      </c>
      <c r="I947" s="276">
        <v>0</v>
      </c>
      <c r="J947" s="276">
        <v>277341</v>
      </c>
      <c r="K947" s="479">
        <v>0.18384315000000001</v>
      </c>
    </row>
    <row r="948" spans="1:11" hidden="1" x14ac:dyDescent="0.2">
      <c r="A948" s="209" t="s">
        <v>262</v>
      </c>
      <c r="B948" s="209" t="s">
        <v>691</v>
      </c>
      <c r="C948" s="209" t="s">
        <v>1753</v>
      </c>
      <c r="D948" s="276">
        <v>1508574</v>
      </c>
      <c r="E948" s="479">
        <v>1</v>
      </c>
      <c r="F948" s="276">
        <v>0</v>
      </c>
      <c r="G948" s="276">
        <v>0</v>
      </c>
      <c r="H948" s="276">
        <v>0</v>
      </c>
      <c r="I948" s="276">
        <v>0</v>
      </c>
      <c r="J948" s="276">
        <v>1508574</v>
      </c>
      <c r="K948" s="479">
        <v>1</v>
      </c>
    </row>
    <row r="949" spans="1:11" x14ac:dyDescent="0.2">
      <c r="A949" s="528" t="s">
        <v>260</v>
      </c>
      <c r="B949" s="209" t="s">
        <v>479</v>
      </c>
      <c r="C949" s="209" t="s">
        <v>1753</v>
      </c>
      <c r="D949" s="276">
        <v>84089</v>
      </c>
      <c r="E949" s="479">
        <v>3.890151E-2</v>
      </c>
      <c r="F949" s="276">
        <v>46321</v>
      </c>
      <c r="G949" s="276">
        <v>0</v>
      </c>
      <c r="H949" s="276">
        <v>0</v>
      </c>
      <c r="I949" s="276">
        <v>3226</v>
      </c>
      <c r="J949" s="276">
        <v>87315</v>
      </c>
      <c r="K949" s="479">
        <v>4.0393930000000002E-2</v>
      </c>
    </row>
    <row r="950" spans="1:11" x14ac:dyDescent="0.2">
      <c r="A950" s="209" t="s">
        <v>260</v>
      </c>
      <c r="B950" s="209" t="s">
        <v>453</v>
      </c>
      <c r="C950" s="209" t="s">
        <v>1753</v>
      </c>
      <c r="D950" s="276">
        <v>97</v>
      </c>
      <c r="E950" s="479">
        <v>4.4870000000000002E-5</v>
      </c>
      <c r="F950" s="276">
        <v>96</v>
      </c>
      <c r="G950" s="276">
        <v>2</v>
      </c>
      <c r="H950" s="276">
        <v>0</v>
      </c>
      <c r="I950" s="276">
        <v>4</v>
      </c>
      <c r="J950" s="276">
        <v>103</v>
      </c>
      <c r="K950" s="479">
        <v>4.7649999999999999E-5</v>
      </c>
    </row>
    <row r="951" spans="1:11" x14ac:dyDescent="0.2">
      <c r="A951" s="209" t="s">
        <v>260</v>
      </c>
      <c r="B951" s="209" t="s">
        <v>284</v>
      </c>
      <c r="C951" s="209" t="s">
        <v>1753</v>
      </c>
      <c r="D951" s="276">
        <v>250</v>
      </c>
      <c r="E951" s="479">
        <v>1.1566E-4</v>
      </c>
      <c r="F951" s="276">
        <v>0</v>
      </c>
      <c r="G951" s="276">
        <v>51</v>
      </c>
      <c r="H951" s="276">
        <v>0</v>
      </c>
      <c r="I951" s="276">
        <v>28</v>
      </c>
      <c r="J951" s="276">
        <v>329</v>
      </c>
      <c r="K951" s="479">
        <v>1.5220000000000001E-4</v>
      </c>
    </row>
    <row r="952" spans="1:11" x14ac:dyDescent="0.2">
      <c r="A952" s="209" t="s">
        <v>260</v>
      </c>
      <c r="B952" s="209" t="s">
        <v>254</v>
      </c>
      <c r="C952" s="209" t="s">
        <v>1753</v>
      </c>
      <c r="D952" s="276">
        <v>25</v>
      </c>
      <c r="E952" s="479">
        <v>1.1569999999999999E-5</v>
      </c>
      <c r="F952" s="276">
        <v>1</v>
      </c>
      <c r="G952" s="276">
        <v>6</v>
      </c>
      <c r="H952" s="276">
        <v>0</v>
      </c>
      <c r="I952" s="276">
        <v>0</v>
      </c>
      <c r="J952" s="276">
        <v>31</v>
      </c>
      <c r="K952" s="479">
        <v>1.434E-5</v>
      </c>
    </row>
    <row r="953" spans="1:11" x14ac:dyDescent="0.2">
      <c r="A953" s="209" t="s">
        <v>260</v>
      </c>
      <c r="B953" s="209" t="s">
        <v>247</v>
      </c>
      <c r="C953" s="209" t="s">
        <v>1753</v>
      </c>
      <c r="D953" s="276">
        <v>59</v>
      </c>
      <c r="E953" s="479">
        <v>2.7290000000000001E-5</v>
      </c>
      <c r="F953" s="276">
        <v>6</v>
      </c>
      <c r="G953" s="276">
        <v>10</v>
      </c>
      <c r="H953" s="276">
        <v>0</v>
      </c>
      <c r="I953" s="276">
        <v>2</v>
      </c>
      <c r="J953" s="276">
        <v>71</v>
      </c>
      <c r="K953" s="479">
        <v>3.2849999999999999E-5</v>
      </c>
    </row>
    <row r="954" spans="1:11" x14ac:dyDescent="0.2">
      <c r="A954" s="209" t="s">
        <v>260</v>
      </c>
      <c r="B954" s="209" t="s">
        <v>243</v>
      </c>
      <c r="C954" s="209" t="s">
        <v>1753</v>
      </c>
      <c r="D954" s="276">
        <v>81</v>
      </c>
      <c r="E954" s="479">
        <v>3.7469999999999999E-5</v>
      </c>
      <c r="F954" s="276">
        <v>28</v>
      </c>
      <c r="G954" s="276">
        <v>20</v>
      </c>
      <c r="H954" s="276">
        <v>9</v>
      </c>
      <c r="I954" s="276">
        <v>4</v>
      </c>
      <c r="J954" s="276">
        <v>114</v>
      </c>
      <c r="K954" s="479">
        <v>5.274E-5</v>
      </c>
    </row>
    <row r="955" spans="1:11" x14ac:dyDescent="0.2">
      <c r="A955" s="209" t="s">
        <v>260</v>
      </c>
      <c r="B955" s="209" t="s">
        <v>240</v>
      </c>
      <c r="C955" s="209" t="s">
        <v>1753</v>
      </c>
      <c r="D955" s="276">
        <v>3</v>
      </c>
      <c r="E955" s="479">
        <v>1.39E-6</v>
      </c>
      <c r="F955" s="276">
        <v>0</v>
      </c>
      <c r="G955" s="276">
        <v>1</v>
      </c>
      <c r="H955" s="276">
        <v>0</v>
      </c>
      <c r="I955" s="276">
        <v>0</v>
      </c>
      <c r="J955" s="276">
        <v>4</v>
      </c>
      <c r="K955" s="479">
        <v>1.8500000000000001E-6</v>
      </c>
    </row>
    <row r="956" spans="1:11" x14ac:dyDescent="0.2">
      <c r="A956" s="209" t="s">
        <v>260</v>
      </c>
      <c r="B956" s="209" t="s">
        <v>237</v>
      </c>
      <c r="C956" s="209" t="s">
        <v>1753</v>
      </c>
      <c r="D956" s="276">
        <v>12</v>
      </c>
      <c r="E956" s="479">
        <v>5.5500000000000002E-6</v>
      </c>
      <c r="F956" s="276">
        <v>5</v>
      </c>
      <c r="G956" s="276">
        <v>3</v>
      </c>
      <c r="H956" s="276">
        <v>3</v>
      </c>
      <c r="I956" s="276">
        <v>1</v>
      </c>
      <c r="J956" s="276">
        <v>19</v>
      </c>
      <c r="K956" s="479">
        <v>8.7900000000000005E-6</v>
      </c>
    </row>
    <row r="957" spans="1:11" x14ac:dyDescent="0.2">
      <c r="A957" s="209" t="s">
        <v>260</v>
      </c>
      <c r="B957" s="209" t="s">
        <v>230</v>
      </c>
      <c r="C957" s="209" t="s">
        <v>1753</v>
      </c>
      <c r="D957" s="276">
        <v>1</v>
      </c>
      <c r="E957" s="479">
        <v>4.5999999999999999E-7</v>
      </c>
      <c r="F957" s="276">
        <v>0</v>
      </c>
      <c r="G957" s="276">
        <v>0</v>
      </c>
      <c r="H957" s="276">
        <v>0</v>
      </c>
      <c r="I957" s="276">
        <v>0</v>
      </c>
      <c r="J957" s="276">
        <v>1</v>
      </c>
      <c r="K957" s="479">
        <v>4.5999999999999999E-7</v>
      </c>
    </row>
    <row r="958" spans="1:11" x14ac:dyDescent="0.2">
      <c r="A958" s="209" t="s">
        <v>260</v>
      </c>
      <c r="B958" s="209" t="s">
        <v>1100</v>
      </c>
      <c r="C958" s="209" t="s">
        <v>1753</v>
      </c>
      <c r="D958" s="276">
        <v>448</v>
      </c>
      <c r="E958" s="479">
        <v>2.0725999999999999E-4</v>
      </c>
      <c r="F958" s="276">
        <v>163</v>
      </c>
      <c r="G958" s="276">
        <v>191</v>
      </c>
      <c r="H958" s="276">
        <v>88</v>
      </c>
      <c r="I958" s="276">
        <v>13</v>
      </c>
      <c r="J958" s="276">
        <v>740</v>
      </c>
      <c r="K958" s="479">
        <v>3.4234000000000001E-4</v>
      </c>
    </row>
    <row r="959" spans="1:11" x14ac:dyDescent="0.2">
      <c r="A959" s="209" t="s">
        <v>260</v>
      </c>
      <c r="B959" s="209" t="s">
        <v>1101</v>
      </c>
      <c r="C959" s="209" t="s">
        <v>1753</v>
      </c>
      <c r="D959" s="276">
        <v>938</v>
      </c>
      <c r="E959" s="479">
        <v>4.3394000000000001E-4</v>
      </c>
      <c r="F959" s="276">
        <v>0</v>
      </c>
      <c r="G959" s="276">
        <v>594</v>
      </c>
      <c r="H959" s="276">
        <v>0</v>
      </c>
      <c r="I959" s="276">
        <v>341</v>
      </c>
      <c r="J959" s="276">
        <v>1873</v>
      </c>
      <c r="K959" s="479">
        <v>8.6649000000000003E-4</v>
      </c>
    </row>
    <row r="960" spans="1:11" x14ac:dyDescent="0.2">
      <c r="A960" s="209" t="s">
        <v>260</v>
      </c>
      <c r="B960" s="209" t="s">
        <v>1102</v>
      </c>
      <c r="C960" s="209" t="s">
        <v>1753</v>
      </c>
      <c r="D960" s="276">
        <v>5717</v>
      </c>
      <c r="E960" s="479">
        <v>2.64482E-3</v>
      </c>
      <c r="F960" s="276">
        <v>3345</v>
      </c>
      <c r="G960" s="276">
        <v>1894</v>
      </c>
      <c r="H960" s="276">
        <v>0</v>
      </c>
      <c r="I960" s="276">
        <v>529</v>
      </c>
      <c r="J960" s="276">
        <v>8140</v>
      </c>
      <c r="K960" s="479">
        <v>3.76575E-3</v>
      </c>
    </row>
    <row r="961" spans="1:11" x14ac:dyDescent="0.2">
      <c r="A961" s="209" t="s">
        <v>260</v>
      </c>
      <c r="B961" s="209" t="s">
        <v>1103</v>
      </c>
      <c r="C961" s="209" t="s">
        <v>1753</v>
      </c>
      <c r="D961" s="276">
        <v>1711</v>
      </c>
      <c r="E961" s="479">
        <v>7.9155000000000002E-4</v>
      </c>
      <c r="F961" s="276">
        <v>15</v>
      </c>
      <c r="G961" s="276">
        <v>290</v>
      </c>
      <c r="H961" s="276">
        <v>0</v>
      </c>
      <c r="I961" s="276">
        <v>127</v>
      </c>
      <c r="J961" s="276">
        <v>2128</v>
      </c>
      <c r="K961" s="479">
        <v>9.8445999999999994E-4</v>
      </c>
    </row>
    <row r="962" spans="1:11" x14ac:dyDescent="0.2">
      <c r="A962" s="209" t="s">
        <v>260</v>
      </c>
      <c r="B962" s="209" t="s">
        <v>1104</v>
      </c>
      <c r="C962" s="209" t="s">
        <v>1753</v>
      </c>
      <c r="D962" s="276">
        <v>10524</v>
      </c>
      <c r="E962" s="479">
        <v>4.8686500000000004E-3</v>
      </c>
      <c r="F962" s="276">
        <v>476</v>
      </c>
      <c r="G962" s="276">
        <v>1737</v>
      </c>
      <c r="H962" s="276">
        <v>0</v>
      </c>
      <c r="I962" s="276">
        <v>1066</v>
      </c>
      <c r="J962" s="276">
        <v>13327</v>
      </c>
      <c r="K962" s="479">
        <v>6.1653799999999998E-3</v>
      </c>
    </row>
    <row r="963" spans="1:11" x14ac:dyDescent="0.2">
      <c r="A963" s="209" t="s">
        <v>260</v>
      </c>
      <c r="B963" s="209" t="s">
        <v>1105</v>
      </c>
      <c r="C963" s="209" t="s">
        <v>1753</v>
      </c>
      <c r="D963" s="276">
        <v>318</v>
      </c>
      <c r="E963" s="479">
        <v>1.4710999999999999E-4</v>
      </c>
      <c r="F963" s="276">
        <v>2</v>
      </c>
      <c r="G963" s="276">
        <v>56</v>
      </c>
      <c r="H963" s="276">
        <v>0</v>
      </c>
      <c r="I963" s="276">
        <v>30</v>
      </c>
      <c r="J963" s="276">
        <v>404</v>
      </c>
      <c r="K963" s="479">
        <v>1.8689999999999999E-4</v>
      </c>
    </row>
    <row r="964" spans="1:11" x14ac:dyDescent="0.2">
      <c r="A964" s="209" t="s">
        <v>260</v>
      </c>
      <c r="B964" s="209" t="s">
        <v>206</v>
      </c>
      <c r="C964" s="209" t="s">
        <v>1753</v>
      </c>
      <c r="D964" s="276">
        <v>3007</v>
      </c>
      <c r="E964" s="479">
        <v>1.3911100000000001E-3</v>
      </c>
      <c r="F964" s="276">
        <v>37</v>
      </c>
      <c r="G964" s="276">
        <v>128</v>
      </c>
      <c r="H964" s="276">
        <v>0</v>
      </c>
      <c r="I964" s="276">
        <v>116</v>
      </c>
      <c r="J964" s="276">
        <v>3251</v>
      </c>
      <c r="K964" s="479">
        <v>1.50399E-3</v>
      </c>
    </row>
    <row r="965" spans="1:11" x14ac:dyDescent="0.2">
      <c r="A965" s="209" t="s">
        <v>260</v>
      </c>
      <c r="B965" s="209" t="s">
        <v>195</v>
      </c>
      <c r="C965" s="209" t="s">
        <v>1753</v>
      </c>
      <c r="D965" s="276">
        <v>28</v>
      </c>
      <c r="E965" s="479">
        <v>1.295E-5</v>
      </c>
      <c r="F965" s="276">
        <v>0</v>
      </c>
      <c r="G965" s="276">
        <v>4</v>
      </c>
      <c r="H965" s="276">
        <v>0</v>
      </c>
      <c r="I965" s="276">
        <v>2</v>
      </c>
      <c r="J965" s="276">
        <v>34</v>
      </c>
      <c r="K965" s="479">
        <v>1.573E-5</v>
      </c>
    </row>
    <row r="966" spans="1:11" x14ac:dyDescent="0.2">
      <c r="A966" s="209" t="s">
        <v>260</v>
      </c>
      <c r="B966" s="209" t="s">
        <v>194</v>
      </c>
      <c r="C966" s="209" t="s">
        <v>1753</v>
      </c>
      <c r="D966" s="276">
        <v>131</v>
      </c>
      <c r="E966" s="479">
        <v>6.0600000000000003E-5</v>
      </c>
      <c r="F966" s="276">
        <v>0</v>
      </c>
      <c r="G966" s="276">
        <v>16</v>
      </c>
      <c r="H966" s="276">
        <v>0</v>
      </c>
      <c r="I966" s="276">
        <v>26</v>
      </c>
      <c r="J966" s="276">
        <v>173</v>
      </c>
      <c r="K966" s="479">
        <v>8.0030000000000005E-5</v>
      </c>
    </row>
    <row r="967" spans="1:11" x14ac:dyDescent="0.2">
      <c r="A967" s="209" t="s">
        <v>260</v>
      </c>
      <c r="B967" s="209" t="s">
        <v>167</v>
      </c>
      <c r="C967" s="209" t="s">
        <v>1753</v>
      </c>
      <c r="D967" s="276">
        <v>1626</v>
      </c>
      <c r="E967" s="479">
        <v>7.5223E-4</v>
      </c>
      <c r="F967" s="276">
        <v>47</v>
      </c>
      <c r="G967" s="276">
        <v>315</v>
      </c>
      <c r="H967" s="276">
        <v>0</v>
      </c>
      <c r="I967" s="276">
        <v>69</v>
      </c>
      <c r="J967" s="276">
        <v>2010</v>
      </c>
      <c r="K967" s="479">
        <v>9.2986999999999996E-4</v>
      </c>
    </row>
    <row r="968" spans="1:11" x14ac:dyDescent="0.2">
      <c r="A968" s="209" t="s">
        <v>260</v>
      </c>
      <c r="B968" s="209" t="s">
        <v>154</v>
      </c>
      <c r="C968" s="209" t="s">
        <v>1753</v>
      </c>
      <c r="D968" s="276">
        <v>24259</v>
      </c>
      <c r="E968" s="479">
        <v>1.122277E-2</v>
      </c>
      <c r="F968" s="276">
        <v>0</v>
      </c>
      <c r="G968" s="276">
        <v>5445</v>
      </c>
      <c r="H968" s="276">
        <v>0</v>
      </c>
      <c r="I968" s="276">
        <v>1014</v>
      </c>
      <c r="J968" s="276">
        <v>30718</v>
      </c>
      <c r="K968" s="479">
        <v>1.4210860000000001E-2</v>
      </c>
    </row>
    <row r="969" spans="1:11" x14ac:dyDescent="0.2">
      <c r="A969" s="209" t="s">
        <v>260</v>
      </c>
      <c r="B969" s="209" t="s">
        <v>152</v>
      </c>
      <c r="C969" s="209" t="s">
        <v>1753</v>
      </c>
      <c r="D969" s="276">
        <v>76</v>
      </c>
      <c r="E969" s="479">
        <v>3.5160000000000002E-5</v>
      </c>
      <c r="F969" s="276">
        <v>4</v>
      </c>
      <c r="G969" s="276">
        <v>21</v>
      </c>
      <c r="H969" s="276">
        <v>0</v>
      </c>
      <c r="I969" s="276">
        <v>2</v>
      </c>
      <c r="J969" s="276">
        <v>99</v>
      </c>
      <c r="K969" s="479">
        <v>4.5800000000000002E-5</v>
      </c>
    </row>
    <row r="970" spans="1:11" x14ac:dyDescent="0.2">
      <c r="A970" s="209" t="s">
        <v>260</v>
      </c>
      <c r="B970" s="209" t="s">
        <v>1108</v>
      </c>
      <c r="C970" s="209" t="s">
        <v>1753</v>
      </c>
      <c r="D970" s="276">
        <v>273</v>
      </c>
      <c r="E970" s="479">
        <v>1.2630000000000001E-4</v>
      </c>
      <c r="F970" s="276">
        <v>112</v>
      </c>
      <c r="G970" s="276">
        <v>62</v>
      </c>
      <c r="H970" s="276">
        <v>0</v>
      </c>
      <c r="I970" s="276">
        <v>7</v>
      </c>
      <c r="J970" s="276">
        <v>342</v>
      </c>
      <c r="K970" s="479">
        <v>1.5822000000000001E-4</v>
      </c>
    </row>
    <row r="971" spans="1:11" x14ac:dyDescent="0.2">
      <c r="A971" s="209" t="s">
        <v>260</v>
      </c>
      <c r="B971" s="209" t="s">
        <v>1110</v>
      </c>
      <c r="C971" s="209" t="s">
        <v>1753</v>
      </c>
      <c r="D971" s="276">
        <v>173</v>
      </c>
      <c r="E971" s="479">
        <v>8.0030000000000005E-5</v>
      </c>
      <c r="F971" s="276">
        <v>0</v>
      </c>
      <c r="G971" s="276">
        <v>28</v>
      </c>
      <c r="H971" s="276">
        <v>0</v>
      </c>
      <c r="I971" s="276">
        <v>4</v>
      </c>
      <c r="J971" s="276">
        <v>205</v>
      </c>
      <c r="K971" s="479">
        <v>9.4840000000000007E-5</v>
      </c>
    </row>
    <row r="972" spans="1:11" x14ac:dyDescent="0.2">
      <c r="A972" s="209" t="s">
        <v>260</v>
      </c>
      <c r="B972" s="209" t="s">
        <v>1112</v>
      </c>
      <c r="C972" s="209" t="s">
        <v>1753</v>
      </c>
      <c r="D972" s="276">
        <v>3789</v>
      </c>
      <c r="E972" s="479">
        <v>1.7528800000000001E-3</v>
      </c>
      <c r="F972" s="276">
        <v>173</v>
      </c>
      <c r="G972" s="276">
        <v>616</v>
      </c>
      <c r="H972" s="276">
        <v>0</v>
      </c>
      <c r="I972" s="276">
        <v>115</v>
      </c>
      <c r="J972" s="276">
        <v>4520</v>
      </c>
      <c r="K972" s="479">
        <v>2.0910600000000001E-3</v>
      </c>
    </row>
    <row r="973" spans="1:11" x14ac:dyDescent="0.2">
      <c r="A973" s="209" t="s">
        <v>260</v>
      </c>
      <c r="B973" s="209" t="s">
        <v>142</v>
      </c>
      <c r="C973" s="209" t="s">
        <v>1753</v>
      </c>
      <c r="D973" s="276">
        <v>630</v>
      </c>
      <c r="E973" s="479">
        <v>2.9145000000000001E-4</v>
      </c>
      <c r="F973" s="276">
        <v>59</v>
      </c>
      <c r="G973" s="276">
        <v>80</v>
      </c>
      <c r="H973" s="276">
        <v>13</v>
      </c>
      <c r="I973" s="276">
        <v>26</v>
      </c>
      <c r="J973" s="276">
        <v>749</v>
      </c>
      <c r="K973" s="479">
        <v>3.4650000000000002E-4</v>
      </c>
    </row>
    <row r="974" spans="1:11" x14ac:dyDescent="0.2">
      <c r="A974" s="209" t="s">
        <v>260</v>
      </c>
      <c r="B974" s="209" t="s">
        <v>126</v>
      </c>
      <c r="C974" s="209" t="s">
        <v>1753</v>
      </c>
      <c r="D974" s="276">
        <v>3141</v>
      </c>
      <c r="E974" s="479">
        <v>1.4530999999999999E-3</v>
      </c>
      <c r="F974" s="276">
        <v>0</v>
      </c>
      <c r="G974" s="276">
        <v>695</v>
      </c>
      <c r="H974" s="276">
        <v>0</v>
      </c>
      <c r="I974" s="276">
        <v>88</v>
      </c>
      <c r="J974" s="276">
        <v>3924</v>
      </c>
      <c r="K974" s="479">
        <v>1.81533E-3</v>
      </c>
    </row>
    <row r="975" spans="1:11" x14ac:dyDescent="0.2">
      <c r="A975" s="209" t="s">
        <v>260</v>
      </c>
      <c r="B975" s="209" t="s">
        <v>1114</v>
      </c>
      <c r="C975" s="209" t="s">
        <v>1753</v>
      </c>
      <c r="D975" s="276">
        <v>3</v>
      </c>
      <c r="E975" s="479">
        <v>1.39E-6</v>
      </c>
      <c r="F975" s="276">
        <v>2</v>
      </c>
      <c r="G975" s="276">
        <v>1</v>
      </c>
      <c r="H975" s="276">
        <v>0</v>
      </c>
      <c r="I975" s="276">
        <v>0</v>
      </c>
      <c r="J975" s="276">
        <v>4</v>
      </c>
      <c r="K975" s="479">
        <v>1.8500000000000001E-6</v>
      </c>
    </row>
    <row r="976" spans="1:11" x14ac:dyDescent="0.2">
      <c r="A976" s="209" t="s">
        <v>260</v>
      </c>
      <c r="B976" s="209" t="s">
        <v>107</v>
      </c>
      <c r="C976" s="209" t="s">
        <v>1753</v>
      </c>
      <c r="D976" s="276">
        <v>1</v>
      </c>
      <c r="E976" s="479">
        <v>4.5999999999999999E-7</v>
      </c>
      <c r="F976" s="276">
        <v>0</v>
      </c>
      <c r="G976" s="276">
        <v>0</v>
      </c>
      <c r="H976" s="276">
        <v>0</v>
      </c>
      <c r="I976" s="276">
        <v>0</v>
      </c>
      <c r="J976" s="276">
        <v>1</v>
      </c>
      <c r="K976" s="479">
        <v>4.5999999999999999E-7</v>
      </c>
    </row>
    <row r="977" spans="1:11" x14ac:dyDescent="0.2">
      <c r="A977" s="209" t="s">
        <v>260</v>
      </c>
      <c r="B977" s="209" t="s">
        <v>79</v>
      </c>
      <c r="C977" s="209" t="s">
        <v>1753</v>
      </c>
      <c r="D977" s="276">
        <v>2</v>
      </c>
      <c r="E977" s="479">
        <v>9.2999999999999999E-7</v>
      </c>
      <c r="F977" s="276">
        <v>0</v>
      </c>
      <c r="G977" s="276">
        <v>0</v>
      </c>
      <c r="H977" s="276">
        <v>0</v>
      </c>
      <c r="I977" s="276">
        <v>0</v>
      </c>
      <c r="J977" s="276">
        <v>2</v>
      </c>
      <c r="K977" s="479">
        <v>9.2999999999999999E-7</v>
      </c>
    </row>
    <row r="978" spans="1:11" x14ac:dyDescent="0.2">
      <c r="A978" s="209" t="s">
        <v>260</v>
      </c>
      <c r="B978" s="209" t="s">
        <v>1118</v>
      </c>
      <c r="C978" s="209" t="s">
        <v>1753</v>
      </c>
      <c r="D978" s="276">
        <v>354</v>
      </c>
      <c r="E978" s="479">
        <v>1.6377000000000001E-4</v>
      </c>
      <c r="F978" s="276">
        <v>0</v>
      </c>
      <c r="G978" s="276">
        <v>50</v>
      </c>
      <c r="H978" s="276">
        <v>0</v>
      </c>
      <c r="I978" s="276">
        <v>10</v>
      </c>
      <c r="J978" s="276">
        <v>414</v>
      </c>
      <c r="K978" s="479">
        <v>1.9153E-4</v>
      </c>
    </row>
    <row r="979" spans="1:11" x14ac:dyDescent="0.2">
      <c r="A979" s="209" t="s">
        <v>260</v>
      </c>
      <c r="B979" s="209" t="s">
        <v>20</v>
      </c>
      <c r="C979" s="209" t="s">
        <v>1753</v>
      </c>
      <c r="D979" s="276">
        <v>155</v>
      </c>
      <c r="E979" s="479">
        <v>7.1710000000000003E-5</v>
      </c>
      <c r="F979" s="276">
        <v>16</v>
      </c>
      <c r="G979" s="276">
        <v>61</v>
      </c>
      <c r="H979" s="276">
        <v>7</v>
      </c>
      <c r="I979" s="276">
        <v>6</v>
      </c>
      <c r="J979" s="276">
        <v>229</v>
      </c>
      <c r="K979" s="479">
        <v>1.0594000000000001E-4</v>
      </c>
    </row>
    <row r="980" spans="1:11" x14ac:dyDescent="0.2">
      <c r="A980" s="209" t="s">
        <v>260</v>
      </c>
      <c r="B980" s="209" t="s">
        <v>1128</v>
      </c>
      <c r="C980" s="209" t="s">
        <v>1753</v>
      </c>
      <c r="D980" s="276">
        <v>9</v>
      </c>
      <c r="E980" s="479">
        <v>4.16E-6</v>
      </c>
      <c r="F980" s="276">
        <v>0</v>
      </c>
      <c r="G980" s="276">
        <v>1</v>
      </c>
      <c r="H980" s="276">
        <v>7</v>
      </c>
      <c r="I980" s="276">
        <v>0</v>
      </c>
      <c r="J980" s="276">
        <v>17</v>
      </c>
      <c r="K980" s="479">
        <v>7.8599999999999993E-6</v>
      </c>
    </row>
    <row r="981" spans="1:11" x14ac:dyDescent="0.2">
      <c r="A981" s="209" t="s">
        <v>260</v>
      </c>
      <c r="B981" s="209" t="s">
        <v>1132</v>
      </c>
      <c r="C981" s="209" t="s">
        <v>1753</v>
      </c>
      <c r="D981" s="276">
        <v>3</v>
      </c>
      <c r="E981" s="479">
        <v>1.39E-6</v>
      </c>
      <c r="F981" s="276">
        <v>2</v>
      </c>
      <c r="G981" s="276">
        <v>1</v>
      </c>
      <c r="H981" s="276">
        <v>0</v>
      </c>
      <c r="I981" s="276">
        <v>0</v>
      </c>
      <c r="J981" s="276">
        <v>4</v>
      </c>
      <c r="K981" s="479">
        <v>1.8500000000000001E-6</v>
      </c>
    </row>
    <row r="982" spans="1:11" x14ac:dyDescent="0.2">
      <c r="A982" s="209" t="s">
        <v>260</v>
      </c>
      <c r="B982" s="209" t="s">
        <v>1133</v>
      </c>
      <c r="C982" s="209" t="s">
        <v>1753</v>
      </c>
      <c r="D982" s="276">
        <v>15</v>
      </c>
      <c r="E982" s="479">
        <v>6.9399999999999996E-6</v>
      </c>
      <c r="F982" s="276">
        <v>4</v>
      </c>
      <c r="G982" s="276">
        <v>2</v>
      </c>
      <c r="H982" s="276">
        <v>1</v>
      </c>
      <c r="I982" s="276">
        <v>0</v>
      </c>
      <c r="J982" s="276">
        <v>18</v>
      </c>
      <c r="K982" s="479">
        <v>8.3299999999999999E-6</v>
      </c>
    </row>
    <row r="983" spans="1:11" x14ac:dyDescent="0.2">
      <c r="A983" s="209" t="s">
        <v>260</v>
      </c>
      <c r="B983" s="209" t="s">
        <v>837</v>
      </c>
      <c r="C983" s="209" t="s">
        <v>1753</v>
      </c>
      <c r="D983" s="276">
        <v>1</v>
      </c>
      <c r="E983" s="479">
        <v>4.5999999999999999E-7</v>
      </c>
      <c r="F983" s="276">
        <v>0</v>
      </c>
      <c r="G983" s="276">
        <v>0</v>
      </c>
      <c r="H983" s="276">
        <v>0</v>
      </c>
      <c r="I983" s="276">
        <v>0</v>
      </c>
      <c r="J983" s="276">
        <v>1</v>
      </c>
      <c r="K983" s="479">
        <v>4.5999999999999999E-7</v>
      </c>
    </row>
    <row r="984" spans="1:11" x14ac:dyDescent="0.2">
      <c r="A984" s="209" t="s">
        <v>260</v>
      </c>
      <c r="B984" s="209" t="s">
        <v>827</v>
      </c>
      <c r="C984" s="209" t="s">
        <v>1753</v>
      </c>
      <c r="D984" s="276">
        <v>56</v>
      </c>
      <c r="E984" s="479">
        <v>2.5910000000000001E-5</v>
      </c>
      <c r="F984" s="276">
        <v>0</v>
      </c>
      <c r="G984" s="276">
        <v>0</v>
      </c>
      <c r="H984" s="276">
        <v>0</v>
      </c>
      <c r="I984" s="276">
        <v>0</v>
      </c>
      <c r="J984" s="276">
        <v>56</v>
      </c>
      <c r="K984" s="479">
        <v>2.5910000000000001E-5</v>
      </c>
    </row>
    <row r="985" spans="1:11" x14ac:dyDescent="0.2">
      <c r="A985" s="209" t="s">
        <v>260</v>
      </c>
      <c r="B985" s="209" t="s">
        <v>1141</v>
      </c>
      <c r="C985" s="209" t="s">
        <v>1753</v>
      </c>
      <c r="D985" s="276">
        <v>5623</v>
      </c>
      <c r="E985" s="479">
        <v>2.6013299999999998E-3</v>
      </c>
      <c r="F985" s="276">
        <v>0</v>
      </c>
      <c r="G985" s="276">
        <v>0</v>
      </c>
      <c r="H985" s="276">
        <v>0</v>
      </c>
      <c r="I985" s="276">
        <v>0</v>
      </c>
      <c r="J985" s="276">
        <v>5623</v>
      </c>
      <c r="K985" s="479">
        <v>2.6013299999999998E-3</v>
      </c>
    </row>
    <row r="986" spans="1:11" x14ac:dyDescent="0.2">
      <c r="A986" s="209" t="s">
        <v>260</v>
      </c>
      <c r="B986" s="209" t="s">
        <v>1142</v>
      </c>
      <c r="C986" s="209" t="s">
        <v>1753</v>
      </c>
      <c r="D986" s="276">
        <v>7</v>
      </c>
      <c r="E986" s="479">
        <v>3.2399999999999999E-6</v>
      </c>
      <c r="F986" s="276">
        <v>0</v>
      </c>
      <c r="G986" s="276">
        <v>0</v>
      </c>
      <c r="H986" s="276">
        <v>0</v>
      </c>
      <c r="I986" s="276">
        <v>0</v>
      </c>
      <c r="J986" s="276">
        <v>7</v>
      </c>
      <c r="K986" s="479">
        <v>3.2399999999999999E-6</v>
      </c>
    </row>
    <row r="987" spans="1:11" x14ac:dyDescent="0.2">
      <c r="A987" s="209" t="s">
        <v>260</v>
      </c>
      <c r="B987" s="209" t="s">
        <v>1143</v>
      </c>
      <c r="C987" s="209" t="s">
        <v>1753</v>
      </c>
      <c r="D987" s="276">
        <v>55</v>
      </c>
      <c r="E987" s="479">
        <v>2.544E-5</v>
      </c>
      <c r="F987" s="276">
        <v>0</v>
      </c>
      <c r="G987" s="276">
        <v>0</v>
      </c>
      <c r="H987" s="276">
        <v>0</v>
      </c>
      <c r="I987" s="276">
        <v>0</v>
      </c>
      <c r="J987" s="276">
        <v>55</v>
      </c>
      <c r="K987" s="479">
        <v>2.544E-5</v>
      </c>
    </row>
    <row r="988" spans="1:11" x14ac:dyDescent="0.2">
      <c r="A988" s="209" t="s">
        <v>260</v>
      </c>
      <c r="B988" s="209" t="s">
        <v>1144</v>
      </c>
      <c r="C988" s="209" t="s">
        <v>1753</v>
      </c>
      <c r="D988" s="276">
        <v>2675</v>
      </c>
      <c r="E988" s="479">
        <v>1.23752E-3</v>
      </c>
      <c r="F988" s="276">
        <v>0</v>
      </c>
      <c r="G988" s="276">
        <v>0</v>
      </c>
      <c r="H988" s="276">
        <v>0</v>
      </c>
      <c r="I988" s="276">
        <v>0</v>
      </c>
      <c r="J988" s="276">
        <v>2675</v>
      </c>
      <c r="K988" s="479">
        <v>1.23752E-3</v>
      </c>
    </row>
    <row r="989" spans="1:11" x14ac:dyDescent="0.2">
      <c r="A989" s="209" t="s">
        <v>260</v>
      </c>
      <c r="B989" s="209" t="s">
        <v>1145</v>
      </c>
      <c r="C989" s="209" t="s">
        <v>1753</v>
      </c>
      <c r="D989" s="276">
        <v>794</v>
      </c>
      <c r="E989" s="479">
        <v>3.6731999999999997E-4</v>
      </c>
      <c r="F989" s="276">
        <v>0</v>
      </c>
      <c r="G989" s="276">
        <v>0</v>
      </c>
      <c r="H989" s="276">
        <v>0</v>
      </c>
      <c r="I989" s="276">
        <v>0</v>
      </c>
      <c r="J989" s="276">
        <v>794</v>
      </c>
      <c r="K989" s="479">
        <v>3.6731999999999997E-4</v>
      </c>
    </row>
    <row r="990" spans="1:11" x14ac:dyDescent="0.2">
      <c r="A990" s="209" t="s">
        <v>260</v>
      </c>
      <c r="B990" s="209" t="s">
        <v>815</v>
      </c>
      <c r="C990" s="209" t="s">
        <v>896</v>
      </c>
      <c r="D990" s="276">
        <v>12800</v>
      </c>
      <c r="E990" s="479">
        <v>5.9215800000000001E-3</v>
      </c>
      <c r="F990" s="276">
        <v>0</v>
      </c>
      <c r="G990" s="276">
        <v>-12800</v>
      </c>
      <c r="H990" s="276">
        <v>0</v>
      </c>
      <c r="I990" s="276">
        <v>0</v>
      </c>
      <c r="J990" s="276">
        <v>0</v>
      </c>
      <c r="K990" s="479">
        <v>0</v>
      </c>
    </row>
    <row r="991" spans="1:11" x14ac:dyDescent="0.2">
      <c r="A991" s="209" t="s">
        <v>260</v>
      </c>
      <c r="B991" s="209" t="s">
        <v>1146</v>
      </c>
      <c r="C991" s="209" t="s">
        <v>896</v>
      </c>
      <c r="D991" s="276">
        <v>587</v>
      </c>
      <c r="E991" s="479">
        <v>2.7156000000000001E-4</v>
      </c>
      <c r="F991" s="276">
        <v>0</v>
      </c>
      <c r="G991" s="276">
        <v>0</v>
      </c>
      <c r="H991" s="276">
        <v>-587</v>
      </c>
      <c r="I991" s="276">
        <v>0</v>
      </c>
      <c r="J991" s="276">
        <v>0</v>
      </c>
      <c r="K991" s="479">
        <v>0</v>
      </c>
    </row>
    <row r="992" spans="1:11" x14ac:dyDescent="0.2">
      <c r="A992" s="209" t="s">
        <v>260</v>
      </c>
      <c r="B992" s="209" t="s">
        <v>1147</v>
      </c>
      <c r="C992" s="209" t="s">
        <v>1753</v>
      </c>
      <c r="D992" s="276">
        <v>10143</v>
      </c>
      <c r="E992" s="479">
        <v>4.6923900000000003E-3</v>
      </c>
      <c r="F992" s="276">
        <v>0</v>
      </c>
      <c r="G992" s="276">
        <v>0</v>
      </c>
      <c r="H992" s="276">
        <v>0</v>
      </c>
      <c r="I992" s="276">
        <v>0</v>
      </c>
      <c r="J992" s="276">
        <v>10143</v>
      </c>
      <c r="K992" s="479">
        <v>4.6923900000000003E-3</v>
      </c>
    </row>
    <row r="993" spans="1:11" x14ac:dyDescent="0.2">
      <c r="A993" s="209" t="s">
        <v>260</v>
      </c>
      <c r="B993" s="209" t="s">
        <v>1148</v>
      </c>
      <c r="C993" s="209" t="s">
        <v>1753</v>
      </c>
      <c r="D993" s="276">
        <v>968</v>
      </c>
      <c r="E993" s="479">
        <v>4.4781999999999998E-4</v>
      </c>
      <c r="F993" s="276">
        <v>95</v>
      </c>
      <c r="G993" s="276">
        <v>0</v>
      </c>
      <c r="H993" s="276">
        <v>0</v>
      </c>
      <c r="I993" s="276">
        <v>0</v>
      </c>
      <c r="J993" s="276">
        <v>968</v>
      </c>
      <c r="K993" s="479">
        <v>4.4781999999999998E-4</v>
      </c>
    </row>
    <row r="994" spans="1:11" x14ac:dyDescent="0.2">
      <c r="A994" s="209" t="s">
        <v>260</v>
      </c>
      <c r="B994" s="209" t="s">
        <v>1149</v>
      </c>
      <c r="C994" s="209" t="s">
        <v>1753</v>
      </c>
      <c r="D994" s="276">
        <v>28</v>
      </c>
      <c r="E994" s="479">
        <v>1.295E-5</v>
      </c>
      <c r="F994" s="276">
        <v>0</v>
      </c>
      <c r="G994" s="276">
        <v>0</v>
      </c>
      <c r="H994" s="276">
        <v>0</v>
      </c>
      <c r="I994" s="276">
        <v>0</v>
      </c>
      <c r="J994" s="276">
        <v>28</v>
      </c>
      <c r="K994" s="479">
        <v>1.295E-5</v>
      </c>
    </row>
    <row r="995" spans="1:11" x14ac:dyDescent="0.2">
      <c r="A995" s="209" t="s">
        <v>260</v>
      </c>
      <c r="B995" s="209" t="s">
        <v>1152</v>
      </c>
      <c r="C995" s="209" t="s">
        <v>1753</v>
      </c>
      <c r="D995" s="276">
        <v>264</v>
      </c>
      <c r="E995" s="479">
        <v>1.2213E-4</v>
      </c>
      <c r="F995" s="276">
        <v>1</v>
      </c>
      <c r="G995" s="276">
        <v>0</v>
      </c>
      <c r="H995" s="276">
        <v>0</v>
      </c>
      <c r="I995" s="276">
        <v>0</v>
      </c>
      <c r="J995" s="276">
        <v>264</v>
      </c>
      <c r="K995" s="479">
        <v>1.2213E-4</v>
      </c>
    </row>
    <row r="996" spans="1:11" x14ac:dyDescent="0.2">
      <c r="A996" s="209" t="s">
        <v>260</v>
      </c>
      <c r="B996" s="209" t="s">
        <v>1153</v>
      </c>
      <c r="C996" s="209" t="s">
        <v>897</v>
      </c>
      <c r="D996" s="276">
        <v>164</v>
      </c>
      <c r="E996" s="479">
        <v>7.5870000000000004E-5</v>
      </c>
      <c r="F996" s="276">
        <v>0</v>
      </c>
      <c r="G996" s="276">
        <v>0</v>
      </c>
      <c r="H996" s="276">
        <v>0</v>
      </c>
      <c r="I996" s="276">
        <v>-164</v>
      </c>
      <c r="J996" s="276">
        <v>0</v>
      </c>
      <c r="K996" s="479">
        <v>0</v>
      </c>
    </row>
    <row r="997" spans="1:11" x14ac:dyDescent="0.2">
      <c r="A997" s="209" t="s">
        <v>260</v>
      </c>
      <c r="B997" s="209" t="s">
        <v>1154</v>
      </c>
      <c r="C997" s="209" t="s">
        <v>1753</v>
      </c>
      <c r="D997" s="276">
        <v>154</v>
      </c>
      <c r="E997" s="479">
        <v>7.1240000000000002E-5</v>
      </c>
      <c r="F997" s="276">
        <v>4</v>
      </c>
      <c r="G997" s="276">
        <v>0</v>
      </c>
      <c r="H997" s="276">
        <v>0</v>
      </c>
      <c r="I997" s="276">
        <v>0</v>
      </c>
      <c r="J997" s="276">
        <v>154</v>
      </c>
      <c r="K997" s="479">
        <v>7.1240000000000002E-5</v>
      </c>
    </row>
    <row r="998" spans="1:11" x14ac:dyDescent="0.2">
      <c r="A998" s="209" t="s">
        <v>260</v>
      </c>
      <c r="B998" s="209" t="s">
        <v>1251</v>
      </c>
      <c r="C998" s="209" t="s">
        <v>1753</v>
      </c>
      <c r="D998" s="276">
        <v>2272</v>
      </c>
      <c r="E998" s="479">
        <v>1.05108E-3</v>
      </c>
      <c r="F998" s="276">
        <v>0</v>
      </c>
      <c r="G998" s="276">
        <v>0</v>
      </c>
      <c r="H998" s="276">
        <v>0</v>
      </c>
      <c r="I998" s="276">
        <v>0</v>
      </c>
      <c r="J998" s="276">
        <v>2272</v>
      </c>
      <c r="K998" s="479">
        <v>1.05108E-3</v>
      </c>
    </row>
    <row r="999" spans="1:11" x14ac:dyDescent="0.2">
      <c r="A999" s="209" t="s">
        <v>260</v>
      </c>
      <c r="B999" s="209" t="s">
        <v>1251</v>
      </c>
      <c r="C999" s="209" t="s">
        <v>897</v>
      </c>
      <c r="D999" s="276">
        <v>4685</v>
      </c>
      <c r="E999" s="479">
        <v>2.1673899999999999E-3</v>
      </c>
      <c r="F999" s="276">
        <v>0</v>
      </c>
      <c r="G999" s="276">
        <v>0</v>
      </c>
      <c r="H999" s="276">
        <v>0</v>
      </c>
      <c r="I999" s="276">
        <v>-4685</v>
      </c>
      <c r="J999" s="276">
        <v>0</v>
      </c>
      <c r="K999" s="479">
        <v>0</v>
      </c>
    </row>
    <row r="1000" spans="1:11" x14ac:dyDescent="0.2">
      <c r="A1000" s="209" t="s">
        <v>260</v>
      </c>
      <c r="B1000" s="209" t="s">
        <v>1743</v>
      </c>
      <c r="C1000" s="209" t="s">
        <v>1753</v>
      </c>
      <c r="D1000" s="276">
        <v>3110</v>
      </c>
      <c r="E1000" s="479">
        <v>1.4387600000000001E-3</v>
      </c>
      <c r="F1000" s="276">
        <v>0</v>
      </c>
      <c r="G1000" s="276">
        <v>0</v>
      </c>
      <c r="H1000" s="276">
        <v>0</v>
      </c>
      <c r="I1000" s="276">
        <v>0</v>
      </c>
      <c r="J1000" s="276">
        <v>3110</v>
      </c>
      <c r="K1000" s="479">
        <v>1.4387600000000001E-3</v>
      </c>
    </row>
    <row r="1001" spans="1:11" x14ac:dyDescent="0.2">
      <c r="A1001" s="209" t="s">
        <v>260</v>
      </c>
      <c r="B1001" s="209" t="s">
        <v>1155</v>
      </c>
      <c r="C1001" s="209" t="s">
        <v>1753</v>
      </c>
      <c r="D1001" s="276">
        <v>1428</v>
      </c>
      <c r="E1001" s="479">
        <v>6.6063000000000005E-4</v>
      </c>
      <c r="F1001" s="276">
        <v>0</v>
      </c>
      <c r="G1001" s="276">
        <v>0</v>
      </c>
      <c r="H1001" s="276">
        <v>0</v>
      </c>
      <c r="I1001" s="276">
        <v>0</v>
      </c>
      <c r="J1001" s="276">
        <v>1428</v>
      </c>
      <c r="K1001" s="479">
        <v>6.6063000000000005E-4</v>
      </c>
    </row>
    <row r="1002" spans="1:11" x14ac:dyDescent="0.2">
      <c r="A1002" s="209" t="s">
        <v>260</v>
      </c>
      <c r="B1002" s="209" t="s">
        <v>1157</v>
      </c>
      <c r="C1002" s="209" t="s">
        <v>1753</v>
      </c>
      <c r="D1002" s="276">
        <v>1</v>
      </c>
      <c r="E1002" s="479">
        <v>4.5999999999999999E-7</v>
      </c>
      <c r="F1002" s="276">
        <v>0</v>
      </c>
      <c r="G1002" s="276">
        <v>0</v>
      </c>
      <c r="H1002" s="276">
        <v>0</v>
      </c>
      <c r="I1002" s="276">
        <v>0</v>
      </c>
      <c r="J1002" s="276">
        <v>1</v>
      </c>
      <c r="K1002" s="479">
        <v>4.5999999999999999E-7</v>
      </c>
    </row>
    <row r="1003" spans="1:11" x14ac:dyDescent="0.2">
      <c r="A1003" s="209" t="s">
        <v>260</v>
      </c>
      <c r="B1003" s="209" t="s">
        <v>1157</v>
      </c>
      <c r="C1003" s="209" t="s">
        <v>897</v>
      </c>
      <c r="D1003" s="276">
        <v>143</v>
      </c>
      <c r="E1003" s="479">
        <v>6.6160000000000004E-5</v>
      </c>
      <c r="F1003" s="276">
        <v>0</v>
      </c>
      <c r="G1003" s="276">
        <v>0</v>
      </c>
      <c r="H1003" s="276">
        <v>0</v>
      </c>
      <c r="I1003" s="276">
        <v>-143</v>
      </c>
      <c r="J1003" s="276">
        <v>0</v>
      </c>
      <c r="K1003" s="479">
        <v>0</v>
      </c>
    </row>
    <row r="1004" spans="1:11" x14ac:dyDescent="0.2">
      <c r="A1004" s="209" t="s">
        <v>260</v>
      </c>
      <c r="B1004" s="209" t="s">
        <v>1158</v>
      </c>
      <c r="C1004" s="209" t="s">
        <v>897</v>
      </c>
      <c r="D1004" s="276">
        <v>405</v>
      </c>
      <c r="E1004" s="479">
        <v>1.8736E-4</v>
      </c>
      <c r="F1004" s="276">
        <v>0</v>
      </c>
      <c r="G1004" s="276">
        <v>0</v>
      </c>
      <c r="H1004" s="276">
        <v>0</v>
      </c>
      <c r="I1004" s="276">
        <v>-405</v>
      </c>
      <c r="J1004" s="276">
        <v>0</v>
      </c>
      <c r="K1004" s="479">
        <v>0</v>
      </c>
    </row>
    <row r="1005" spans="1:11" x14ac:dyDescent="0.2">
      <c r="A1005" s="209" t="s">
        <v>260</v>
      </c>
      <c r="B1005" s="209" t="s">
        <v>1159</v>
      </c>
      <c r="C1005" s="209" t="s">
        <v>1753</v>
      </c>
      <c r="D1005" s="276">
        <v>206</v>
      </c>
      <c r="E1005" s="479">
        <v>9.5299999999999999E-5</v>
      </c>
      <c r="F1005" s="276">
        <v>37</v>
      </c>
      <c r="G1005" s="276">
        <v>0</v>
      </c>
      <c r="H1005" s="276">
        <v>0</v>
      </c>
      <c r="I1005" s="276">
        <v>0</v>
      </c>
      <c r="J1005" s="276">
        <v>206</v>
      </c>
      <c r="K1005" s="479">
        <v>9.5299999999999999E-5</v>
      </c>
    </row>
    <row r="1006" spans="1:11" x14ac:dyDescent="0.2">
      <c r="A1006" s="209" t="s">
        <v>260</v>
      </c>
      <c r="B1006" s="209" t="s">
        <v>1159</v>
      </c>
      <c r="C1006" s="209" t="s">
        <v>897</v>
      </c>
      <c r="D1006" s="276">
        <v>14</v>
      </c>
      <c r="E1006" s="479">
        <v>6.4799999999999998E-6</v>
      </c>
      <c r="F1006" s="276">
        <v>0</v>
      </c>
      <c r="G1006" s="276">
        <v>0</v>
      </c>
      <c r="H1006" s="276">
        <v>0</v>
      </c>
      <c r="I1006" s="276">
        <v>-14</v>
      </c>
      <c r="J1006" s="276">
        <v>0</v>
      </c>
      <c r="K1006" s="479">
        <v>0</v>
      </c>
    </row>
    <row r="1007" spans="1:11" x14ac:dyDescent="0.2">
      <c r="A1007" s="209" t="s">
        <v>260</v>
      </c>
      <c r="B1007" s="209" t="s">
        <v>1160</v>
      </c>
      <c r="C1007" s="209" t="s">
        <v>897</v>
      </c>
      <c r="D1007" s="276">
        <v>440</v>
      </c>
      <c r="E1007" s="479">
        <v>2.0354999999999999E-4</v>
      </c>
      <c r="F1007" s="276">
        <v>0</v>
      </c>
      <c r="G1007" s="276">
        <v>0</v>
      </c>
      <c r="H1007" s="276">
        <v>0</v>
      </c>
      <c r="I1007" s="276">
        <v>-440</v>
      </c>
      <c r="J1007" s="276">
        <v>0</v>
      </c>
      <c r="K1007" s="479">
        <v>0</v>
      </c>
    </row>
    <row r="1008" spans="1:11" x14ac:dyDescent="0.2">
      <c r="A1008" s="209" t="s">
        <v>260</v>
      </c>
      <c r="B1008" s="209" t="s">
        <v>1161</v>
      </c>
      <c r="C1008" s="209" t="s">
        <v>1753</v>
      </c>
      <c r="D1008" s="276">
        <v>7</v>
      </c>
      <c r="E1008" s="479">
        <v>3.2399999999999999E-6</v>
      </c>
      <c r="F1008" s="276">
        <v>0</v>
      </c>
      <c r="G1008" s="276">
        <v>0</v>
      </c>
      <c r="H1008" s="276">
        <v>0</v>
      </c>
      <c r="I1008" s="276">
        <v>0</v>
      </c>
      <c r="J1008" s="276">
        <v>7</v>
      </c>
      <c r="K1008" s="479">
        <v>3.2399999999999999E-6</v>
      </c>
    </row>
    <row r="1009" spans="1:11" x14ac:dyDescent="0.2">
      <c r="A1009" s="209" t="s">
        <v>260</v>
      </c>
      <c r="B1009" s="209" t="s">
        <v>1161</v>
      </c>
      <c r="C1009" s="209" t="s">
        <v>897</v>
      </c>
      <c r="D1009" s="276">
        <v>2007</v>
      </c>
      <c r="E1009" s="479">
        <v>9.2847999999999997E-4</v>
      </c>
      <c r="F1009" s="276">
        <v>0</v>
      </c>
      <c r="G1009" s="276">
        <v>0</v>
      </c>
      <c r="H1009" s="276">
        <v>0</v>
      </c>
      <c r="I1009" s="276">
        <v>-2007</v>
      </c>
      <c r="J1009" s="276">
        <v>0</v>
      </c>
      <c r="K1009" s="479">
        <v>0</v>
      </c>
    </row>
    <row r="1010" spans="1:11" x14ac:dyDescent="0.2">
      <c r="A1010" s="209" t="s">
        <v>260</v>
      </c>
      <c r="B1010" s="209" t="s">
        <v>1164</v>
      </c>
      <c r="C1010" s="209" t="s">
        <v>1753</v>
      </c>
      <c r="D1010" s="276">
        <v>91</v>
      </c>
      <c r="E1010" s="479">
        <v>4.21E-5</v>
      </c>
      <c r="F1010" s="276">
        <v>3</v>
      </c>
      <c r="G1010" s="276">
        <v>0</v>
      </c>
      <c r="H1010" s="276">
        <v>0</v>
      </c>
      <c r="I1010" s="276">
        <v>0</v>
      </c>
      <c r="J1010" s="276">
        <v>91</v>
      </c>
      <c r="K1010" s="479">
        <v>4.21E-5</v>
      </c>
    </row>
    <row r="1011" spans="1:11" x14ac:dyDescent="0.2">
      <c r="A1011" s="209" t="s">
        <v>260</v>
      </c>
      <c r="B1011" s="209" t="s">
        <v>1165</v>
      </c>
      <c r="C1011" s="209" t="s">
        <v>1753</v>
      </c>
      <c r="D1011" s="276">
        <v>306</v>
      </c>
      <c r="E1011" s="479">
        <v>1.4155999999999999E-4</v>
      </c>
      <c r="F1011" s="276">
        <v>0</v>
      </c>
      <c r="G1011" s="276">
        <v>0</v>
      </c>
      <c r="H1011" s="276">
        <v>0</v>
      </c>
      <c r="I1011" s="276">
        <v>0</v>
      </c>
      <c r="J1011" s="276">
        <v>306</v>
      </c>
      <c r="K1011" s="479">
        <v>1.4155999999999999E-4</v>
      </c>
    </row>
    <row r="1012" spans="1:11" x14ac:dyDescent="0.2">
      <c r="A1012" s="209" t="s">
        <v>260</v>
      </c>
      <c r="B1012" s="209" t="s">
        <v>1166</v>
      </c>
      <c r="C1012" s="209" t="s">
        <v>1753</v>
      </c>
      <c r="D1012" s="276">
        <v>137</v>
      </c>
      <c r="E1012" s="479">
        <v>6.3380000000000006E-5</v>
      </c>
      <c r="F1012" s="276">
        <v>0</v>
      </c>
      <c r="G1012" s="276">
        <v>0</v>
      </c>
      <c r="H1012" s="276">
        <v>0</v>
      </c>
      <c r="I1012" s="276">
        <v>0</v>
      </c>
      <c r="J1012" s="276">
        <v>137</v>
      </c>
      <c r="K1012" s="479">
        <v>6.3380000000000006E-5</v>
      </c>
    </row>
    <row r="1013" spans="1:11" x14ac:dyDescent="0.2">
      <c r="A1013" s="209" t="s">
        <v>260</v>
      </c>
      <c r="B1013" s="209" t="s">
        <v>1167</v>
      </c>
      <c r="C1013" s="209" t="s">
        <v>1753</v>
      </c>
      <c r="D1013" s="276">
        <v>3365</v>
      </c>
      <c r="E1013" s="479">
        <v>1.5567300000000001E-3</v>
      </c>
      <c r="F1013" s="276">
        <v>524</v>
      </c>
      <c r="G1013" s="276">
        <v>29</v>
      </c>
      <c r="H1013" s="276">
        <v>46</v>
      </c>
      <c r="I1013" s="276">
        <v>6</v>
      </c>
      <c r="J1013" s="276">
        <v>3446</v>
      </c>
      <c r="K1013" s="479">
        <v>1.5942E-3</v>
      </c>
    </row>
    <row r="1014" spans="1:11" x14ac:dyDescent="0.2">
      <c r="A1014" s="209" t="s">
        <v>260</v>
      </c>
      <c r="B1014" s="209" t="s">
        <v>1168</v>
      </c>
      <c r="C1014" s="209" t="s">
        <v>1753</v>
      </c>
      <c r="D1014" s="276">
        <v>177</v>
      </c>
      <c r="E1014" s="479">
        <v>8.1879999999999995E-5</v>
      </c>
      <c r="F1014" s="276">
        <v>0</v>
      </c>
      <c r="G1014" s="276">
        <v>0</v>
      </c>
      <c r="H1014" s="276">
        <v>0</v>
      </c>
      <c r="I1014" s="276">
        <v>0</v>
      </c>
      <c r="J1014" s="276">
        <v>177</v>
      </c>
      <c r="K1014" s="479">
        <v>8.1879999999999995E-5</v>
      </c>
    </row>
    <row r="1015" spans="1:11" x14ac:dyDescent="0.2">
      <c r="A1015" s="209" t="s">
        <v>260</v>
      </c>
      <c r="B1015" s="209" t="s">
        <v>1169</v>
      </c>
      <c r="C1015" s="209" t="s">
        <v>1753</v>
      </c>
      <c r="D1015" s="276">
        <v>264</v>
      </c>
      <c r="E1015" s="479">
        <v>1.2213E-4</v>
      </c>
      <c r="F1015" s="276">
        <v>0</v>
      </c>
      <c r="G1015" s="276">
        <v>1</v>
      </c>
      <c r="H1015" s="276">
        <v>4</v>
      </c>
      <c r="I1015" s="276">
        <v>1</v>
      </c>
      <c r="J1015" s="276">
        <v>270</v>
      </c>
      <c r="K1015" s="479">
        <v>1.2490999999999999E-4</v>
      </c>
    </row>
    <row r="1016" spans="1:11" x14ac:dyDescent="0.2">
      <c r="A1016" s="209" t="s">
        <v>260</v>
      </c>
      <c r="B1016" s="209" t="s">
        <v>1176</v>
      </c>
      <c r="C1016" s="209" t="s">
        <v>1753</v>
      </c>
      <c r="D1016" s="276">
        <v>4552</v>
      </c>
      <c r="E1016" s="479">
        <v>2.1058600000000002E-3</v>
      </c>
      <c r="F1016" s="276">
        <v>511</v>
      </c>
      <c r="G1016" s="276">
        <v>0</v>
      </c>
      <c r="H1016" s="276">
        <v>0</v>
      </c>
      <c r="I1016" s="276">
        <v>0</v>
      </c>
      <c r="J1016" s="276">
        <v>4552</v>
      </c>
      <c r="K1016" s="479">
        <v>2.1058600000000002E-3</v>
      </c>
    </row>
    <row r="1017" spans="1:11" x14ac:dyDescent="0.2">
      <c r="A1017" s="209" t="s">
        <v>260</v>
      </c>
      <c r="B1017" s="209" t="s">
        <v>1177</v>
      </c>
      <c r="C1017" s="209" t="s">
        <v>1753</v>
      </c>
      <c r="D1017" s="276">
        <v>1613</v>
      </c>
      <c r="E1017" s="479">
        <v>7.4620999999999997E-4</v>
      </c>
      <c r="F1017" s="276">
        <v>29</v>
      </c>
      <c r="G1017" s="276">
        <v>0</v>
      </c>
      <c r="H1017" s="276">
        <v>0</v>
      </c>
      <c r="I1017" s="276">
        <v>0</v>
      </c>
      <c r="J1017" s="276">
        <v>1613</v>
      </c>
      <c r="K1017" s="479">
        <v>7.4620999999999997E-4</v>
      </c>
    </row>
    <row r="1018" spans="1:11" x14ac:dyDescent="0.2">
      <c r="A1018" s="209" t="s">
        <v>260</v>
      </c>
      <c r="B1018" s="209" t="s">
        <v>1179</v>
      </c>
      <c r="C1018" s="209" t="s">
        <v>1753</v>
      </c>
      <c r="D1018" s="276">
        <v>48699</v>
      </c>
      <c r="E1018" s="479">
        <v>2.2529279999999999E-2</v>
      </c>
      <c r="F1018" s="276">
        <v>6263</v>
      </c>
      <c r="G1018" s="276">
        <v>0</v>
      </c>
      <c r="H1018" s="276">
        <v>0</v>
      </c>
      <c r="I1018" s="276">
        <v>0</v>
      </c>
      <c r="J1018" s="276">
        <v>48699</v>
      </c>
      <c r="K1018" s="479">
        <v>2.2529279999999999E-2</v>
      </c>
    </row>
    <row r="1019" spans="1:11" x14ac:dyDescent="0.2">
      <c r="A1019" s="209" t="s">
        <v>260</v>
      </c>
      <c r="B1019" s="209" t="s">
        <v>1181</v>
      </c>
      <c r="C1019" s="209" t="s">
        <v>1753</v>
      </c>
      <c r="D1019" s="276">
        <v>3489</v>
      </c>
      <c r="E1019" s="479">
        <v>1.6140900000000001E-3</v>
      </c>
      <c r="F1019" s="276">
        <v>0</v>
      </c>
      <c r="G1019" s="276">
        <v>0</v>
      </c>
      <c r="H1019" s="276">
        <v>0</v>
      </c>
      <c r="I1019" s="276">
        <v>0</v>
      </c>
      <c r="J1019" s="276">
        <v>3489</v>
      </c>
      <c r="K1019" s="479">
        <v>1.6140900000000001E-3</v>
      </c>
    </row>
    <row r="1020" spans="1:11" x14ac:dyDescent="0.2">
      <c r="A1020" s="209" t="s">
        <v>260</v>
      </c>
      <c r="B1020" s="209" t="s">
        <v>1182</v>
      </c>
      <c r="C1020" s="209" t="s">
        <v>1753</v>
      </c>
      <c r="D1020" s="276">
        <v>22514</v>
      </c>
      <c r="E1020" s="479">
        <v>1.0415499999999999E-2</v>
      </c>
      <c r="F1020" s="276">
        <v>1608</v>
      </c>
      <c r="G1020" s="276">
        <v>0</v>
      </c>
      <c r="H1020" s="276">
        <v>0</v>
      </c>
      <c r="I1020" s="276">
        <v>0</v>
      </c>
      <c r="J1020" s="276">
        <v>22514</v>
      </c>
      <c r="K1020" s="479">
        <v>1.0415499999999999E-2</v>
      </c>
    </row>
    <row r="1021" spans="1:11" x14ac:dyDescent="0.2">
      <c r="A1021" s="209" t="s">
        <v>260</v>
      </c>
      <c r="B1021" s="209" t="s">
        <v>1185</v>
      </c>
      <c r="C1021" s="209" t="s">
        <v>1753</v>
      </c>
      <c r="D1021" s="276">
        <v>113</v>
      </c>
      <c r="E1021" s="479">
        <v>5.2280000000000001E-5</v>
      </c>
      <c r="F1021" s="276">
        <v>0</v>
      </c>
      <c r="G1021" s="276">
        <v>0</v>
      </c>
      <c r="H1021" s="276">
        <v>0</v>
      </c>
      <c r="I1021" s="276">
        <v>0</v>
      </c>
      <c r="J1021" s="276">
        <v>113</v>
      </c>
      <c r="K1021" s="479">
        <v>5.2280000000000001E-5</v>
      </c>
    </row>
    <row r="1022" spans="1:11" x14ac:dyDescent="0.2">
      <c r="A1022" s="209" t="s">
        <v>260</v>
      </c>
      <c r="B1022" s="209" t="s">
        <v>1187</v>
      </c>
      <c r="C1022" s="209" t="s">
        <v>1753</v>
      </c>
      <c r="D1022" s="276">
        <v>97</v>
      </c>
      <c r="E1022" s="479">
        <v>4.4870000000000002E-5</v>
      </c>
      <c r="F1022" s="276">
        <v>0</v>
      </c>
      <c r="G1022" s="276">
        <v>0</v>
      </c>
      <c r="H1022" s="276">
        <v>0</v>
      </c>
      <c r="I1022" s="276">
        <v>0</v>
      </c>
      <c r="J1022" s="276">
        <v>97</v>
      </c>
      <c r="K1022" s="479">
        <v>4.4870000000000002E-5</v>
      </c>
    </row>
    <row r="1023" spans="1:11" x14ac:dyDescent="0.2">
      <c r="A1023" s="209" t="s">
        <v>260</v>
      </c>
      <c r="B1023" s="209" t="s">
        <v>1188</v>
      </c>
      <c r="C1023" s="209" t="s">
        <v>1753</v>
      </c>
      <c r="D1023" s="276">
        <v>6</v>
      </c>
      <c r="E1023" s="479">
        <v>2.7800000000000001E-6</v>
      </c>
      <c r="F1023" s="276">
        <v>0</v>
      </c>
      <c r="G1023" s="276">
        <v>0</v>
      </c>
      <c r="H1023" s="276">
        <v>0</v>
      </c>
      <c r="I1023" s="276">
        <v>0</v>
      </c>
      <c r="J1023" s="276">
        <v>6</v>
      </c>
      <c r="K1023" s="479">
        <v>2.7800000000000001E-6</v>
      </c>
    </row>
    <row r="1024" spans="1:11" x14ac:dyDescent="0.2">
      <c r="A1024" s="209" t="s">
        <v>260</v>
      </c>
      <c r="B1024" s="209" t="s">
        <v>1189</v>
      </c>
      <c r="C1024" s="209" t="s">
        <v>1753</v>
      </c>
      <c r="D1024" s="276">
        <v>30910</v>
      </c>
      <c r="E1024" s="479">
        <v>1.429968E-2</v>
      </c>
      <c r="F1024" s="276">
        <v>12</v>
      </c>
      <c r="G1024" s="276">
        <v>389</v>
      </c>
      <c r="H1024" s="276">
        <v>409</v>
      </c>
      <c r="I1024" s="276">
        <v>995</v>
      </c>
      <c r="J1024" s="276">
        <v>32703</v>
      </c>
      <c r="K1024" s="479">
        <v>1.5129159999999999E-2</v>
      </c>
    </row>
    <row r="1025" spans="1:11" x14ac:dyDescent="0.2">
      <c r="A1025" s="209" t="s">
        <v>260</v>
      </c>
      <c r="B1025" s="209" t="s">
        <v>1190</v>
      </c>
      <c r="C1025" s="209" t="s">
        <v>1753</v>
      </c>
      <c r="D1025" s="276">
        <v>307318</v>
      </c>
      <c r="E1025" s="479">
        <v>0.14217239000000001</v>
      </c>
      <c r="F1025" s="276">
        <v>60001</v>
      </c>
      <c r="G1025" s="276">
        <v>0</v>
      </c>
      <c r="H1025" s="276">
        <v>0</v>
      </c>
      <c r="I1025" s="276">
        <v>0</v>
      </c>
      <c r="J1025" s="276">
        <v>307318</v>
      </c>
      <c r="K1025" s="479">
        <v>0.14217239000000001</v>
      </c>
    </row>
    <row r="1026" spans="1:11" x14ac:dyDescent="0.2">
      <c r="A1026" s="209" t="s">
        <v>260</v>
      </c>
      <c r="B1026" s="209" t="s">
        <v>788</v>
      </c>
      <c r="C1026" s="209" t="s">
        <v>1753</v>
      </c>
      <c r="D1026" s="276">
        <v>4645</v>
      </c>
      <c r="E1026" s="479">
        <v>2.1488800000000001E-3</v>
      </c>
      <c r="F1026" s="276">
        <v>0</v>
      </c>
      <c r="G1026" s="276">
        <v>0</v>
      </c>
      <c r="H1026" s="276">
        <v>0</v>
      </c>
      <c r="I1026" s="276">
        <v>0</v>
      </c>
      <c r="J1026" s="276">
        <v>4645</v>
      </c>
      <c r="K1026" s="479">
        <v>2.1488800000000001E-3</v>
      </c>
    </row>
    <row r="1027" spans="1:11" x14ac:dyDescent="0.2">
      <c r="A1027" s="209" t="s">
        <v>260</v>
      </c>
      <c r="B1027" s="209" t="s">
        <v>1253</v>
      </c>
      <c r="C1027" s="209" t="s">
        <v>1753</v>
      </c>
      <c r="D1027" s="276">
        <v>51925</v>
      </c>
      <c r="E1027" s="479">
        <v>2.40217E-2</v>
      </c>
      <c r="F1027" s="276">
        <v>0</v>
      </c>
      <c r="G1027" s="276">
        <v>0</v>
      </c>
      <c r="H1027" s="276">
        <v>0</v>
      </c>
      <c r="I1027" s="276">
        <v>0</v>
      </c>
      <c r="J1027" s="276">
        <v>51925</v>
      </c>
      <c r="K1027" s="479">
        <v>2.40217E-2</v>
      </c>
    </row>
    <row r="1028" spans="1:11" x14ac:dyDescent="0.2">
      <c r="A1028" s="209" t="s">
        <v>260</v>
      </c>
      <c r="B1028" s="209" t="s">
        <v>1254</v>
      </c>
      <c r="C1028" s="209" t="s">
        <v>1753</v>
      </c>
      <c r="D1028" s="276">
        <v>7765</v>
      </c>
      <c r="E1028" s="479">
        <v>3.5922699999999998E-3</v>
      </c>
      <c r="F1028" s="276">
        <v>0</v>
      </c>
      <c r="G1028" s="276">
        <v>0</v>
      </c>
      <c r="H1028" s="276">
        <v>0</v>
      </c>
      <c r="I1028" s="276">
        <v>0</v>
      </c>
      <c r="J1028" s="276">
        <v>7765</v>
      </c>
      <c r="K1028" s="479">
        <v>3.5922699999999998E-3</v>
      </c>
    </row>
    <row r="1029" spans="1:11" x14ac:dyDescent="0.2">
      <c r="A1029" s="209" t="s">
        <v>260</v>
      </c>
      <c r="B1029" s="209" t="s">
        <v>1255</v>
      </c>
      <c r="C1029" s="209" t="s">
        <v>1753</v>
      </c>
      <c r="D1029" s="276">
        <v>13902</v>
      </c>
      <c r="E1029" s="479">
        <v>6.4313900000000004E-3</v>
      </c>
      <c r="F1029" s="276">
        <v>0</v>
      </c>
      <c r="G1029" s="276">
        <v>0</v>
      </c>
      <c r="H1029" s="276">
        <v>0</v>
      </c>
      <c r="I1029" s="276">
        <v>0</v>
      </c>
      <c r="J1029" s="276">
        <v>13902</v>
      </c>
      <c r="K1029" s="479">
        <v>6.4313900000000004E-3</v>
      </c>
    </row>
    <row r="1030" spans="1:11" x14ac:dyDescent="0.2">
      <c r="A1030" s="209" t="s">
        <v>260</v>
      </c>
      <c r="B1030" s="209" t="s">
        <v>1256</v>
      </c>
      <c r="C1030" s="209" t="s">
        <v>1753</v>
      </c>
      <c r="D1030" s="276">
        <v>276709</v>
      </c>
      <c r="E1030" s="479">
        <v>0.12801197</v>
      </c>
      <c r="F1030" s="276">
        <v>0</v>
      </c>
      <c r="G1030" s="276">
        <v>0</v>
      </c>
      <c r="H1030" s="276">
        <v>0</v>
      </c>
      <c r="I1030" s="276">
        <v>0</v>
      </c>
      <c r="J1030" s="276">
        <v>276709</v>
      </c>
      <c r="K1030" s="479">
        <v>0.12801197</v>
      </c>
    </row>
    <row r="1031" spans="1:11" x14ac:dyDescent="0.2">
      <c r="A1031" s="209" t="s">
        <v>260</v>
      </c>
      <c r="B1031" s="209" t="s">
        <v>1257</v>
      </c>
      <c r="C1031" s="209" t="s">
        <v>1753</v>
      </c>
      <c r="D1031" s="276">
        <v>109712</v>
      </c>
      <c r="E1031" s="479">
        <v>5.0755300000000003E-2</v>
      </c>
      <c r="F1031" s="276">
        <v>0</v>
      </c>
      <c r="G1031" s="276">
        <v>0</v>
      </c>
      <c r="H1031" s="276">
        <v>0</v>
      </c>
      <c r="I1031" s="276">
        <v>0</v>
      </c>
      <c r="J1031" s="276">
        <v>109712</v>
      </c>
      <c r="K1031" s="479">
        <v>5.0755300000000003E-2</v>
      </c>
    </row>
    <row r="1032" spans="1:11" x14ac:dyDescent="0.2">
      <c r="A1032" s="209" t="s">
        <v>260</v>
      </c>
      <c r="B1032" s="209" t="s">
        <v>1260</v>
      </c>
      <c r="C1032" s="209" t="s">
        <v>1753</v>
      </c>
      <c r="D1032" s="276">
        <v>1389615</v>
      </c>
      <c r="E1032" s="479">
        <v>0.64286794999999997</v>
      </c>
      <c r="F1032" s="276">
        <v>0</v>
      </c>
      <c r="G1032" s="276">
        <v>0</v>
      </c>
      <c r="H1032" s="276">
        <v>0</v>
      </c>
      <c r="I1032" s="276">
        <v>0</v>
      </c>
      <c r="J1032" s="276">
        <v>1389615</v>
      </c>
      <c r="K1032" s="479">
        <v>0.64286794999999997</v>
      </c>
    </row>
    <row r="1033" spans="1:11" x14ac:dyDescent="0.2">
      <c r="A1033" s="209" t="s">
        <v>260</v>
      </c>
      <c r="B1033" s="209" t="s">
        <v>1262</v>
      </c>
      <c r="C1033" s="209" t="s">
        <v>1753</v>
      </c>
      <c r="D1033" s="276">
        <v>-4</v>
      </c>
      <c r="E1033" s="479">
        <v>-1.8500000000000001E-6</v>
      </c>
      <c r="F1033" s="276">
        <v>0</v>
      </c>
      <c r="G1033" s="276">
        <v>0</v>
      </c>
      <c r="H1033" s="276">
        <v>0</v>
      </c>
      <c r="I1033" s="276">
        <v>0</v>
      </c>
      <c r="J1033" s="276">
        <v>-4</v>
      </c>
      <c r="K1033" s="479">
        <v>-1.8500000000000001E-6</v>
      </c>
    </row>
    <row r="1034" spans="1:11" x14ac:dyDescent="0.2">
      <c r="A1034" s="209" t="s">
        <v>260</v>
      </c>
      <c r="B1034" s="209" t="s">
        <v>1264</v>
      </c>
      <c r="C1034" s="209" t="s">
        <v>1753</v>
      </c>
      <c r="D1034" s="276">
        <v>1854269</v>
      </c>
      <c r="E1034" s="479">
        <v>0.85782760999999996</v>
      </c>
      <c r="F1034" s="276">
        <v>0</v>
      </c>
      <c r="G1034" s="276">
        <v>0</v>
      </c>
      <c r="H1034" s="276">
        <v>0</v>
      </c>
      <c r="I1034" s="276">
        <v>0</v>
      </c>
      <c r="J1034" s="276">
        <v>1854269</v>
      </c>
      <c r="K1034" s="479">
        <v>0.85782760999999996</v>
      </c>
    </row>
    <row r="1035" spans="1:11" x14ac:dyDescent="0.2">
      <c r="A1035" s="209" t="s">
        <v>260</v>
      </c>
      <c r="B1035" s="209" t="s">
        <v>691</v>
      </c>
      <c r="C1035" s="209" t="s">
        <v>1753</v>
      </c>
      <c r="D1035" s="276">
        <v>2161587</v>
      </c>
      <c r="E1035" s="479">
        <v>1</v>
      </c>
      <c r="F1035" s="276">
        <v>0</v>
      </c>
      <c r="G1035" s="276">
        <v>0</v>
      </c>
      <c r="H1035" s="276">
        <v>0</v>
      </c>
      <c r="I1035" s="276">
        <v>0</v>
      </c>
      <c r="J1035" s="276">
        <v>2161587</v>
      </c>
      <c r="K1035" s="479">
        <v>1</v>
      </c>
    </row>
    <row r="1036" spans="1:11" x14ac:dyDescent="0.2">
      <c r="A1036" s="528" t="s">
        <v>195</v>
      </c>
      <c r="B1036" s="209" t="s">
        <v>1097</v>
      </c>
      <c r="C1036" s="209" t="s">
        <v>1753</v>
      </c>
      <c r="D1036" s="276">
        <v>623</v>
      </c>
      <c r="E1036" s="479">
        <v>3.9875000000000002E-4</v>
      </c>
      <c r="F1036" s="276">
        <v>556</v>
      </c>
      <c r="G1036" s="276">
        <v>314</v>
      </c>
      <c r="H1036" s="276">
        <v>0</v>
      </c>
      <c r="I1036" s="276">
        <v>23</v>
      </c>
      <c r="J1036" s="276">
        <v>960</v>
      </c>
      <c r="K1036" s="479">
        <v>6.1445E-4</v>
      </c>
    </row>
    <row r="1037" spans="1:11" x14ac:dyDescent="0.2">
      <c r="A1037" s="209" t="s">
        <v>195</v>
      </c>
      <c r="B1037" s="209" t="s">
        <v>453</v>
      </c>
      <c r="C1037" s="209" t="s">
        <v>1753</v>
      </c>
      <c r="D1037" s="276">
        <v>3820</v>
      </c>
      <c r="E1037" s="479">
        <v>2.4449799999999998E-3</v>
      </c>
      <c r="F1037" s="276">
        <v>3781</v>
      </c>
      <c r="G1037" s="276">
        <v>109</v>
      </c>
      <c r="H1037" s="276">
        <v>0</v>
      </c>
      <c r="I1037" s="276">
        <v>229</v>
      </c>
      <c r="J1037" s="276">
        <v>4158</v>
      </c>
      <c r="K1037" s="479">
        <v>2.66132E-3</v>
      </c>
    </row>
    <row r="1038" spans="1:11" x14ac:dyDescent="0.2">
      <c r="A1038" s="209" t="s">
        <v>195</v>
      </c>
      <c r="B1038" s="209" t="s">
        <v>1826</v>
      </c>
      <c r="C1038" s="209" t="s">
        <v>1753</v>
      </c>
      <c r="D1038" s="276">
        <v>55744</v>
      </c>
      <c r="E1038" s="479">
        <v>3.5678790000000002E-2</v>
      </c>
      <c r="F1038" s="276">
        <v>53296</v>
      </c>
      <c r="G1038" s="276">
        <v>1205</v>
      </c>
      <c r="H1038" s="276">
        <v>0</v>
      </c>
      <c r="I1038" s="276">
        <v>5139</v>
      </c>
      <c r="J1038" s="276">
        <v>62088</v>
      </c>
      <c r="K1038" s="479">
        <v>3.9739240000000002E-2</v>
      </c>
    </row>
    <row r="1039" spans="1:11" x14ac:dyDescent="0.2">
      <c r="A1039" s="209" t="s">
        <v>195</v>
      </c>
      <c r="B1039" s="209" t="s">
        <v>1826</v>
      </c>
      <c r="C1039" s="209" t="s">
        <v>894</v>
      </c>
      <c r="D1039" s="276">
        <v>1516</v>
      </c>
      <c r="E1039" s="479">
        <v>9.7031000000000005E-4</v>
      </c>
      <c r="F1039" s="276">
        <v>208</v>
      </c>
      <c r="G1039" s="276">
        <v>0</v>
      </c>
      <c r="H1039" s="276">
        <v>0</v>
      </c>
      <c r="I1039" s="276">
        <v>0</v>
      </c>
      <c r="J1039" s="276">
        <v>1516</v>
      </c>
      <c r="K1039" s="479">
        <v>9.7031000000000005E-4</v>
      </c>
    </row>
    <row r="1040" spans="1:11" x14ac:dyDescent="0.2">
      <c r="A1040" s="209" t="s">
        <v>195</v>
      </c>
      <c r="B1040" s="209" t="s">
        <v>1826</v>
      </c>
      <c r="C1040" s="209" t="s">
        <v>895</v>
      </c>
      <c r="D1040" s="276">
        <v>-5205</v>
      </c>
      <c r="E1040" s="479">
        <v>-3.3314500000000001E-3</v>
      </c>
      <c r="F1040" s="276">
        <v>0</v>
      </c>
      <c r="G1040" s="276">
        <v>0</v>
      </c>
      <c r="H1040" s="276">
        <v>0</v>
      </c>
      <c r="I1040" s="276">
        <v>0</v>
      </c>
      <c r="J1040" s="276">
        <v>-5205</v>
      </c>
      <c r="K1040" s="479">
        <v>-3.3314500000000001E-3</v>
      </c>
    </row>
    <row r="1041" spans="1:11" x14ac:dyDescent="0.2">
      <c r="A1041" s="209" t="s">
        <v>195</v>
      </c>
      <c r="B1041" s="209" t="s">
        <v>284</v>
      </c>
      <c r="C1041" s="209" t="s">
        <v>1753</v>
      </c>
      <c r="D1041" s="276">
        <v>538</v>
      </c>
      <c r="E1041" s="479">
        <v>3.4434999999999999E-4</v>
      </c>
      <c r="F1041" s="276">
        <v>1</v>
      </c>
      <c r="G1041" s="276">
        <v>100</v>
      </c>
      <c r="H1041" s="276">
        <v>0</v>
      </c>
      <c r="I1041" s="276">
        <v>76</v>
      </c>
      <c r="J1041" s="276">
        <v>714</v>
      </c>
      <c r="K1041" s="479">
        <v>4.5699E-4</v>
      </c>
    </row>
    <row r="1042" spans="1:11" x14ac:dyDescent="0.2">
      <c r="A1042" s="209" t="s">
        <v>195</v>
      </c>
      <c r="B1042" s="209" t="s">
        <v>243</v>
      </c>
      <c r="C1042" s="209" t="s">
        <v>1753</v>
      </c>
      <c r="D1042" s="276">
        <v>1037</v>
      </c>
      <c r="E1042" s="479">
        <v>6.6372999999999996E-4</v>
      </c>
      <c r="F1042" s="276">
        <v>377</v>
      </c>
      <c r="G1042" s="276">
        <v>294</v>
      </c>
      <c r="H1042" s="276">
        <v>114</v>
      </c>
      <c r="I1042" s="276">
        <v>51</v>
      </c>
      <c r="J1042" s="276">
        <v>1496</v>
      </c>
      <c r="K1042" s="479">
        <v>9.5750999999999996E-4</v>
      </c>
    </row>
    <row r="1043" spans="1:11" x14ac:dyDescent="0.2">
      <c r="A1043" s="209" t="s">
        <v>195</v>
      </c>
      <c r="B1043" s="209" t="s">
        <v>240</v>
      </c>
      <c r="C1043" s="209" t="s">
        <v>1753</v>
      </c>
      <c r="D1043" s="276">
        <v>144</v>
      </c>
      <c r="E1043" s="479">
        <v>9.2169999999999993E-5</v>
      </c>
      <c r="F1043" s="276">
        <v>12</v>
      </c>
      <c r="G1043" s="276">
        <v>60</v>
      </c>
      <c r="H1043" s="276">
        <v>12</v>
      </c>
      <c r="I1043" s="276">
        <v>6</v>
      </c>
      <c r="J1043" s="276">
        <v>222</v>
      </c>
      <c r="K1043" s="479">
        <v>1.4208999999999999E-4</v>
      </c>
    </row>
    <row r="1044" spans="1:11" x14ac:dyDescent="0.2">
      <c r="A1044" s="209" t="s">
        <v>195</v>
      </c>
      <c r="B1044" s="209" t="s">
        <v>234</v>
      </c>
      <c r="C1044" s="209" t="s">
        <v>1753</v>
      </c>
      <c r="D1044" s="276">
        <v>1</v>
      </c>
      <c r="E1044" s="479">
        <v>6.4000000000000001E-7</v>
      </c>
      <c r="F1044" s="276">
        <v>1</v>
      </c>
      <c r="G1044" s="276">
        <v>0</v>
      </c>
      <c r="H1044" s="276">
        <v>0</v>
      </c>
      <c r="I1044" s="276">
        <v>0</v>
      </c>
      <c r="J1044" s="276">
        <v>1</v>
      </c>
      <c r="K1044" s="479">
        <v>6.4000000000000001E-7</v>
      </c>
    </row>
    <row r="1045" spans="1:11" x14ac:dyDescent="0.2">
      <c r="A1045" s="209" t="s">
        <v>195</v>
      </c>
      <c r="B1045" s="209" t="s">
        <v>1100</v>
      </c>
      <c r="C1045" s="209" t="s">
        <v>1753</v>
      </c>
      <c r="D1045" s="276">
        <v>1543</v>
      </c>
      <c r="E1045" s="479">
        <v>9.8759E-4</v>
      </c>
      <c r="F1045" s="276">
        <v>308</v>
      </c>
      <c r="G1045" s="276">
        <v>630</v>
      </c>
      <c r="H1045" s="276">
        <v>324</v>
      </c>
      <c r="I1045" s="276">
        <v>49</v>
      </c>
      <c r="J1045" s="276">
        <v>2546</v>
      </c>
      <c r="K1045" s="479">
        <v>1.6295599999999999E-3</v>
      </c>
    </row>
    <row r="1046" spans="1:11" x14ac:dyDescent="0.2">
      <c r="A1046" s="209" t="s">
        <v>195</v>
      </c>
      <c r="B1046" s="209" t="s">
        <v>1102</v>
      </c>
      <c r="C1046" s="209" t="s">
        <v>1753</v>
      </c>
      <c r="D1046" s="276">
        <v>281</v>
      </c>
      <c r="E1046" s="479">
        <v>1.7985000000000001E-4</v>
      </c>
      <c r="F1046" s="276">
        <v>18</v>
      </c>
      <c r="G1046" s="276">
        <v>93</v>
      </c>
      <c r="H1046" s="276">
        <v>0</v>
      </c>
      <c r="I1046" s="276">
        <v>26</v>
      </c>
      <c r="J1046" s="276">
        <v>400</v>
      </c>
      <c r="K1046" s="479">
        <v>2.5601999999999998E-4</v>
      </c>
    </row>
    <row r="1047" spans="1:11" x14ac:dyDescent="0.2">
      <c r="A1047" s="209" t="s">
        <v>195</v>
      </c>
      <c r="B1047" s="209" t="s">
        <v>1103</v>
      </c>
      <c r="C1047" s="209" t="s">
        <v>1753</v>
      </c>
      <c r="D1047" s="276">
        <v>2397</v>
      </c>
      <c r="E1047" s="479">
        <v>1.5341899999999999E-3</v>
      </c>
      <c r="F1047" s="276">
        <v>53</v>
      </c>
      <c r="G1047" s="276">
        <v>406</v>
      </c>
      <c r="H1047" s="276">
        <v>0</v>
      </c>
      <c r="I1047" s="276">
        <v>177</v>
      </c>
      <c r="J1047" s="276">
        <v>2980</v>
      </c>
      <c r="K1047" s="479">
        <v>1.90734E-3</v>
      </c>
    </row>
    <row r="1048" spans="1:11" x14ac:dyDescent="0.2">
      <c r="A1048" s="209" t="s">
        <v>195</v>
      </c>
      <c r="B1048" s="209" t="s">
        <v>1104</v>
      </c>
      <c r="C1048" s="209" t="s">
        <v>1753</v>
      </c>
      <c r="D1048" s="276">
        <v>1737</v>
      </c>
      <c r="E1048" s="479">
        <v>1.11176E-3</v>
      </c>
      <c r="F1048" s="276">
        <v>37</v>
      </c>
      <c r="G1048" s="276">
        <v>284</v>
      </c>
      <c r="H1048" s="276">
        <v>0</v>
      </c>
      <c r="I1048" s="276">
        <v>168</v>
      </c>
      <c r="J1048" s="276">
        <v>2189</v>
      </c>
      <c r="K1048" s="479">
        <v>1.40106E-3</v>
      </c>
    </row>
    <row r="1049" spans="1:11" x14ac:dyDescent="0.2">
      <c r="A1049" s="209" t="s">
        <v>195</v>
      </c>
      <c r="B1049" s="209" t="s">
        <v>1105</v>
      </c>
      <c r="C1049" s="209" t="s">
        <v>1753</v>
      </c>
      <c r="D1049" s="276">
        <v>10</v>
      </c>
      <c r="E1049" s="479">
        <v>6.3999999999999997E-6</v>
      </c>
      <c r="F1049" s="276">
        <v>0</v>
      </c>
      <c r="G1049" s="276">
        <v>2</v>
      </c>
      <c r="H1049" s="276">
        <v>0</v>
      </c>
      <c r="I1049" s="276">
        <v>0</v>
      </c>
      <c r="J1049" s="276">
        <v>12</v>
      </c>
      <c r="K1049" s="479">
        <v>7.6799999999999993E-6</v>
      </c>
    </row>
    <row r="1050" spans="1:11" x14ac:dyDescent="0.2">
      <c r="A1050" s="209" t="s">
        <v>195</v>
      </c>
      <c r="B1050" s="209" t="s">
        <v>206</v>
      </c>
      <c r="C1050" s="209" t="s">
        <v>1753</v>
      </c>
      <c r="D1050" s="276">
        <v>226</v>
      </c>
      <c r="E1050" s="479">
        <v>1.4464999999999999E-4</v>
      </c>
      <c r="F1050" s="276">
        <v>2</v>
      </c>
      <c r="G1050" s="276">
        <v>9</v>
      </c>
      <c r="H1050" s="276">
        <v>0</v>
      </c>
      <c r="I1050" s="276">
        <v>7</v>
      </c>
      <c r="J1050" s="276">
        <v>242</v>
      </c>
      <c r="K1050" s="479">
        <v>1.5489E-4</v>
      </c>
    </row>
    <row r="1051" spans="1:11" x14ac:dyDescent="0.2">
      <c r="A1051" s="209" t="s">
        <v>195</v>
      </c>
      <c r="B1051" s="209" t="s">
        <v>205</v>
      </c>
      <c r="C1051" s="209" t="s">
        <v>1753</v>
      </c>
      <c r="D1051" s="276">
        <v>13350</v>
      </c>
      <c r="E1051" s="479">
        <v>8.5446299999999992E-3</v>
      </c>
      <c r="F1051" s="276">
        <v>826</v>
      </c>
      <c r="G1051" s="276">
        <v>1578</v>
      </c>
      <c r="H1051" s="276">
        <v>0</v>
      </c>
      <c r="I1051" s="276">
        <v>526</v>
      </c>
      <c r="J1051" s="276">
        <v>15454</v>
      </c>
      <c r="K1051" s="479">
        <v>9.8912900000000005E-3</v>
      </c>
    </row>
    <row r="1052" spans="1:11" x14ac:dyDescent="0.2">
      <c r="A1052" s="209" t="s">
        <v>195</v>
      </c>
      <c r="B1052" s="209" t="s">
        <v>202</v>
      </c>
      <c r="C1052" s="209" t="s">
        <v>1753</v>
      </c>
      <c r="D1052" s="276">
        <v>49657</v>
      </c>
      <c r="E1052" s="479">
        <v>3.1782820000000003E-2</v>
      </c>
      <c r="F1052" s="276">
        <v>3053</v>
      </c>
      <c r="G1052" s="276">
        <v>4486</v>
      </c>
      <c r="H1052" s="276">
        <v>0</v>
      </c>
      <c r="I1052" s="276">
        <v>804</v>
      </c>
      <c r="J1052" s="276">
        <v>54947</v>
      </c>
      <c r="K1052" s="479">
        <v>3.5168669999999999E-2</v>
      </c>
    </row>
    <row r="1053" spans="1:11" x14ac:dyDescent="0.2">
      <c r="A1053" s="209" t="s">
        <v>195</v>
      </c>
      <c r="B1053" s="209" t="s">
        <v>195</v>
      </c>
      <c r="C1053" s="209" t="s">
        <v>1753</v>
      </c>
      <c r="D1053" s="276">
        <v>180690</v>
      </c>
      <c r="E1053" s="479">
        <v>0.11565011</v>
      </c>
      <c r="F1053" s="276">
        <v>93691</v>
      </c>
      <c r="G1053" s="276">
        <v>8500</v>
      </c>
      <c r="H1053" s="276">
        <v>0</v>
      </c>
      <c r="I1053" s="276">
        <v>3519</v>
      </c>
      <c r="J1053" s="276">
        <v>192709</v>
      </c>
      <c r="K1053" s="479">
        <v>0.12334284</v>
      </c>
    </row>
    <row r="1054" spans="1:11" x14ac:dyDescent="0.2">
      <c r="A1054" s="209" t="s">
        <v>195</v>
      </c>
      <c r="B1054" s="209" t="s">
        <v>194</v>
      </c>
      <c r="C1054" s="209" t="s">
        <v>1753</v>
      </c>
      <c r="D1054" s="276">
        <v>10882</v>
      </c>
      <c r="E1054" s="479">
        <v>6.9649899999999999E-3</v>
      </c>
      <c r="F1054" s="276">
        <v>49</v>
      </c>
      <c r="G1054" s="276">
        <v>387</v>
      </c>
      <c r="H1054" s="276">
        <v>0</v>
      </c>
      <c r="I1054" s="276">
        <v>3640</v>
      </c>
      <c r="J1054" s="276">
        <v>14909</v>
      </c>
      <c r="K1054" s="479">
        <v>9.5424599999999991E-3</v>
      </c>
    </row>
    <row r="1055" spans="1:11" x14ac:dyDescent="0.2">
      <c r="A1055" s="209" t="s">
        <v>195</v>
      </c>
      <c r="B1055" s="209" t="s">
        <v>167</v>
      </c>
      <c r="C1055" s="209" t="s">
        <v>1753</v>
      </c>
      <c r="D1055" s="276">
        <v>2813</v>
      </c>
      <c r="E1055" s="479">
        <v>1.8004500000000001E-3</v>
      </c>
      <c r="F1055" s="276">
        <v>884</v>
      </c>
      <c r="G1055" s="276">
        <v>359</v>
      </c>
      <c r="H1055" s="276">
        <v>0</v>
      </c>
      <c r="I1055" s="276">
        <v>108</v>
      </c>
      <c r="J1055" s="276">
        <v>3280</v>
      </c>
      <c r="K1055" s="479">
        <v>2.0993499999999998E-3</v>
      </c>
    </row>
    <row r="1056" spans="1:11" x14ac:dyDescent="0.2">
      <c r="A1056" s="209" t="s">
        <v>195</v>
      </c>
      <c r="B1056" s="209" t="s">
        <v>1107</v>
      </c>
      <c r="C1056" s="209" t="s">
        <v>1753</v>
      </c>
      <c r="D1056" s="276">
        <v>44695</v>
      </c>
      <c r="E1056" s="479">
        <v>2.8606909999999999E-2</v>
      </c>
      <c r="F1056" s="276">
        <v>12042</v>
      </c>
      <c r="G1056" s="276">
        <v>6410</v>
      </c>
      <c r="H1056" s="276">
        <v>0</v>
      </c>
      <c r="I1056" s="276">
        <v>1263</v>
      </c>
      <c r="J1056" s="276">
        <v>52368</v>
      </c>
      <c r="K1056" s="479">
        <v>3.3517989999999998E-2</v>
      </c>
    </row>
    <row r="1057" spans="1:11" x14ac:dyDescent="0.2">
      <c r="A1057" s="209" t="s">
        <v>195</v>
      </c>
      <c r="B1057" s="209" t="s">
        <v>1108</v>
      </c>
      <c r="C1057" s="209" t="s">
        <v>1753</v>
      </c>
      <c r="D1057" s="276">
        <v>24283</v>
      </c>
      <c r="E1057" s="479">
        <v>1.554226E-2</v>
      </c>
      <c r="F1057" s="276">
        <v>10731</v>
      </c>
      <c r="G1057" s="276">
        <v>5472</v>
      </c>
      <c r="H1057" s="276">
        <v>4</v>
      </c>
      <c r="I1057" s="276">
        <v>599</v>
      </c>
      <c r="J1057" s="276">
        <v>30358</v>
      </c>
      <c r="K1057" s="479">
        <v>1.9430550000000001E-2</v>
      </c>
    </row>
    <row r="1058" spans="1:11" x14ac:dyDescent="0.2">
      <c r="A1058" s="209" t="s">
        <v>195</v>
      </c>
      <c r="B1058" s="209" t="s">
        <v>1112</v>
      </c>
      <c r="C1058" s="209" t="s">
        <v>1753</v>
      </c>
      <c r="D1058" s="276">
        <v>1654</v>
      </c>
      <c r="E1058" s="479">
        <v>1.05864E-3</v>
      </c>
      <c r="F1058" s="276">
        <v>520</v>
      </c>
      <c r="G1058" s="276">
        <v>224</v>
      </c>
      <c r="H1058" s="276">
        <v>0</v>
      </c>
      <c r="I1058" s="276">
        <v>44</v>
      </c>
      <c r="J1058" s="276">
        <v>1922</v>
      </c>
      <c r="K1058" s="479">
        <v>1.23017E-3</v>
      </c>
    </row>
    <row r="1059" spans="1:11" x14ac:dyDescent="0.2">
      <c r="A1059" s="209" t="s">
        <v>195</v>
      </c>
      <c r="B1059" s="209" t="s">
        <v>142</v>
      </c>
      <c r="C1059" s="209" t="s">
        <v>1753</v>
      </c>
      <c r="D1059" s="276">
        <v>26893</v>
      </c>
      <c r="E1059" s="479">
        <v>1.7212789999999999E-2</v>
      </c>
      <c r="F1059" s="276">
        <v>10991</v>
      </c>
      <c r="G1059" s="276">
        <v>5046</v>
      </c>
      <c r="H1059" s="276">
        <v>962</v>
      </c>
      <c r="I1059" s="276">
        <v>1705</v>
      </c>
      <c r="J1059" s="276">
        <v>34606</v>
      </c>
      <c r="K1059" s="479">
        <v>2.2149470000000001E-2</v>
      </c>
    </row>
    <row r="1060" spans="1:11" x14ac:dyDescent="0.2">
      <c r="A1060" s="209" t="s">
        <v>195</v>
      </c>
      <c r="B1060" s="209" t="s">
        <v>131</v>
      </c>
      <c r="C1060" s="209" t="s">
        <v>1753</v>
      </c>
      <c r="D1060" s="276">
        <v>773</v>
      </c>
      <c r="E1060" s="479">
        <v>4.9476000000000001E-4</v>
      </c>
      <c r="F1060" s="276">
        <v>0</v>
      </c>
      <c r="G1060" s="276">
        <v>297</v>
      </c>
      <c r="H1060" s="276">
        <v>0</v>
      </c>
      <c r="I1060" s="276">
        <v>94</v>
      </c>
      <c r="J1060" s="276">
        <v>1164</v>
      </c>
      <c r="K1060" s="479">
        <v>7.4501000000000005E-4</v>
      </c>
    </row>
    <row r="1061" spans="1:11" x14ac:dyDescent="0.2">
      <c r="A1061" s="209" t="s">
        <v>195</v>
      </c>
      <c r="B1061" s="209" t="s">
        <v>126</v>
      </c>
      <c r="C1061" s="209" t="s">
        <v>1753</v>
      </c>
      <c r="D1061" s="276">
        <v>13771</v>
      </c>
      <c r="E1061" s="479">
        <v>8.8140900000000001E-3</v>
      </c>
      <c r="F1061" s="276">
        <v>567</v>
      </c>
      <c r="G1061" s="276">
        <v>2521</v>
      </c>
      <c r="H1061" s="276">
        <v>63</v>
      </c>
      <c r="I1061" s="276">
        <v>679</v>
      </c>
      <c r="J1061" s="276">
        <v>17034</v>
      </c>
      <c r="K1061" s="479">
        <v>1.090256E-2</v>
      </c>
    </row>
    <row r="1062" spans="1:11" x14ac:dyDescent="0.2">
      <c r="A1062" s="209" t="s">
        <v>195</v>
      </c>
      <c r="B1062" s="209" t="s">
        <v>1114</v>
      </c>
      <c r="C1062" s="209" t="s">
        <v>1753</v>
      </c>
      <c r="D1062" s="276">
        <v>186</v>
      </c>
      <c r="E1062" s="479">
        <v>1.1904999999999999E-4</v>
      </c>
      <c r="F1062" s="276">
        <v>26</v>
      </c>
      <c r="G1062" s="276">
        <v>25</v>
      </c>
      <c r="H1062" s="276">
        <v>1</v>
      </c>
      <c r="I1062" s="276">
        <v>6</v>
      </c>
      <c r="J1062" s="276">
        <v>218</v>
      </c>
      <c r="K1062" s="479">
        <v>1.3952999999999999E-4</v>
      </c>
    </row>
    <row r="1063" spans="1:11" x14ac:dyDescent="0.2">
      <c r="A1063" s="209" t="s">
        <v>195</v>
      </c>
      <c r="B1063" s="209" t="s">
        <v>1115</v>
      </c>
      <c r="C1063" s="209" t="s">
        <v>1753</v>
      </c>
      <c r="D1063" s="276">
        <v>26</v>
      </c>
      <c r="E1063" s="479">
        <v>1.664E-5</v>
      </c>
      <c r="F1063" s="276">
        <v>22</v>
      </c>
      <c r="G1063" s="276">
        <v>6</v>
      </c>
      <c r="H1063" s="276">
        <v>2</v>
      </c>
      <c r="I1063" s="276">
        <v>0</v>
      </c>
      <c r="J1063" s="276">
        <v>34</v>
      </c>
      <c r="K1063" s="479">
        <v>2.1759999999999998E-5</v>
      </c>
    </row>
    <row r="1064" spans="1:11" x14ac:dyDescent="0.2">
      <c r="A1064" s="209" t="s">
        <v>195</v>
      </c>
      <c r="B1064" s="209" t="s">
        <v>107</v>
      </c>
      <c r="C1064" s="209" t="s">
        <v>1753</v>
      </c>
      <c r="D1064" s="276">
        <v>3114</v>
      </c>
      <c r="E1064" s="479">
        <v>1.9931100000000002E-3</v>
      </c>
      <c r="F1064" s="276">
        <v>1084</v>
      </c>
      <c r="G1064" s="276">
        <v>384</v>
      </c>
      <c r="H1064" s="276">
        <v>0</v>
      </c>
      <c r="I1064" s="276">
        <v>307</v>
      </c>
      <c r="J1064" s="276">
        <v>3805</v>
      </c>
      <c r="K1064" s="479">
        <v>2.43538E-3</v>
      </c>
    </row>
    <row r="1065" spans="1:11" x14ac:dyDescent="0.2">
      <c r="A1065" s="209" t="s">
        <v>195</v>
      </c>
      <c r="B1065" s="209" t="s">
        <v>94</v>
      </c>
      <c r="C1065" s="209" t="s">
        <v>1753</v>
      </c>
      <c r="D1065" s="276">
        <v>301</v>
      </c>
      <c r="E1065" s="479">
        <v>1.9264999999999999E-4</v>
      </c>
      <c r="F1065" s="276">
        <v>25</v>
      </c>
      <c r="G1065" s="276">
        <v>63</v>
      </c>
      <c r="H1065" s="276">
        <v>33</v>
      </c>
      <c r="I1065" s="276">
        <v>13</v>
      </c>
      <c r="J1065" s="276">
        <v>410</v>
      </c>
      <c r="K1065" s="479">
        <v>2.6242000000000003E-4</v>
      </c>
    </row>
    <row r="1066" spans="1:11" x14ac:dyDescent="0.2">
      <c r="A1066" s="209" t="s">
        <v>195</v>
      </c>
      <c r="B1066" s="209" t="s">
        <v>79</v>
      </c>
      <c r="C1066" s="209" t="s">
        <v>1753</v>
      </c>
      <c r="D1066" s="276">
        <v>31691</v>
      </c>
      <c r="E1066" s="479">
        <v>2.028373E-2</v>
      </c>
      <c r="F1066" s="276">
        <v>2261</v>
      </c>
      <c r="G1066" s="276">
        <v>4026</v>
      </c>
      <c r="H1066" s="276">
        <v>0</v>
      </c>
      <c r="I1066" s="276">
        <v>1559</v>
      </c>
      <c r="J1066" s="276">
        <v>37276</v>
      </c>
      <c r="K1066" s="479">
        <v>2.3858399999999998E-2</v>
      </c>
    </row>
    <row r="1067" spans="1:11" x14ac:dyDescent="0.2">
      <c r="A1067" s="209" t="s">
        <v>195</v>
      </c>
      <c r="B1067" s="209" t="s">
        <v>70</v>
      </c>
      <c r="C1067" s="209" t="s">
        <v>892</v>
      </c>
      <c r="D1067" s="276">
        <v>137</v>
      </c>
      <c r="E1067" s="479">
        <v>8.7689999999999996E-5</v>
      </c>
      <c r="F1067" s="276">
        <v>43</v>
      </c>
      <c r="G1067" s="276">
        <v>0</v>
      </c>
      <c r="H1067" s="276">
        <v>0</v>
      </c>
      <c r="I1067" s="276">
        <v>0</v>
      </c>
      <c r="J1067" s="276">
        <v>137</v>
      </c>
      <c r="K1067" s="479">
        <v>8.7689999999999996E-5</v>
      </c>
    </row>
    <row r="1068" spans="1:11" x14ac:dyDescent="0.2">
      <c r="A1068" s="209" t="s">
        <v>195</v>
      </c>
      <c r="B1068" s="209" t="s">
        <v>1117</v>
      </c>
      <c r="C1068" s="209" t="s">
        <v>1753</v>
      </c>
      <c r="D1068" s="276">
        <v>592</v>
      </c>
      <c r="E1068" s="479">
        <v>3.7890999999999999E-4</v>
      </c>
      <c r="F1068" s="276">
        <v>396</v>
      </c>
      <c r="G1068" s="276">
        <v>68</v>
      </c>
      <c r="H1068" s="276">
        <v>0</v>
      </c>
      <c r="I1068" s="276">
        <v>15</v>
      </c>
      <c r="J1068" s="276">
        <v>675</v>
      </c>
      <c r="K1068" s="479">
        <v>4.3203000000000002E-4</v>
      </c>
    </row>
    <row r="1069" spans="1:11" x14ac:dyDescent="0.2">
      <c r="A1069" s="209" t="s">
        <v>195</v>
      </c>
      <c r="B1069" s="209" t="s">
        <v>41</v>
      </c>
      <c r="C1069" s="209" t="s">
        <v>1753</v>
      </c>
      <c r="D1069" s="276">
        <v>69288</v>
      </c>
      <c r="E1069" s="479">
        <v>4.4347579999999998E-2</v>
      </c>
      <c r="F1069" s="276">
        <v>9336</v>
      </c>
      <c r="G1069" s="276">
        <v>5028</v>
      </c>
      <c r="H1069" s="276">
        <v>0</v>
      </c>
      <c r="I1069" s="276">
        <v>1972</v>
      </c>
      <c r="J1069" s="276">
        <v>76288</v>
      </c>
      <c r="K1069" s="479">
        <v>4.8827910000000002E-2</v>
      </c>
    </row>
    <row r="1070" spans="1:11" x14ac:dyDescent="0.2">
      <c r="A1070" s="209" t="s">
        <v>195</v>
      </c>
      <c r="B1070" s="209" t="s">
        <v>37</v>
      </c>
      <c r="C1070" s="209" t="s">
        <v>892</v>
      </c>
      <c r="D1070" s="276">
        <v>452</v>
      </c>
      <c r="E1070" s="479">
        <v>2.8929999999999998E-4</v>
      </c>
      <c r="F1070" s="276">
        <v>118</v>
      </c>
      <c r="G1070" s="276">
        <v>0</v>
      </c>
      <c r="H1070" s="276">
        <v>0</v>
      </c>
      <c r="I1070" s="276">
        <v>0</v>
      </c>
      <c r="J1070" s="276">
        <v>452</v>
      </c>
      <c r="K1070" s="479">
        <v>2.8929999999999998E-4</v>
      </c>
    </row>
    <row r="1071" spans="1:11" x14ac:dyDescent="0.2">
      <c r="A1071" s="209" t="s">
        <v>195</v>
      </c>
      <c r="B1071" s="209" t="s">
        <v>37</v>
      </c>
      <c r="C1071" s="209" t="s">
        <v>893</v>
      </c>
      <c r="D1071" s="276">
        <v>-29</v>
      </c>
      <c r="E1071" s="479">
        <v>-1.8559999999999998E-5</v>
      </c>
      <c r="F1071" s="276">
        <v>0</v>
      </c>
      <c r="G1071" s="276">
        <v>0</v>
      </c>
      <c r="H1071" s="276">
        <v>0</v>
      </c>
      <c r="I1071" s="276">
        <v>0</v>
      </c>
      <c r="J1071" s="276">
        <v>-29</v>
      </c>
      <c r="K1071" s="479">
        <v>-1.8559999999999998E-5</v>
      </c>
    </row>
    <row r="1072" spans="1:11" x14ac:dyDescent="0.2">
      <c r="A1072" s="209" t="s">
        <v>195</v>
      </c>
      <c r="B1072" s="209" t="s">
        <v>1118</v>
      </c>
      <c r="C1072" s="209" t="s">
        <v>1753</v>
      </c>
      <c r="D1072" s="276">
        <v>1613</v>
      </c>
      <c r="E1072" s="479">
        <v>1.0323999999999999E-3</v>
      </c>
      <c r="F1072" s="276">
        <v>0</v>
      </c>
      <c r="G1072" s="276">
        <v>285</v>
      </c>
      <c r="H1072" s="276">
        <v>0</v>
      </c>
      <c r="I1072" s="276">
        <v>63</v>
      </c>
      <c r="J1072" s="276">
        <v>1961</v>
      </c>
      <c r="K1072" s="479">
        <v>1.2551299999999999E-3</v>
      </c>
    </row>
    <row r="1073" spans="1:11" x14ac:dyDescent="0.2">
      <c r="A1073" s="209" t="s">
        <v>195</v>
      </c>
      <c r="B1073" s="209" t="s">
        <v>20</v>
      </c>
      <c r="C1073" s="209" t="s">
        <v>1753</v>
      </c>
      <c r="D1073" s="276">
        <v>24453</v>
      </c>
      <c r="E1073" s="479">
        <v>1.565107E-2</v>
      </c>
      <c r="F1073" s="276">
        <v>274</v>
      </c>
      <c r="G1073" s="276">
        <v>2357</v>
      </c>
      <c r="H1073" s="276">
        <v>0</v>
      </c>
      <c r="I1073" s="276">
        <v>956</v>
      </c>
      <c r="J1073" s="276">
        <v>27766</v>
      </c>
      <c r="K1073" s="479">
        <v>1.7771550000000001E-2</v>
      </c>
    </row>
    <row r="1074" spans="1:11" x14ac:dyDescent="0.2">
      <c r="A1074" s="209" t="s">
        <v>195</v>
      </c>
      <c r="B1074" s="209" t="s">
        <v>1128</v>
      </c>
      <c r="C1074" s="209" t="s">
        <v>1753</v>
      </c>
      <c r="D1074" s="276">
        <v>21</v>
      </c>
      <c r="E1074" s="479">
        <v>1.344E-5</v>
      </c>
      <c r="F1074" s="276">
        <v>0</v>
      </c>
      <c r="G1074" s="276">
        <v>2</v>
      </c>
      <c r="H1074" s="276">
        <v>16</v>
      </c>
      <c r="I1074" s="276">
        <v>0</v>
      </c>
      <c r="J1074" s="276">
        <v>39</v>
      </c>
      <c r="K1074" s="479">
        <v>2.4960000000000002E-5</v>
      </c>
    </row>
    <row r="1075" spans="1:11" x14ac:dyDescent="0.2">
      <c r="A1075" s="209" t="s">
        <v>195</v>
      </c>
      <c r="B1075" s="209" t="s">
        <v>1132</v>
      </c>
      <c r="C1075" s="209" t="s">
        <v>1753</v>
      </c>
      <c r="D1075" s="276">
        <v>10</v>
      </c>
      <c r="E1075" s="479">
        <v>6.3999999999999997E-6</v>
      </c>
      <c r="F1075" s="276">
        <v>7</v>
      </c>
      <c r="G1075" s="276">
        <v>2</v>
      </c>
      <c r="H1075" s="276">
        <v>0</v>
      </c>
      <c r="I1075" s="276">
        <v>0</v>
      </c>
      <c r="J1075" s="276">
        <v>12</v>
      </c>
      <c r="K1075" s="479">
        <v>7.6799999999999993E-6</v>
      </c>
    </row>
    <row r="1076" spans="1:11" x14ac:dyDescent="0.2">
      <c r="A1076" s="209" t="s">
        <v>195</v>
      </c>
      <c r="B1076" s="209" t="s">
        <v>1133</v>
      </c>
      <c r="C1076" s="209" t="s">
        <v>1753</v>
      </c>
      <c r="D1076" s="276">
        <v>22</v>
      </c>
      <c r="E1076" s="479">
        <v>1.4080000000000001E-5</v>
      </c>
      <c r="F1076" s="276">
        <v>5</v>
      </c>
      <c r="G1076" s="276">
        <v>3</v>
      </c>
      <c r="H1076" s="276">
        <v>1</v>
      </c>
      <c r="I1076" s="276">
        <v>0</v>
      </c>
      <c r="J1076" s="276">
        <v>26</v>
      </c>
      <c r="K1076" s="479">
        <v>1.664E-5</v>
      </c>
    </row>
    <row r="1077" spans="1:11" x14ac:dyDescent="0.2">
      <c r="A1077" s="209" t="s">
        <v>195</v>
      </c>
      <c r="B1077" s="209" t="s">
        <v>870</v>
      </c>
      <c r="C1077" s="209" t="s">
        <v>1753</v>
      </c>
      <c r="D1077" s="276">
        <v>8</v>
      </c>
      <c r="E1077" s="479">
        <v>5.1200000000000001E-6</v>
      </c>
      <c r="F1077" s="276">
        <v>0</v>
      </c>
      <c r="G1077" s="276">
        <v>1</v>
      </c>
      <c r="H1077" s="276">
        <v>0</v>
      </c>
      <c r="I1077" s="276">
        <v>0</v>
      </c>
      <c r="J1077" s="276">
        <v>9</v>
      </c>
      <c r="K1077" s="479">
        <v>5.7599999999999999E-6</v>
      </c>
    </row>
    <row r="1078" spans="1:11" x14ac:dyDescent="0.2">
      <c r="A1078" s="209" t="s">
        <v>195</v>
      </c>
      <c r="B1078" s="209" t="s">
        <v>837</v>
      </c>
      <c r="C1078" s="209" t="s">
        <v>1753</v>
      </c>
      <c r="D1078" s="276">
        <v>30</v>
      </c>
      <c r="E1078" s="479">
        <v>1.9199999999999999E-5</v>
      </c>
      <c r="F1078" s="276">
        <v>23</v>
      </c>
      <c r="G1078" s="276">
        <v>3</v>
      </c>
      <c r="H1078" s="276">
        <v>6</v>
      </c>
      <c r="I1078" s="276">
        <v>0</v>
      </c>
      <c r="J1078" s="276">
        <v>39</v>
      </c>
      <c r="K1078" s="479">
        <v>2.4960000000000002E-5</v>
      </c>
    </row>
    <row r="1079" spans="1:11" x14ac:dyDescent="0.2">
      <c r="A1079" s="209" t="s">
        <v>195</v>
      </c>
      <c r="B1079" s="209" t="s">
        <v>1139</v>
      </c>
      <c r="C1079" s="209" t="s">
        <v>1753</v>
      </c>
      <c r="D1079" s="276">
        <v>1938</v>
      </c>
      <c r="E1079" s="479">
        <v>1.24041E-3</v>
      </c>
      <c r="F1079" s="276">
        <v>0</v>
      </c>
      <c r="G1079" s="276">
        <v>0</v>
      </c>
      <c r="H1079" s="276">
        <v>0</v>
      </c>
      <c r="I1079" s="276">
        <v>0</v>
      </c>
      <c r="J1079" s="276">
        <v>1938</v>
      </c>
      <c r="K1079" s="479">
        <v>1.24041E-3</v>
      </c>
    </row>
    <row r="1080" spans="1:11" x14ac:dyDescent="0.2">
      <c r="A1080" s="209" t="s">
        <v>195</v>
      </c>
      <c r="B1080" s="209" t="s">
        <v>827</v>
      </c>
      <c r="C1080" s="209" t="s">
        <v>1753</v>
      </c>
      <c r="D1080" s="276">
        <v>7382</v>
      </c>
      <c r="E1080" s="479">
        <v>4.7248300000000002E-3</v>
      </c>
      <c r="F1080" s="276">
        <v>0</v>
      </c>
      <c r="G1080" s="276">
        <v>0</v>
      </c>
      <c r="H1080" s="276">
        <v>0</v>
      </c>
      <c r="I1080" s="276">
        <v>0</v>
      </c>
      <c r="J1080" s="276">
        <v>7382</v>
      </c>
      <c r="K1080" s="479">
        <v>4.7248300000000002E-3</v>
      </c>
    </row>
    <row r="1081" spans="1:11" x14ac:dyDescent="0.2">
      <c r="A1081" s="209" t="s">
        <v>195</v>
      </c>
      <c r="B1081" s="209" t="s">
        <v>1141</v>
      </c>
      <c r="C1081" s="209" t="s">
        <v>1753</v>
      </c>
      <c r="D1081" s="276">
        <v>160800</v>
      </c>
      <c r="E1081" s="479">
        <v>0.10291957</v>
      </c>
      <c r="F1081" s="276">
        <v>0</v>
      </c>
      <c r="G1081" s="276">
        <v>0</v>
      </c>
      <c r="H1081" s="276">
        <v>0</v>
      </c>
      <c r="I1081" s="276">
        <v>0</v>
      </c>
      <c r="J1081" s="276">
        <v>160800</v>
      </c>
      <c r="K1081" s="479">
        <v>0.10291957</v>
      </c>
    </row>
    <row r="1082" spans="1:11" x14ac:dyDescent="0.2">
      <c r="A1082" s="209" t="s">
        <v>195</v>
      </c>
      <c r="B1082" s="209" t="s">
        <v>1142</v>
      </c>
      <c r="C1082" s="209" t="s">
        <v>1753</v>
      </c>
      <c r="D1082" s="276">
        <v>3547</v>
      </c>
      <c r="E1082" s="479">
        <v>2.2702500000000001E-3</v>
      </c>
      <c r="F1082" s="276">
        <v>0</v>
      </c>
      <c r="G1082" s="276">
        <v>0</v>
      </c>
      <c r="H1082" s="276">
        <v>0</v>
      </c>
      <c r="I1082" s="276">
        <v>0</v>
      </c>
      <c r="J1082" s="276">
        <v>3547</v>
      </c>
      <c r="K1082" s="479">
        <v>2.2702500000000001E-3</v>
      </c>
    </row>
    <row r="1083" spans="1:11" x14ac:dyDescent="0.2">
      <c r="A1083" s="209" t="s">
        <v>195</v>
      </c>
      <c r="B1083" s="209" t="s">
        <v>1143</v>
      </c>
      <c r="C1083" s="209" t="s">
        <v>1753</v>
      </c>
      <c r="D1083" s="276">
        <v>657</v>
      </c>
      <c r="E1083" s="479">
        <v>4.2051000000000002E-4</v>
      </c>
      <c r="F1083" s="276">
        <v>0</v>
      </c>
      <c r="G1083" s="276">
        <v>0</v>
      </c>
      <c r="H1083" s="276">
        <v>0</v>
      </c>
      <c r="I1083" s="276">
        <v>0</v>
      </c>
      <c r="J1083" s="276">
        <v>657</v>
      </c>
      <c r="K1083" s="479">
        <v>4.2051000000000002E-4</v>
      </c>
    </row>
    <row r="1084" spans="1:11" x14ac:dyDescent="0.2">
      <c r="A1084" s="209" t="s">
        <v>195</v>
      </c>
      <c r="B1084" s="209" t="s">
        <v>1144</v>
      </c>
      <c r="C1084" s="209" t="s">
        <v>1753</v>
      </c>
      <c r="D1084" s="276">
        <v>6399</v>
      </c>
      <c r="E1084" s="479">
        <v>4.0956600000000001E-3</v>
      </c>
      <c r="F1084" s="276">
        <v>0</v>
      </c>
      <c r="G1084" s="276">
        <v>0</v>
      </c>
      <c r="H1084" s="276">
        <v>0</v>
      </c>
      <c r="I1084" s="276">
        <v>0</v>
      </c>
      <c r="J1084" s="276">
        <v>6399</v>
      </c>
      <c r="K1084" s="479">
        <v>4.0956600000000001E-3</v>
      </c>
    </row>
    <row r="1085" spans="1:11" x14ac:dyDescent="0.2">
      <c r="A1085" s="209" t="s">
        <v>195</v>
      </c>
      <c r="B1085" s="209" t="s">
        <v>1145</v>
      </c>
      <c r="C1085" s="209" t="s">
        <v>1753</v>
      </c>
      <c r="D1085" s="276">
        <v>5170</v>
      </c>
      <c r="E1085" s="479">
        <v>3.3090400000000001E-3</v>
      </c>
      <c r="F1085" s="276">
        <v>0</v>
      </c>
      <c r="G1085" s="276">
        <v>0</v>
      </c>
      <c r="H1085" s="276">
        <v>0</v>
      </c>
      <c r="I1085" s="276">
        <v>0</v>
      </c>
      <c r="J1085" s="276">
        <v>5170</v>
      </c>
      <c r="K1085" s="479">
        <v>3.3090400000000001E-3</v>
      </c>
    </row>
    <row r="1086" spans="1:11" x14ac:dyDescent="0.2">
      <c r="A1086" s="209" t="s">
        <v>195</v>
      </c>
      <c r="B1086" s="209" t="s">
        <v>815</v>
      </c>
      <c r="C1086" s="209" t="s">
        <v>896</v>
      </c>
      <c r="D1086" s="276">
        <v>51211</v>
      </c>
      <c r="E1086" s="479">
        <v>3.277745E-2</v>
      </c>
      <c r="F1086" s="276">
        <v>0</v>
      </c>
      <c r="G1086" s="276">
        <v>-51211</v>
      </c>
      <c r="H1086" s="276">
        <v>0</v>
      </c>
      <c r="I1086" s="276">
        <v>0</v>
      </c>
      <c r="J1086" s="276">
        <v>0</v>
      </c>
      <c r="K1086" s="479">
        <v>0</v>
      </c>
    </row>
    <row r="1087" spans="1:11" x14ac:dyDescent="0.2">
      <c r="A1087" s="209" t="s">
        <v>195</v>
      </c>
      <c r="B1087" s="209" t="s">
        <v>1146</v>
      </c>
      <c r="C1087" s="209" t="s">
        <v>896</v>
      </c>
      <c r="D1087" s="276">
        <v>2480</v>
      </c>
      <c r="E1087" s="479">
        <v>1.5873199999999999E-3</v>
      </c>
      <c r="F1087" s="276">
        <v>0</v>
      </c>
      <c r="G1087" s="276">
        <v>0</v>
      </c>
      <c r="H1087" s="276">
        <v>-2480</v>
      </c>
      <c r="I1087" s="276">
        <v>0</v>
      </c>
      <c r="J1087" s="276">
        <v>0</v>
      </c>
      <c r="K1087" s="479">
        <v>0</v>
      </c>
    </row>
    <row r="1088" spans="1:11" x14ac:dyDescent="0.2">
      <c r="A1088" s="209" t="s">
        <v>195</v>
      </c>
      <c r="B1088" s="209" t="s">
        <v>1147</v>
      </c>
      <c r="C1088" s="209" t="s">
        <v>1753</v>
      </c>
      <c r="D1088" s="276">
        <v>6600</v>
      </c>
      <c r="E1088" s="479">
        <v>4.2243100000000002E-3</v>
      </c>
      <c r="F1088" s="276">
        <v>0</v>
      </c>
      <c r="G1088" s="276">
        <v>0</v>
      </c>
      <c r="H1088" s="276">
        <v>0</v>
      </c>
      <c r="I1088" s="276">
        <v>0</v>
      </c>
      <c r="J1088" s="276">
        <v>6600</v>
      </c>
      <c r="K1088" s="479">
        <v>4.2243100000000002E-3</v>
      </c>
    </row>
    <row r="1089" spans="1:11" x14ac:dyDescent="0.2">
      <c r="A1089" s="209" t="s">
        <v>195</v>
      </c>
      <c r="B1089" s="209" t="s">
        <v>1148</v>
      </c>
      <c r="C1089" s="209" t="s">
        <v>1753</v>
      </c>
      <c r="D1089" s="276">
        <v>2909</v>
      </c>
      <c r="E1089" s="479">
        <v>1.8619000000000001E-3</v>
      </c>
      <c r="F1089" s="276">
        <v>339</v>
      </c>
      <c r="G1089" s="276">
        <v>0</v>
      </c>
      <c r="H1089" s="276">
        <v>0</v>
      </c>
      <c r="I1089" s="276">
        <v>0</v>
      </c>
      <c r="J1089" s="276">
        <v>2909</v>
      </c>
      <c r="K1089" s="479">
        <v>1.8619000000000001E-3</v>
      </c>
    </row>
    <row r="1090" spans="1:11" x14ac:dyDescent="0.2">
      <c r="A1090" s="209" t="s">
        <v>195</v>
      </c>
      <c r="B1090" s="209" t="s">
        <v>1149</v>
      </c>
      <c r="C1090" s="209" t="s">
        <v>1753</v>
      </c>
      <c r="D1090" s="276">
        <v>3887</v>
      </c>
      <c r="E1090" s="479">
        <v>2.4878600000000002E-3</v>
      </c>
      <c r="F1090" s="276">
        <v>0</v>
      </c>
      <c r="G1090" s="276">
        <v>0</v>
      </c>
      <c r="H1090" s="276">
        <v>0</v>
      </c>
      <c r="I1090" s="276">
        <v>0</v>
      </c>
      <c r="J1090" s="276">
        <v>3887</v>
      </c>
      <c r="K1090" s="479">
        <v>2.4878600000000002E-3</v>
      </c>
    </row>
    <row r="1091" spans="1:11" x14ac:dyDescent="0.2">
      <c r="A1091" s="209" t="s">
        <v>195</v>
      </c>
      <c r="B1091" s="209" t="s">
        <v>1152</v>
      </c>
      <c r="C1091" s="209" t="s">
        <v>1753</v>
      </c>
      <c r="D1091" s="276">
        <v>1895</v>
      </c>
      <c r="E1091" s="479">
        <v>1.2128900000000001E-3</v>
      </c>
      <c r="F1091" s="276">
        <v>3</v>
      </c>
      <c r="G1091" s="276">
        <v>0</v>
      </c>
      <c r="H1091" s="276">
        <v>0</v>
      </c>
      <c r="I1091" s="276">
        <v>0</v>
      </c>
      <c r="J1091" s="276">
        <v>1895</v>
      </c>
      <c r="K1091" s="479">
        <v>1.2128900000000001E-3</v>
      </c>
    </row>
    <row r="1092" spans="1:11" x14ac:dyDescent="0.2">
      <c r="A1092" s="209" t="s">
        <v>195</v>
      </c>
      <c r="B1092" s="209" t="s">
        <v>1153</v>
      </c>
      <c r="C1092" s="209" t="s">
        <v>897</v>
      </c>
      <c r="D1092" s="276">
        <v>222</v>
      </c>
      <c r="E1092" s="479">
        <v>1.4208999999999999E-4</v>
      </c>
      <c r="F1092" s="276">
        <v>0</v>
      </c>
      <c r="G1092" s="276">
        <v>0</v>
      </c>
      <c r="H1092" s="276">
        <v>0</v>
      </c>
      <c r="I1092" s="276">
        <v>-222</v>
      </c>
      <c r="J1092" s="276">
        <v>0</v>
      </c>
      <c r="K1092" s="479">
        <v>0</v>
      </c>
    </row>
    <row r="1093" spans="1:11" x14ac:dyDescent="0.2">
      <c r="A1093" s="209" t="s">
        <v>195</v>
      </c>
      <c r="B1093" s="209" t="s">
        <v>1154</v>
      </c>
      <c r="C1093" s="209" t="s">
        <v>1753</v>
      </c>
      <c r="D1093" s="276">
        <v>1063</v>
      </c>
      <c r="E1093" s="479">
        <v>6.8037000000000002E-4</v>
      </c>
      <c r="F1093" s="276">
        <v>13</v>
      </c>
      <c r="G1093" s="276">
        <v>0</v>
      </c>
      <c r="H1093" s="276">
        <v>0</v>
      </c>
      <c r="I1093" s="276">
        <v>0</v>
      </c>
      <c r="J1093" s="276">
        <v>1063</v>
      </c>
      <c r="K1093" s="479">
        <v>6.8037000000000002E-4</v>
      </c>
    </row>
    <row r="1094" spans="1:11" x14ac:dyDescent="0.2">
      <c r="A1094" s="209" t="s">
        <v>195</v>
      </c>
      <c r="B1094" s="209" t="s">
        <v>1251</v>
      </c>
      <c r="C1094" s="209" t="s">
        <v>1753</v>
      </c>
      <c r="D1094" s="276">
        <v>569</v>
      </c>
      <c r="E1094" s="479">
        <v>3.6419000000000002E-4</v>
      </c>
      <c r="F1094" s="276">
        <v>0</v>
      </c>
      <c r="G1094" s="276">
        <v>0</v>
      </c>
      <c r="H1094" s="276">
        <v>0</v>
      </c>
      <c r="I1094" s="276">
        <v>0</v>
      </c>
      <c r="J1094" s="276">
        <v>569</v>
      </c>
      <c r="K1094" s="479">
        <v>3.6419000000000002E-4</v>
      </c>
    </row>
    <row r="1095" spans="1:11" x14ac:dyDescent="0.2">
      <c r="A1095" s="209" t="s">
        <v>195</v>
      </c>
      <c r="B1095" s="209" t="s">
        <v>1251</v>
      </c>
      <c r="C1095" s="209" t="s">
        <v>897</v>
      </c>
      <c r="D1095" s="276">
        <v>14630</v>
      </c>
      <c r="E1095" s="479">
        <v>9.3638899999999997E-3</v>
      </c>
      <c r="F1095" s="276">
        <v>0</v>
      </c>
      <c r="G1095" s="276">
        <v>0</v>
      </c>
      <c r="H1095" s="276">
        <v>0</v>
      </c>
      <c r="I1095" s="276">
        <v>-14630</v>
      </c>
      <c r="J1095" s="276">
        <v>0</v>
      </c>
      <c r="K1095" s="479">
        <v>0</v>
      </c>
    </row>
    <row r="1096" spans="1:11" x14ac:dyDescent="0.2">
      <c r="A1096" s="209" t="s">
        <v>195</v>
      </c>
      <c r="B1096" s="209" t="s">
        <v>1743</v>
      </c>
      <c r="C1096" s="209" t="s">
        <v>1753</v>
      </c>
      <c r="D1096" s="276">
        <v>5414</v>
      </c>
      <c r="E1096" s="479">
        <v>3.4652200000000002E-3</v>
      </c>
      <c r="F1096" s="276">
        <v>0</v>
      </c>
      <c r="G1096" s="276">
        <v>0</v>
      </c>
      <c r="H1096" s="276">
        <v>0</v>
      </c>
      <c r="I1096" s="276">
        <v>0</v>
      </c>
      <c r="J1096" s="276">
        <v>5414</v>
      </c>
      <c r="K1096" s="479">
        <v>3.4652200000000002E-3</v>
      </c>
    </row>
    <row r="1097" spans="1:11" x14ac:dyDescent="0.2">
      <c r="A1097" s="209" t="s">
        <v>195</v>
      </c>
      <c r="B1097" s="209" t="s">
        <v>1155</v>
      </c>
      <c r="C1097" s="209" t="s">
        <v>1753</v>
      </c>
      <c r="D1097" s="276">
        <v>961</v>
      </c>
      <c r="E1097" s="479">
        <v>6.1508999999999999E-4</v>
      </c>
      <c r="F1097" s="276">
        <v>0</v>
      </c>
      <c r="G1097" s="276">
        <v>0</v>
      </c>
      <c r="H1097" s="276">
        <v>0</v>
      </c>
      <c r="I1097" s="276">
        <v>0</v>
      </c>
      <c r="J1097" s="276">
        <v>961</v>
      </c>
      <c r="K1097" s="479">
        <v>6.1508999999999999E-4</v>
      </c>
    </row>
    <row r="1098" spans="1:11" x14ac:dyDescent="0.2">
      <c r="A1098" s="209" t="s">
        <v>195</v>
      </c>
      <c r="B1098" s="209" t="s">
        <v>1157</v>
      </c>
      <c r="C1098" s="209" t="s">
        <v>1753</v>
      </c>
      <c r="D1098" s="276">
        <v>20</v>
      </c>
      <c r="E1098" s="479">
        <v>1.2799999999999999E-5</v>
      </c>
      <c r="F1098" s="276">
        <v>0</v>
      </c>
      <c r="G1098" s="276">
        <v>0</v>
      </c>
      <c r="H1098" s="276">
        <v>0</v>
      </c>
      <c r="I1098" s="276">
        <v>0</v>
      </c>
      <c r="J1098" s="276">
        <v>20</v>
      </c>
      <c r="K1098" s="479">
        <v>1.2799999999999999E-5</v>
      </c>
    </row>
    <row r="1099" spans="1:11" x14ac:dyDescent="0.2">
      <c r="A1099" s="209" t="s">
        <v>195</v>
      </c>
      <c r="B1099" s="209" t="s">
        <v>1157</v>
      </c>
      <c r="C1099" s="209" t="s">
        <v>897</v>
      </c>
      <c r="D1099" s="276">
        <v>1855</v>
      </c>
      <c r="E1099" s="479">
        <v>1.1872899999999999E-3</v>
      </c>
      <c r="F1099" s="276">
        <v>0</v>
      </c>
      <c r="G1099" s="276">
        <v>0</v>
      </c>
      <c r="H1099" s="276">
        <v>0</v>
      </c>
      <c r="I1099" s="276">
        <v>-1855</v>
      </c>
      <c r="J1099" s="276">
        <v>0</v>
      </c>
      <c r="K1099" s="479">
        <v>0</v>
      </c>
    </row>
    <row r="1100" spans="1:11" x14ac:dyDescent="0.2">
      <c r="A1100" s="209" t="s">
        <v>195</v>
      </c>
      <c r="B1100" s="209" t="s">
        <v>1158</v>
      </c>
      <c r="C1100" s="209" t="s">
        <v>897</v>
      </c>
      <c r="D1100" s="276">
        <v>3019</v>
      </c>
      <c r="E1100" s="479">
        <v>1.9323000000000001E-3</v>
      </c>
      <c r="F1100" s="276">
        <v>0</v>
      </c>
      <c r="G1100" s="276">
        <v>0</v>
      </c>
      <c r="H1100" s="276">
        <v>0</v>
      </c>
      <c r="I1100" s="276">
        <v>-3019</v>
      </c>
      <c r="J1100" s="276">
        <v>0</v>
      </c>
      <c r="K1100" s="479">
        <v>0</v>
      </c>
    </row>
    <row r="1101" spans="1:11" x14ac:dyDescent="0.2">
      <c r="A1101" s="209" t="s">
        <v>195</v>
      </c>
      <c r="B1101" s="209" t="s">
        <v>1159</v>
      </c>
      <c r="C1101" s="209" t="s">
        <v>1753</v>
      </c>
      <c r="D1101" s="276">
        <v>677</v>
      </c>
      <c r="E1101" s="479">
        <v>4.3331000000000001E-4</v>
      </c>
      <c r="F1101" s="276">
        <v>76</v>
      </c>
      <c r="G1101" s="276">
        <v>0</v>
      </c>
      <c r="H1101" s="276">
        <v>0</v>
      </c>
      <c r="I1101" s="276">
        <v>0</v>
      </c>
      <c r="J1101" s="276">
        <v>677</v>
      </c>
      <c r="K1101" s="479">
        <v>4.3331000000000001E-4</v>
      </c>
    </row>
    <row r="1102" spans="1:11" x14ac:dyDescent="0.2">
      <c r="A1102" s="209" t="s">
        <v>195</v>
      </c>
      <c r="B1102" s="209" t="s">
        <v>1159</v>
      </c>
      <c r="C1102" s="209" t="s">
        <v>897</v>
      </c>
      <c r="D1102" s="276">
        <v>13</v>
      </c>
      <c r="E1102" s="479">
        <v>8.32E-6</v>
      </c>
      <c r="F1102" s="276">
        <v>0</v>
      </c>
      <c r="G1102" s="276">
        <v>0</v>
      </c>
      <c r="H1102" s="276">
        <v>0</v>
      </c>
      <c r="I1102" s="276">
        <v>-13</v>
      </c>
      <c r="J1102" s="276">
        <v>0</v>
      </c>
      <c r="K1102" s="479">
        <v>0</v>
      </c>
    </row>
    <row r="1103" spans="1:11" x14ac:dyDescent="0.2">
      <c r="A1103" s="209" t="s">
        <v>195</v>
      </c>
      <c r="B1103" s="209" t="s">
        <v>1160</v>
      </c>
      <c r="C1103" s="209" t="s">
        <v>897</v>
      </c>
      <c r="D1103" s="276">
        <v>1373</v>
      </c>
      <c r="E1103" s="479">
        <v>8.7878000000000001E-4</v>
      </c>
      <c r="F1103" s="276">
        <v>0</v>
      </c>
      <c r="G1103" s="276">
        <v>0</v>
      </c>
      <c r="H1103" s="276">
        <v>0</v>
      </c>
      <c r="I1103" s="276">
        <v>-1373</v>
      </c>
      <c r="J1103" s="276">
        <v>0</v>
      </c>
      <c r="K1103" s="479">
        <v>0</v>
      </c>
    </row>
    <row r="1104" spans="1:11" x14ac:dyDescent="0.2">
      <c r="A1104" s="209" t="s">
        <v>195</v>
      </c>
      <c r="B1104" s="209" t="s">
        <v>1161</v>
      </c>
      <c r="C1104" s="209" t="s">
        <v>897</v>
      </c>
      <c r="D1104" s="276">
        <v>2945</v>
      </c>
      <c r="E1104" s="479">
        <v>1.8849400000000001E-3</v>
      </c>
      <c r="F1104" s="276">
        <v>0</v>
      </c>
      <c r="G1104" s="276">
        <v>0</v>
      </c>
      <c r="H1104" s="276">
        <v>0</v>
      </c>
      <c r="I1104" s="276">
        <v>-2945</v>
      </c>
      <c r="J1104" s="276">
        <v>0</v>
      </c>
      <c r="K1104" s="479">
        <v>0</v>
      </c>
    </row>
    <row r="1105" spans="1:11" x14ac:dyDescent="0.2">
      <c r="A1105" s="209" t="s">
        <v>195</v>
      </c>
      <c r="B1105" s="209" t="s">
        <v>1162</v>
      </c>
      <c r="C1105" s="209" t="s">
        <v>1753</v>
      </c>
      <c r="D1105" s="276">
        <v>2955</v>
      </c>
      <c r="E1105" s="479">
        <v>1.89134E-3</v>
      </c>
      <c r="F1105" s="276">
        <v>0</v>
      </c>
      <c r="G1105" s="276">
        <v>0</v>
      </c>
      <c r="H1105" s="276">
        <v>0</v>
      </c>
      <c r="I1105" s="276">
        <v>0</v>
      </c>
      <c r="J1105" s="276">
        <v>2955</v>
      </c>
      <c r="K1105" s="479">
        <v>1.89134E-3</v>
      </c>
    </row>
    <row r="1106" spans="1:11" x14ac:dyDescent="0.2">
      <c r="A1106" s="209" t="s">
        <v>195</v>
      </c>
      <c r="B1106" s="209" t="s">
        <v>1164</v>
      </c>
      <c r="C1106" s="209" t="s">
        <v>1753</v>
      </c>
      <c r="D1106" s="276">
        <v>149</v>
      </c>
      <c r="E1106" s="479">
        <v>9.5370000000000003E-5</v>
      </c>
      <c r="F1106" s="276">
        <v>6</v>
      </c>
      <c r="G1106" s="276">
        <v>0</v>
      </c>
      <c r="H1106" s="276">
        <v>0</v>
      </c>
      <c r="I1106" s="276">
        <v>0</v>
      </c>
      <c r="J1106" s="276">
        <v>149</v>
      </c>
      <c r="K1106" s="479">
        <v>9.5370000000000003E-5</v>
      </c>
    </row>
    <row r="1107" spans="1:11" x14ac:dyDescent="0.2">
      <c r="A1107" s="209" t="s">
        <v>195</v>
      </c>
      <c r="B1107" s="209" t="s">
        <v>1165</v>
      </c>
      <c r="C1107" s="209" t="s">
        <v>1753</v>
      </c>
      <c r="D1107" s="276">
        <v>553</v>
      </c>
      <c r="E1107" s="479">
        <v>3.5395000000000001E-4</v>
      </c>
      <c r="F1107" s="276">
        <v>0</v>
      </c>
      <c r="G1107" s="276">
        <v>0</v>
      </c>
      <c r="H1107" s="276">
        <v>0</v>
      </c>
      <c r="I1107" s="276">
        <v>0</v>
      </c>
      <c r="J1107" s="276">
        <v>553</v>
      </c>
      <c r="K1107" s="479">
        <v>3.5395000000000001E-4</v>
      </c>
    </row>
    <row r="1108" spans="1:11" x14ac:dyDescent="0.2">
      <c r="A1108" s="209" t="s">
        <v>195</v>
      </c>
      <c r="B1108" s="209" t="s">
        <v>1166</v>
      </c>
      <c r="C1108" s="209" t="s">
        <v>1753</v>
      </c>
      <c r="D1108" s="276">
        <v>4</v>
      </c>
      <c r="E1108" s="479">
        <v>2.5600000000000001E-6</v>
      </c>
      <c r="F1108" s="276">
        <v>0</v>
      </c>
      <c r="G1108" s="276">
        <v>0</v>
      </c>
      <c r="H1108" s="276">
        <v>0</v>
      </c>
      <c r="I1108" s="276">
        <v>0</v>
      </c>
      <c r="J1108" s="276">
        <v>4</v>
      </c>
      <c r="K1108" s="479">
        <v>2.5600000000000001E-6</v>
      </c>
    </row>
    <row r="1109" spans="1:11" x14ac:dyDescent="0.2">
      <c r="A1109" s="209" t="s">
        <v>195</v>
      </c>
      <c r="B1109" s="209" t="s">
        <v>1167</v>
      </c>
      <c r="C1109" s="209" t="s">
        <v>1753</v>
      </c>
      <c r="D1109" s="276">
        <v>4723</v>
      </c>
      <c r="E1109" s="479">
        <v>3.02294E-3</v>
      </c>
      <c r="F1109" s="276">
        <v>650</v>
      </c>
      <c r="G1109" s="276">
        <v>90</v>
      </c>
      <c r="H1109" s="276">
        <v>144</v>
      </c>
      <c r="I1109" s="276">
        <v>21</v>
      </c>
      <c r="J1109" s="276">
        <v>4978</v>
      </c>
      <c r="K1109" s="479">
        <v>3.18615E-3</v>
      </c>
    </row>
    <row r="1110" spans="1:11" x14ac:dyDescent="0.2">
      <c r="A1110" s="209" t="s">
        <v>195</v>
      </c>
      <c r="B1110" s="209" t="s">
        <v>1168</v>
      </c>
      <c r="C1110" s="209" t="s">
        <v>1753</v>
      </c>
      <c r="D1110" s="276">
        <v>333</v>
      </c>
      <c r="E1110" s="479">
        <v>2.1314000000000001E-4</v>
      </c>
      <c r="F1110" s="276">
        <v>0</v>
      </c>
      <c r="G1110" s="276">
        <v>0</v>
      </c>
      <c r="H1110" s="276">
        <v>0</v>
      </c>
      <c r="I1110" s="276">
        <v>0</v>
      </c>
      <c r="J1110" s="276">
        <v>333</v>
      </c>
      <c r="K1110" s="479">
        <v>2.1314000000000001E-4</v>
      </c>
    </row>
    <row r="1111" spans="1:11" x14ac:dyDescent="0.2">
      <c r="A1111" s="209" t="s">
        <v>195</v>
      </c>
      <c r="B1111" s="209" t="s">
        <v>1169</v>
      </c>
      <c r="C1111" s="209" t="s">
        <v>1753</v>
      </c>
      <c r="D1111" s="276">
        <v>2314</v>
      </c>
      <c r="E1111" s="479">
        <v>1.4810699999999999E-3</v>
      </c>
      <c r="F1111" s="276">
        <v>25</v>
      </c>
      <c r="G1111" s="276">
        <v>41</v>
      </c>
      <c r="H1111" s="276">
        <v>755</v>
      </c>
      <c r="I1111" s="276">
        <v>109</v>
      </c>
      <c r="J1111" s="276">
        <v>3219</v>
      </c>
      <c r="K1111" s="479">
        <v>2.0603100000000001E-3</v>
      </c>
    </row>
    <row r="1112" spans="1:11" x14ac:dyDescent="0.2">
      <c r="A1112" s="209" t="s">
        <v>195</v>
      </c>
      <c r="B1112" s="209" t="s">
        <v>1171</v>
      </c>
      <c r="C1112" s="209" t="s">
        <v>1753</v>
      </c>
      <c r="D1112" s="276">
        <v>266</v>
      </c>
      <c r="E1112" s="479">
        <v>1.7024999999999999E-4</v>
      </c>
      <c r="F1112" s="276">
        <v>69</v>
      </c>
      <c r="G1112" s="276">
        <v>0</v>
      </c>
      <c r="H1112" s="276">
        <v>0</v>
      </c>
      <c r="I1112" s="276">
        <v>0</v>
      </c>
      <c r="J1112" s="276">
        <v>266</v>
      </c>
      <c r="K1112" s="479">
        <v>1.7024999999999999E-4</v>
      </c>
    </row>
    <row r="1113" spans="1:11" x14ac:dyDescent="0.2">
      <c r="A1113" s="209" t="s">
        <v>195</v>
      </c>
      <c r="B1113" s="209" t="s">
        <v>1176</v>
      </c>
      <c r="C1113" s="209" t="s">
        <v>1753</v>
      </c>
      <c r="D1113" s="276">
        <v>12057</v>
      </c>
      <c r="E1113" s="479">
        <v>7.7170499999999996E-3</v>
      </c>
      <c r="F1113" s="276">
        <v>1255</v>
      </c>
      <c r="G1113" s="276">
        <v>0</v>
      </c>
      <c r="H1113" s="276">
        <v>0</v>
      </c>
      <c r="I1113" s="276">
        <v>0</v>
      </c>
      <c r="J1113" s="276">
        <v>12057</v>
      </c>
      <c r="K1113" s="479">
        <v>7.7170499999999996E-3</v>
      </c>
    </row>
    <row r="1114" spans="1:11" x14ac:dyDescent="0.2">
      <c r="A1114" s="209" t="s">
        <v>195</v>
      </c>
      <c r="B1114" s="209" t="s">
        <v>1177</v>
      </c>
      <c r="C1114" s="209" t="s">
        <v>1753</v>
      </c>
      <c r="D1114" s="276">
        <v>9618</v>
      </c>
      <c r="E1114" s="479">
        <v>6.1559700000000002E-3</v>
      </c>
      <c r="F1114" s="276">
        <v>140</v>
      </c>
      <c r="G1114" s="276">
        <v>0</v>
      </c>
      <c r="H1114" s="276">
        <v>0</v>
      </c>
      <c r="I1114" s="276">
        <v>0</v>
      </c>
      <c r="J1114" s="276">
        <v>9618</v>
      </c>
      <c r="K1114" s="479">
        <v>6.1559700000000002E-3</v>
      </c>
    </row>
    <row r="1115" spans="1:11" x14ac:dyDescent="0.2">
      <c r="A1115" s="209" t="s">
        <v>195</v>
      </c>
      <c r="B1115" s="209" t="s">
        <v>1179</v>
      </c>
      <c r="C1115" s="209" t="s">
        <v>1753</v>
      </c>
      <c r="D1115" s="276">
        <v>7780</v>
      </c>
      <c r="E1115" s="479">
        <v>4.97957E-3</v>
      </c>
      <c r="F1115" s="276">
        <v>906</v>
      </c>
      <c r="G1115" s="276">
        <v>0</v>
      </c>
      <c r="H1115" s="276">
        <v>0</v>
      </c>
      <c r="I1115" s="276">
        <v>0</v>
      </c>
      <c r="J1115" s="276">
        <v>7780</v>
      </c>
      <c r="K1115" s="479">
        <v>4.97957E-3</v>
      </c>
    </row>
    <row r="1116" spans="1:11" x14ac:dyDescent="0.2">
      <c r="A1116" s="209" t="s">
        <v>195</v>
      </c>
      <c r="B1116" s="209" t="s">
        <v>1181</v>
      </c>
      <c r="C1116" s="209" t="s">
        <v>1753</v>
      </c>
      <c r="D1116" s="276">
        <v>24875</v>
      </c>
      <c r="E1116" s="479">
        <v>1.5921169999999998E-2</v>
      </c>
      <c r="F1116" s="276">
        <v>0</v>
      </c>
      <c r="G1116" s="276">
        <v>0</v>
      </c>
      <c r="H1116" s="276">
        <v>0</v>
      </c>
      <c r="I1116" s="276">
        <v>0</v>
      </c>
      <c r="J1116" s="276">
        <v>24875</v>
      </c>
      <c r="K1116" s="479">
        <v>1.5921169999999998E-2</v>
      </c>
    </row>
    <row r="1117" spans="1:11" x14ac:dyDescent="0.2">
      <c r="A1117" s="209" t="s">
        <v>195</v>
      </c>
      <c r="B1117" s="209" t="s">
        <v>1182</v>
      </c>
      <c r="C1117" s="209" t="s">
        <v>1753</v>
      </c>
      <c r="D1117" s="276">
        <v>30335</v>
      </c>
      <c r="E1117" s="479">
        <v>1.9415829999999999E-2</v>
      </c>
      <c r="F1117" s="276">
        <v>2415</v>
      </c>
      <c r="G1117" s="276">
        <v>0</v>
      </c>
      <c r="H1117" s="276">
        <v>0</v>
      </c>
      <c r="I1117" s="276">
        <v>0</v>
      </c>
      <c r="J1117" s="276">
        <v>30335</v>
      </c>
      <c r="K1117" s="479">
        <v>1.9415829999999999E-2</v>
      </c>
    </row>
    <row r="1118" spans="1:11" x14ac:dyDescent="0.2">
      <c r="A1118" s="209" t="s">
        <v>195</v>
      </c>
      <c r="B1118" s="209" t="s">
        <v>1185</v>
      </c>
      <c r="C1118" s="209" t="s">
        <v>1753</v>
      </c>
      <c r="D1118" s="276">
        <v>174</v>
      </c>
      <c r="E1118" s="479">
        <v>1.1137E-4</v>
      </c>
      <c r="F1118" s="276">
        <v>0</v>
      </c>
      <c r="G1118" s="276">
        <v>0</v>
      </c>
      <c r="H1118" s="276">
        <v>0</v>
      </c>
      <c r="I1118" s="276">
        <v>0</v>
      </c>
      <c r="J1118" s="276">
        <v>174</v>
      </c>
      <c r="K1118" s="479">
        <v>1.1137E-4</v>
      </c>
    </row>
    <row r="1119" spans="1:11" x14ac:dyDescent="0.2">
      <c r="A1119" s="209" t="s">
        <v>195</v>
      </c>
      <c r="B1119" s="209" t="s">
        <v>1187</v>
      </c>
      <c r="C1119" s="209" t="s">
        <v>1753</v>
      </c>
      <c r="D1119" s="276">
        <v>74</v>
      </c>
      <c r="E1119" s="479">
        <v>4.7360000000000001E-5</v>
      </c>
      <c r="F1119" s="276">
        <v>0</v>
      </c>
      <c r="G1119" s="276">
        <v>0</v>
      </c>
      <c r="H1119" s="276">
        <v>0</v>
      </c>
      <c r="I1119" s="276">
        <v>0</v>
      </c>
      <c r="J1119" s="276">
        <v>74</v>
      </c>
      <c r="K1119" s="479">
        <v>4.7360000000000001E-5</v>
      </c>
    </row>
    <row r="1120" spans="1:11" x14ac:dyDescent="0.2">
      <c r="A1120" s="209" t="s">
        <v>195</v>
      </c>
      <c r="B1120" s="209" t="s">
        <v>1188</v>
      </c>
      <c r="C1120" s="209" t="s">
        <v>1753</v>
      </c>
      <c r="D1120" s="276">
        <v>1650</v>
      </c>
      <c r="E1120" s="479">
        <v>1.05608E-3</v>
      </c>
      <c r="F1120" s="276">
        <v>0</v>
      </c>
      <c r="G1120" s="276">
        <v>0</v>
      </c>
      <c r="H1120" s="276">
        <v>0</v>
      </c>
      <c r="I1120" s="276">
        <v>0</v>
      </c>
      <c r="J1120" s="276">
        <v>1650</v>
      </c>
      <c r="K1120" s="479">
        <v>1.05608E-3</v>
      </c>
    </row>
    <row r="1121" spans="1:11" x14ac:dyDescent="0.2">
      <c r="A1121" s="209" t="s">
        <v>195</v>
      </c>
      <c r="B1121" s="209" t="s">
        <v>1189</v>
      </c>
      <c r="C1121" s="209" t="s">
        <v>1753</v>
      </c>
      <c r="D1121" s="276">
        <v>3282</v>
      </c>
      <c r="E1121" s="479">
        <v>2.10063E-3</v>
      </c>
      <c r="F1121" s="276">
        <v>23</v>
      </c>
      <c r="G1121" s="276">
        <v>41</v>
      </c>
      <c r="H1121" s="276">
        <v>43</v>
      </c>
      <c r="I1121" s="276">
        <v>104</v>
      </c>
      <c r="J1121" s="276">
        <v>3470</v>
      </c>
      <c r="K1121" s="479">
        <v>2.2209600000000001E-3</v>
      </c>
    </row>
    <row r="1122" spans="1:11" x14ac:dyDescent="0.2">
      <c r="A1122" s="209" t="s">
        <v>195</v>
      </c>
      <c r="B1122" s="209" t="s">
        <v>1190</v>
      </c>
      <c r="C1122" s="209" t="s">
        <v>1753</v>
      </c>
      <c r="D1122" s="276">
        <v>954566</v>
      </c>
      <c r="E1122" s="479">
        <v>0.61096720999999998</v>
      </c>
      <c r="F1122" s="276">
        <v>211544</v>
      </c>
      <c r="G1122" s="276">
        <v>0</v>
      </c>
      <c r="H1122" s="276">
        <v>0</v>
      </c>
      <c r="I1122" s="276">
        <v>0</v>
      </c>
      <c r="J1122" s="276">
        <v>954566</v>
      </c>
      <c r="K1122" s="479">
        <v>0.61096720999999998</v>
      </c>
    </row>
    <row r="1123" spans="1:11" x14ac:dyDescent="0.2">
      <c r="A1123" s="209" t="s">
        <v>195</v>
      </c>
      <c r="B1123" s="209" t="s">
        <v>788</v>
      </c>
      <c r="C1123" s="209" t="s">
        <v>1753</v>
      </c>
      <c r="D1123" s="276">
        <v>10572</v>
      </c>
      <c r="E1123" s="479">
        <v>6.7665800000000003E-3</v>
      </c>
      <c r="F1123" s="276">
        <v>0</v>
      </c>
      <c r="G1123" s="276">
        <v>0</v>
      </c>
      <c r="H1123" s="276">
        <v>0</v>
      </c>
      <c r="I1123" s="276">
        <v>0</v>
      </c>
      <c r="J1123" s="276">
        <v>10572</v>
      </c>
      <c r="K1123" s="479">
        <v>6.7665800000000003E-3</v>
      </c>
    </row>
    <row r="1124" spans="1:11" x14ac:dyDescent="0.2">
      <c r="A1124" s="209" t="s">
        <v>195</v>
      </c>
      <c r="B1124" s="209" t="s">
        <v>1253</v>
      </c>
      <c r="C1124" s="209" t="s">
        <v>1753</v>
      </c>
      <c r="D1124" s="276">
        <v>170605</v>
      </c>
      <c r="E1124" s="479">
        <v>0.10919524</v>
      </c>
      <c r="F1124" s="276">
        <v>0</v>
      </c>
      <c r="G1124" s="276">
        <v>0</v>
      </c>
      <c r="H1124" s="276">
        <v>0</v>
      </c>
      <c r="I1124" s="276">
        <v>0</v>
      </c>
      <c r="J1124" s="276">
        <v>170605</v>
      </c>
      <c r="K1124" s="479">
        <v>0.10919524</v>
      </c>
    </row>
    <row r="1125" spans="1:11" x14ac:dyDescent="0.2">
      <c r="A1125" s="209" t="s">
        <v>195</v>
      </c>
      <c r="B1125" s="209" t="s">
        <v>1254</v>
      </c>
      <c r="C1125" s="209" t="s">
        <v>1753</v>
      </c>
      <c r="D1125" s="276">
        <v>22673</v>
      </c>
      <c r="E1125" s="479">
        <v>1.451179E-2</v>
      </c>
      <c r="F1125" s="276">
        <v>0</v>
      </c>
      <c r="G1125" s="276">
        <v>0</v>
      </c>
      <c r="H1125" s="276">
        <v>0</v>
      </c>
      <c r="I1125" s="276">
        <v>0</v>
      </c>
      <c r="J1125" s="276">
        <v>22673</v>
      </c>
      <c r="K1125" s="479">
        <v>1.451179E-2</v>
      </c>
    </row>
    <row r="1126" spans="1:11" x14ac:dyDescent="0.2">
      <c r="A1126" s="209" t="s">
        <v>195</v>
      </c>
      <c r="B1126" s="209" t="s">
        <v>1255</v>
      </c>
      <c r="C1126" s="209" t="s">
        <v>1753</v>
      </c>
      <c r="D1126" s="276">
        <v>15980</v>
      </c>
      <c r="E1126" s="479">
        <v>1.022795E-2</v>
      </c>
      <c r="F1126" s="276">
        <v>0</v>
      </c>
      <c r="G1126" s="276">
        <v>0</v>
      </c>
      <c r="H1126" s="276">
        <v>0</v>
      </c>
      <c r="I1126" s="276">
        <v>0</v>
      </c>
      <c r="J1126" s="276">
        <v>15980</v>
      </c>
      <c r="K1126" s="479">
        <v>1.022795E-2</v>
      </c>
    </row>
    <row r="1127" spans="1:11" x14ac:dyDescent="0.2">
      <c r="A1127" s="209" t="s">
        <v>195</v>
      </c>
      <c r="B1127" s="209" t="s">
        <v>1256</v>
      </c>
      <c r="C1127" s="209" t="s">
        <v>1753</v>
      </c>
      <c r="D1127" s="276">
        <v>184106</v>
      </c>
      <c r="E1127" s="479">
        <v>0.11783651000000001</v>
      </c>
      <c r="F1127" s="276">
        <v>0</v>
      </c>
      <c r="G1127" s="276">
        <v>0</v>
      </c>
      <c r="H1127" s="276">
        <v>0</v>
      </c>
      <c r="I1127" s="276">
        <v>0</v>
      </c>
      <c r="J1127" s="276">
        <v>184106</v>
      </c>
      <c r="K1127" s="479">
        <v>0.11783651000000001</v>
      </c>
    </row>
    <row r="1128" spans="1:11" x14ac:dyDescent="0.2">
      <c r="A1128" s="209" t="s">
        <v>195</v>
      </c>
      <c r="B1128" s="209" t="s">
        <v>1257</v>
      </c>
      <c r="C1128" s="209" t="s">
        <v>1753</v>
      </c>
      <c r="D1128" s="276">
        <v>187047</v>
      </c>
      <c r="E1128" s="479">
        <v>0.11971888999999999</v>
      </c>
      <c r="F1128" s="276">
        <v>0</v>
      </c>
      <c r="G1128" s="276">
        <v>0</v>
      </c>
      <c r="H1128" s="276">
        <v>0</v>
      </c>
      <c r="I1128" s="276">
        <v>0</v>
      </c>
      <c r="J1128" s="276">
        <v>187047</v>
      </c>
      <c r="K1128" s="479">
        <v>0.11971888999999999</v>
      </c>
    </row>
    <row r="1129" spans="1:11" x14ac:dyDescent="0.2">
      <c r="A1129" s="209" t="s">
        <v>195</v>
      </c>
      <c r="B1129" s="209" t="s">
        <v>1260</v>
      </c>
      <c r="C1129" s="209" t="s">
        <v>1753</v>
      </c>
      <c r="D1129" s="276">
        <v>16841</v>
      </c>
      <c r="E1129" s="479">
        <v>1.077903E-2</v>
      </c>
      <c r="F1129" s="276">
        <v>0</v>
      </c>
      <c r="G1129" s="276">
        <v>0</v>
      </c>
      <c r="H1129" s="276">
        <v>0</v>
      </c>
      <c r="I1129" s="276">
        <v>0</v>
      </c>
      <c r="J1129" s="276">
        <v>16841</v>
      </c>
      <c r="K1129" s="479">
        <v>1.077903E-2</v>
      </c>
    </row>
    <row r="1130" spans="1:11" x14ac:dyDescent="0.2">
      <c r="A1130" s="209" t="s">
        <v>195</v>
      </c>
      <c r="B1130" s="209" t="s">
        <v>1262</v>
      </c>
      <c r="C1130" s="209" t="s">
        <v>1753</v>
      </c>
      <c r="D1130" s="276">
        <v>-5</v>
      </c>
      <c r="E1130" s="479">
        <v>-3.1999999999999999E-6</v>
      </c>
      <c r="F1130" s="276">
        <v>0</v>
      </c>
      <c r="G1130" s="276">
        <v>0</v>
      </c>
      <c r="H1130" s="276">
        <v>0</v>
      </c>
      <c r="I1130" s="276">
        <v>0</v>
      </c>
      <c r="J1130" s="276">
        <v>-5</v>
      </c>
      <c r="K1130" s="479">
        <v>-3.1999999999999999E-6</v>
      </c>
    </row>
    <row r="1131" spans="1:11" x14ac:dyDescent="0.2">
      <c r="A1131" s="209" t="s">
        <v>195</v>
      </c>
      <c r="B1131" s="209" t="s">
        <v>1264</v>
      </c>
      <c r="C1131" s="209" t="s">
        <v>1753</v>
      </c>
      <c r="D1131" s="276">
        <v>607819</v>
      </c>
      <c r="E1131" s="479">
        <v>0.38903279000000002</v>
      </c>
      <c r="F1131" s="276">
        <v>0</v>
      </c>
      <c r="G1131" s="276">
        <v>0</v>
      </c>
      <c r="H1131" s="276">
        <v>0</v>
      </c>
      <c r="I1131" s="276">
        <v>0</v>
      </c>
      <c r="J1131" s="276">
        <v>607819</v>
      </c>
      <c r="K1131" s="479">
        <v>0.38903279000000002</v>
      </c>
    </row>
    <row r="1132" spans="1:11" x14ac:dyDescent="0.2">
      <c r="A1132" s="209" t="s">
        <v>195</v>
      </c>
      <c r="B1132" s="209" t="s">
        <v>691</v>
      </c>
      <c r="C1132" s="209" t="s">
        <v>1753</v>
      </c>
      <c r="D1132" s="276">
        <v>1562385</v>
      </c>
      <c r="E1132" s="479">
        <v>1</v>
      </c>
      <c r="F1132" s="276">
        <v>0</v>
      </c>
      <c r="G1132" s="276">
        <v>0</v>
      </c>
      <c r="H1132" s="276">
        <v>0</v>
      </c>
      <c r="I1132" s="276">
        <v>0</v>
      </c>
      <c r="J1132" s="276">
        <v>1562385</v>
      </c>
      <c r="K1132" s="479">
        <v>1</v>
      </c>
    </row>
    <row r="1133" spans="1:11" x14ac:dyDescent="0.2">
      <c r="A1133" s="209" t="s">
        <v>1184</v>
      </c>
      <c r="B1133" s="209" t="s">
        <v>500</v>
      </c>
      <c r="C1133" s="209" t="s">
        <v>1753</v>
      </c>
      <c r="D1133" s="276">
        <v>45553</v>
      </c>
      <c r="E1133" s="479">
        <v>1.65321E-3</v>
      </c>
      <c r="F1133" s="276">
        <v>1306</v>
      </c>
      <c r="G1133" s="276">
        <v>21151</v>
      </c>
      <c r="H1133" s="276">
        <v>7667</v>
      </c>
      <c r="I1133" s="276">
        <v>7185</v>
      </c>
      <c r="J1133" s="276">
        <v>81556</v>
      </c>
      <c r="K1133" s="479">
        <v>2.9598300000000001E-3</v>
      </c>
    </row>
    <row r="1134" spans="1:11" x14ac:dyDescent="0.2">
      <c r="A1134" s="209" t="s">
        <v>1184</v>
      </c>
      <c r="B1134" s="209" t="s">
        <v>490</v>
      </c>
      <c r="C1134" s="209" t="s">
        <v>1753</v>
      </c>
      <c r="D1134" s="276">
        <v>393110</v>
      </c>
      <c r="E1134" s="479">
        <v>1.426676E-2</v>
      </c>
      <c r="F1134" s="276">
        <v>10713</v>
      </c>
      <c r="G1134" s="276">
        <v>212702</v>
      </c>
      <c r="H1134" s="276">
        <v>71029</v>
      </c>
      <c r="I1134" s="276">
        <v>51604</v>
      </c>
      <c r="J1134" s="276">
        <v>728445</v>
      </c>
      <c r="K1134" s="479">
        <v>2.6436749999999998E-2</v>
      </c>
    </row>
    <row r="1135" spans="1:11" x14ac:dyDescent="0.2">
      <c r="A1135" s="209" t="s">
        <v>1184</v>
      </c>
      <c r="B1135" s="209" t="s">
        <v>489</v>
      </c>
      <c r="C1135" s="209" t="s">
        <v>1753</v>
      </c>
      <c r="D1135" s="276">
        <v>191435</v>
      </c>
      <c r="E1135" s="479">
        <v>6.9475700000000001E-3</v>
      </c>
      <c r="F1135" s="276">
        <v>46631</v>
      </c>
      <c r="G1135" s="276">
        <v>172346</v>
      </c>
      <c r="H1135" s="276">
        <v>34576</v>
      </c>
      <c r="I1135" s="276">
        <v>8067</v>
      </c>
      <c r="J1135" s="276">
        <v>406424</v>
      </c>
      <c r="K1135" s="479">
        <v>1.4749959999999999E-2</v>
      </c>
    </row>
    <row r="1136" spans="1:11" x14ac:dyDescent="0.2">
      <c r="A1136" s="209" t="s">
        <v>1184</v>
      </c>
      <c r="B1136" s="209" t="s">
        <v>487</v>
      </c>
      <c r="C1136" s="209" t="s">
        <v>1753</v>
      </c>
      <c r="D1136" s="276">
        <v>1212</v>
      </c>
      <c r="E1136" s="479">
        <v>4.3989999999999997E-5</v>
      </c>
      <c r="F1136" s="276">
        <v>1212</v>
      </c>
      <c r="G1136" s="276">
        <v>125</v>
      </c>
      <c r="H1136" s="276">
        <v>68</v>
      </c>
      <c r="I1136" s="276">
        <v>91</v>
      </c>
      <c r="J1136" s="276">
        <v>1496</v>
      </c>
      <c r="K1136" s="479">
        <v>5.4289999999999997E-5</v>
      </c>
    </row>
    <row r="1137" spans="1:11" x14ac:dyDescent="0.2">
      <c r="A1137" s="209" t="s">
        <v>1184</v>
      </c>
      <c r="B1137" s="209" t="s">
        <v>479</v>
      </c>
      <c r="C1137" s="209" t="s">
        <v>1753</v>
      </c>
      <c r="D1137" s="276">
        <v>9942</v>
      </c>
      <c r="E1137" s="479">
        <v>3.6081999999999998E-4</v>
      </c>
      <c r="F1137" s="276">
        <v>1420</v>
      </c>
      <c r="G1137" s="276">
        <v>3487</v>
      </c>
      <c r="H1137" s="276">
        <v>6865</v>
      </c>
      <c r="I1137" s="276">
        <v>677</v>
      </c>
      <c r="J1137" s="276">
        <v>20971</v>
      </c>
      <c r="K1137" s="479">
        <v>7.6108000000000002E-4</v>
      </c>
    </row>
    <row r="1138" spans="1:11" x14ac:dyDescent="0.2">
      <c r="A1138" s="209" t="s">
        <v>1184</v>
      </c>
      <c r="B1138" s="209" t="s">
        <v>472</v>
      </c>
      <c r="C1138" s="209" t="s">
        <v>1753</v>
      </c>
      <c r="D1138" s="276">
        <v>164616</v>
      </c>
      <c r="E1138" s="479">
        <v>5.9742500000000004E-3</v>
      </c>
      <c r="F1138" s="276">
        <v>393</v>
      </c>
      <c r="G1138" s="276">
        <v>21940</v>
      </c>
      <c r="H1138" s="276">
        <v>13236</v>
      </c>
      <c r="I1138" s="276">
        <v>5378</v>
      </c>
      <c r="J1138" s="276">
        <v>205170</v>
      </c>
      <c r="K1138" s="479">
        <v>7.4460400000000001E-3</v>
      </c>
    </row>
    <row r="1139" spans="1:11" x14ac:dyDescent="0.2">
      <c r="A1139" s="209" t="s">
        <v>1184</v>
      </c>
      <c r="B1139" s="209" t="s">
        <v>1097</v>
      </c>
      <c r="C1139" s="209" t="s">
        <v>1753</v>
      </c>
      <c r="D1139" s="276">
        <v>51612</v>
      </c>
      <c r="E1139" s="479">
        <v>1.8730999999999999E-3</v>
      </c>
      <c r="F1139" s="276">
        <v>4404</v>
      </c>
      <c r="G1139" s="276">
        <v>25964</v>
      </c>
      <c r="H1139" s="276">
        <v>8067</v>
      </c>
      <c r="I1139" s="276">
        <v>1908</v>
      </c>
      <c r="J1139" s="276">
        <v>87551</v>
      </c>
      <c r="K1139" s="479">
        <v>3.1773999999999999E-3</v>
      </c>
    </row>
    <row r="1140" spans="1:11" x14ac:dyDescent="0.2">
      <c r="A1140" s="209" t="s">
        <v>1184</v>
      </c>
      <c r="B1140" s="209" t="s">
        <v>1098</v>
      </c>
      <c r="C1140" s="209" t="s">
        <v>1753</v>
      </c>
      <c r="D1140" s="276">
        <v>117299</v>
      </c>
      <c r="E1140" s="479">
        <v>4.2570200000000002E-3</v>
      </c>
      <c r="F1140" s="276">
        <v>32705</v>
      </c>
      <c r="G1140" s="276">
        <v>24314</v>
      </c>
      <c r="H1140" s="276">
        <v>26391</v>
      </c>
      <c r="I1140" s="276">
        <v>6600</v>
      </c>
      <c r="J1140" s="276">
        <v>174604</v>
      </c>
      <c r="K1140" s="479">
        <v>6.3367400000000004E-3</v>
      </c>
    </row>
    <row r="1141" spans="1:11" x14ac:dyDescent="0.2">
      <c r="A1141" s="209" t="s">
        <v>1184</v>
      </c>
      <c r="B1141" s="209" t="s">
        <v>1099</v>
      </c>
      <c r="C1141" s="209" t="s">
        <v>1753</v>
      </c>
      <c r="D1141" s="276">
        <v>65188</v>
      </c>
      <c r="E1141" s="479">
        <v>2.3658099999999999E-3</v>
      </c>
      <c r="F1141" s="276">
        <v>20614</v>
      </c>
      <c r="G1141" s="276">
        <v>16629</v>
      </c>
      <c r="H1141" s="276">
        <v>36548</v>
      </c>
      <c r="I1141" s="276">
        <v>2859</v>
      </c>
      <c r="J1141" s="276">
        <v>121224</v>
      </c>
      <c r="K1141" s="479">
        <v>4.3994699999999999E-3</v>
      </c>
    </row>
    <row r="1142" spans="1:11" x14ac:dyDescent="0.2">
      <c r="A1142" s="209" t="s">
        <v>1184</v>
      </c>
      <c r="B1142" s="209" t="s">
        <v>453</v>
      </c>
      <c r="C1142" s="209" t="s">
        <v>1753</v>
      </c>
      <c r="D1142" s="276">
        <v>23</v>
      </c>
      <c r="E1142" s="479">
        <v>8.2999999999999999E-7</v>
      </c>
      <c r="F1142" s="276">
        <v>23</v>
      </c>
      <c r="G1142" s="276">
        <v>1</v>
      </c>
      <c r="H1142" s="276">
        <v>0</v>
      </c>
      <c r="I1142" s="276">
        <v>2</v>
      </c>
      <c r="J1142" s="276">
        <v>26</v>
      </c>
      <c r="K1142" s="479">
        <v>9.4E-7</v>
      </c>
    </row>
    <row r="1143" spans="1:11" x14ac:dyDescent="0.2">
      <c r="A1143" s="209" t="s">
        <v>1184</v>
      </c>
      <c r="B1143" s="209" t="s">
        <v>1826</v>
      </c>
      <c r="C1143" s="209" t="s">
        <v>893</v>
      </c>
      <c r="D1143" s="276">
        <v>-791</v>
      </c>
      <c r="E1143" s="479">
        <v>-2.8710000000000001E-5</v>
      </c>
      <c r="F1143" s="276">
        <v>0</v>
      </c>
      <c r="G1143" s="276">
        <v>0</v>
      </c>
      <c r="H1143" s="276">
        <v>0</v>
      </c>
      <c r="I1143" s="276">
        <v>0</v>
      </c>
      <c r="J1143" s="276">
        <v>-791</v>
      </c>
      <c r="K1143" s="479">
        <v>-2.8710000000000001E-5</v>
      </c>
    </row>
    <row r="1144" spans="1:11" x14ac:dyDescent="0.2">
      <c r="A1144" s="209" t="s">
        <v>1184</v>
      </c>
      <c r="B1144" s="209" t="s">
        <v>444</v>
      </c>
      <c r="C1144" s="209" t="s">
        <v>1753</v>
      </c>
      <c r="D1144" s="276">
        <v>1606141</v>
      </c>
      <c r="E1144" s="479">
        <v>5.8290130000000002E-2</v>
      </c>
      <c r="F1144" s="276">
        <v>763503</v>
      </c>
      <c r="G1144" s="276">
        <v>366345</v>
      </c>
      <c r="H1144" s="276">
        <v>191190</v>
      </c>
      <c r="I1144" s="276">
        <v>58783</v>
      </c>
      <c r="J1144" s="276">
        <v>2222459</v>
      </c>
      <c r="K1144" s="479">
        <v>8.0657569999999998E-2</v>
      </c>
    </row>
    <row r="1145" spans="1:11" x14ac:dyDescent="0.2">
      <c r="A1145" s="209" t="s">
        <v>1184</v>
      </c>
      <c r="B1145" s="209" t="s">
        <v>440</v>
      </c>
      <c r="C1145" s="209" t="s">
        <v>1753</v>
      </c>
      <c r="D1145" s="276">
        <v>719078</v>
      </c>
      <c r="E1145" s="479">
        <v>2.6096810000000002E-2</v>
      </c>
      <c r="F1145" s="276">
        <v>419280</v>
      </c>
      <c r="G1145" s="276">
        <v>118145</v>
      </c>
      <c r="H1145" s="276">
        <v>99371</v>
      </c>
      <c r="I1145" s="276">
        <v>34715</v>
      </c>
      <c r="J1145" s="276">
        <v>971309</v>
      </c>
      <c r="K1145" s="479">
        <v>3.5250780000000002E-2</v>
      </c>
    </row>
    <row r="1146" spans="1:11" x14ac:dyDescent="0.2">
      <c r="A1146" s="209" t="s">
        <v>1184</v>
      </c>
      <c r="B1146" s="209" t="s">
        <v>292</v>
      </c>
      <c r="C1146" s="209" t="s">
        <v>1753</v>
      </c>
      <c r="D1146" s="276">
        <v>315090</v>
      </c>
      <c r="E1146" s="479">
        <v>1.1435259999999999E-2</v>
      </c>
      <c r="F1146" s="276">
        <v>27304</v>
      </c>
      <c r="G1146" s="276">
        <v>84617</v>
      </c>
      <c r="H1146" s="276">
        <v>13412</v>
      </c>
      <c r="I1146" s="276">
        <v>10181</v>
      </c>
      <c r="J1146" s="276">
        <v>423300</v>
      </c>
      <c r="K1146" s="479">
        <v>1.536242E-2</v>
      </c>
    </row>
    <row r="1147" spans="1:11" x14ac:dyDescent="0.2">
      <c r="A1147" s="209" t="s">
        <v>1184</v>
      </c>
      <c r="B1147" s="209" t="s">
        <v>290</v>
      </c>
      <c r="C1147" s="209" t="s">
        <v>1753</v>
      </c>
      <c r="D1147" s="276">
        <v>605469</v>
      </c>
      <c r="E1147" s="479">
        <v>2.1973699999999999E-2</v>
      </c>
      <c r="F1147" s="276">
        <v>17717</v>
      </c>
      <c r="G1147" s="276">
        <v>74498</v>
      </c>
      <c r="H1147" s="276">
        <v>84943</v>
      </c>
      <c r="I1147" s="276">
        <v>23052</v>
      </c>
      <c r="J1147" s="276">
        <v>787962</v>
      </c>
      <c r="K1147" s="479">
        <v>2.8596750000000001E-2</v>
      </c>
    </row>
    <row r="1148" spans="1:11" x14ac:dyDescent="0.2">
      <c r="A1148" s="209" t="s">
        <v>1184</v>
      </c>
      <c r="B1148" s="209" t="s">
        <v>287</v>
      </c>
      <c r="C1148" s="209" t="s">
        <v>1753</v>
      </c>
      <c r="D1148" s="276">
        <v>202934</v>
      </c>
      <c r="E1148" s="479">
        <v>7.3648899999999998E-3</v>
      </c>
      <c r="F1148" s="276">
        <v>126787</v>
      </c>
      <c r="G1148" s="276">
        <v>64676</v>
      </c>
      <c r="H1148" s="276">
        <v>28422</v>
      </c>
      <c r="I1148" s="276">
        <v>6441</v>
      </c>
      <c r="J1148" s="276">
        <v>302473</v>
      </c>
      <c r="K1148" s="479">
        <v>1.097736E-2</v>
      </c>
    </row>
    <row r="1149" spans="1:11" x14ac:dyDescent="0.2">
      <c r="A1149" s="209" t="s">
        <v>1184</v>
      </c>
      <c r="B1149" s="209" t="s">
        <v>284</v>
      </c>
      <c r="C1149" s="209" t="s">
        <v>1753</v>
      </c>
      <c r="D1149" s="276">
        <v>406238</v>
      </c>
      <c r="E1149" s="479">
        <v>1.47432E-2</v>
      </c>
      <c r="F1149" s="276">
        <v>21355</v>
      </c>
      <c r="G1149" s="276">
        <v>63442</v>
      </c>
      <c r="H1149" s="276">
        <v>55137</v>
      </c>
      <c r="I1149" s="276">
        <v>21904</v>
      </c>
      <c r="J1149" s="276">
        <v>546721</v>
      </c>
      <c r="K1149" s="479">
        <v>1.9841620000000001E-2</v>
      </c>
    </row>
    <row r="1150" spans="1:11" x14ac:dyDescent="0.2">
      <c r="A1150" s="209" t="s">
        <v>1184</v>
      </c>
      <c r="B1150" s="209" t="s">
        <v>273</v>
      </c>
      <c r="C1150" s="209" t="s">
        <v>1753</v>
      </c>
      <c r="D1150" s="276">
        <v>791194</v>
      </c>
      <c r="E1150" s="479">
        <v>2.871404E-2</v>
      </c>
      <c r="F1150" s="276">
        <v>27404</v>
      </c>
      <c r="G1150" s="276">
        <v>129834</v>
      </c>
      <c r="H1150" s="276">
        <v>229244</v>
      </c>
      <c r="I1150" s="276">
        <v>36577</v>
      </c>
      <c r="J1150" s="276">
        <v>1186849</v>
      </c>
      <c r="K1150" s="479">
        <v>4.3073170000000001E-2</v>
      </c>
    </row>
    <row r="1151" spans="1:11" x14ac:dyDescent="0.2">
      <c r="A1151" s="209" t="s">
        <v>1184</v>
      </c>
      <c r="B1151" s="209" t="s">
        <v>267</v>
      </c>
      <c r="C1151" s="209" t="s">
        <v>1753</v>
      </c>
      <c r="D1151" s="276">
        <v>1614951</v>
      </c>
      <c r="E1151" s="479">
        <v>5.860986E-2</v>
      </c>
      <c r="F1151" s="276">
        <v>148405</v>
      </c>
      <c r="G1151" s="276">
        <v>507096</v>
      </c>
      <c r="H1151" s="276">
        <v>103381</v>
      </c>
      <c r="I1151" s="276">
        <v>107644</v>
      </c>
      <c r="J1151" s="276">
        <v>2333072</v>
      </c>
      <c r="K1151" s="479">
        <v>8.4671940000000001E-2</v>
      </c>
    </row>
    <row r="1152" spans="1:11" x14ac:dyDescent="0.2">
      <c r="A1152" s="209" t="s">
        <v>1184</v>
      </c>
      <c r="B1152" s="209" t="s">
        <v>264</v>
      </c>
      <c r="C1152" s="209" t="s">
        <v>1753</v>
      </c>
      <c r="D1152" s="276">
        <v>516285</v>
      </c>
      <c r="E1152" s="479">
        <v>1.8737029999999998E-2</v>
      </c>
      <c r="F1152" s="276">
        <v>8302</v>
      </c>
      <c r="G1152" s="276">
        <v>101673</v>
      </c>
      <c r="H1152" s="276">
        <v>43571</v>
      </c>
      <c r="I1152" s="276">
        <v>37865</v>
      </c>
      <c r="J1152" s="276">
        <v>699394</v>
      </c>
      <c r="K1152" s="479">
        <v>2.5382430000000001E-2</v>
      </c>
    </row>
    <row r="1153" spans="1:11" x14ac:dyDescent="0.2">
      <c r="A1153" s="209" t="s">
        <v>1184</v>
      </c>
      <c r="B1153" s="209" t="s">
        <v>254</v>
      </c>
      <c r="C1153" s="209" t="s">
        <v>1753</v>
      </c>
      <c r="D1153" s="276">
        <v>2</v>
      </c>
      <c r="E1153" s="479">
        <v>7.0000000000000005E-8</v>
      </c>
      <c r="F1153" s="276">
        <v>0</v>
      </c>
      <c r="G1153" s="276">
        <v>0</v>
      </c>
      <c r="H1153" s="276">
        <v>0</v>
      </c>
      <c r="I1153" s="276">
        <v>0</v>
      </c>
      <c r="J1153" s="276">
        <v>2</v>
      </c>
      <c r="K1153" s="479">
        <v>7.0000000000000005E-8</v>
      </c>
    </row>
    <row r="1154" spans="1:11" x14ac:dyDescent="0.2">
      <c r="A1154" s="209" t="s">
        <v>1184</v>
      </c>
      <c r="B1154" s="209" t="s">
        <v>247</v>
      </c>
      <c r="C1154" s="209" t="s">
        <v>1753</v>
      </c>
      <c r="D1154" s="276">
        <v>14</v>
      </c>
      <c r="E1154" s="479">
        <v>5.0999999999999999E-7</v>
      </c>
      <c r="F1154" s="276">
        <v>0</v>
      </c>
      <c r="G1154" s="276">
        <v>2</v>
      </c>
      <c r="H1154" s="276">
        <v>0</v>
      </c>
      <c r="I1154" s="276">
        <v>0</v>
      </c>
      <c r="J1154" s="276">
        <v>16</v>
      </c>
      <c r="K1154" s="479">
        <v>5.7999999999999995E-7</v>
      </c>
    </row>
    <row r="1155" spans="1:11" x14ac:dyDescent="0.2">
      <c r="A1155" s="209" t="s">
        <v>1184</v>
      </c>
      <c r="B1155" s="209" t="s">
        <v>243</v>
      </c>
      <c r="C1155" s="209" t="s">
        <v>1753</v>
      </c>
      <c r="D1155" s="276">
        <v>9166</v>
      </c>
      <c r="E1155" s="479">
        <v>3.3264999999999998E-4</v>
      </c>
      <c r="F1155" s="276">
        <v>1821</v>
      </c>
      <c r="G1155" s="276">
        <v>2334</v>
      </c>
      <c r="H1155" s="276">
        <v>1041</v>
      </c>
      <c r="I1155" s="276">
        <v>466</v>
      </c>
      <c r="J1155" s="276">
        <v>13007</v>
      </c>
      <c r="K1155" s="479">
        <v>4.7205000000000001E-4</v>
      </c>
    </row>
    <row r="1156" spans="1:11" x14ac:dyDescent="0.2">
      <c r="A1156" s="209" t="s">
        <v>1184</v>
      </c>
      <c r="B1156" s="209" t="s">
        <v>240</v>
      </c>
      <c r="C1156" s="209" t="s">
        <v>1753</v>
      </c>
      <c r="D1156" s="276">
        <v>432</v>
      </c>
      <c r="E1156" s="479">
        <v>1.5679999999999999E-5</v>
      </c>
      <c r="F1156" s="276">
        <v>5</v>
      </c>
      <c r="G1156" s="276">
        <v>178</v>
      </c>
      <c r="H1156" s="276">
        <v>34</v>
      </c>
      <c r="I1156" s="276">
        <v>20</v>
      </c>
      <c r="J1156" s="276">
        <v>664</v>
      </c>
      <c r="K1156" s="479">
        <v>2.41E-5</v>
      </c>
    </row>
    <row r="1157" spans="1:11" x14ac:dyDescent="0.2">
      <c r="A1157" s="209" t="s">
        <v>1184</v>
      </c>
      <c r="B1157" s="209" t="s">
        <v>237</v>
      </c>
      <c r="C1157" s="209" t="s">
        <v>1753</v>
      </c>
      <c r="D1157" s="276">
        <v>8983</v>
      </c>
      <c r="E1157" s="479">
        <v>3.2601E-4</v>
      </c>
      <c r="F1157" s="276">
        <v>7794</v>
      </c>
      <c r="G1157" s="276">
        <v>2323</v>
      </c>
      <c r="H1157" s="276">
        <v>704</v>
      </c>
      <c r="I1157" s="276">
        <v>518</v>
      </c>
      <c r="J1157" s="276">
        <v>12528</v>
      </c>
      <c r="K1157" s="479">
        <v>4.5467000000000001E-4</v>
      </c>
    </row>
    <row r="1158" spans="1:11" x14ac:dyDescent="0.2">
      <c r="A1158" s="209" t="s">
        <v>1184</v>
      </c>
      <c r="B1158" s="209" t="s">
        <v>230</v>
      </c>
      <c r="C1158" s="209" t="s">
        <v>1753</v>
      </c>
      <c r="D1158" s="276">
        <v>24523</v>
      </c>
      <c r="E1158" s="479">
        <v>8.8999000000000001E-4</v>
      </c>
      <c r="F1158" s="276">
        <v>22140</v>
      </c>
      <c r="G1158" s="276">
        <v>3803</v>
      </c>
      <c r="H1158" s="276">
        <v>0</v>
      </c>
      <c r="I1158" s="276">
        <v>1993</v>
      </c>
      <c r="J1158" s="276">
        <v>30319</v>
      </c>
      <c r="K1158" s="479">
        <v>1.10034E-3</v>
      </c>
    </row>
    <row r="1159" spans="1:11" x14ac:dyDescent="0.2">
      <c r="A1159" s="209" t="s">
        <v>1184</v>
      </c>
      <c r="B1159" s="209" t="s">
        <v>1100</v>
      </c>
      <c r="C1159" s="209" t="s">
        <v>1753</v>
      </c>
      <c r="D1159" s="276">
        <v>71268</v>
      </c>
      <c r="E1159" s="479">
        <v>2.5864600000000001E-3</v>
      </c>
      <c r="F1159" s="276">
        <v>16314</v>
      </c>
      <c r="G1159" s="276">
        <v>28835</v>
      </c>
      <c r="H1159" s="276">
        <v>15176</v>
      </c>
      <c r="I1159" s="276">
        <v>2303</v>
      </c>
      <c r="J1159" s="276">
        <v>117582</v>
      </c>
      <c r="K1159" s="479">
        <v>4.26729E-3</v>
      </c>
    </row>
    <row r="1160" spans="1:11" x14ac:dyDescent="0.2">
      <c r="A1160" s="209" t="s">
        <v>1184</v>
      </c>
      <c r="B1160" s="209" t="s">
        <v>1103</v>
      </c>
      <c r="C1160" s="209" t="s">
        <v>1753</v>
      </c>
      <c r="D1160" s="276">
        <v>2</v>
      </c>
      <c r="E1160" s="479">
        <v>7.0000000000000005E-8</v>
      </c>
      <c r="F1160" s="276">
        <v>0</v>
      </c>
      <c r="G1160" s="276">
        <v>0</v>
      </c>
      <c r="H1160" s="276">
        <v>0</v>
      </c>
      <c r="I1160" s="276">
        <v>0</v>
      </c>
      <c r="J1160" s="276">
        <v>2</v>
      </c>
      <c r="K1160" s="479">
        <v>7.0000000000000005E-8</v>
      </c>
    </row>
    <row r="1161" spans="1:11" x14ac:dyDescent="0.2">
      <c r="A1161" s="209" t="s">
        <v>1184</v>
      </c>
      <c r="B1161" s="209" t="s">
        <v>1104</v>
      </c>
      <c r="C1161" s="209" t="s">
        <v>1753</v>
      </c>
      <c r="D1161" s="276">
        <v>11759</v>
      </c>
      <c r="E1161" s="479">
        <v>4.2675999999999999E-4</v>
      </c>
      <c r="F1161" s="276">
        <v>7681</v>
      </c>
      <c r="G1161" s="276">
        <v>1948</v>
      </c>
      <c r="H1161" s="276">
        <v>3275</v>
      </c>
      <c r="I1161" s="276">
        <v>1224</v>
      </c>
      <c r="J1161" s="276">
        <v>18206</v>
      </c>
      <c r="K1161" s="479">
        <v>6.6073E-4</v>
      </c>
    </row>
    <row r="1162" spans="1:11" x14ac:dyDescent="0.2">
      <c r="A1162" s="209" t="s">
        <v>1184</v>
      </c>
      <c r="B1162" s="209" t="s">
        <v>1105</v>
      </c>
      <c r="C1162" s="209" t="s">
        <v>1753</v>
      </c>
      <c r="D1162" s="276">
        <v>69231</v>
      </c>
      <c r="E1162" s="479">
        <v>2.5125299999999998E-3</v>
      </c>
      <c r="F1162" s="276">
        <v>28</v>
      </c>
      <c r="G1162" s="276">
        <v>19826</v>
      </c>
      <c r="H1162" s="276">
        <v>7974</v>
      </c>
      <c r="I1162" s="276">
        <v>7330</v>
      </c>
      <c r="J1162" s="276">
        <v>104361</v>
      </c>
      <c r="K1162" s="479">
        <v>3.7874699999999998E-3</v>
      </c>
    </row>
    <row r="1163" spans="1:11" x14ac:dyDescent="0.2">
      <c r="A1163" s="209" t="s">
        <v>1184</v>
      </c>
      <c r="B1163" s="209" t="s">
        <v>206</v>
      </c>
      <c r="C1163" s="209" t="s">
        <v>1753</v>
      </c>
      <c r="D1163" s="276">
        <v>13631</v>
      </c>
      <c r="E1163" s="479">
        <v>4.9470000000000004E-4</v>
      </c>
      <c r="F1163" s="276">
        <v>136</v>
      </c>
      <c r="G1163" s="276">
        <v>581</v>
      </c>
      <c r="H1163" s="276">
        <v>0</v>
      </c>
      <c r="I1163" s="276">
        <v>524</v>
      </c>
      <c r="J1163" s="276">
        <v>14736</v>
      </c>
      <c r="K1163" s="479">
        <v>5.3479999999999999E-4</v>
      </c>
    </row>
    <row r="1164" spans="1:11" x14ac:dyDescent="0.2">
      <c r="A1164" s="209" t="s">
        <v>1184</v>
      </c>
      <c r="B1164" s="209" t="s">
        <v>195</v>
      </c>
      <c r="C1164" s="209" t="s">
        <v>1753</v>
      </c>
      <c r="D1164" s="276">
        <v>8607</v>
      </c>
      <c r="E1164" s="479">
        <v>3.1237000000000002E-4</v>
      </c>
      <c r="F1164" s="276">
        <v>298</v>
      </c>
      <c r="G1164" s="276">
        <v>1433</v>
      </c>
      <c r="H1164" s="276">
        <v>0</v>
      </c>
      <c r="I1164" s="276">
        <v>381</v>
      </c>
      <c r="J1164" s="276">
        <v>10421</v>
      </c>
      <c r="K1164" s="479">
        <v>3.7819999999999998E-4</v>
      </c>
    </row>
    <row r="1165" spans="1:11" x14ac:dyDescent="0.2">
      <c r="A1165" s="209" t="s">
        <v>1184</v>
      </c>
      <c r="B1165" s="209" t="s">
        <v>1108</v>
      </c>
      <c r="C1165" s="209" t="s">
        <v>1753</v>
      </c>
      <c r="D1165" s="276">
        <v>42014</v>
      </c>
      <c r="E1165" s="479">
        <v>1.5247699999999999E-3</v>
      </c>
      <c r="F1165" s="276">
        <v>0</v>
      </c>
      <c r="G1165" s="276">
        <v>13657</v>
      </c>
      <c r="H1165" s="276">
        <v>2083</v>
      </c>
      <c r="I1165" s="276">
        <v>1115</v>
      </c>
      <c r="J1165" s="276">
        <v>58869</v>
      </c>
      <c r="K1165" s="479">
        <v>2.1364800000000001E-3</v>
      </c>
    </row>
    <row r="1166" spans="1:11" x14ac:dyDescent="0.2">
      <c r="A1166" s="209" t="s">
        <v>1184</v>
      </c>
      <c r="B1166" s="209" t="s">
        <v>1112</v>
      </c>
      <c r="C1166" s="209" t="s">
        <v>1753</v>
      </c>
      <c r="D1166" s="276">
        <v>19417</v>
      </c>
      <c r="E1166" s="479">
        <v>7.0467999999999995E-4</v>
      </c>
      <c r="F1166" s="276">
        <v>119</v>
      </c>
      <c r="G1166" s="276">
        <v>3156</v>
      </c>
      <c r="H1166" s="276">
        <v>0</v>
      </c>
      <c r="I1166" s="276">
        <v>588</v>
      </c>
      <c r="J1166" s="276">
        <v>23161</v>
      </c>
      <c r="K1166" s="479">
        <v>8.4055999999999996E-4</v>
      </c>
    </row>
    <row r="1167" spans="1:11" x14ac:dyDescent="0.2">
      <c r="A1167" s="209" t="s">
        <v>1184</v>
      </c>
      <c r="B1167" s="209" t="s">
        <v>142</v>
      </c>
      <c r="C1167" s="209" t="s">
        <v>1753</v>
      </c>
      <c r="D1167" s="276">
        <v>102360</v>
      </c>
      <c r="E1167" s="479">
        <v>3.71485E-3</v>
      </c>
      <c r="F1167" s="276">
        <v>39152</v>
      </c>
      <c r="G1167" s="276">
        <v>19300</v>
      </c>
      <c r="H1167" s="276">
        <v>60798</v>
      </c>
      <c r="I1167" s="276">
        <v>6294</v>
      </c>
      <c r="J1167" s="276">
        <v>188752</v>
      </c>
      <c r="K1167" s="479">
        <v>6.8501899999999999E-3</v>
      </c>
    </row>
    <row r="1168" spans="1:11" x14ac:dyDescent="0.2">
      <c r="A1168" s="209" t="s">
        <v>1184</v>
      </c>
      <c r="B1168" s="209" t="s">
        <v>142</v>
      </c>
      <c r="C1168" s="209" t="s">
        <v>894</v>
      </c>
      <c r="D1168" s="276">
        <v>2246</v>
      </c>
      <c r="E1168" s="479">
        <v>8.1509999999999997E-5</v>
      </c>
      <c r="F1168" s="276">
        <v>0</v>
      </c>
      <c r="G1168" s="276">
        <v>0</v>
      </c>
      <c r="H1168" s="276">
        <v>0</v>
      </c>
      <c r="I1168" s="276">
        <v>0</v>
      </c>
      <c r="J1168" s="276">
        <v>2246</v>
      </c>
      <c r="K1168" s="479">
        <v>8.1509999999999997E-5</v>
      </c>
    </row>
    <row r="1169" spans="1:11" x14ac:dyDescent="0.2">
      <c r="A1169" s="209" t="s">
        <v>1184</v>
      </c>
      <c r="B1169" s="209" t="s">
        <v>131</v>
      </c>
      <c r="C1169" s="209" t="s">
        <v>1753</v>
      </c>
      <c r="D1169" s="276">
        <v>13768</v>
      </c>
      <c r="E1169" s="479">
        <v>4.9967000000000002E-4</v>
      </c>
      <c r="F1169" s="276">
        <v>2722</v>
      </c>
      <c r="G1169" s="276">
        <v>7434</v>
      </c>
      <c r="H1169" s="276">
        <v>0</v>
      </c>
      <c r="I1169" s="276">
        <v>307</v>
      </c>
      <c r="J1169" s="276">
        <v>21509</v>
      </c>
      <c r="K1169" s="479">
        <v>7.8061000000000005E-4</v>
      </c>
    </row>
    <row r="1170" spans="1:11" x14ac:dyDescent="0.2">
      <c r="A1170" s="209" t="s">
        <v>1184</v>
      </c>
      <c r="B1170" s="209" t="s">
        <v>126</v>
      </c>
      <c r="C1170" s="209" t="s">
        <v>1753</v>
      </c>
      <c r="D1170" s="276">
        <v>32520</v>
      </c>
      <c r="E1170" s="479">
        <v>1.1802200000000001E-3</v>
      </c>
      <c r="F1170" s="276">
        <v>0</v>
      </c>
      <c r="G1170" s="276">
        <v>7466</v>
      </c>
      <c r="H1170" s="276">
        <v>3008</v>
      </c>
      <c r="I1170" s="276">
        <v>3881</v>
      </c>
      <c r="J1170" s="276">
        <v>46875</v>
      </c>
      <c r="K1170" s="479">
        <v>1.70119E-3</v>
      </c>
    </row>
    <row r="1171" spans="1:11" x14ac:dyDescent="0.2">
      <c r="A1171" s="209" t="s">
        <v>1184</v>
      </c>
      <c r="B1171" s="209" t="s">
        <v>126</v>
      </c>
      <c r="C1171" s="209" t="s">
        <v>893</v>
      </c>
      <c r="D1171" s="276">
        <v>-783</v>
      </c>
      <c r="E1171" s="479">
        <v>-2.8419999999999999E-5</v>
      </c>
      <c r="F1171" s="276">
        <v>0</v>
      </c>
      <c r="G1171" s="276">
        <v>0</v>
      </c>
      <c r="H1171" s="276">
        <v>0</v>
      </c>
      <c r="I1171" s="276">
        <v>0</v>
      </c>
      <c r="J1171" s="276">
        <v>-783</v>
      </c>
      <c r="K1171" s="479">
        <v>-2.8419999999999999E-5</v>
      </c>
    </row>
    <row r="1172" spans="1:11" x14ac:dyDescent="0.2">
      <c r="A1172" s="209" t="s">
        <v>1184</v>
      </c>
      <c r="B1172" s="209" t="s">
        <v>1114</v>
      </c>
      <c r="C1172" s="209" t="s">
        <v>1753</v>
      </c>
      <c r="D1172" s="276">
        <v>4045</v>
      </c>
      <c r="E1172" s="479">
        <v>1.4679999999999999E-4</v>
      </c>
      <c r="F1172" s="276">
        <v>3599</v>
      </c>
      <c r="G1172" s="276">
        <v>976</v>
      </c>
      <c r="H1172" s="276">
        <v>393</v>
      </c>
      <c r="I1172" s="276">
        <v>75</v>
      </c>
      <c r="J1172" s="276">
        <v>5489</v>
      </c>
      <c r="K1172" s="479">
        <v>1.9921000000000001E-4</v>
      </c>
    </row>
    <row r="1173" spans="1:11" x14ac:dyDescent="0.2">
      <c r="A1173" s="209" t="s">
        <v>1184</v>
      </c>
      <c r="B1173" s="209" t="s">
        <v>1115</v>
      </c>
      <c r="C1173" s="209" t="s">
        <v>1753</v>
      </c>
      <c r="D1173" s="276">
        <v>381</v>
      </c>
      <c r="E1173" s="479">
        <v>1.383E-5</v>
      </c>
      <c r="F1173" s="276">
        <v>321</v>
      </c>
      <c r="G1173" s="276">
        <v>83</v>
      </c>
      <c r="H1173" s="276">
        <v>20</v>
      </c>
      <c r="I1173" s="276">
        <v>11</v>
      </c>
      <c r="J1173" s="276">
        <v>495</v>
      </c>
      <c r="K1173" s="479">
        <v>1.7960000000000001E-5</v>
      </c>
    </row>
    <row r="1174" spans="1:11" x14ac:dyDescent="0.2">
      <c r="A1174" s="209" t="s">
        <v>1184</v>
      </c>
      <c r="B1174" s="209" t="s">
        <v>107</v>
      </c>
      <c r="C1174" s="209" t="s">
        <v>1753</v>
      </c>
      <c r="D1174" s="276">
        <v>15643</v>
      </c>
      <c r="E1174" s="479">
        <v>5.6771999999999997E-4</v>
      </c>
      <c r="F1174" s="276">
        <v>5454</v>
      </c>
      <c r="G1174" s="276">
        <v>1934</v>
      </c>
      <c r="H1174" s="276">
        <v>17141</v>
      </c>
      <c r="I1174" s="276">
        <v>1547</v>
      </c>
      <c r="J1174" s="276">
        <v>36265</v>
      </c>
      <c r="K1174" s="479">
        <v>1.31613E-3</v>
      </c>
    </row>
    <row r="1175" spans="1:11" x14ac:dyDescent="0.2">
      <c r="A1175" s="209" t="s">
        <v>1184</v>
      </c>
      <c r="B1175" s="209" t="s">
        <v>107</v>
      </c>
      <c r="C1175" s="209" t="s">
        <v>893</v>
      </c>
      <c r="D1175" s="276">
        <v>-3626</v>
      </c>
      <c r="E1175" s="479">
        <v>-1.3159000000000001E-4</v>
      </c>
      <c r="F1175" s="276">
        <v>0</v>
      </c>
      <c r="G1175" s="276">
        <v>0</v>
      </c>
      <c r="H1175" s="276">
        <v>0</v>
      </c>
      <c r="I1175" s="276">
        <v>0</v>
      </c>
      <c r="J1175" s="276">
        <v>-3626</v>
      </c>
      <c r="K1175" s="479">
        <v>-1.3159000000000001E-4</v>
      </c>
    </row>
    <row r="1176" spans="1:11" x14ac:dyDescent="0.2">
      <c r="A1176" s="209" t="s">
        <v>1184</v>
      </c>
      <c r="B1176" s="209" t="s">
        <v>94</v>
      </c>
      <c r="C1176" s="209" t="s">
        <v>1753</v>
      </c>
      <c r="D1176" s="276">
        <v>32273</v>
      </c>
      <c r="E1176" s="479">
        <v>1.17125E-3</v>
      </c>
      <c r="F1176" s="276">
        <v>27111</v>
      </c>
      <c r="G1176" s="276">
        <v>8983</v>
      </c>
      <c r="H1176" s="276">
        <v>15074</v>
      </c>
      <c r="I1176" s="276">
        <v>1681</v>
      </c>
      <c r="J1176" s="276">
        <v>58011</v>
      </c>
      <c r="K1176" s="479">
        <v>2.1053399999999998E-3</v>
      </c>
    </row>
    <row r="1177" spans="1:11" x14ac:dyDescent="0.2">
      <c r="A1177" s="209" t="s">
        <v>1184</v>
      </c>
      <c r="B1177" s="209" t="s">
        <v>79</v>
      </c>
      <c r="C1177" s="209" t="s">
        <v>1753</v>
      </c>
      <c r="D1177" s="276">
        <v>2175</v>
      </c>
      <c r="E1177" s="479">
        <v>7.894E-5</v>
      </c>
      <c r="F1177" s="276">
        <v>122</v>
      </c>
      <c r="G1177" s="276">
        <v>309</v>
      </c>
      <c r="H1177" s="276">
        <v>285</v>
      </c>
      <c r="I1177" s="276">
        <v>137</v>
      </c>
      <c r="J1177" s="276">
        <v>2906</v>
      </c>
      <c r="K1177" s="479">
        <v>1.0546E-4</v>
      </c>
    </row>
    <row r="1178" spans="1:11" x14ac:dyDescent="0.2">
      <c r="A1178" s="209" t="s">
        <v>1184</v>
      </c>
      <c r="B1178" s="209" t="s">
        <v>50</v>
      </c>
      <c r="C1178" s="209" t="s">
        <v>1753</v>
      </c>
      <c r="D1178" s="276">
        <v>675</v>
      </c>
      <c r="E1178" s="479">
        <v>2.4499999999999999E-5</v>
      </c>
      <c r="F1178" s="276">
        <v>0</v>
      </c>
      <c r="G1178" s="276">
        <v>22</v>
      </c>
      <c r="H1178" s="276">
        <v>0</v>
      </c>
      <c r="I1178" s="276">
        <v>25</v>
      </c>
      <c r="J1178" s="276">
        <v>722</v>
      </c>
      <c r="K1178" s="479">
        <v>2.62E-5</v>
      </c>
    </row>
    <row r="1179" spans="1:11" x14ac:dyDescent="0.2">
      <c r="A1179" s="209" t="s">
        <v>1184</v>
      </c>
      <c r="B1179" s="209" t="s">
        <v>1118</v>
      </c>
      <c r="C1179" s="209" t="s">
        <v>1753</v>
      </c>
      <c r="D1179" s="276">
        <v>9187</v>
      </c>
      <c r="E1179" s="479">
        <v>3.3341000000000002E-4</v>
      </c>
      <c r="F1179" s="276">
        <v>0</v>
      </c>
      <c r="G1179" s="276">
        <v>913</v>
      </c>
      <c r="H1179" s="276">
        <v>0</v>
      </c>
      <c r="I1179" s="276">
        <v>229</v>
      </c>
      <c r="J1179" s="276">
        <v>10329</v>
      </c>
      <c r="K1179" s="479">
        <v>3.7486000000000003E-4</v>
      </c>
    </row>
    <row r="1180" spans="1:11" x14ac:dyDescent="0.2">
      <c r="A1180" s="209" t="s">
        <v>1184</v>
      </c>
      <c r="B1180" s="209" t="s">
        <v>20</v>
      </c>
      <c r="C1180" s="209" t="s">
        <v>1753</v>
      </c>
      <c r="D1180" s="276">
        <v>72404</v>
      </c>
      <c r="E1180" s="479">
        <v>2.6276899999999998E-3</v>
      </c>
      <c r="F1180" s="276">
        <v>16401</v>
      </c>
      <c r="G1180" s="276">
        <v>8614</v>
      </c>
      <c r="H1180" s="276">
        <v>9928</v>
      </c>
      <c r="I1180" s="276">
        <v>2815</v>
      </c>
      <c r="J1180" s="276">
        <v>93761</v>
      </c>
      <c r="K1180" s="479">
        <v>3.4027800000000002E-3</v>
      </c>
    </row>
    <row r="1181" spans="1:11" x14ac:dyDescent="0.2">
      <c r="A1181" s="209" t="s">
        <v>1184</v>
      </c>
      <c r="B1181" s="209" t="s">
        <v>1133</v>
      </c>
      <c r="C1181" s="209" t="s">
        <v>1753</v>
      </c>
      <c r="D1181" s="276">
        <v>1171</v>
      </c>
      <c r="E1181" s="479">
        <v>4.2500000000000003E-5</v>
      </c>
      <c r="F1181" s="276">
        <v>152</v>
      </c>
      <c r="G1181" s="276">
        <v>141</v>
      </c>
      <c r="H1181" s="276">
        <v>306</v>
      </c>
      <c r="I1181" s="276">
        <v>14</v>
      </c>
      <c r="J1181" s="276">
        <v>1632</v>
      </c>
      <c r="K1181" s="479">
        <v>5.923E-5</v>
      </c>
    </row>
    <row r="1182" spans="1:11" x14ac:dyDescent="0.2">
      <c r="A1182" s="209" t="s">
        <v>1184</v>
      </c>
      <c r="B1182" s="209" t="s">
        <v>870</v>
      </c>
      <c r="C1182" s="209" t="s">
        <v>1753</v>
      </c>
      <c r="D1182" s="276">
        <v>4691</v>
      </c>
      <c r="E1182" s="479">
        <v>1.7024999999999999E-4</v>
      </c>
      <c r="F1182" s="276">
        <v>0</v>
      </c>
      <c r="G1182" s="276">
        <v>547</v>
      </c>
      <c r="H1182" s="276">
        <v>88</v>
      </c>
      <c r="I1182" s="276">
        <v>50</v>
      </c>
      <c r="J1182" s="276">
        <v>5376</v>
      </c>
      <c r="K1182" s="479">
        <v>1.9510999999999999E-4</v>
      </c>
    </row>
    <row r="1183" spans="1:11" x14ac:dyDescent="0.2">
      <c r="A1183" s="209" t="s">
        <v>1184</v>
      </c>
      <c r="B1183" s="209" t="s">
        <v>839</v>
      </c>
      <c r="C1183" s="209" t="s">
        <v>1753</v>
      </c>
      <c r="D1183" s="276">
        <v>1728</v>
      </c>
      <c r="E1183" s="479">
        <v>6.2710000000000001E-5</v>
      </c>
      <c r="F1183" s="276">
        <v>1196</v>
      </c>
      <c r="G1183" s="276">
        <v>508</v>
      </c>
      <c r="H1183" s="276">
        <v>237</v>
      </c>
      <c r="I1183" s="276">
        <v>53</v>
      </c>
      <c r="J1183" s="276">
        <v>2526</v>
      </c>
      <c r="K1183" s="479">
        <v>9.1669999999999995E-5</v>
      </c>
    </row>
    <row r="1184" spans="1:11" x14ac:dyDescent="0.2">
      <c r="A1184" s="209" t="s">
        <v>1184</v>
      </c>
      <c r="B1184" s="209" t="s">
        <v>837</v>
      </c>
      <c r="C1184" s="209" t="s">
        <v>1753</v>
      </c>
      <c r="D1184" s="276">
        <v>55947</v>
      </c>
      <c r="E1184" s="479">
        <v>2.0304300000000002E-3</v>
      </c>
      <c r="F1184" s="276">
        <v>17550</v>
      </c>
      <c r="G1184" s="276">
        <v>11469</v>
      </c>
      <c r="H1184" s="276">
        <v>29279</v>
      </c>
      <c r="I1184" s="276">
        <v>6964</v>
      </c>
      <c r="J1184" s="276">
        <v>103659</v>
      </c>
      <c r="K1184" s="479">
        <v>3.7620000000000002E-3</v>
      </c>
    </row>
    <row r="1185" spans="1:11" x14ac:dyDescent="0.2">
      <c r="A1185" s="209" t="s">
        <v>1184</v>
      </c>
      <c r="B1185" s="209" t="s">
        <v>1139</v>
      </c>
      <c r="C1185" s="209" t="s">
        <v>1753</v>
      </c>
      <c r="D1185" s="276">
        <v>1839</v>
      </c>
      <c r="E1185" s="479">
        <v>6.6740000000000001E-5</v>
      </c>
      <c r="F1185" s="276">
        <v>0</v>
      </c>
      <c r="G1185" s="276">
        <v>0</v>
      </c>
      <c r="H1185" s="276">
        <v>0</v>
      </c>
      <c r="I1185" s="276">
        <v>0</v>
      </c>
      <c r="J1185" s="276">
        <v>1839</v>
      </c>
      <c r="K1185" s="479">
        <v>6.6740000000000001E-5</v>
      </c>
    </row>
    <row r="1186" spans="1:11" x14ac:dyDescent="0.2">
      <c r="A1186" s="209" t="s">
        <v>1184</v>
      </c>
      <c r="B1186" s="209" t="s">
        <v>827</v>
      </c>
      <c r="C1186" s="209" t="s">
        <v>1753</v>
      </c>
      <c r="D1186" s="276">
        <v>34483</v>
      </c>
      <c r="E1186" s="479">
        <v>1.25146E-3</v>
      </c>
      <c r="F1186" s="276">
        <v>0</v>
      </c>
      <c r="G1186" s="276">
        <v>0</v>
      </c>
      <c r="H1186" s="276">
        <v>0</v>
      </c>
      <c r="I1186" s="276">
        <v>0</v>
      </c>
      <c r="J1186" s="276">
        <v>34483</v>
      </c>
      <c r="K1186" s="479">
        <v>1.25146E-3</v>
      </c>
    </row>
    <row r="1187" spans="1:11" x14ac:dyDescent="0.2">
      <c r="A1187" s="209" t="s">
        <v>1184</v>
      </c>
      <c r="B1187" s="209" t="s">
        <v>1141</v>
      </c>
      <c r="C1187" s="209" t="s">
        <v>1753</v>
      </c>
      <c r="D1187" s="276">
        <v>526334</v>
      </c>
      <c r="E1187" s="479">
        <v>1.9101730000000001E-2</v>
      </c>
      <c r="F1187" s="276">
        <v>0</v>
      </c>
      <c r="G1187" s="276">
        <v>0</v>
      </c>
      <c r="H1187" s="276">
        <v>0</v>
      </c>
      <c r="I1187" s="276">
        <v>0</v>
      </c>
      <c r="J1187" s="276">
        <v>526334</v>
      </c>
      <c r="K1187" s="479">
        <v>1.9101730000000001E-2</v>
      </c>
    </row>
    <row r="1188" spans="1:11" x14ac:dyDescent="0.2">
      <c r="A1188" s="209" t="s">
        <v>1184</v>
      </c>
      <c r="B1188" s="209" t="s">
        <v>1142</v>
      </c>
      <c r="C1188" s="209" t="s">
        <v>1753</v>
      </c>
      <c r="D1188" s="276">
        <v>468610</v>
      </c>
      <c r="E1188" s="479">
        <v>1.7006810000000001E-2</v>
      </c>
      <c r="F1188" s="276">
        <v>0</v>
      </c>
      <c r="G1188" s="276">
        <v>0</v>
      </c>
      <c r="H1188" s="276">
        <v>0</v>
      </c>
      <c r="I1188" s="276">
        <v>0</v>
      </c>
      <c r="J1188" s="276">
        <v>468610</v>
      </c>
      <c r="K1188" s="479">
        <v>1.7006810000000001E-2</v>
      </c>
    </row>
    <row r="1189" spans="1:11" x14ac:dyDescent="0.2">
      <c r="A1189" s="209" t="s">
        <v>1184</v>
      </c>
      <c r="B1189" s="209" t="s">
        <v>1143</v>
      </c>
      <c r="C1189" s="209" t="s">
        <v>1753</v>
      </c>
      <c r="D1189" s="276">
        <v>1760</v>
      </c>
      <c r="E1189" s="479">
        <v>6.3869999999999997E-5</v>
      </c>
      <c r="F1189" s="276">
        <v>0</v>
      </c>
      <c r="G1189" s="276">
        <v>0</v>
      </c>
      <c r="H1189" s="276">
        <v>0</v>
      </c>
      <c r="I1189" s="276">
        <v>0</v>
      </c>
      <c r="J1189" s="276">
        <v>1760</v>
      </c>
      <c r="K1189" s="479">
        <v>6.3869999999999997E-5</v>
      </c>
    </row>
    <row r="1190" spans="1:11" x14ac:dyDescent="0.2">
      <c r="A1190" s="209" t="s">
        <v>1184</v>
      </c>
      <c r="B1190" s="209" t="s">
        <v>1144</v>
      </c>
      <c r="C1190" s="209" t="s">
        <v>1753</v>
      </c>
      <c r="D1190" s="276">
        <v>254121</v>
      </c>
      <c r="E1190" s="479">
        <v>9.2225699999999994E-3</v>
      </c>
      <c r="F1190" s="276">
        <v>0</v>
      </c>
      <c r="G1190" s="276">
        <v>0</v>
      </c>
      <c r="H1190" s="276">
        <v>0</v>
      </c>
      <c r="I1190" s="276">
        <v>0</v>
      </c>
      <c r="J1190" s="276">
        <v>254121</v>
      </c>
      <c r="K1190" s="479">
        <v>9.2225699999999994E-3</v>
      </c>
    </row>
    <row r="1191" spans="1:11" x14ac:dyDescent="0.2">
      <c r="A1191" s="209" t="s">
        <v>1184</v>
      </c>
      <c r="B1191" s="209" t="s">
        <v>1145</v>
      </c>
      <c r="C1191" s="209" t="s">
        <v>1753</v>
      </c>
      <c r="D1191" s="276">
        <v>435928</v>
      </c>
      <c r="E1191" s="479">
        <v>1.582072E-2</v>
      </c>
      <c r="F1191" s="276">
        <v>0</v>
      </c>
      <c r="G1191" s="276">
        <v>0</v>
      </c>
      <c r="H1191" s="276">
        <v>0</v>
      </c>
      <c r="I1191" s="276">
        <v>0</v>
      </c>
      <c r="J1191" s="276">
        <v>435928</v>
      </c>
      <c r="K1191" s="479">
        <v>1.582072E-2</v>
      </c>
    </row>
    <row r="1192" spans="1:11" x14ac:dyDescent="0.2">
      <c r="A1192" s="209" t="s">
        <v>1184</v>
      </c>
      <c r="B1192" s="209" t="s">
        <v>815</v>
      </c>
      <c r="C1192" s="209" t="s">
        <v>896</v>
      </c>
      <c r="D1192" s="276">
        <v>2157967</v>
      </c>
      <c r="E1192" s="479">
        <v>7.8317020000000001E-2</v>
      </c>
      <c r="F1192" s="276">
        <v>0</v>
      </c>
      <c r="G1192" s="276">
        <v>-2157967</v>
      </c>
      <c r="H1192" s="276">
        <v>0</v>
      </c>
      <c r="I1192" s="276">
        <v>0</v>
      </c>
      <c r="J1192" s="276">
        <v>0</v>
      </c>
      <c r="K1192" s="479">
        <v>0</v>
      </c>
    </row>
    <row r="1193" spans="1:11" x14ac:dyDescent="0.2">
      <c r="A1193" s="209" t="s">
        <v>1184</v>
      </c>
      <c r="B1193" s="209" t="s">
        <v>1146</v>
      </c>
      <c r="C1193" s="209" t="s">
        <v>896</v>
      </c>
      <c r="D1193" s="276">
        <v>1236890</v>
      </c>
      <c r="E1193" s="479">
        <v>4.488926E-2</v>
      </c>
      <c r="F1193" s="276">
        <v>0</v>
      </c>
      <c r="G1193" s="276">
        <v>0</v>
      </c>
      <c r="H1193" s="276">
        <v>-1236890</v>
      </c>
      <c r="I1193" s="276">
        <v>0</v>
      </c>
      <c r="J1193" s="276">
        <v>0</v>
      </c>
      <c r="K1193" s="479">
        <v>0</v>
      </c>
    </row>
    <row r="1194" spans="1:11" x14ac:dyDescent="0.2">
      <c r="A1194" s="209" t="s">
        <v>1184</v>
      </c>
      <c r="B1194" s="209" t="s">
        <v>1147</v>
      </c>
      <c r="C1194" s="209" t="s">
        <v>1753</v>
      </c>
      <c r="D1194" s="276">
        <v>119448</v>
      </c>
      <c r="E1194" s="479">
        <v>4.3350100000000003E-3</v>
      </c>
      <c r="F1194" s="276">
        <v>0</v>
      </c>
      <c r="G1194" s="276">
        <v>0</v>
      </c>
      <c r="H1194" s="276">
        <v>0</v>
      </c>
      <c r="I1194" s="276">
        <v>0</v>
      </c>
      <c r="J1194" s="276">
        <v>119448</v>
      </c>
      <c r="K1194" s="479">
        <v>4.3350100000000003E-3</v>
      </c>
    </row>
    <row r="1195" spans="1:11" x14ac:dyDescent="0.2">
      <c r="A1195" s="209" t="s">
        <v>1184</v>
      </c>
      <c r="B1195" s="209" t="s">
        <v>1148</v>
      </c>
      <c r="C1195" s="209" t="s">
        <v>1753</v>
      </c>
      <c r="D1195" s="276">
        <v>36808</v>
      </c>
      <c r="E1195" s="479">
        <v>1.33584E-3</v>
      </c>
      <c r="F1195" s="276">
        <v>3525</v>
      </c>
      <c r="G1195" s="276">
        <v>0</v>
      </c>
      <c r="H1195" s="276">
        <v>0</v>
      </c>
      <c r="I1195" s="276">
        <v>0</v>
      </c>
      <c r="J1195" s="276">
        <v>36808</v>
      </c>
      <c r="K1195" s="479">
        <v>1.33584E-3</v>
      </c>
    </row>
    <row r="1196" spans="1:11" x14ac:dyDescent="0.2">
      <c r="A1196" s="209" t="s">
        <v>1184</v>
      </c>
      <c r="B1196" s="209" t="s">
        <v>1149</v>
      </c>
      <c r="C1196" s="209" t="s">
        <v>1753</v>
      </c>
      <c r="D1196" s="276">
        <v>275669</v>
      </c>
      <c r="E1196" s="479">
        <v>1.0004590000000001E-2</v>
      </c>
      <c r="F1196" s="276">
        <v>0</v>
      </c>
      <c r="G1196" s="276">
        <v>0</v>
      </c>
      <c r="H1196" s="276">
        <v>0</v>
      </c>
      <c r="I1196" s="276">
        <v>0</v>
      </c>
      <c r="J1196" s="276">
        <v>275669</v>
      </c>
      <c r="K1196" s="479">
        <v>1.0004590000000001E-2</v>
      </c>
    </row>
    <row r="1197" spans="1:11" x14ac:dyDescent="0.2">
      <c r="A1197" s="209" t="s">
        <v>1184</v>
      </c>
      <c r="B1197" s="209" t="s">
        <v>1152</v>
      </c>
      <c r="C1197" s="209" t="s">
        <v>1753</v>
      </c>
      <c r="D1197" s="276">
        <v>58356</v>
      </c>
      <c r="E1197" s="479">
        <v>2.1178600000000001E-3</v>
      </c>
      <c r="F1197" s="276">
        <v>127</v>
      </c>
      <c r="G1197" s="276">
        <v>0</v>
      </c>
      <c r="H1197" s="276">
        <v>0</v>
      </c>
      <c r="I1197" s="276">
        <v>0</v>
      </c>
      <c r="J1197" s="276">
        <v>58356</v>
      </c>
      <c r="K1197" s="479">
        <v>2.1178600000000001E-3</v>
      </c>
    </row>
    <row r="1198" spans="1:11" x14ac:dyDescent="0.2">
      <c r="A1198" s="209" t="s">
        <v>1184</v>
      </c>
      <c r="B1198" s="209" t="s">
        <v>1153</v>
      </c>
      <c r="C1198" s="209" t="s">
        <v>897</v>
      </c>
      <c r="D1198" s="276">
        <v>4644</v>
      </c>
      <c r="E1198" s="479">
        <v>1.6854000000000001E-4</v>
      </c>
      <c r="F1198" s="276">
        <v>0</v>
      </c>
      <c r="G1198" s="276">
        <v>0</v>
      </c>
      <c r="H1198" s="276">
        <v>0</v>
      </c>
      <c r="I1198" s="276">
        <v>-4644</v>
      </c>
      <c r="J1198" s="276">
        <v>0</v>
      </c>
      <c r="K1198" s="479">
        <v>0</v>
      </c>
    </row>
    <row r="1199" spans="1:11" x14ac:dyDescent="0.2">
      <c r="A1199" s="209" t="s">
        <v>1184</v>
      </c>
      <c r="B1199" s="209" t="s">
        <v>1154</v>
      </c>
      <c r="C1199" s="209" t="s">
        <v>1753</v>
      </c>
      <c r="D1199" s="276">
        <v>9779</v>
      </c>
      <c r="E1199" s="479">
        <v>3.5490000000000001E-4</v>
      </c>
      <c r="F1199" s="276">
        <v>107</v>
      </c>
      <c r="G1199" s="276">
        <v>0</v>
      </c>
      <c r="H1199" s="276">
        <v>0</v>
      </c>
      <c r="I1199" s="276">
        <v>0</v>
      </c>
      <c r="J1199" s="276">
        <v>9779</v>
      </c>
      <c r="K1199" s="479">
        <v>3.5490000000000001E-4</v>
      </c>
    </row>
    <row r="1200" spans="1:11" x14ac:dyDescent="0.2">
      <c r="A1200" s="209" t="s">
        <v>1184</v>
      </c>
      <c r="B1200" s="209" t="s">
        <v>1251</v>
      </c>
      <c r="C1200" s="209" t="s">
        <v>1753</v>
      </c>
      <c r="D1200" s="276">
        <v>16890</v>
      </c>
      <c r="E1200" s="479">
        <v>6.1297000000000001E-4</v>
      </c>
      <c r="F1200" s="276">
        <v>6</v>
      </c>
      <c r="G1200" s="276">
        <v>0</v>
      </c>
      <c r="H1200" s="276">
        <v>0</v>
      </c>
      <c r="I1200" s="276">
        <v>0</v>
      </c>
      <c r="J1200" s="276">
        <v>16890</v>
      </c>
      <c r="K1200" s="479">
        <v>6.1297000000000001E-4</v>
      </c>
    </row>
    <row r="1201" spans="1:11" x14ac:dyDescent="0.2">
      <c r="A1201" s="209" t="s">
        <v>1184</v>
      </c>
      <c r="B1201" s="209" t="s">
        <v>1251</v>
      </c>
      <c r="C1201" s="209" t="s">
        <v>897</v>
      </c>
      <c r="D1201" s="276">
        <v>359350</v>
      </c>
      <c r="E1201" s="479">
        <v>1.3041540000000001E-2</v>
      </c>
      <c r="F1201" s="276">
        <v>0</v>
      </c>
      <c r="G1201" s="276">
        <v>0</v>
      </c>
      <c r="H1201" s="276">
        <v>0</v>
      </c>
      <c r="I1201" s="276">
        <v>-359350</v>
      </c>
      <c r="J1201" s="276">
        <v>0</v>
      </c>
      <c r="K1201" s="479">
        <v>0</v>
      </c>
    </row>
    <row r="1202" spans="1:11" x14ac:dyDescent="0.2">
      <c r="A1202" s="209" t="s">
        <v>1184</v>
      </c>
      <c r="B1202" s="209" t="s">
        <v>1743</v>
      </c>
      <c r="C1202" s="209" t="s">
        <v>1753</v>
      </c>
      <c r="D1202" s="276">
        <v>39438</v>
      </c>
      <c r="E1202" s="479">
        <v>1.43129E-3</v>
      </c>
      <c r="F1202" s="276">
        <v>0</v>
      </c>
      <c r="G1202" s="276">
        <v>0</v>
      </c>
      <c r="H1202" s="276">
        <v>0</v>
      </c>
      <c r="I1202" s="276">
        <v>0</v>
      </c>
      <c r="J1202" s="276">
        <v>39438</v>
      </c>
      <c r="K1202" s="479">
        <v>1.43129E-3</v>
      </c>
    </row>
    <row r="1203" spans="1:11" x14ac:dyDescent="0.2">
      <c r="A1203" s="209" t="s">
        <v>1184</v>
      </c>
      <c r="B1203" s="209" t="s">
        <v>1155</v>
      </c>
      <c r="C1203" s="209" t="s">
        <v>1753</v>
      </c>
      <c r="D1203" s="276">
        <v>2338</v>
      </c>
      <c r="E1203" s="479">
        <v>8.4850000000000002E-5</v>
      </c>
      <c r="F1203" s="276">
        <v>0</v>
      </c>
      <c r="G1203" s="276">
        <v>0</v>
      </c>
      <c r="H1203" s="276">
        <v>0</v>
      </c>
      <c r="I1203" s="276">
        <v>0</v>
      </c>
      <c r="J1203" s="276">
        <v>2338</v>
      </c>
      <c r="K1203" s="479">
        <v>8.4850000000000002E-5</v>
      </c>
    </row>
    <row r="1204" spans="1:11" x14ac:dyDescent="0.2">
      <c r="A1204" s="209" t="s">
        <v>1184</v>
      </c>
      <c r="B1204" s="209" t="s">
        <v>1157</v>
      </c>
      <c r="C1204" s="209" t="s">
        <v>1753</v>
      </c>
      <c r="D1204" s="276">
        <v>1524</v>
      </c>
      <c r="E1204" s="479">
        <v>5.5309999999999997E-5</v>
      </c>
      <c r="F1204" s="276">
        <v>1</v>
      </c>
      <c r="G1204" s="276">
        <v>0</v>
      </c>
      <c r="H1204" s="276">
        <v>0</v>
      </c>
      <c r="I1204" s="276">
        <v>0</v>
      </c>
      <c r="J1204" s="276">
        <v>1524</v>
      </c>
      <c r="K1204" s="479">
        <v>5.5309999999999997E-5</v>
      </c>
    </row>
    <row r="1205" spans="1:11" x14ac:dyDescent="0.2">
      <c r="A1205" s="209" t="s">
        <v>1184</v>
      </c>
      <c r="B1205" s="209" t="s">
        <v>1157</v>
      </c>
      <c r="C1205" s="209" t="s">
        <v>897</v>
      </c>
      <c r="D1205" s="276">
        <v>7138</v>
      </c>
      <c r="E1205" s="479">
        <v>2.5904999999999998E-4</v>
      </c>
      <c r="F1205" s="276">
        <v>0</v>
      </c>
      <c r="G1205" s="276">
        <v>0</v>
      </c>
      <c r="H1205" s="276">
        <v>0</v>
      </c>
      <c r="I1205" s="276">
        <v>-7138</v>
      </c>
      <c r="J1205" s="276">
        <v>0</v>
      </c>
      <c r="K1205" s="479">
        <v>0</v>
      </c>
    </row>
    <row r="1206" spans="1:11" x14ac:dyDescent="0.2">
      <c r="A1206" s="209" t="s">
        <v>1184</v>
      </c>
      <c r="B1206" s="209" t="s">
        <v>1158</v>
      </c>
      <c r="C1206" s="209" t="s">
        <v>897</v>
      </c>
      <c r="D1206" s="276">
        <v>4611</v>
      </c>
      <c r="E1206" s="479">
        <v>1.6734000000000001E-4</v>
      </c>
      <c r="F1206" s="276">
        <v>0</v>
      </c>
      <c r="G1206" s="276">
        <v>0</v>
      </c>
      <c r="H1206" s="276">
        <v>0</v>
      </c>
      <c r="I1206" s="276">
        <v>-4611</v>
      </c>
      <c r="J1206" s="276">
        <v>0</v>
      </c>
      <c r="K1206" s="479">
        <v>0</v>
      </c>
    </row>
    <row r="1207" spans="1:11" x14ac:dyDescent="0.2">
      <c r="A1207" s="209" t="s">
        <v>1184</v>
      </c>
      <c r="B1207" s="209" t="s">
        <v>1159</v>
      </c>
      <c r="C1207" s="209" t="s">
        <v>1753</v>
      </c>
      <c r="D1207" s="276">
        <v>7868</v>
      </c>
      <c r="E1207" s="479">
        <v>2.8554999999999997E-4</v>
      </c>
      <c r="F1207" s="276">
        <v>134</v>
      </c>
      <c r="G1207" s="276">
        <v>0</v>
      </c>
      <c r="H1207" s="276">
        <v>0</v>
      </c>
      <c r="I1207" s="276">
        <v>0</v>
      </c>
      <c r="J1207" s="276">
        <v>7868</v>
      </c>
      <c r="K1207" s="479">
        <v>2.8554999999999997E-4</v>
      </c>
    </row>
    <row r="1208" spans="1:11" x14ac:dyDescent="0.2">
      <c r="A1208" s="209" t="s">
        <v>1184</v>
      </c>
      <c r="B1208" s="209" t="s">
        <v>1159</v>
      </c>
      <c r="C1208" s="209" t="s">
        <v>897</v>
      </c>
      <c r="D1208" s="276">
        <v>2644</v>
      </c>
      <c r="E1208" s="479">
        <v>9.5959999999999996E-5</v>
      </c>
      <c r="F1208" s="276">
        <v>0</v>
      </c>
      <c r="G1208" s="276">
        <v>0</v>
      </c>
      <c r="H1208" s="276">
        <v>0</v>
      </c>
      <c r="I1208" s="276">
        <v>-2644</v>
      </c>
      <c r="J1208" s="276">
        <v>0</v>
      </c>
      <c r="K1208" s="479">
        <v>0</v>
      </c>
    </row>
    <row r="1209" spans="1:11" x14ac:dyDescent="0.2">
      <c r="A1209" s="209" t="s">
        <v>1184</v>
      </c>
      <c r="B1209" s="209" t="s">
        <v>1160</v>
      </c>
      <c r="C1209" s="209" t="s">
        <v>897</v>
      </c>
      <c r="D1209" s="276">
        <v>30062</v>
      </c>
      <c r="E1209" s="479">
        <v>1.0910099999999999E-3</v>
      </c>
      <c r="F1209" s="276">
        <v>0</v>
      </c>
      <c r="G1209" s="276">
        <v>0</v>
      </c>
      <c r="H1209" s="276">
        <v>0</v>
      </c>
      <c r="I1209" s="276">
        <v>-30062</v>
      </c>
      <c r="J1209" s="276">
        <v>0</v>
      </c>
      <c r="K1209" s="479">
        <v>0</v>
      </c>
    </row>
    <row r="1210" spans="1:11" x14ac:dyDescent="0.2">
      <c r="A1210" s="209" t="s">
        <v>1184</v>
      </c>
      <c r="B1210" s="209" t="s">
        <v>1161</v>
      </c>
      <c r="C1210" s="209" t="s">
        <v>897</v>
      </c>
      <c r="D1210" s="276">
        <v>56860</v>
      </c>
      <c r="E1210" s="479">
        <v>2.0635699999999998E-3</v>
      </c>
      <c r="F1210" s="276">
        <v>0</v>
      </c>
      <c r="G1210" s="276">
        <v>0</v>
      </c>
      <c r="H1210" s="276">
        <v>0</v>
      </c>
      <c r="I1210" s="276">
        <v>-56860</v>
      </c>
      <c r="J1210" s="276">
        <v>0</v>
      </c>
      <c r="K1210" s="479">
        <v>0</v>
      </c>
    </row>
    <row r="1211" spans="1:11" x14ac:dyDescent="0.2">
      <c r="A1211" s="209" t="s">
        <v>1184</v>
      </c>
      <c r="B1211" s="209" t="s">
        <v>1163</v>
      </c>
      <c r="C1211" s="209" t="s">
        <v>1753</v>
      </c>
      <c r="D1211" s="276">
        <v>90867</v>
      </c>
      <c r="E1211" s="479">
        <v>3.2977499999999999E-3</v>
      </c>
      <c r="F1211" s="276">
        <v>1225</v>
      </c>
      <c r="G1211" s="276">
        <v>0</v>
      </c>
      <c r="H1211" s="276">
        <v>0</v>
      </c>
      <c r="I1211" s="276">
        <v>0</v>
      </c>
      <c r="J1211" s="276">
        <v>90867</v>
      </c>
      <c r="K1211" s="479">
        <v>3.2977499999999999E-3</v>
      </c>
    </row>
    <row r="1212" spans="1:11" x14ac:dyDescent="0.2">
      <c r="A1212" s="209" t="s">
        <v>1184</v>
      </c>
      <c r="B1212" s="209" t="s">
        <v>1164</v>
      </c>
      <c r="C1212" s="209" t="s">
        <v>1753</v>
      </c>
      <c r="D1212" s="276">
        <v>28345</v>
      </c>
      <c r="E1212" s="479">
        <v>1.0287E-3</v>
      </c>
      <c r="F1212" s="276">
        <v>947</v>
      </c>
      <c r="G1212" s="276">
        <v>0</v>
      </c>
      <c r="H1212" s="276">
        <v>0</v>
      </c>
      <c r="I1212" s="276">
        <v>0</v>
      </c>
      <c r="J1212" s="276">
        <v>28345</v>
      </c>
      <c r="K1212" s="479">
        <v>1.0287E-3</v>
      </c>
    </row>
    <row r="1213" spans="1:11" x14ac:dyDescent="0.2">
      <c r="A1213" s="209" t="s">
        <v>1184</v>
      </c>
      <c r="B1213" s="209" t="s">
        <v>1165</v>
      </c>
      <c r="C1213" s="209" t="s">
        <v>1753</v>
      </c>
      <c r="D1213" s="276">
        <v>170873</v>
      </c>
      <c r="E1213" s="479">
        <v>6.2013299999999997E-3</v>
      </c>
      <c r="F1213" s="276">
        <v>0</v>
      </c>
      <c r="G1213" s="276">
        <v>0</v>
      </c>
      <c r="H1213" s="276">
        <v>0</v>
      </c>
      <c r="I1213" s="276">
        <v>0</v>
      </c>
      <c r="J1213" s="276">
        <v>170873</v>
      </c>
      <c r="K1213" s="479">
        <v>6.2013299999999997E-3</v>
      </c>
    </row>
    <row r="1214" spans="1:11" x14ac:dyDescent="0.2">
      <c r="A1214" s="209" t="s">
        <v>1184</v>
      </c>
      <c r="B1214" s="209" t="s">
        <v>1166</v>
      </c>
      <c r="C1214" s="209" t="s">
        <v>1753</v>
      </c>
      <c r="D1214" s="276">
        <v>166551</v>
      </c>
      <c r="E1214" s="479">
        <v>6.0444799999999996E-3</v>
      </c>
      <c r="F1214" s="276">
        <v>0</v>
      </c>
      <c r="G1214" s="276">
        <v>0</v>
      </c>
      <c r="H1214" s="276">
        <v>0</v>
      </c>
      <c r="I1214" s="276">
        <v>0</v>
      </c>
      <c r="J1214" s="276">
        <v>166551</v>
      </c>
      <c r="K1214" s="479">
        <v>6.0444799999999996E-3</v>
      </c>
    </row>
    <row r="1215" spans="1:11" x14ac:dyDescent="0.2">
      <c r="A1215" s="209" t="s">
        <v>1184</v>
      </c>
      <c r="B1215" s="209" t="s">
        <v>1167</v>
      </c>
      <c r="C1215" s="209" t="s">
        <v>1753</v>
      </c>
      <c r="D1215" s="276">
        <v>50687</v>
      </c>
      <c r="E1215" s="479">
        <v>1.83953E-3</v>
      </c>
      <c r="F1215" s="276">
        <v>8013</v>
      </c>
      <c r="G1215" s="276">
        <v>392</v>
      </c>
      <c r="H1215" s="276">
        <v>629</v>
      </c>
      <c r="I1215" s="276">
        <v>97</v>
      </c>
      <c r="J1215" s="276">
        <v>51805</v>
      </c>
      <c r="K1215" s="479">
        <v>1.8801099999999999E-3</v>
      </c>
    </row>
    <row r="1216" spans="1:11" x14ac:dyDescent="0.2">
      <c r="A1216" s="209" t="s">
        <v>1184</v>
      </c>
      <c r="B1216" s="209" t="s">
        <v>1168</v>
      </c>
      <c r="C1216" s="209" t="s">
        <v>1753</v>
      </c>
      <c r="D1216" s="276">
        <v>6150</v>
      </c>
      <c r="E1216" s="479">
        <v>2.232E-4</v>
      </c>
      <c r="F1216" s="276">
        <v>15</v>
      </c>
      <c r="G1216" s="276">
        <v>0</v>
      </c>
      <c r="H1216" s="276">
        <v>0</v>
      </c>
      <c r="I1216" s="276">
        <v>0</v>
      </c>
      <c r="J1216" s="276">
        <v>6150</v>
      </c>
      <c r="K1216" s="479">
        <v>2.232E-4</v>
      </c>
    </row>
    <row r="1217" spans="1:11" x14ac:dyDescent="0.2">
      <c r="A1217" s="209" t="s">
        <v>1184</v>
      </c>
      <c r="B1217" s="209" t="s">
        <v>1169</v>
      </c>
      <c r="C1217" s="209" t="s">
        <v>1753</v>
      </c>
      <c r="D1217" s="276">
        <v>59069</v>
      </c>
      <c r="E1217" s="479">
        <v>2.1437299999999999E-3</v>
      </c>
      <c r="F1217" s="276">
        <v>512</v>
      </c>
      <c r="G1217" s="276">
        <v>1254</v>
      </c>
      <c r="H1217" s="276">
        <v>15709</v>
      </c>
      <c r="I1217" s="276">
        <v>1697</v>
      </c>
      <c r="J1217" s="276">
        <v>77729</v>
      </c>
      <c r="K1217" s="479">
        <v>2.8209400000000001E-3</v>
      </c>
    </row>
    <row r="1218" spans="1:11" x14ac:dyDescent="0.2">
      <c r="A1218" s="209" t="s">
        <v>1184</v>
      </c>
      <c r="B1218" s="209" t="s">
        <v>1171</v>
      </c>
      <c r="C1218" s="209" t="s">
        <v>1753</v>
      </c>
      <c r="D1218" s="276">
        <v>11705</v>
      </c>
      <c r="E1218" s="479">
        <v>4.2480000000000003E-4</v>
      </c>
      <c r="F1218" s="276">
        <v>3984</v>
      </c>
      <c r="G1218" s="276">
        <v>0</v>
      </c>
      <c r="H1218" s="276">
        <v>0</v>
      </c>
      <c r="I1218" s="276">
        <v>0</v>
      </c>
      <c r="J1218" s="276">
        <v>11705</v>
      </c>
      <c r="K1218" s="479">
        <v>4.2480000000000003E-4</v>
      </c>
    </row>
    <row r="1219" spans="1:11" x14ac:dyDescent="0.2">
      <c r="A1219" s="209" t="s">
        <v>1184</v>
      </c>
      <c r="B1219" s="209" t="s">
        <v>790</v>
      </c>
      <c r="C1219" s="209" t="s">
        <v>1753</v>
      </c>
      <c r="D1219" s="276">
        <v>2740</v>
      </c>
      <c r="E1219" s="479">
        <v>9.9439999999999997E-5</v>
      </c>
      <c r="F1219" s="276">
        <v>0</v>
      </c>
      <c r="G1219" s="276">
        <v>0</v>
      </c>
      <c r="H1219" s="276">
        <v>0</v>
      </c>
      <c r="I1219" s="276">
        <v>0</v>
      </c>
      <c r="J1219" s="276">
        <v>2740</v>
      </c>
      <c r="K1219" s="479">
        <v>9.9439999999999997E-5</v>
      </c>
    </row>
    <row r="1220" spans="1:11" x14ac:dyDescent="0.2">
      <c r="A1220" s="209" t="s">
        <v>1184</v>
      </c>
      <c r="B1220" s="209" t="s">
        <v>1176</v>
      </c>
      <c r="C1220" s="209" t="s">
        <v>1753</v>
      </c>
      <c r="D1220" s="276">
        <v>42109</v>
      </c>
      <c r="E1220" s="479">
        <v>1.5282200000000001E-3</v>
      </c>
      <c r="F1220" s="276">
        <v>4180</v>
      </c>
      <c r="G1220" s="276">
        <v>0</v>
      </c>
      <c r="H1220" s="276">
        <v>0</v>
      </c>
      <c r="I1220" s="276">
        <v>0</v>
      </c>
      <c r="J1220" s="276">
        <v>42109</v>
      </c>
      <c r="K1220" s="479">
        <v>1.5282200000000001E-3</v>
      </c>
    </row>
    <row r="1221" spans="1:11" x14ac:dyDescent="0.2">
      <c r="A1221" s="209" t="s">
        <v>1184</v>
      </c>
      <c r="B1221" s="209" t="s">
        <v>1177</v>
      </c>
      <c r="C1221" s="209" t="s">
        <v>1753</v>
      </c>
      <c r="D1221" s="276">
        <v>43646</v>
      </c>
      <c r="E1221" s="479">
        <v>1.5839999999999999E-3</v>
      </c>
      <c r="F1221" s="276">
        <v>676</v>
      </c>
      <c r="G1221" s="276">
        <v>0</v>
      </c>
      <c r="H1221" s="276">
        <v>0</v>
      </c>
      <c r="I1221" s="276">
        <v>0</v>
      </c>
      <c r="J1221" s="276">
        <v>43646</v>
      </c>
      <c r="K1221" s="479">
        <v>1.5839999999999999E-3</v>
      </c>
    </row>
    <row r="1222" spans="1:11" x14ac:dyDescent="0.2">
      <c r="A1222" s="209" t="s">
        <v>1184</v>
      </c>
      <c r="B1222" s="209" t="s">
        <v>1179</v>
      </c>
      <c r="C1222" s="209" t="s">
        <v>1753</v>
      </c>
      <c r="D1222" s="276">
        <v>298275</v>
      </c>
      <c r="E1222" s="479">
        <v>1.0825009999999999E-2</v>
      </c>
      <c r="F1222" s="276">
        <v>34177</v>
      </c>
      <c r="G1222" s="276">
        <v>0</v>
      </c>
      <c r="H1222" s="276">
        <v>0</v>
      </c>
      <c r="I1222" s="276">
        <v>0</v>
      </c>
      <c r="J1222" s="276">
        <v>298275</v>
      </c>
      <c r="K1222" s="479">
        <v>1.0825009999999999E-2</v>
      </c>
    </row>
    <row r="1223" spans="1:11" x14ac:dyDescent="0.2">
      <c r="A1223" s="209" t="s">
        <v>1184</v>
      </c>
      <c r="B1223" s="209" t="s">
        <v>1180</v>
      </c>
      <c r="C1223" s="209" t="s">
        <v>1753</v>
      </c>
      <c r="D1223" s="276">
        <v>33640</v>
      </c>
      <c r="E1223" s="479">
        <v>1.22086E-3</v>
      </c>
      <c r="F1223" s="276">
        <v>0</v>
      </c>
      <c r="G1223" s="276">
        <v>0</v>
      </c>
      <c r="H1223" s="276">
        <v>0</v>
      </c>
      <c r="I1223" s="276">
        <v>0</v>
      </c>
      <c r="J1223" s="276">
        <v>33640</v>
      </c>
      <c r="K1223" s="479">
        <v>1.22086E-3</v>
      </c>
    </row>
    <row r="1224" spans="1:11" x14ac:dyDescent="0.2">
      <c r="A1224" s="209" t="s">
        <v>1184</v>
      </c>
      <c r="B1224" s="209" t="s">
        <v>1181</v>
      </c>
      <c r="C1224" s="209" t="s">
        <v>1753</v>
      </c>
      <c r="D1224" s="276">
        <v>82646</v>
      </c>
      <c r="E1224" s="479">
        <v>2.9993900000000002E-3</v>
      </c>
      <c r="F1224" s="276">
        <v>0</v>
      </c>
      <c r="G1224" s="276">
        <v>0</v>
      </c>
      <c r="H1224" s="276">
        <v>0</v>
      </c>
      <c r="I1224" s="276">
        <v>0</v>
      </c>
      <c r="J1224" s="276">
        <v>82646</v>
      </c>
      <c r="K1224" s="479">
        <v>2.9993900000000002E-3</v>
      </c>
    </row>
    <row r="1225" spans="1:11" x14ac:dyDescent="0.2">
      <c r="A1225" s="209" t="s">
        <v>1184</v>
      </c>
      <c r="B1225" s="209" t="s">
        <v>1182</v>
      </c>
      <c r="C1225" s="209" t="s">
        <v>1753</v>
      </c>
      <c r="D1225" s="276">
        <v>417322</v>
      </c>
      <c r="E1225" s="479">
        <v>1.5145469999999999E-2</v>
      </c>
      <c r="F1225" s="276">
        <v>24245</v>
      </c>
      <c r="G1225" s="276">
        <v>0</v>
      </c>
      <c r="H1225" s="276">
        <v>0</v>
      </c>
      <c r="I1225" s="276">
        <v>0</v>
      </c>
      <c r="J1225" s="276">
        <v>417322</v>
      </c>
      <c r="K1225" s="479">
        <v>1.5145469999999999E-2</v>
      </c>
    </row>
    <row r="1226" spans="1:11" x14ac:dyDescent="0.2">
      <c r="A1226" s="209" t="s">
        <v>1184</v>
      </c>
      <c r="B1226" s="209" t="s">
        <v>1184</v>
      </c>
      <c r="C1226" s="209" t="s">
        <v>1753</v>
      </c>
      <c r="D1226" s="276">
        <v>195174</v>
      </c>
      <c r="E1226" s="479">
        <v>7.0832600000000001E-3</v>
      </c>
      <c r="F1226" s="276">
        <v>0</v>
      </c>
      <c r="G1226" s="276">
        <v>0</v>
      </c>
      <c r="H1226" s="276">
        <v>0</v>
      </c>
      <c r="I1226" s="276">
        <v>0</v>
      </c>
      <c r="J1226" s="276">
        <v>195174</v>
      </c>
      <c r="K1226" s="479">
        <v>7.0832600000000001E-3</v>
      </c>
    </row>
    <row r="1227" spans="1:11" x14ac:dyDescent="0.2">
      <c r="A1227" s="209" t="s">
        <v>1184</v>
      </c>
      <c r="B1227" s="209" t="s">
        <v>1185</v>
      </c>
      <c r="C1227" s="209" t="s">
        <v>1753</v>
      </c>
      <c r="D1227" s="276">
        <v>78989</v>
      </c>
      <c r="E1227" s="479">
        <v>2.86667E-3</v>
      </c>
      <c r="F1227" s="276">
        <v>0</v>
      </c>
      <c r="G1227" s="276">
        <v>0</v>
      </c>
      <c r="H1227" s="276">
        <v>0</v>
      </c>
      <c r="I1227" s="276">
        <v>0</v>
      </c>
      <c r="J1227" s="276">
        <v>78989</v>
      </c>
      <c r="K1227" s="479">
        <v>2.86667E-3</v>
      </c>
    </row>
    <row r="1228" spans="1:11" x14ac:dyDescent="0.2">
      <c r="A1228" s="209" t="s">
        <v>1184</v>
      </c>
      <c r="B1228" s="209" t="s">
        <v>1186</v>
      </c>
      <c r="C1228" s="209" t="s">
        <v>1753</v>
      </c>
      <c r="D1228" s="276">
        <v>6346</v>
      </c>
      <c r="E1228" s="479">
        <v>2.3031000000000001E-4</v>
      </c>
      <c r="F1228" s="276">
        <v>467</v>
      </c>
      <c r="G1228" s="276">
        <v>0</v>
      </c>
      <c r="H1228" s="276">
        <v>0</v>
      </c>
      <c r="I1228" s="276">
        <v>0</v>
      </c>
      <c r="J1228" s="276">
        <v>6346</v>
      </c>
      <c r="K1228" s="479">
        <v>2.3031000000000001E-4</v>
      </c>
    </row>
    <row r="1229" spans="1:11" x14ac:dyDescent="0.2">
      <c r="A1229" s="209" t="s">
        <v>1184</v>
      </c>
      <c r="B1229" s="209" t="s">
        <v>1187</v>
      </c>
      <c r="C1229" s="209" t="s">
        <v>1753</v>
      </c>
      <c r="D1229" s="276">
        <v>10532</v>
      </c>
      <c r="E1229" s="479">
        <v>3.8223E-4</v>
      </c>
      <c r="F1229" s="276">
        <v>0</v>
      </c>
      <c r="G1229" s="276">
        <v>0</v>
      </c>
      <c r="H1229" s="276">
        <v>0</v>
      </c>
      <c r="I1229" s="276">
        <v>0</v>
      </c>
      <c r="J1229" s="276">
        <v>10532</v>
      </c>
      <c r="K1229" s="479">
        <v>3.8223E-4</v>
      </c>
    </row>
    <row r="1230" spans="1:11" x14ac:dyDescent="0.2">
      <c r="A1230" s="209" t="s">
        <v>1184</v>
      </c>
      <c r="B1230" s="209" t="s">
        <v>1188</v>
      </c>
      <c r="C1230" s="209" t="s">
        <v>1753</v>
      </c>
      <c r="D1230" s="276">
        <v>23884</v>
      </c>
      <c r="E1230" s="479">
        <v>8.6680000000000004E-4</v>
      </c>
      <c r="F1230" s="276">
        <v>0</v>
      </c>
      <c r="G1230" s="276">
        <v>0</v>
      </c>
      <c r="H1230" s="276">
        <v>0</v>
      </c>
      <c r="I1230" s="276">
        <v>0</v>
      </c>
      <c r="J1230" s="276">
        <v>23884</v>
      </c>
      <c r="K1230" s="479">
        <v>8.6680000000000004E-4</v>
      </c>
    </row>
    <row r="1231" spans="1:11" x14ac:dyDescent="0.2">
      <c r="A1231" s="209" t="s">
        <v>1184</v>
      </c>
      <c r="B1231" s="209" t="s">
        <v>1189</v>
      </c>
      <c r="C1231" s="209" t="s">
        <v>1753</v>
      </c>
      <c r="D1231" s="276">
        <v>44639</v>
      </c>
      <c r="E1231" s="479">
        <v>1.6200400000000001E-3</v>
      </c>
      <c r="F1231" s="276">
        <v>283</v>
      </c>
      <c r="G1231" s="276">
        <v>561</v>
      </c>
      <c r="H1231" s="276">
        <v>590</v>
      </c>
      <c r="I1231" s="276">
        <v>1437</v>
      </c>
      <c r="J1231" s="276">
        <v>47227</v>
      </c>
      <c r="K1231" s="479">
        <v>1.71396E-3</v>
      </c>
    </row>
    <row r="1232" spans="1:11" x14ac:dyDescent="0.2">
      <c r="A1232" s="209" t="s">
        <v>1184</v>
      </c>
      <c r="B1232" s="209" t="s">
        <v>1190</v>
      </c>
      <c r="C1232" s="209" t="s">
        <v>1753</v>
      </c>
      <c r="D1232" s="276">
        <v>16457981</v>
      </c>
      <c r="E1232" s="479">
        <v>0.59729367</v>
      </c>
      <c r="F1232" s="276">
        <v>1932218</v>
      </c>
      <c r="G1232" s="276">
        <v>0</v>
      </c>
      <c r="H1232" s="276">
        <v>0</v>
      </c>
      <c r="I1232" s="276">
        <v>0</v>
      </c>
      <c r="J1232" s="276">
        <v>16457981</v>
      </c>
      <c r="K1232" s="479">
        <v>0.59729367</v>
      </c>
    </row>
    <row r="1233" spans="1:11" x14ac:dyDescent="0.2">
      <c r="A1233" s="209" t="s">
        <v>1184</v>
      </c>
      <c r="B1233" s="209" t="s">
        <v>788</v>
      </c>
      <c r="C1233" s="209" t="s">
        <v>1753</v>
      </c>
      <c r="D1233" s="276">
        <v>422099</v>
      </c>
      <c r="E1233" s="479">
        <v>1.531883E-2</v>
      </c>
      <c r="F1233" s="276">
        <v>0</v>
      </c>
      <c r="G1233" s="276">
        <v>0</v>
      </c>
      <c r="H1233" s="276">
        <v>0</v>
      </c>
      <c r="I1233" s="276">
        <v>0</v>
      </c>
      <c r="J1233" s="276">
        <v>422099</v>
      </c>
      <c r="K1233" s="479">
        <v>1.531883E-2</v>
      </c>
    </row>
    <row r="1234" spans="1:11" x14ac:dyDescent="0.2">
      <c r="A1234" s="209" t="s">
        <v>1184</v>
      </c>
      <c r="B1234" s="209" t="s">
        <v>1253</v>
      </c>
      <c r="C1234" s="209" t="s">
        <v>1753</v>
      </c>
      <c r="D1234" s="276">
        <v>7051018</v>
      </c>
      <c r="E1234" s="479">
        <v>0.25589581</v>
      </c>
      <c r="F1234" s="276">
        <v>0</v>
      </c>
      <c r="G1234" s="276">
        <v>0</v>
      </c>
      <c r="H1234" s="276">
        <v>0</v>
      </c>
      <c r="I1234" s="276">
        <v>0</v>
      </c>
      <c r="J1234" s="276">
        <v>7051018</v>
      </c>
      <c r="K1234" s="479">
        <v>0.25589581</v>
      </c>
    </row>
    <row r="1235" spans="1:11" x14ac:dyDescent="0.2">
      <c r="A1235" s="209" t="s">
        <v>1184</v>
      </c>
      <c r="B1235" s="209" t="s">
        <v>1254</v>
      </c>
      <c r="C1235" s="209" t="s">
        <v>1753</v>
      </c>
      <c r="D1235" s="276">
        <v>626997</v>
      </c>
      <c r="E1235" s="479">
        <v>2.2755000000000001E-2</v>
      </c>
      <c r="F1235" s="276">
        <v>0</v>
      </c>
      <c r="G1235" s="276">
        <v>0</v>
      </c>
      <c r="H1235" s="276">
        <v>0</v>
      </c>
      <c r="I1235" s="276">
        <v>0</v>
      </c>
      <c r="J1235" s="276">
        <v>626997</v>
      </c>
      <c r="K1235" s="479">
        <v>2.2755000000000001E-2</v>
      </c>
    </row>
    <row r="1236" spans="1:11" x14ac:dyDescent="0.2">
      <c r="A1236" s="209" t="s">
        <v>1184</v>
      </c>
      <c r="B1236" s="209" t="s">
        <v>1255</v>
      </c>
      <c r="C1236" s="209" t="s">
        <v>1753</v>
      </c>
      <c r="D1236" s="276">
        <v>76356</v>
      </c>
      <c r="E1236" s="479">
        <v>2.7711099999999998E-3</v>
      </c>
      <c r="F1236" s="276">
        <v>0</v>
      </c>
      <c r="G1236" s="276">
        <v>0</v>
      </c>
      <c r="H1236" s="276">
        <v>0</v>
      </c>
      <c r="I1236" s="276">
        <v>0</v>
      </c>
      <c r="J1236" s="276">
        <v>76356</v>
      </c>
      <c r="K1236" s="479">
        <v>2.7711099999999998E-3</v>
      </c>
    </row>
    <row r="1237" spans="1:11" x14ac:dyDescent="0.2">
      <c r="A1237" s="209" t="s">
        <v>1184</v>
      </c>
      <c r="B1237" s="209" t="s">
        <v>1256</v>
      </c>
      <c r="C1237" s="209" t="s">
        <v>1753</v>
      </c>
      <c r="D1237" s="276">
        <v>702554</v>
      </c>
      <c r="E1237" s="479">
        <v>2.5497120000000002E-2</v>
      </c>
      <c r="F1237" s="276">
        <v>0</v>
      </c>
      <c r="G1237" s="276">
        <v>0</v>
      </c>
      <c r="H1237" s="276">
        <v>0</v>
      </c>
      <c r="I1237" s="276">
        <v>0</v>
      </c>
      <c r="J1237" s="276">
        <v>702554</v>
      </c>
      <c r="K1237" s="479">
        <v>2.5497120000000002E-2</v>
      </c>
    </row>
    <row r="1238" spans="1:11" x14ac:dyDescent="0.2">
      <c r="A1238" s="209" t="s">
        <v>1184</v>
      </c>
      <c r="B1238" s="209" t="s">
        <v>1257</v>
      </c>
      <c r="C1238" s="209" t="s">
        <v>1753</v>
      </c>
      <c r="D1238" s="276">
        <v>1321098</v>
      </c>
      <c r="E1238" s="479">
        <v>4.7945340000000003E-2</v>
      </c>
      <c r="F1238" s="276">
        <v>0</v>
      </c>
      <c r="G1238" s="276">
        <v>0</v>
      </c>
      <c r="H1238" s="276">
        <v>0</v>
      </c>
      <c r="I1238" s="276">
        <v>0</v>
      </c>
      <c r="J1238" s="276">
        <v>1321098</v>
      </c>
      <c r="K1238" s="479">
        <v>4.7945340000000003E-2</v>
      </c>
    </row>
    <row r="1239" spans="1:11" x14ac:dyDescent="0.2">
      <c r="A1239" s="209" t="s">
        <v>1184</v>
      </c>
      <c r="B1239" s="209" t="s">
        <v>1260</v>
      </c>
      <c r="C1239" s="209" t="s">
        <v>1753</v>
      </c>
      <c r="D1239" s="276">
        <v>896255</v>
      </c>
      <c r="E1239" s="479">
        <v>3.2526920000000001E-2</v>
      </c>
      <c r="F1239" s="276">
        <v>0</v>
      </c>
      <c r="G1239" s="276">
        <v>0</v>
      </c>
      <c r="H1239" s="276">
        <v>0</v>
      </c>
      <c r="I1239" s="276">
        <v>0</v>
      </c>
      <c r="J1239" s="276">
        <v>896255</v>
      </c>
      <c r="K1239" s="479">
        <v>3.2526920000000001E-2</v>
      </c>
    </row>
    <row r="1240" spans="1:11" x14ac:dyDescent="0.2">
      <c r="A1240" s="209" t="s">
        <v>1184</v>
      </c>
      <c r="B1240" s="209" t="s">
        <v>1262</v>
      </c>
      <c r="C1240" s="209" t="s">
        <v>1753</v>
      </c>
      <c r="D1240" s="276">
        <v>-105</v>
      </c>
      <c r="E1240" s="479">
        <v>-3.8099999999999999E-6</v>
      </c>
      <c r="F1240" s="276">
        <v>0</v>
      </c>
      <c r="G1240" s="276">
        <v>0</v>
      </c>
      <c r="H1240" s="276">
        <v>0</v>
      </c>
      <c r="I1240" s="276">
        <v>0</v>
      </c>
      <c r="J1240" s="276">
        <v>-105</v>
      </c>
      <c r="K1240" s="479">
        <v>-3.8099999999999999E-6</v>
      </c>
    </row>
    <row r="1241" spans="1:11" x14ac:dyDescent="0.2">
      <c r="A1241" s="209" t="s">
        <v>1184</v>
      </c>
      <c r="B1241" s="209" t="s">
        <v>1264</v>
      </c>
      <c r="C1241" s="209" t="s">
        <v>1753</v>
      </c>
      <c r="D1241" s="276">
        <v>11096272</v>
      </c>
      <c r="E1241" s="479">
        <v>0.40270633</v>
      </c>
      <c r="F1241" s="276">
        <v>0</v>
      </c>
      <c r="G1241" s="276">
        <v>0</v>
      </c>
      <c r="H1241" s="276">
        <v>0</v>
      </c>
      <c r="I1241" s="276">
        <v>0</v>
      </c>
      <c r="J1241" s="276">
        <v>11096272</v>
      </c>
      <c r="K1241" s="479">
        <v>0.40270633</v>
      </c>
    </row>
    <row r="1242" spans="1:11" x14ac:dyDescent="0.2">
      <c r="A1242" s="209" t="s">
        <v>1184</v>
      </c>
      <c r="B1242" s="209" t="s">
        <v>691</v>
      </c>
      <c r="C1242" s="209" t="s">
        <v>1753</v>
      </c>
      <c r="D1242" s="276">
        <v>27554253</v>
      </c>
      <c r="E1242" s="479">
        <v>1</v>
      </c>
      <c r="F1242" s="276">
        <v>0</v>
      </c>
      <c r="G1242" s="276">
        <v>0</v>
      </c>
      <c r="H1242" s="276">
        <v>0</v>
      </c>
      <c r="I1242" s="276">
        <v>0</v>
      </c>
      <c r="J1242" s="276">
        <v>27554253</v>
      </c>
      <c r="K1242" s="479">
        <v>1</v>
      </c>
    </row>
    <row r="1243" spans="1:11" x14ac:dyDescent="0.2">
      <c r="A1243" s="528" t="s">
        <v>1196</v>
      </c>
      <c r="B1243" s="209" t="s">
        <v>508</v>
      </c>
      <c r="C1243" s="209" t="s">
        <v>1753</v>
      </c>
      <c r="D1243" s="276">
        <v>-16851</v>
      </c>
      <c r="E1243" s="479">
        <v>-2.9899999999999998E-5</v>
      </c>
      <c r="F1243" s="276">
        <v>-2156</v>
      </c>
      <c r="G1243" s="276">
        <v>475</v>
      </c>
      <c r="H1243" s="276">
        <v>3</v>
      </c>
      <c r="I1243" s="276">
        <v>1451</v>
      </c>
      <c r="J1243" s="276">
        <v>-14922</v>
      </c>
      <c r="K1243" s="479">
        <v>-2.6469999999999999E-5</v>
      </c>
    </row>
    <row r="1244" spans="1:11" x14ac:dyDescent="0.2">
      <c r="A1244" s="209" t="s">
        <v>1196</v>
      </c>
      <c r="B1244" s="209" t="s">
        <v>500</v>
      </c>
      <c r="C1244" s="209" t="s">
        <v>1753</v>
      </c>
      <c r="D1244" s="276">
        <v>105104</v>
      </c>
      <c r="E1244" s="479">
        <v>1.8647E-4</v>
      </c>
      <c r="F1244" s="276">
        <v>7735</v>
      </c>
      <c r="G1244" s="276">
        <v>39209</v>
      </c>
      <c r="H1244" s="276">
        <v>49428</v>
      </c>
      <c r="I1244" s="276">
        <v>14441</v>
      </c>
      <c r="J1244" s="276">
        <v>208182</v>
      </c>
      <c r="K1244" s="479">
        <v>3.6935000000000001E-4</v>
      </c>
    </row>
    <row r="1245" spans="1:11" x14ac:dyDescent="0.2">
      <c r="A1245" s="209" t="s">
        <v>1196</v>
      </c>
      <c r="B1245" s="209" t="s">
        <v>490</v>
      </c>
      <c r="C1245" s="209" t="s">
        <v>1753</v>
      </c>
      <c r="D1245" s="276">
        <v>1613520</v>
      </c>
      <c r="E1245" s="479">
        <v>2.8626900000000002E-3</v>
      </c>
      <c r="F1245" s="276">
        <v>68065</v>
      </c>
      <c r="G1245" s="276">
        <v>700208</v>
      </c>
      <c r="H1245" s="276">
        <v>778496</v>
      </c>
      <c r="I1245" s="276">
        <v>172977</v>
      </c>
      <c r="J1245" s="276">
        <v>3265201</v>
      </c>
      <c r="K1245" s="479">
        <v>5.7930899999999999E-3</v>
      </c>
    </row>
    <row r="1246" spans="1:11" x14ac:dyDescent="0.2">
      <c r="A1246" s="209" t="s">
        <v>1196</v>
      </c>
      <c r="B1246" s="209" t="s">
        <v>489</v>
      </c>
      <c r="C1246" s="209" t="s">
        <v>1753</v>
      </c>
      <c r="D1246" s="276">
        <v>730460</v>
      </c>
      <c r="E1246" s="479">
        <v>1.29597E-3</v>
      </c>
      <c r="F1246" s="276">
        <v>206036</v>
      </c>
      <c r="G1246" s="276">
        <v>574228</v>
      </c>
      <c r="H1246" s="276">
        <v>382332</v>
      </c>
      <c r="I1246" s="276">
        <v>26884</v>
      </c>
      <c r="J1246" s="276">
        <v>1713904</v>
      </c>
      <c r="K1246" s="479">
        <v>3.0407899999999998E-3</v>
      </c>
    </row>
    <row r="1247" spans="1:11" x14ac:dyDescent="0.2">
      <c r="A1247" s="209" t="s">
        <v>1196</v>
      </c>
      <c r="B1247" s="209" t="s">
        <v>487</v>
      </c>
      <c r="C1247" s="209" t="s">
        <v>1753</v>
      </c>
      <c r="D1247" s="276">
        <v>8309</v>
      </c>
      <c r="E1247" s="479">
        <v>1.4739999999999999E-5</v>
      </c>
      <c r="F1247" s="276">
        <v>-1744</v>
      </c>
      <c r="G1247" s="276">
        <v>469</v>
      </c>
      <c r="H1247" s="276">
        <v>361</v>
      </c>
      <c r="I1247" s="276">
        <v>251</v>
      </c>
      <c r="J1247" s="276">
        <v>9390</v>
      </c>
      <c r="K1247" s="479">
        <v>1.666E-5</v>
      </c>
    </row>
    <row r="1248" spans="1:11" x14ac:dyDescent="0.2">
      <c r="A1248" s="209" t="s">
        <v>1196</v>
      </c>
      <c r="B1248" s="209" t="s">
        <v>479</v>
      </c>
      <c r="C1248" s="209" t="s">
        <v>1753</v>
      </c>
      <c r="D1248" s="276">
        <v>290071</v>
      </c>
      <c r="E1248" s="479">
        <v>5.1464000000000002E-4</v>
      </c>
      <c r="F1248" s="276">
        <v>34431</v>
      </c>
      <c r="G1248" s="276">
        <v>104652</v>
      </c>
      <c r="H1248" s="276">
        <v>214974</v>
      </c>
      <c r="I1248" s="276">
        <v>20477</v>
      </c>
      <c r="J1248" s="276">
        <v>630174</v>
      </c>
      <c r="K1248" s="479">
        <v>1.11805E-3</v>
      </c>
    </row>
    <row r="1249" spans="1:11" x14ac:dyDescent="0.2">
      <c r="A1249" s="209" t="s">
        <v>1196</v>
      </c>
      <c r="B1249" s="209" t="s">
        <v>472</v>
      </c>
      <c r="C1249" s="209" t="s">
        <v>1753</v>
      </c>
      <c r="D1249" s="276">
        <v>390524</v>
      </c>
      <c r="E1249" s="479">
        <v>6.9286E-4</v>
      </c>
      <c r="F1249" s="276">
        <v>15230</v>
      </c>
      <c r="G1249" s="276">
        <v>28794</v>
      </c>
      <c r="H1249" s="276">
        <v>48197</v>
      </c>
      <c r="I1249" s="276">
        <v>6997</v>
      </c>
      <c r="J1249" s="276">
        <v>474512</v>
      </c>
      <c r="K1249" s="479">
        <v>8.4186999999999999E-4</v>
      </c>
    </row>
    <row r="1250" spans="1:11" x14ac:dyDescent="0.2">
      <c r="A1250" s="209" t="s">
        <v>1196</v>
      </c>
      <c r="B1250" s="209" t="s">
        <v>464</v>
      </c>
      <c r="C1250" s="209" t="s">
        <v>1753</v>
      </c>
      <c r="D1250" s="276">
        <v>411830</v>
      </c>
      <c r="E1250" s="479">
        <v>7.3065999999999995E-4</v>
      </c>
      <c r="F1250" s="276">
        <v>0</v>
      </c>
      <c r="G1250" s="276">
        <v>0</v>
      </c>
      <c r="H1250" s="276">
        <v>0</v>
      </c>
      <c r="I1250" s="276">
        <v>0</v>
      </c>
      <c r="J1250" s="276">
        <v>411830</v>
      </c>
      <c r="K1250" s="479">
        <v>7.3065999999999995E-4</v>
      </c>
    </row>
    <row r="1251" spans="1:11" x14ac:dyDescent="0.2">
      <c r="A1251" s="209" t="s">
        <v>1196</v>
      </c>
      <c r="B1251" s="209" t="s">
        <v>1095</v>
      </c>
      <c r="C1251" s="209" t="s">
        <v>1753</v>
      </c>
      <c r="D1251" s="276">
        <v>243122</v>
      </c>
      <c r="E1251" s="479">
        <v>4.3134E-4</v>
      </c>
      <c r="F1251" s="276">
        <v>0</v>
      </c>
      <c r="G1251" s="276">
        <v>0</v>
      </c>
      <c r="H1251" s="276">
        <v>0</v>
      </c>
      <c r="I1251" s="276">
        <v>0</v>
      </c>
      <c r="J1251" s="276">
        <v>243122</v>
      </c>
      <c r="K1251" s="479">
        <v>4.3134E-4</v>
      </c>
    </row>
    <row r="1252" spans="1:11" x14ac:dyDescent="0.2">
      <c r="A1252" s="209" t="s">
        <v>1196</v>
      </c>
      <c r="B1252" s="209" t="s">
        <v>1096</v>
      </c>
      <c r="C1252" s="209" t="s">
        <v>1753</v>
      </c>
      <c r="D1252" s="276">
        <v>-31984</v>
      </c>
      <c r="E1252" s="479">
        <v>-5.6749999999999997E-5</v>
      </c>
      <c r="F1252" s="276">
        <v>-15673</v>
      </c>
      <c r="G1252" s="276">
        <v>0</v>
      </c>
      <c r="H1252" s="276">
        <v>0</v>
      </c>
      <c r="I1252" s="276">
        <v>0</v>
      </c>
      <c r="J1252" s="276">
        <v>-31984</v>
      </c>
      <c r="K1252" s="479">
        <v>-5.6749999999999997E-5</v>
      </c>
    </row>
    <row r="1253" spans="1:11" x14ac:dyDescent="0.2">
      <c r="A1253" s="209" t="s">
        <v>1196</v>
      </c>
      <c r="B1253" s="209" t="s">
        <v>1097</v>
      </c>
      <c r="C1253" s="209" t="s">
        <v>1753</v>
      </c>
      <c r="D1253" s="276">
        <v>177302</v>
      </c>
      <c r="E1253" s="479">
        <v>3.1457000000000002E-4</v>
      </c>
      <c r="F1253" s="276">
        <v>29354</v>
      </c>
      <c r="G1253" s="276">
        <v>80459</v>
      </c>
      <c r="H1253" s="276">
        <v>83131</v>
      </c>
      <c r="I1253" s="276">
        <v>6000</v>
      </c>
      <c r="J1253" s="276">
        <v>346892</v>
      </c>
      <c r="K1253" s="479">
        <v>6.1545000000000002E-4</v>
      </c>
    </row>
    <row r="1254" spans="1:11" x14ac:dyDescent="0.2">
      <c r="A1254" s="209" t="s">
        <v>1196</v>
      </c>
      <c r="B1254" s="209" t="s">
        <v>1098</v>
      </c>
      <c r="C1254" s="209" t="s">
        <v>1753</v>
      </c>
      <c r="D1254" s="276">
        <v>336293</v>
      </c>
      <c r="E1254" s="479">
        <v>5.9665E-4</v>
      </c>
      <c r="F1254" s="276">
        <v>39338</v>
      </c>
      <c r="G1254" s="276">
        <v>65225</v>
      </c>
      <c r="H1254" s="276">
        <v>216132</v>
      </c>
      <c r="I1254" s="276">
        <v>15583</v>
      </c>
      <c r="J1254" s="276">
        <v>633233</v>
      </c>
      <c r="K1254" s="479">
        <v>1.1234800000000001E-3</v>
      </c>
    </row>
    <row r="1255" spans="1:11" x14ac:dyDescent="0.2">
      <c r="A1255" s="209" t="s">
        <v>1196</v>
      </c>
      <c r="B1255" s="209" t="s">
        <v>1099</v>
      </c>
      <c r="C1255" s="209" t="s">
        <v>1753</v>
      </c>
      <c r="D1255" s="276">
        <v>14790</v>
      </c>
      <c r="E1255" s="479">
        <v>2.6239999999999999E-5</v>
      </c>
      <c r="F1255" s="276">
        <v>2759</v>
      </c>
      <c r="G1255" s="276">
        <v>3584</v>
      </c>
      <c r="H1255" s="276">
        <v>25870</v>
      </c>
      <c r="I1255" s="276">
        <v>617</v>
      </c>
      <c r="J1255" s="276">
        <v>44861</v>
      </c>
      <c r="K1255" s="479">
        <v>7.9590000000000002E-5</v>
      </c>
    </row>
    <row r="1256" spans="1:11" x14ac:dyDescent="0.2">
      <c r="A1256" s="209" t="s">
        <v>1196</v>
      </c>
      <c r="B1256" s="209" t="s">
        <v>453</v>
      </c>
      <c r="C1256" s="209" t="s">
        <v>1753</v>
      </c>
      <c r="D1256" s="276">
        <v>19055</v>
      </c>
      <c r="E1256" s="479">
        <v>3.3810000000000003E-5</v>
      </c>
      <c r="F1256" s="276">
        <v>18809</v>
      </c>
      <c r="G1256" s="276">
        <v>562</v>
      </c>
      <c r="H1256" s="276">
        <v>156</v>
      </c>
      <c r="I1256" s="276">
        <v>1746</v>
      </c>
      <c r="J1256" s="276">
        <v>21519</v>
      </c>
      <c r="K1256" s="479">
        <v>3.8179999999999997E-5</v>
      </c>
    </row>
    <row r="1257" spans="1:11" x14ac:dyDescent="0.2">
      <c r="A1257" s="209" t="s">
        <v>1196</v>
      </c>
      <c r="B1257" s="209" t="s">
        <v>449</v>
      </c>
      <c r="C1257" s="209" t="s">
        <v>1753</v>
      </c>
      <c r="D1257" s="276">
        <v>-5195</v>
      </c>
      <c r="E1257" s="479">
        <v>-9.2199999999999998E-6</v>
      </c>
      <c r="F1257" s="276">
        <v>-43</v>
      </c>
      <c r="G1257" s="276">
        <v>815</v>
      </c>
      <c r="H1257" s="276">
        <v>40</v>
      </c>
      <c r="I1257" s="276">
        <v>5098</v>
      </c>
      <c r="J1257" s="276">
        <v>758</v>
      </c>
      <c r="K1257" s="479">
        <v>1.3400000000000001E-6</v>
      </c>
    </row>
    <row r="1258" spans="1:11" x14ac:dyDescent="0.2">
      <c r="A1258" s="209" t="s">
        <v>1196</v>
      </c>
      <c r="B1258" s="209" t="s">
        <v>1826</v>
      </c>
      <c r="C1258" s="209" t="s">
        <v>1753</v>
      </c>
      <c r="D1258" s="276">
        <v>-33711</v>
      </c>
      <c r="E1258" s="479">
        <v>-5.9809999999999998E-5</v>
      </c>
      <c r="F1258" s="276">
        <v>-19686</v>
      </c>
      <c r="G1258" s="276">
        <v>382</v>
      </c>
      <c r="H1258" s="276">
        <v>232</v>
      </c>
      <c r="I1258" s="276">
        <v>2768</v>
      </c>
      <c r="J1258" s="276">
        <v>-30329</v>
      </c>
      <c r="K1258" s="479">
        <v>-5.3810000000000001E-5</v>
      </c>
    </row>
    <row r="1259" spans="1:11" x14ac:dyDescent="0.2">
      <c r="A1259" s="209" t="s">
        <v>1196</v>
      </c>
      <c r="B1259" s="209" t="s">
        <v>444</v>
      </c>
      <c r="C1259" s="209" t="s">
        <v>1753</v>
      </c>
      <c r="D1259" s="276">
        <v>4002886</v>
      </c>
      <c r="E1259" s="479">
        <v>7.1018799999999997E-3</v>
      </c>
      <c r="F1259" s="276">
        <v>569989</v>
      </c>
      <c r="G1259" s="276">
        <v>900525</v>
      </c>
      <c r="H1259" s="276">
        <v>1562710</v>
      </c>
      <c r="I1259" s="276">
        <v>154241</v>
      </c>
      <c r="J1259" s="276">
        <v>6620362</v>
      </c>
      <c r="K1259" s="479">
        <v>1.1745780000000001E-2</v>
      </c>
    </row>
    <row r="1260" spans="1:11" x14ac:dyDescent="0.2">
      <c r="A1260" s="209" t="s">
        <v>1196</v>
      </c>
      <c r="B1260" s="209" t="s">
        <v>440</v>
      </c>
      <c r="C1260" s="209" t="s">
        <v>1753</v>
      </c>
      <c r="D1260" s="276">
        <v>3162980</v>
      </c>
      <c r="E1260" s="479">
        <v>5.6117299999999997E-3</v>
      </c>
      <c r="F1260" s="276">
        <v>873643</v>
      </c>
      <c r="G1260" s="276">
        <v>543833</v>
      </c>
      <c r="H1260" s="276">
        <v>1432983</v>
      </c>
      <c r="I1260" s="276">
        <v>150916</v>
      </c>
      <c r="J1260" s="276">
        <v>5290712</v>
      </c>
      <c r="K1260" s="479">
        <v>9.3867299999999994E-3</v>
      </c>
    </row>
    <row r="1261" spans="1:11" x14ac:dyDescent="0.2">
      <c r="A1261" s="209" t="s">
        <v>1196</v>
      </c>
      <c r="B1261" s="209" t="s">
        <v>292</v>
      </c>
      <c r="C1261" s="209" t="s">
        <v>1753</v>
      </c>
      <c r="D1261" s="276">
        <v>1323745</v>
      </c>
      <c r="E1261" s="479">
        <v>2.3485799999999999E-3</v>
      </c>
      <c r="F1261" s="276">
        <v>-9050</v>
      </c>
      <c r="G1261" s="276">
        <v>279960</v>
      </c>
      <c r="H1261" s="276">
        <v>141879</v>
      </c>
      <c r="I1261" s="276">
        <v>25871</v>
      </c>
      <c r="J1261" s="276">
        <v>1771455</v>
      </c>
      <c r="K1261" s="479">
        <v>3.1429000000000001E-3</v>
      </c>
    </row>
    <row r="1262" spans="1:11" x14ac:dyDescent="0.2">
      <c r="A1262" s="209" t="s">
        <v>1196</v>
      </c>
      <c r="B1262" s="209" t="s">
        <v>290</v>
      </c>
      <c r="C1262" s="209" t="s">
        <v>1753</v>
      </c>
      <c r="D1262" s="276">
        <v>5474138</v>
      </c>
      <c r="E1262" s="479">
        <v>9.7121599999999992E-3</v>
      </c>
      <c r="F1262" s="276">
        <v>154086</v>
      </c>
      <c r="G1262" s="276">
        <v>586574</v>
      </c>
      <c r="H1262" s="276">
        <v>3030709</v>
      </c>
      <c r="I1262" s="276">
        <v>235515</v>
      </c>
      <c r="J1262" s="276">
        <v>9326936</v>
      </c>
      <c r="K1262" s="479">
        <v>1.6547760000000002E-2</v>
      </c>
    </row>
    <row r="1263" spans="1:11" x14ac:dyDescent="0.2">
      <c r="A1263" s="209" t="s">
        <v>1196</v>
      </c>
      <c r="B1263" s="209" t="s">
        <v>287</v>
      </c>
      <c r="C1263" s="209" t="s">
        <v>1753</v>
      </c>
      <c r="D1263" s="276">
        <v>969956</v>
      </c>
      <c r="E1263" s="479">
        <v>1.7208900000000001E-3</v>
      </c>
      <c r="F1263" s="276">
        <v>322848</v>
      </c>
      <c r="G1263" s="276">
        <v>309462</v>
      </c>
      <c r="H1263" s="276">
        <v>452901</v>
      </c>
      <c r="I1263" s="276">
        <v>30821</v>
      </c>
      <c r="J1263" s="276">
        <v>1763140</v>
      </c>
      <c r="K1263" s="479">
        <v>3.1281500000000001E-3</v>
      </c>
    </row>
    <row r="1264" spans="1:11" x14ac:dyDescent="0.2">
      <c r="A1264" s="209" t="s">
        <v>1196</v>
      </c>
      <c r="B1264" s="209" t="s">
        <v>284</v>
      </c>
      <c r="C1264" s="209" t="s">
        <v>1753</v>
      </c>
      <c r="D1264" s="276">
        <v>1151860</v>
      </c>
      <c r="E1264" s="479">
        <v>2.0436199999999999E-3</v>
      </c>
      <c r="F1264" s="276">
        <v>31748</v>
      </c>
      <c r="G1264" s="276">
        <v>178622</v>
      </c>
      <c r="H1264" s="276">
        <v>497880</v>
      </c>
      <c r="I1264" s="276">
        <v>58472</v>
      </c>
      <c r="J1264" s="276">
        <v>1886834</v>
      </c>
      <c r="K1264" s="479">
        <v>3.3476000000000001E-3</v>
      </c>
    </row>
    <row r="1265" spans="1:11" x14ac:dyDescent="0.2">
      <c r="A1265" s="209" t="s">
        <v>1196</v>
      </c>
      <c r="B1265" s="209" t="s">
        <v>273</v>
      </c>
      <c r="C1265" s="209" t="s">
        <v>1753</v>
      </c>
      <c r="D1265" s="276">
        <v>4112059</v>
      </c>
      <c r="E1265" s="479">
        <v>7.2955700000000004E-3</v>
      </c>
      <c r="F1265" s="276">
        <v>22426</v>
      </c>
      <c r="G1265" s="276">
        <v>670415</v>
      </c>
      <c r="H1265" s="276">
        <v>3120765</v>
      </c>
      <c r="I1265" s="276">
        <v>192716</v>
      </c>
      <c r="J1265" s="276">
        <v>8095955</v>
      </c>
      <c r="K1265" s="479">
        <v>1.436376E-2</v>
      </c>
    </row>
    <row r="1266" spans="1:11" x14ac:dyDescent="0.2">
      <c r="A1266" s="209" t="s">
        <v>1196</v>
      </c>
      <c r="B1266" s="209" t="s">
        <v>267</v>
      </c>
      <c r="C1266" s="209" t="s">
        <v>1753</v>
      </c>
      <c r="D1266" s="276">
        <v>1927421</v>
      </c>
      <c r="E1266" s="479">
        <v>3.41961E-3</v>
      </c>
      <c r="F1266" s="276">
        <v>348531</v>
      </c>
      <c r="G1266" s="276">
        <v>613227</v>
      </c>
      <c r="H1266" s="276">
        <v>882499</v>
      </c>
      <c r="I1266" s="276">
        <v>107168</v>
      </c>
      <c r="J1266" s="276">
        <v>3530315</v>
      </c>
      <c r="K1266" s="479">
        <v>6.2634500000000003E-3</v>
      </c>
    </row>
    <row r="1267" spans="1:11" x14ac:dyDescent="0.2">
      <c r="A1267" s="209" t="s">
        <v>1196</v>
      </c>
      <c r="B1267" s="209" t="s">
        <v>264</v>
      </c>
      <c r="C1267" s="209" t="s">
        <v>1753</v>
      </c>
      <c r="D1267" s="276">
        <v>2852199</v>
      </c>
      <c r="E1267" s="479">
        <v>5.06034E-3</v>
      </c>
      <c r="F1267" s="276">
        <v>84516</v>
      </c>
      <c r="G1267" s="276">
        <v>579640</v>
      </c>
      <c r="H1267" s="276">
        <v>767349</v>
      </c>
      <c r="I1267" s="276">
        <v>221484</v>
      </c>
      <c r="J1267" s="276">
        <v>4420672</v>
      </c>
      <c r="K1267" s="479">
        <v>7.8431100000000004E-3</v>
      </c>
    </row>
    <row r="1268" spans="1:11" x14ac:dyDescent="0.2">
      <c r="A1268" s="209" t="s">
        <v>1196</v>
      </c>
      <c r="B1268" s="209" t="s">
        <v>262</v>
      </c>
      <c r="C1268" s="209" t="s">
        <v>1753</v>
      </c>
      <c r="D1268" s="276">
        <v>186593</v>
      </c>
      <c r="E1268" s="479">
        <v>3.3105E-4</v>
      </c>
      <c r="F1268" s="276">
        <v>86838</v>
      </c>
      <c r="G1268" s="276">
        <v>156966</v>
      </c>
      <c r="H1268" s="276">
        <v>350412</v>
      </c>
      <c r="I1268" s="276">
        <v>31684</v>
      </c>
      <c r="J1268" s="276">
        <v>725655</v>
      </c>
      <c r="K1268" s="479">
        <v>1.2874500000000001E-3</v>
      </c>
    </row>
    <row r="1269" spans="1:11" x14ac:dyDescent="0.2">
      <c r="A1269" s="209" t="s">
        <v>1196</v>
      </c>
      <c r="B1269" s="209" t="s">
        <v>260</v>
      </c>
      <c r="C1269" s="209" t="s">
        <v>1753</v>
      </c>
      <c r="D1269" s="276">
        <v>3482013</v>
      </c>
      <c r="E1269" s="479">
        <v>6.1777500000000001E-3</v>
      </c>
      <c r="F1269" s="276">
        <v>1399704</v>
      </c>
      <c r="G1269" s="276">
        <v>394513</v>
      </c>
      <c r="H1269" s="276">
        <v>933189</v>
      </c>
      <c r="I1269" s="276">
        <v>51944</v>
      </c>
      <c r="J1269" s="276">
        <v>4861659</v>
      </c>
      <c r="K1269" s="479">
        <v>8.6255099999999994E-3</v>
      </c>
    </row>
    <row r="1270" spans="1:11" x14ac:dyDescent="0.2">
      <c r="A1270" s="209" t="s">
        <v>1196</v>
      </c>
      <c r="B1270" s="209" t="s">
        <v>258</v>
      </c>
      <c r="C1270" s="209" t="s">
        <v>1753</v>
      </c>
      <c r="D1270" s="276">
        <v>-2706</v>
      </c>
      <c r="E1270" s="479">
        <v>-4.7999999999999998E-6</v>
      </c>
      <c r="F1270" s="276">
        <v>-2285</v>
      </c>
      <c r="G1270" s="276">
        <v>1164</v>
      </c>
      <c r="H1270" s="276">
        <v>5281</v>
      </c>
      <c r="I1270" s="276">
        <v>235</v>
      </c>
      <c r="J1270" s="276">
        <v>3974</v>
      </c>
      <c r="K1270" s="479">
        <v>7.0500000000000003E-6</v>
      </c>
    </row>
    <row r="1271" spans="1:11" x14ac:dyDescent="0.2">
      <c r="A1271" s="209" t="s">
        <v>1196</v>
      </c>
      <c r="B1271" s="209" t="s">
        <v>254</v>
      </c>
      <c r="C1271" s="209" t="s">
        <v>1753</v>
      </c>
      <c r="D1271" s="276">
        <v>-10807</v>
      </c>
      <c r="E1271" s="479">
        <v>-1.9170000000000001E-5</v>
      </c>
      <c r="F1271" s="276">
        <v>-3203</v>
      </c>
      <c r="G1271" s="276">
        <v>3585</v>
      </c>
      <c r="H1271" s="276">
        <v>20566</v>
      </c>
      <c r="I1271" s="276">
        <v>323</v>
      </c>
      <c r="J1271" s="276">
        <v>13667</v>
      </c>
      <c r="K1271" s="479">
        <v>2.425E-5</v>
      </c>
    </row>
    <row r="1272" spans="1:11" x14ac:dyDescent="0.2">
      <c r="A1272" s="209" t="s">
        <v>1196</v>
      </c>
      <c r="B1272" s="209" t="s">
        <v>251</v>
      </c>
      <c r="C1272" s="209" t="s">
        <v>1753</v>
      </c>
      <c r="D1272" s="276">
        <v>-1428</v>
      </c>
      <c r="E1272" s="479">
        <v>-2.5299999999999999E-6</v>
      </c>
      <c r="F1272" s="276">
        <v>144</v>
      </c>
      <c r="G1272" s="276">
        <v>317</v>
      </c>
      <c r="H1272" s="276">
        <v>1295</v>
      </c>
      <c r="I1272" s="276">
        <v>43</v>
      </c>
      <c r="J1272" s="276">
        <v>227</v>
      </c>
      <c r="K1272" s="479">
        <v>3.9999999999999998E-7</v>
      </c>
    </row>
    <row r="1273" spans="1:11" x14ac:dyDescent="0.2">
      <c r="A1273" s="209" t="s">
        <v>1196</v>
      </c>
      <c r="B1273" s="209" t="s">
        <v>247</v>
      </c>
      <c r="C1273" s="209" t="s">
        <v>1753</v>
      </c>
      <c r="D1273" s="276">
        <v>119409</v>
      </c>
      <c r="E1273" s="479">
        <v>2.1185E-4</v>
      </c>
      <c r="F1273" s="276">
        <v>45477</v>
      </c>
      <c r="G1273" s="276">
        <v>25405</v>
      </c>
      <c r="H1273" s="276">
        <v>76934</v>
      </c>
      <c r="I1273" s="276">
        <v>2662</v>
      </c>
      <c r="J1273" s="276">
        <v>224410</v>
      </c>
      <c r="K1273" s="479">
        <v>3.9815E-4</v>
      </c>
    </row>
    <row r="1274" spans="1:11" x14ac:dyDescent="0.2">
      <c r="A1274" s="209" t="s">
        <v>1196</v>
      </c>
      <c r="B1274" s="209" t="s">
        <v>243</v>
      </c>
      <c r="C1274" s="209" t="s">
        <v>1753</v>
      </c>
      <c r="D1274" s="276">
        <v>3388616</v>
      </c>
      <c r="E1274" s="479">
        <v>6.0120499999999997E-3</v>
      </c>
      <c r="F1274" s="276">
        <v>3161779</v>
      </c>
      <c r="G1274" s="276">
        <v>989849</v>
      </c>
      <c r="H1274" s="276">
        <v>3464791</v>
      </c>
      <c r="I1274" s="276">
        <v>172065</v>
      </c>
      <c r="J1274" s="276">
        <v>8015321</v>
      </c>
      <c r="K1274" s="479">
        <v>1.4220699999999999E-2</v>
      </c>
    </row>
    <row r="1275" spans="1:11" x14ac:dyDescent="0.2">
      <c r="A1275" s="209" t="s">
        <v>1196</v>
      </c>
      <c r="B1275" s="209" t="s">
        <v>240</v>
      </c>
      <c r="C1275" s="209" t="s">
        <v>1753</v>
      </c>
      <c r="D1275" s="276">
        <v>605123</v>
      </c>
      <c r="E1275" s="479">
        <v>1.0736000000000001E-3</v>
      </c>
      <c r="F1275" s="276">
        <v>516440</v>
      </c>
      <c r="G1275" s="276">
        <v>250765</v>
      </c>
      <c r="H1275" s="276">
        <v>458187</v>
      </c>
      <c r="I1275" s="276">
        <v>28097</v>
      </c>
      <c r="J1275" s="276">
        <v>1342172</v>
      </c>
      <c r="K1275" s="479">
        <v>2.38127E-3</v>
      </c>
    </row>
    <row r="1276" spans="1:11" x14ac:dyDescent="0.2">
      <c r="A1276" s="209" t="s">
        <v>1196</v>
      </c>
      <c r="B1276" s="209" t="s">
        <v>237</v>
      </c>
      <c r="C1276" s="209" t="s">
        <v>1753</v>
      </c>
      <c r="D1276" s="276">
        <v>876863</v>
      </c>
      <c r="E1276" s="479">
        <v>1.55572E-3</v>
      </c>
      <c r="F1276" s="276">
        <v>407274</v>
      </c>
      <c r="G1276" s="276">
        <v>233725</v>
      </c>
      <c r="H1276" s="276">
        <v>620708</v>
      </c>
      <c r="I1276" s="276">
        <v>46763</v>
      </c>
      <c r="J1276" s="276">
        <v>1778059</v>
      </c>
      <c r="K1276" s="479">
        <v>3.15461E-3</v>
      </c>
    </row>
    <row r="1277" spans="1:11" x14ac:dyDescent="0.2">
      <c r="A1277" s="209" t="s">
        <v>1196</v>
      </c>
      <c r="B1277" s="209" t="s">
        <v>234</v>
      </c>
      <c r="C1277" s="209" t="s">
        <v>1753</v>
      </c>
      <c r="D1277" s="276">
        <v>-7654</v>
      </c>
      <c r="E1277" s="479">
        <v>-1.358E-5</v>
      </c>
      <c r="F1277" s="276">
        <v>108</v>
      </c>
      <c r="G1277" s="276">
        <v>527</v>
      </c>
      <c r="H1277" s="276">
        <v>60</v>
      </c>
      <c r="I1277" s="276">
        <v>300</v>
      </c>
      <c r="J1277" s="276">
        <v>-6767</v>
      </c>
      <c r="K1277" s="479">
        <v>-1.201E-5</v>
      </c>
    </row>
    <row r="1278" spans="1:11" x14ac:dyDescent="0.2">
      <c r="A1278" s="209" t="s">
        <v>1196</v>
      </c>
      <c r="B1278" s="209" t="s">
        <v>230</v>
      </c>
      <c r="C1278" s="209" t="s">
        <v>1753</v>
      </c>
      <c r="D1278" s="276">
        <v>68819</v>
      </c>
      <c r="E1278" s="479">
        <v>1.2210000000000001E-4</v>
      </c>
      <c r="F1278" s="276">
        <v>51205</v>
      </c>
      <c r="G1278" s="276">
        <v>11420</v>
      </c>
      <c r="H1278" s="276">
        <v>63381</v>
      </c>
      <c r="I1278" s="276">
        <v>5893</v>
      </c>
      <c r="J1278" s="276">
        <v>149513</v>
      </c>
      <c r="K1278" s="479">
        <v>2.6526000000000002E-4</v>
      </c>
    </row>
    <row r="1279" spans="1:11" x14ac:dyDescent="0.2">
      <c r="A1279" s="209" t="s">
        <v>1196</v>
      </c>
      <c r="B1279" s="209" t="s">
        <v>1100</v>
      </c>
      <c r="C1279" s="209" t="s">
        <v>1753</v>
      </c>
      <c r="D1279" s="276">
        <v>571916</v>
      </c>
      <c r="E1279" s="479">
        <v>1.0146899999999999E-3</v>
      </c>
      <c r="F1279" s="276">
        <v>382814</v>
      </c>
      <c r="G1279" s="276">
        <v>237505</v>
      </c>
      <c r="H1279" s="276">
        <v>432110</v>
      </c>
      <c r="I1279" s="276">
        <v>19777</v>
      </c>
      <c r="J1279" s="276">
        <v>1261308</v>
      </c>
      <c r="K1279" s="479">
        <v>2.2377999999999999E-3</v>
      </c>
    </row>
    <row r="1280" spans="1:11" x14ac:dyDescent="0.2">
      <c r="A1280" s="209" t="s">
        <v>1196</v>
      </c>
      <c r="B1280" s="209" t="s">
        <v>1101</v>
      </c>
      <c r="C1280" s="209" t="s">
        <v>1753</v>
      </c>
      <c r="D1280" s="276">
        <v>-185980</v>
      </c>
      <c r="E1280" s="479">
        <v>-3.2996000000000002E-4</v>
      </c>
      <c r="F1280" s="276">
        <v>500</v>
      </c>
      <c r="G1280" s="276">
        <v>1174</v>
      </c>
      <c r="H1280" s="276">
        <v>0</v>
      </c>
      <c r="I1280" s="276">
        <v>672</v>
      </c>
      <c r="J1280" s="276">
        <v>-184134</v>
      </c>
      <c r="K1280" s="479">
        <v>-3.2668999999999998E-4</v>
      </c>
    </row>
    <row r="1281" spans="1:11" x14ac:dyDescent="0.2">
      <c r="A1281" s="209" t="s">
        <v>1196</v>
      </c>
      <c r="B1281" s="209" t="s">
        <v>1102</v>
      </c>
      <c r="C1281" s="209" t="s">
        <v>1753</v>
      </c>
      <c r="D1281" s="276">
        <v>26709</v>
      </c>
      <c r="E1281" s="479">
        <v>4.7389999999999999E-5</v>
      </c>
      <c r="F1281" s="276">
        <v>419</v>
      </c>
      <c r="G1281" s="276">
        <v>16392</v>
      </c>
      <c r="H1281" s="276">
        <v>92653</v>
      </c>
      <c r="I1281" s="276">
        <v>4580</v>
      </c>
      <c r="J1281" s="276">
        <v>140334</v>
      </c>
      <c r="K1281" s="479">
        <v>2.4897999999999999E-4</v>
      </c>
    </row>
    <row r="1282" spans="1:11" x14ac:dyDescent="0.2">
      <c r="A1282" s="209" t="s">
        <v>1196</v>
      </c>
      <c r="B1282" s="209" t="s">
        <v>1103</v>
      </c>
      <c r="C1282" s="209" t="s">
        <v>1753</v>
      </c>
      <c r="D1282" s="276">
        <v>-15760</v>
      </c>
      <c r="E1282" s="479">
        <v>-2.796E-5</v>
      </c>
      <c r="F1282" s="276">
        <v>1</v>
      </c>
      <c r="G1282" s="276">
        <v>135</v>
      </c>
      <c r="H1282" s="276">
        <v>65</v>
      </c>
      <c r="I1282" s="276">
        <v>59</v>
      </c>
      <c r="J1282" s="276">
        <v>-15501</v>
      </c>
      <c r="K1282" s="479">
        <v>-2.7500000000000001E-5</v>
      </c>
    </row>
    <row r="1283" spans="1:11" x14ac:dyDescent="0.2">
      <c r="A1283" s="209" t="s">
        <v>1196</v>
      </c>
      <c r="B1283" s="209" t="s">
        <v>1104</v>
      </c>
      <c r="C1283" s="209" t="s">
        <v>1753</v>
      </c>
      <c r="D1283" s="276">
        <v>7789</v>
      </c>
      <c r="E1283" s="479">
        <v>1.382E-5</v>
      </c>
      <c r="F1283" s="276">
        <v>1486</v>
      </c>
      <c r="G1283" s="276">
        <v>3294</v>
      </c>
      <c r="H1283" s="276">
        <v>16778</v>
      </c>
      <c r="I1283" s="276">
        <v>2071</v>
      </c>
      <c r="J1283" s="276">
        <v>29932</v>
      </c>
      <c r="K1283" s="479">
        <v>5.3109999999999998E-5</v>
      </c>
    </row>
    <row r="1284" spans="1:11" x14ac:dyDescent="0.2">
      <c r="A1284" s="209" t="s">
        <v>1196</v>
      </c>
      <c r="B1284" s="209" t="s">
        <v>1105</v>
      </c>
      <c r="C1284" s="209" t="s">
        <v>1753</v>
      </c>
      <c r="D1284" s="276">
        <v>346407</v>
      </c>
      <c r="E1284" s="479">
        <v>6.1459000000000004E-4</v>
      </c>
      <c r="F1284" s="276">
        <v>62425</v>
      </c>
      <c r="G1284" s="276">
        <v>90689</v>
      </c>
      <c r="H1284" s="276">
        <v>165060</v>
      </c>
      <c r="I1284" s="276">
        <v>35390</v>
      </c>
      <c r="J1284" s="276">
        <v>637546</v>
      </c>
      <c r="K1284" s="479">
        <v>1.1311299999999999E-3</v>
      </c>
    </row>
    <row r="1285" spans="1:11" x14ac:dyDescent="0.2">
      <c r="A1285" s="209" t="s">
        <v>1196</v>
      </c>
      <c r="B1285" s="209" t="s">
        <v>206</v>
      </c>
      <c r="C1285" s="209" t="s">
        <v>1753</v>
      </c>
      <c r="D1285" s="276">
        <v>52952</v>
      </c>
      <c r="E1285" s="479">
        <v>9.3949999999999993E-5</v>
      </c>
      <c r="F1285" s="276">
        <v>450</v>
      </c>
      <c r="G1285" s="276">
        <v>2549</v>
      </c>
      <c r="H1285" s="276">
        <v>92906</v>
      </c>
      <c r="I1285" s="276">
        <v>2302</v>
      </c>
      <c r="J1285" s="276">
        <v>150709</v>
      </c>
      <c r="K1285" s="479">
        <v>2.6739E-4</v>
      </c>
    </row>
    <row r="1286" spans="1:11" x14ac:dyDescent="0.2">
      <c r="A1286" s="209" t="s">
        <v>1196</v>
      </c>
      <c r="B1286" s="209" t="s">
        <v>205</v>
      </c>
      <c r="C1286" s="209" t="s">
        <v>1753</v>
      </c>
      <c r="D1286" s="276">
        <v>6722</v>
      </c>
      <c r="E1286" s="479">
        <v>1.1929999999999999E-5</v>
      </c>
      <c r="F1286" s="276">
        <v>0</v>
      </c>
      <c r="G1286" s="276">
        <v>2621</v>
      </c>
      <c r="H1286" s="276">
        <v>8490</v>
      </c>
      <c r="I1286" s="276">
        <v>874</v>
      </c>
      <c r="J1286" s="276">
        <v>18707</v>
      </c>
      <c r="K1286" s="479">
        <v>3.3189999999999999E-5</v>
      </c>
    </row>
    <row r="1287" spans="1:11" x14ac:dyDescent="0.2">
      <c r="A1287" s="209" t="s">
        <v>1196</v>
      </c>
      <c r="B1287" s="209" t="s">
        <v>202</v>
      </c>
      <c r="C1287" s="209" t="s">
        <v>1753</v>
      </c>
      <c r="D1287" s="276">
        <v>-1760</v>
      </c>
      <c r="E1287" s="479">
        <v>-3.1200000000000002E-6</v>
      </c>
      <c r="F1287" s="276">
        <v>11</v>
      </c>
      <c r="G1287" s="276">
        <v>254</v>
      </c>
      <c r="H1287" s="276">
        <v>5</v>
      </c>
      <c r="I1287" s="276">
        <v>34</v>
      </c>
      <c r="J1287" s="276">
        <v>-1467</v>
      </c>
      <c r="K1287" s="479">
        <v>-2.6000000000000001E-6</v>
      </c>
    </row>
    <row r="1288" spans="1:11" x14ac:dyDescent="0.2">
      <c r="A1288" s="209" t="s">
        <v>1196</v>
      </c>
      <c r="B1288" s="209" t="s">
        <v>195</v>
      </c>
      <c r="C1288" s="209" t="s">
        <v>1753</v>
      </c>
      <c r="D1288" s="276">
        <v>-7703</v>
      </c>
      <c r="E1288" s="479">
        <v>-1.367E-5</v>
      </c>
      <c r="F1288" s="276">
        <v>-738</v>
      </c>
      <c r="G1288" s="276">
        <v>2327</v>
      </c>
      <c r="H1288" s="276">
        <v>12191</v>
      </c>
      <c r="I1288" s="276">
        <v>435</v>
      </c>
      <c r="J1288" s="276">
        <v>7250</v>
      </c>
      <c r="K1288" s="479">
        <v>1.2860000000000001E-5</v>
      </c>
    </row>
    <row r="1289" spans="1:11" x14ac:dyDescent="0.2">
      <c r="A1289" s="209" t="s">
        <v>1196</v>
      </c>
      <c r="B1289" s="209" t="s">
        <v>194</v>
      </c>
      <c r="C1289" s="209" t="s">
        <v>1753</v>
      </c>
      <c r="D1289" s="276">
        <v>-57139</v>
      </c>
      <c r="E1289" s="479">
        <v>-1.0137999999999999E-4</v>
      </c>
      <c r="F1289" s="276">
        <v>0</v>
      </c>
      <c r="G1289" s="276">
        <v>0</v>
      </c>
      <c r="H1289" s="276">
        <v>0</v>
      </c>
      <c r="I1289" s="276">
        <v>0</v>
      </c>
      <c r="J1289" s="276">
        <v>-57139</v>
      </c>
      <c r="K1289" s="479">
        <v>-1.0137999999999999E-4</v>
      </c>
    </row>
    <row r="1290" spans="1:11" x14ac:dyDescent="0.2">
      <c r="A1290" s="209" t="s">
        <v>1196</v>
      </c>
      <c r="B1290" s="209" t="s">
        <v>167</v>
      </c>
      <c r="C1290" s="209" t="s">
        <v>1753</v>
      </c>
      <c r="D1290" s="276">
        <v>-32644</v>
      </c>
      <c r="E1290" s="479">
        <v>-5.7920000000000001E-5</v>
      </c>
      <c r="F1290" s="276">
        <v>4967</v>
      </c>
      <c r="G1290" s="276">
        <v>1406</v>
      </c>
      <c r="H1290" s="276">
        <v>242</v>
      </c>
      <c r="I1290" s="276">
        <v>677</v>
      </c>
      <c r="J1290" s="276">
        <v>-30319</v>
      </c>
      <c r="K1290" s="479">
        <v>-5.3789999999999998E-5</v>
      </c>
    </row>
    <row r="1291" spans="1:11" x14ac:dyDescent="0.2">
      <c r="A1291" s="209" t="s">
        <v>1196</v>
      </c>
      <c r="B1291" s="209" t="s">
        <v>1106</v>
      </c>
      <c r="C1291" s="209" t="s">
        <v>1753</v>
      </c>
      <c r="D1291" s="276">
        <v>17501</v>
      </c>
      <c r="E1291" s="479">
        <v>3.1050000000000003E-5</v>
      </c>
      <c r="F1291" s="276">
        <v>0</v>
      </c>
      <c r="G1291" s="276">
        <v>0</v>
      </c>
      <c r="H1291" s="276">
        <v>0</v>
      </c>
      <c r="I1291" s="276">
        <v>0</v>
      </c>
      <c r="J1291" s="276">
        <v>17501</v>
      </c>
      <c r="K1291" s="479">
        <v>3.1050000000000003E-5</v>
      </c>
    </row>
    <row r="1292" spans="1:11" x14ac:dyDescent="0.2">
      <c r="A1292" s="209" t="s">
        <v>1196</v>
      </c>
      <c r="B1292" s="209" t="s">
        <v>1107</v>
      </c>
      <c r="C1292" s="209" t="s">
        <v>1753</v>
      </c>
      <c r="D1292" s="276">
        <v>2661</v>
      </c>
      <c r="E1292" s="479">
        <v>4.7199999999999997E-6</v>
      </c>
      <c r="F1292" s="276">
        <v>0</v>
      </c>
      <c r="G1292" s="276">
        <v>90</v>
      </c>
      <c r="H1292" s="276">
        <v>0</v>
      </c>
      <c r="I1292" s="276">
        <v>17</v>
      </c>
      <c r="J1292" s="276">
        <v>2768</v>
      </c>
      <c r="K1292" s="479">
        <v>4.9100000000000004E-6</v>
      </c>
    </row>
    <row r="1293" spans="1:11" x14ac:dyDescent="0.2">
      <c r="A1293" s="209" t="s">
        <v>1196</v>
      </c>
      <c r="B1293" s="209" t="s">
        <v>156</v>
      </c>
      <c r="C1293" s="209" t="s">
        <v>1753</v>
      </c>
      <c r="D1293" s="276">
        <v>-14627</v>
      </c>
      <c r="E1293" s="479">
        <v>-2.5950000000000001E-5</v>
      </c>
      <c r="F1293" s="276">
        <v>-949</v>
      </c>
      <c r="G1293" s="276">
        <v>898</v>
      </c>
      <c r="H1293" s="276">
        <v>0</v>
      </c>
      <c r="I1293" s="276">
        <v>160</v>
      </c>
      <c r="J1293" s="276">
        <v>-13569</v>
      </c>
      <c r="K1293" s="479">
        <v>-2.4070000000000002E-5</v>
      </c>
    </row>
    <row r="1294" spans="1:11" x14ac:dyDescent="0.2">
      <c r="A1294" s="209" t="s">
        <v>1196</v>
      </c>
      <c r="B1294" s="209" t="s">
        <v>154</v>
      </c>
      <c r="C1294" s="209" t="s">
        <v>1753</v>
      </c>
      <c r="D1294" s="276">
        <v>-35047</v>
      </c>
      <c r="E1294" s="479">
        <v>-6.2180000000000004E-5</v>
      </c>
      <c r="F1294" s="276">
        <v>-6783</v>
      </c>
      <c r="G1294" s="276">
        <v>0</v>
      </c>
      <c r="H1294" s="276">
        <v>0</v>
      </c>
      <c r="I1294" s="276">
        <v>0</v>
      </c>
      <c r="J1294" s="276">
        <v>-35047</v>
      </c>
      <c r="K1294" s="479">
        <v>-6.2180000000000004E-5</v>
      </c>
    </row>
    <row r="1295" spans="1:11" x14ac:dyDescent="0.2">
      <c r="A1295" s="209" t="s">
        <v>1196</v>
      </c>
      <c r="B1295" s="209" t="s">
        <v>152</v>
      </c>
      <c r="C1295" s="209" t="s">
        <v>1753</v>
      </c>
      <c r="D1295" s="276">
        <v>716081</v>
      </c>
      <c r="E1295" s="479">
        <v>1.2704599999999999E-3</v>
      </c>
      <c r="F1295" s="276">
        <v>42226</v>
      </c>
      <c r="G1295" s="276">
        <v>207791</v>
      </c>
      <c r="H1295" s="276">
        <v>644742</v>
      </c>
      <c r="I1295" s="276">
        <v>28761</v>
      </c>
      <c r="J1295" s="276">
        <v>1597375</v>
      </c>
      <c r="K1295" s="479">
        <v>2.8340499999999999E-3</v>
      </c>
    </row>
    <row r="1296" spans="1:11" x14ac:dyDescent="0.2">
      <c r="A1296" s="209" t="s">
        <v>1196</v>
      </c>
      <c r="B1296" s="209" t="s">
        <v>1108</v>
      </c>
      <c r="C1296" s="209" t="s">
        <v>1753</v>
      </c>
      <c r="D1296" s="276">
        <v>324125</v>
      </c>
      <c r="E1296" s="479">
        <v>5.7505999999999996E-4</v>
      </c>
      <c r="F1296" s="276">
        <v>25375</v>
      </c>
      <c r="G1296" s="276">
        <v>99037</v>
      </c>
      <c r="H1296" s="276">
        <v>178887</v>
      </c>
      <c r="I1296" s="276">
        <v>8739</v>
      </c>
      <c r="J1296" s="276">
        <v>610788</v>
      </c>
      <c r="K1296" s="479">
        <v>1.08365E-3</v>
      </c>
    </row>
    <row r="1297" spans="1:11" x14ac:dyDescent="0.2">
      <c r="A1297" s="209" t="s">
        <v>1196</v>
      </c>
      <c r="B1297" s="209" t="s">
        <v>1109</v>
      </c>
      <c r="C1297" s="209" t="s">
        <v>1753</v>
      </c>
      <c r="D1297" s="276">
        <v>1475179</v>
      </c>
      <c r="E1297" s="479">
        <v>2.6172499999999998E-3</v>
      </c>
      <c r="F1297" s="276">
        <v>296484</v>
      </c>
      <c r="G1297" s="276">
        <v>751386</v>
      </c>
      <c r="H1297" s="276">
        <v>1070917</v>
      </c>
      <c r="I1297" s="276">
        <v>30012</v>
      </c>
      <c r="J1297" s="276">
        <v>3327494</v>
      </c>
      <c r="K1297" s="479">
        <v>5.9036100000000001E-3</v>
      </c>
    </row>
    <row r="1298" spans="1:11" x14ac:dyDescent="0.2">
      <c r="A1298" s="209" t="s">
        <v>1196</v>
      </c>
      <c r="B1298" s="209" t="s">
        <v>1110</v>
      </c>
      <c r="C1298" s="209" t="s">
        <v>1753</v>
      </c>
      <c r="D1298" s="276">
        <v>4357</v>
      </c>
      <c r="E1298" s="479">
        <v>7.7300000000000005E-6</v>
      </c>
      <c r="F1298" s="276">
        <v>316</v>
      </c>
      <c r="G1298" s="276">
        <v>2164</v>
      </c>
      <c r="H1298" s="276">
        <v>6559</v>
      </c>
      <c r="I1298" s="276">
        <v>169</v>
      </c>
      <c r="J1298" s="276">
        <v>13249</v>
      </c>
      <c r="K1298" s="479">
        <v>2.351E-5</v>
      </c>
    </row>
    <row r="1299" spans="1:11" x14ac:dyDescent="0.2">
      <c r="A1299" s="209" t="s">
        <v>1196</v>
      </c>
      <c r="B1299" s="209" t="s">
        <v>1111</v>
      </c>
      <c r="C1299" s="209" t="s">
        <v>1753</v>
      </c>
      <c r="D1299" s="276">
        <v>36001</v>
      </c>
      <c r="E1299" s="479">
        <v>6.3869999999999997E-5</v>
      </c>
      <c r="F1299" s="276">
        <v>366</v>
      </c>
      <c r="G1299" s="276">
        <v>5785</v>
      </c>
      <c r="H1299" s="276">
        <v>40146</v>
      </c>
      <c r="I1299" s="276">
        <v>1265</v>
      </c>
      <c r="J1299" s="276">
        <v>83197</v>
      </c>
      <c r="K1299" s="479">
        <v>1.4761E-4</v>
      </c>
    </row>
    <row r="1300" spans="1:11" x14ac:dyDescent="0.2">
      <c r="A1300" s="209" t="s">
        <v>1196</v>
      </c>
      <c r="B1300" s="209" t="s">
        <v>1112</v>
      </c>
      <c r="C1300" s="209" t="s">
        <v>1753</v>
      </c>
      <c r="D1300" s="276">
        <v>158474</v>
      </c>
      <c r="E1300" s="479">
        <v>2.8116000000000003E-4</v>
      </c>
      <c r="F1300" s="276">
        <v>118328</v>
      </c>
      <c r="G1300" s="276">
        <v>30179</v>
      </c>
      <c r="H1300" s="276">
        <v>387587</v>
      </c>
      <c r="I1300" s="276">
        <v>5616</v>
      </c>
      <c r="J1300" s="276">
        <v>581856</v>
      </c>
      <c r="K1300" s="479">
        <v>1.03232E-3</v>
      </c>
    </row>
    <row r="1301" spans="1:11" x14ac:dyDescent="0.2">
      <c r="A1301" s="209" t="s">
        <v>1196</v>
      </c>
      <c r="B1301" s="209" t="s">
        <v>142</v>
      </c>
      <c r="C1301" s="209" t="s">
        <v>1753</v>
      </c>
      <c r="D1301" s="276">
        <v>5091047</v>
      </c>
      <c r="E1301" s="479">
        <v>9.0324900000000007E-3</v>
      </c>
      <c r="F1301" s="276">
        <v>316116</v>
      </c>
      <c r="G1301" s="276">
        <v>909216</v>
      </c>
      <c r="H1301" s="276">
        <v>1707714</v>
      </c>
      <c r="I1301" s="276">
        <v>123414</v>
      </c>
      <c r="J1301" s="276">
        <v>7831391</v>
      </c>
      <c r="K1301" s="479">
        <v>1.389438E-2</v>
      </c>
    </row>
    <row r="1302" spans="1:11" x14ac:dyDescent="0.2">
      <c r="A1302" s="209" t="s">
        <v>1196</v>
      </c>
      <c r="B1302" s="209" t="s">
        <v>131</v>
      </c>
      <c r="C1302" s="209" t="s">
        <v>1753</v>
      </c>
      <c r="D1302" s="276">
        <v>-17960</v>
      </c>
      <c r="E1302" s="479">
        <v>-3.1860000000000003E-5</v>
      </c>
      <c r="F1302" s="276">
        <v>54</v>
      </c>
      <c r="G1302" s="276">
        <v>3980</v>
      </c>
      <c r="H1302" s="276">
        <v>924</v>
      </c>
      <c r="I1302" s="276">
        <v>70</v>
      </c>
      <c r="J1302" s="276">
        <v>-12986</v>
      </c>
      <c r="K1302" s="479">
        <v>-2.304E-5</v>
      </c>
    </row>
    <row r="1303" spans="1:11" x14ac:dyDescent="0.2">
      <c r="A1303" s="209" t="s">
        <v>1196</v>
      </c>
      <c r="B1303" s="209" t="s">
        <v>126</v>
      </c>
      <c r="C1303" s="209" t="s">
        <v>1753</v>
      </c>
      <c r="D1303" s="276">
        <v>373266</v>
      </c>
      <c r="E1303" s="479">
        <v>6.6224000000000003E-4</v>
      </c>
      <c r="F1303" s="276">
        <v>80599</v>
      </c>
      <c r="G1303" s="276">
        <v>78727</v>
      </c>
      <c r="H1303" s="276">
        <v>400885</v>
      </c>
      <c r="I1303" s="276">
        <v>70259</v>
      </c>
      <c r="J1303" s="276">
        <v>923137</v>
      </c>
      <c r="K1303" s="479">
        <v>1.6378199999999999E-3</v>
      </c>
    </row>
    <row r="1304" spans="1:11" x14ac:dyDescent="0.2">
      <c r="A1304" s="209" t="s">
        <v>1196</v>
      </c>
      <c r="B1304" s="209" t="s">
        <v>1113</v>
      </c>
      <c r="C1304" s="209" t="s">
        <v>1753</v>
      </c>
      <c r="D1304" s="276">
        <v>12781</v>
      </c>
      <c r="E1304" s="479">
        <v>2.268E-5</v>
      </c>
      <c r="F1304" s="276">
        <v>204</v>
      </c>
      <c r="G1304" s="276">
        <v>2302</v>
      </c>
      <c r="H1304" s="276">
        <v>93</v>
      </c>
      <c r="I1304" s="276">
        <v>418</v>
      </c>
      <c r="J1304" s="276">
        <v>15594</v>
      </c>
      <c r="K1304" s="479">
        <v>2.7670000000000001E-5</v>
      </c>
    </row>
    <row r="1305" spans="1:11" x14ac:dyDescent="0.2">
      <c r="A1305" s="209" t="s">
        <v>1196</v>
      </c>
      <c r="B1305" s="209" t="s">
        <v>1114</v>
      </c>
      <c r="C1305" s="209" t="s">
        <v>1753</v>
      </c>
      <c r="D1305" s="276">
        <v>507376</v>
      </c>
      <c r="E1305" s="479">
        <v>9.0017999999999999E-4</v>
      </c>
      <c r="F1305" s="276">
        <v>381184</v>
      </c>
      <c r="G1305" s="276">
        <v>114678</v>
      </c>
      <c r="H1305" s="276">
        <v>517801</v>
      </c>
      <c r="I1305" s="276">
        <v>12188</v>
      </c>
      <c r="J1305" s="276">
        <v>1152043</v>
      </c>
      <c r="K1305" s="479">
        <v>2.0439400000000002E-3</v>
      </c>
    </row>
    <row r="1306" spans="1:11" x14ac:dyDescent="0.2">
      <c r="A1306" s="209" t="s">
        <v>1196</v>
      </c>
      <c r="B1306" s="209" t="s">
        <v>115</v>
      </c>
      <c r="C1306" s="209" t="s">
        <v>1753</v>
      </c>
      <c r="D1306" s="276">
        <v>289939</v>
      </c>
      <c r="E1306" s="479">
        <v>5.1440999999999998E-4</v>
      </c>
      <c r="F1306" s="276">
        <v>194280</v>
      </c>
      <c r="G1306" s="276">
        <v>70554</v>
      </c>
      <c r="H1306" s="276">
        <v>235023</v>
      </c>
      <c r="I1306" s="276">
        <v>9146</v>
      </c>
      <c r="J1306" s="276">
        <v>604662</v>
      </c>
      <c r="K1306" s="479">
        <v>1.0727899999999999E-3</v>
      </c>
    </row>
    <row r="1307" spans="1:11" x14ac:dyDescent="0.2">
      <c r="A1307" s="209" t="s">
        <v>1196</v>
      </c>
      <c r="B1307" s="209" t="s">
        <v>1115</v>
      </c>
      <c r="C1307" s="209" t="s">
        <v>1753</v>
      </c>
      <c r="D1307" s="276">
        <v>859116</v>
      </c>
      <c r="E1307" s="479">
        <v>1.5242400000000001E-3</v>
      </c>
      <c r="F1307" s="276">
        <v>722719</v>
      </c>
      <c r="G1307" s="276">
        <v>186076</v>
      </c>
      <c r="H1307" s="276">
        <v>447061</v>
      </c>
      <c r="I1307" s="276">
        <v>24177</v>
      </c>
      <c r="J1307" s="276">
        <v>1516430</v>
      </c>
      <c r="K1307" s="479">
        <v>2.6904400000000001E-3</v>
      </c>
    </row>
    <row r="1308" spans="1:11" x14ac:dyDescent="0.2">
      <c r="A1308" s="209" t="s">
        <v>1196</v>
      </c>
      <c r="B1308" s="209" t="s">
        <v>107</v>
      </c>
      <c r="C1308" s="209" t="s">
        <v>1753</v>
      </c>
      <c r="D1308" s="276">
        <v>3685</v>
      </c>
      <c r="E1308" s="479">
        <v>6.5400000000000001E-6</v>
      </c>
      <c r="F1308" s="276">
        <v>8778</v>
      </c>
      <c r="G1308" s="276">
        <v>4390</v>
      </c>
      <c r="H1308" s="276">
        <v>103725</v>
      </c>
      <c r="I1308" s="276">
        <v>3438</v>
      </c>
      <c r="J1308" s="276">
        <v>115238</v>
      </c>
      <c r="K1308" s="479">
        <v>2.0445000000000001E-4</v>
      </c>
    </row>
    <row r="1309" spans="1:11" x14ac:dyDescent="0.2">
      <c r="A1309" s="209" t="s">
        <v>1196</v>
      </c>
      <c r="B1309" s="209" t="s">
        <v>98</v>
      </c>
      <c r="C1309" s="209" t="s">
        <v>1753</v>
      </c>
      <c r="D1309" s="276">
        <v>117</v>
      </c>
      <c r="E1309" s="479">
        <v>2.1E-7</v>
      </c>
      <c r="F1309" s="276">
        <v>0</v>
      </c>
      <c r="G1309" s="276">
        <v>945</v>
      </c>
      <c r="H1309" s="276">
        <v>647</v>
      </c>
      <c r="I1309" s="276">
        <v>791</v>
      </c>
      <c r="J1309" s="276">
        <v>2500</v>
      </c>
      <c r="K1309" s="479">
        <v>4.4399999999999998E-6</v>
      </c>
    </row>
    <row r="1310" spans="1:11" x14ac:dyDescent="0.2">
      <c r="A1310" s="209" t="s">
        <v>1196</v>
      </c>
      <c r="B1310" s="209" t="s">
        <v>94</v>
      </c>
      <c r="C1310" s="209" t="s">
        <v>1753</v>
      </c>
      <c r="D1310" s="276">
        <v>25479</v>
      </c>
      <c r="E1310" s="479">
        <v>4.5200000000000001E-5</v>
      </c>
      <c r="F1310" s="276">
        <v>18768</v>
      </c>
      <c r="G1310" s="276">
        <v>7917</v>
      </c>
      <c r="H1310" s="276">
        <v>38613</v>
      </c>
      <c r="I1310" s="276">
        <v>1609</v>
      </c>
      <c r="J1310" s="276">
        <v>73618</v>
      </c>
      <c r="K1310" s="479">
        <v>1.3061E-4</v>
      </c>
    </row>
    <row r="1311" spans="1:11" x14ac:dyDescent="0.2">
      <c r="A1311" s="209" t="s">
        <v>1196</v>
      </c>
      <c r="B1311" s="209" t="s">
        <v>1116</v>
      </c>
      <c r="C1311" s="209" t="s">
        <v>1753</v>
      </c>
      <c r="D1311" s="276">
        <v>-15407</v>
      </c>
      <c r="E1311" s="479">
        <v>-2.7330000000000001E-5</v>
      </c>
      <c r="F1311" s="276">
        <v>0</v>
      </c>
      <c r="G1311" s="276">
        <v>56</v>
      </c>
      <c r="H1311" s="276">
        <v>277</v>
      </c>
      <c r="I1311" s="276">
        <v>13</v>
      </c>
      <c r="J1311" s="276">
        <v>-15061</v>
      </c>
      <c r="K1311" s="479">
        <v>-2.6720000000000002E-5</v>
      </c>
    </row>
    <row r="1312" spans="1:11" x14ac:dyDescent="0.2">
      <c r="A1312" s="209" t="s">
        <v>1196</v>
      </c>
      <c r="B1312" s="209" t="s">
        <v>79</v>
      </c>
      <c r="C1312" s="209" t="s">
        <v>1753</v>
      </c>
      <c r="D1312" s="276">
        <v>75130</v>
      </c>
      <c r="E1312" s="479">
        <v>1.3328999999999999E-4</v>
      </c>
      <c r="F1312" s="276">
        <v>4937</v>
      </c>
      <c r="G1312" s="276">
        <v>13294</v>
      </c>
      <c r="H1312" s="276">
        <v>47082</v>
      </c>
      <c r="I1312" s="276">
        <v>4824</v>
      </c>
      <c r="J1312" s="276">
        <v>140330</v>
      </c>
      <c r="K1312" s="479">
        <v>2.4897E-4</v>
      </c>
    </row>
    <row r="1313" spans="1:11" x14ac:dyDescent="0.2">
      <c r="A1313" s="209" t="s">
        <v>1196</v>
      </c>
      <c r="B1313" s="209" t="s">
        <v>74</v>
      </c>
      <c r="C1313" s="209" t="s">
        <v>1753</v>
      </c>
      <c r="D1313" s="276">
        <v>-2400</v>
      </c>
      <c r="E1313" s="479">
        <v>-4.2599999999999999E-6</v>
      </c>
      <c r="F1313" s="276">
        <v>-554</v>
      </c>
      <c r="G1313" s="276">
        <v>5</v>
      </c>
      <c r="H1313" s="276">
        <v>0</v>
      </c>
      <c r="I1313" s="276">
        <v>2</v>
      </c>
      <c r="J1313" s="276">
        <v>-2393</v>
      </c>
      <c r="K1313" s="479">
        <v>-4.25E-6</v>
      </c>
    </row>
    <row r="1314" spans="1:11" x14ac:dyDescent="0.2">
      <c r="A1314" s="209" t="s">
        <v>1196</v>
      </c>
      <c r="B1314" s="209" t="s">
        <v>70</v>
      </c>
      <c r="C1314" s="209" t="s">
        <v>1753</v>
      </c>
      <c r="D1314" s="276">
        <v>-231141</v>
      </c>
      <c r="E1314" s="479">
        <v>-4.1009E-4</v>
      </c>
      <c r="F1314" s="276">
        <v>0</v>
      </c>
      <c r="G1314" s="276">
        <v>0</v>
      </c>
      <c r="H1314" s="276">
        <v>0</v>
      </c>
      <c r="I1314" s="276">
        <v>0</v>
      </c>
      <c r="J1314" s="276">
        <v>-231141</v>
      </c>
      <c r="K1314" s="479">
        <v>-4.1009E-4</v>
      </c>
    </row>
    <row r="1315" spans="1:11" x14ac:dyDescent="0.2">
      <c r="A1315" s="209" t="s">
        <v>1196</v>
      </c>
      <c r="B1315" s="209" t="s">
        <v>68</v>
      </c>
      <c r="C1315" s="209" t="s">
        <v>1753</v>
      </c>
      <c r="D1315" s="276">
        <v>-97975</v>
      </c>
      <c r="E1315" s="479">
        <v>-1.7383000000000001E-4</v>
      </c>
      <c r="F1315" s="276">
        <v>-1985</v>
      </c>
      <c r="G1315" s="276">
        <v>973</v>
      </c>
      <c r="H1315" s="276">
        <v>0</v>
      </c>
      <c r="I1315" s="276">
        <v>311</v>
      </c>
      <c r="J1315" s="276">
        <v>-96691</v>
      </c>
      <c r="K1315" s="479">
        <v>-1.7155E-4</v>
      </c>
    </row>
    <row r="1316" spans="1:11" x14ac:dyDescent="0.2">
      <c r="A1316" s="209" t="s">
        <v>1196</v>
      </c>
      <c r="B1316" s="209" t="s">
        <v>59</v>
      </c>
      <c r="C1316" s="209" t="s">
        <v>1753</v>
      </c>
      <c r="D1316" s="276">
        <v>-40643</v>
      </c>
      <c r="E1316" s="479">
        <v>-7.2109999999999999E-5</v>
      </c>
      <c r="F1316" s="276">
        <v>0</v>
      </c>
      <c r="G1316" s="276">
        <v>336</v>
      </c>
      <c r="H1316" s="276">
        <v>0</v>
      </c>
      <c r="I1316" s="276">
        <v>102</v>
      </c>
      <c r="J1316" s="276">
        <v>-40205</v>
      </c>
      <c r="K1316" s="479">
        <v>-7.1329999999999996E-5</v>
      </c>
    </row>
    <row r="1317" spans="1:11" x14ac:dyDescent="0.2">
      <c r="A1317" s="209" t="s">
        <v>1196</v>
      </c>
      <c r="B1317" s="209" t="s">
        <v>54</v>
      </c>
      <c r="C1317" s="209" t="s">
        <v>1753</v>
      </c>
      <c r="D1317" s="276">
        <v>-71550</v>
      </c>
      <c r="E1317" s="479">
        <v>-1.2694E-4</v>
      </c>
      <c r="F1317" s="276">
        <v>0</v>
      </c>
      <c r="G1317" s="276">
        <v>0</v>
      </c>
      <c r="H1317" s="276">
        <v>0</v>
      </c>
      <c r="I1317" s="276">
        <v>0</v>
      </c>
      <c r="J1317" s="276">
        <v>-71550</v>
      </c>
      <c r="K1317" s="479">
        <v>-1.2694E-4</v>
      </c>
    </row>
    <row r="1318" spans="1:11" x14ac:dyDescent="0.2">
      <c r="A1318" s="209" t="s">
        <v>1196</v>
      </c>
      <c r="B1318" s="209" t="s">
        <v>50</v>
      </c>
      <c r="C1318" s="209" t="s">
        <v>1753</v>
      </c>
      <c r="D1318" s="276">
        <v>-24753</v>
      </c>
      <c r="E1318" s="479">
        <v>-4.392E-5</v>
      </c>
      <c r="F1318" s="276">
        <v>25</v>
      </c>
      <c r="G1318" s="276">
        <v>203</v>
      </c>
      <c r="H1318" s="276">
        <v>23</v>
      </c>
      <c r="I1318" s="276">
        <v>262</v>
      </c>
      <c r="J1318" s="276">
        <v>-24265</v>
      </c>
      <c r="K1318" s="479">
        <v>-4.3050000000000003E-5</v>
      </c>
    </row>
    <row r="1319" spans="1:11" x14ac:dyDescent="0.2">
      <c r="A1319" s="209" t="s">
        <v>1196</v>
      </c>
      <c r="B1319" s="209" t="s">
        <v>1117</v>
      </c>
      <c r="C1319" s="209" t="s">
        <v>1753</v>
      </c>
      <c r="D1319" s="276">
        <v>-1990</v>
      </c>
      <c r="E1319" s="479">
        <v>-3.5300000000000001E-6</v>
      </c>
      <c r="F1319" s="276">
        <v>0</v>
      </c>
      <c r="G1319" s="276">
        <v>268</v>
      </c>
      <c r="H1319" s="276">
        <v>0</v>
      </c>
      <c r="I1319" s="276">
        <v>73</v>
      </c>
      <c r="J1319" s="276">
        <v>-1649</v>
      </c>
      <c r="K1319" s="479">
        <v>-2.9299999999999999E-6</v>
      </c>
    </row>
    <row r="1320" spans="1:11" x14ac:dyDescent="0.2">
      <c r="A1320" s="209" t="s">
        <v>1196</v>
      </c>
      <c r="B1320" s="209" t="s">
        <v>41</v>
      </c>
      <c r="C1320" s="209" t="s">
        <v>1753</v>
      </c>
      <c r="D1320" s="276">
        <v>122883</v>
      </c>
      <c r="E1320" s="479">
        <v>2.1802E-4</v>
      </c>
      <c r="F1320" s="276">
        <v>75504</v>
      </c>
      <c r="G1320" s="276">
        <v>25730</v>
      </c>
      <c r="H1320" s="276">
        <v>214491</v>
      </c>
      <c r="I1320" s="276">
        <v>7144</v>
      </c>
      <c r="J1320" s="276">
        <v>370248</v>
      </c>
      <c r="K1320" s="479">
        <v>6.5689000000000003E-4</v>
      </c>
    </row>
    <row r="1321" spans="1:11" x14ac:dyDescent="0.2">
      <c r="A1321" s="209" t="s">
        <v>1196</v>
      </c>
      <c r="B1321" s="209" t="s">
        <v>37</v>
      </c>
      <c r="C1321" s="209" t="s">
        <v>1753</v>
      </c>
      <c r="D1321" s="276">
        <v>-212073</v>
      </c>
      <c r="E1321" s="479">
        <v>-3.7626000000000001E-4</v>
      </c>
      <c r="F1321" s="276">
        <v>0</v>
      </c>
      <c r="G1321" s="276">
        <v>0</v>
      </c>
      <c r="H1321" s="276">
        <v>0</v>
      </c>
      <c r="I1321" s="276">
        <v>0</v>
      </c>
      <c r="J1321" s="276">
        <v>-212073</v>
      </c>
      <c r="K1321" s="479">
        <v>-3.7626000000000001E-4</v>
      </c>
    </row>
    <row r="1322" spans="1:11" x14ac:dyDescent="0.2">
      <c r="A1322" s="209" t="s">
        <v>1196</v>
      </c>
      <c r="B1322" s="209" t="s">
        <v>35</v>
      </c>
      <c r="C1322" s="209" t="s">
        <v>1753</v>
      </c>
      <c r="D1322" s="276">
        <v>-15641</v>
      </c>
      <c r="E1322" s="479">
        <v>-2.775E-5</v>
      </c>
      <c r="F1322" s="276">
        <v>0</v>
      </c>
      <c r="G1322" s="276">
        <v>39</v>
      </c>
      <c r="H1322" s="276">
        <v>0</v>
      </c>
      <c r="I1322" s="276">
        <v>11</v>
      </c>
      <c r="J1322" s="276">
        <v>-15591</v>
      </c>
      <c r="K1322" s="479">
        <v>-2.7659999999999999E-5</v>
      </c>
    </row>
    <row r="1323" spans="1:11" x14ac:dyDescent="0.2">
      <c r="A1323" s="209" t="s">
        <v>1196</v>
      </c>
      <c r="B1323" s="209" t="s">
        <v>1118</v>
      </c>
      <c r="C1323" s="209" t="s">
        <v>1753</v>
      </c>
      <c r="D1323" s="276">
        <v>285073</v>
      </c>
      <c r="E1323" s="479">
        <v>5.0577E-4</v>
      </c>
      <c r="F1323" s="276">
        <v>-56</v>
      </c>
      <c r="G1323" s="276">
        <v>1198</v>
      </c>
      <c r="H1323" s="276">
        <v>9358</v>
      </c>
      <c r="I1323" s="276">
        <v>60606</v>
      </c>
      <c r="J1323" s="276">
        <v>356235</v>
      </c>
      <c r="K1323" s="479">
        <v>6.3203E-4</v>
      </c>
    </row>
    <row r="1324" spans="1:11" x14ac:dyDescent="0.2">
      <c r="A1324" s="209" t="s">
        <v>1196</v>
      </c>
      <c r="B1324" s="209" t="s">
        <v>26</v>
      </c>
      <c r="C1324" s="209" t="s">
        <v>1753</v>
      </c>
      <c r="D1324" s="276">
        <v>45956</v>
      </c>
      <c r="E1324" s="479">
        <v>8.153E-5</v>
      </c>
      <c r="F1324" s="276">
        <v>11</v>
      </c>
      <c r="G1324" s="276">
        <v>1413</v>
      </c>
      <c r="H1324" s="276">
        <v>0</v>
      </c>
      <c r="I1324" s="276">
        <v>4172</v>
      </c>
      <c r="J1324" s="276">
        <v>51541</v>
      </c>
      <c r="K1324" s="479">
        <v>9.1440000000000005E-5</v>
      </c>
    </row>
    <row r="1325" spans="1:11" x14ac:dyDescent="0.2">
      <c r="A1325" s="209" t="s">
        <v>1196</v>
      </c>
      <c r="B1325" s="209" t="s">
        <v>23</v>
      </c>
      <c r="C1325" s="209" t="s">
        <v>1753</v>
      </c>
      <c r="D1325" s="276">
        <v>43405</v>
      </c>
      <c r="E1325" s="479">
        <v>7.7009999999999996E-5</v>
      </c>
      <c r="F1325" s="276">
        <v>0</v>
      </c>
      <c r="G1325" s="276">
        <v>7690</v>
      </c>
      <c r="H1325" s="276">
        <v>26049</v>
      </c>
      <c r="I1325" s="276">
        <v>1783</v>
      </c>
      <c r="J1325" s="276">
        <v>78927</v>
      </c>
      <c r="K1325" s="479">
        <v>1.4003E-4</v>
      </c>
    </row>
    <row r="1326" spans="1:11" x14ac:dyDescent="0.2">
      <c r="A1326" s="209" t="s">
        <v>1196</v>
      </c>
      <c r="B1326" s="209" t="s">
        <v>21</v>
      </c>
      <c r="C1326" s="209" t="s">
        <v>1753</v>
      </c>
      <c r="D1326" s="276">
        <v>132555</v>
      </c>
      <c r="E1326" s="479">
        <v>2.3518000000000001E-4</v>
      </c>
      <c r="F1326" s="276">
        <v>14809</v>
      </c>
      <c r="G1326" s="276">
        <v>12763</v>
      </c>
      <c r="H1326" s="276">
        <v>50094</v>
      </c>
      <c r="I1326" s="276">
        <v>5505</v>
      </c>
      <c r="J1326" s="276">
        <v>200917</v>
      </c>
      <c r="K1326" s="479">
        <v>3.5646000000000001E-4</v>
      </c>
    </row>
    <row r="1327" spans="1:11" x14ac:dyDescent="0.2">
      <c r="A1327" s="209" t="s">
        <v>1196</v>
      </c>
      <c r="B1327" s="209" t="s">
        <v>20</v>
      </c>
      <c r="C1327" s="209" t="s">
        <v>1753</v>
      </c>
      <c r="D1327" s="276">
        <v>564770</v>
      </c>
      <c r="E1327" s="479">
        <v>1.00201E-3</v>
      </c>
      <c r="F1327" s="276">
        <v>187101</v>
      </c>
      <c r="G1327" s="276">
        <v>78667</v>
      </c>
      <c r="H1327" s="276">
        <v>240817</v>
      </c>
      <c r="I1327" s="276">
        <v>24725</v>
      </c>
      <c r="J1327" s="276">
        <v>908979</v>
      </c>
      <c r="K1327" s="479">
        <v>1.6126999999999999E-3</v>
      </c>
    </row>
    <row r="1328" spans="1:11" x14ac:dyDescent="0.2">
      <c r="A1328" s="209" t="s">
        <v>1196</v>
      </c>
      <c r="B1328" s="209" t="s">
        <v>1119</v>
      </c>
      <c r="C1328" s="209" t="s">
        <v>1753</v>
      </c>
      <c r="D1328" s="276">
        <v>1163818</v>
      </c>
      <c r="E1328" s="479">
        <v>2.0648300000000001E-3</v>
      </c>
      <c r="F1328" s="276">
        <v>110731</v>
      </c>
      <c r="G1328" s="276">
        <v>181966</v>
      </c>
      <c r="H1328" s="276">
        <v>0</v>
      </c>
      <c r="I1328" s="276">
        <v>17381</v>
      </c>
      <c r="J1328" s="276">
        <v>1363165</v>
      </c>
      <c r="K1328" s="479">
        <v>2.41851E-3</v>
      </c>
    </row>
    <row r="1329" spans="1:11" x14ac:dyDescent="0.2">
      <c r="A1329" s="209" t="s">
        <v>1196</v>
      </c>
      <c r="B1329" s="209" t="s">
        <v>1120</v>
      </c>
      <c r="C1329" s="209" t="s">
        <v>1753</v>
      </c>
      <c r="D1329" s="276">
        <v>969901</v>
      </c>
      <c r="E1329" s="479">
        <v>1.72079E-3</v>
      </c>
      <c r="F1329" s="276">
        <v>244635</v>
      </c>
      <c r="G1329" s="276">
        <v>154914</v>
      </c>
      <c r="H1329" s="276">
        <v>11162</v>
      </c>
      <c r="I1329" s="276">
        <v>15846</v>
      </c>
      <c r="J1329" s="276">
        <v>1151823</v>
      </c>
      <c r="K1329" s="479">
        <v>2.0435499999999999E-3</v>
      </c>
    </row>
    <row r="1330" spans="1:11" x14ac:dyDescent="0.2">
      <c r="A1330" s="209" t="s">
        <v>1196</v>
      </c>
      <c r="B1330" s="209" t="s">
        <v>1121</v>
      </c>
      <c r="C1330" s="209" t="s">
        <v>1753</v>
      </c>
      <c r="D1330" s="276">
        <v>784801</v>
      </c>
      <c r="E1330" s="479">
        <v>1.3923900000000001E-3</v>
      </c>
      <c r="F1330" s="276">
        <v>51167</v>
      </c>
      <c r="G1330" s="276">
        <v>88659</v>
      </c>
      <c r="H1330" s="276">
        <v>0</v>
      </c>
      <c r="I1330" s="276">
        <v>13740</v>
      </c>
      <c r="J1330" s="276">
        <v>887200</v>
      </c>
      <c r="K1330" s="479">
        <v>1.57406E-3</v>
      </c>
    </row>
    <row r="1331" spans="1:11" x14ac:dyDescent="0.2">
      <c r="A1331" s="209" t="s">
        <v>1196</v>
      </c>
      <c r="B1331" s="209" t="s">
        <v>1122</v>
      </c>
      <c r="C1331" s="209" t="s">
        <v>1753</v>
      </c>
      <c r="D1331" s="276">
        <v>1085989</v>
      </c>
      <c r="E1331" s="479">
        <v>1.9267500000000001E-3</v>
      </c>
      <c r="F1331" s="276">
        <v>32467</v>
      </c>
      <c r="G1331" s="276">
        <v>117551</v>
      </c>
      <c r="H1331" s="276">
        <v>0</v>
      </c>
      <c r="I1331" s="276">
        <v>16853</v>
      </c>
      <c r="J1331" s="276">
        <v>1220393</v>
      </c>
      <c r="K1331" s="479">
        <v>2.1652099999999999E-3</v>
      </c>
    </row>
    <row r="1332" spans="1:11" x14ac:dyDescent="0.2">
      <c r="A1332" s="209" t="s">
        <v>1196</v>
      </c>
      <c r="B1332" s="209" t="s">
        <v>1123</v>
      </c>
      <c r="C1332" s="209" t="s">
        <v>1753</v>
      </c>
      <c r="D1332" s="276">
        <v>532386</v>
      </c>
      <c r="E1332" s="479">
        <v>9.4454999999999995E-4</v>
      </c>
      <c r="F1332" s="276">
        <v>158040</v>
      </c>
      <c r="G1332" s="276">
        <v>53519</v>
      </c>
      <c r="H1332" s="276">
        <v>331</v>
      </c>
      <c r="I1332" s="276">
        <v>8818</v>
      </c>
      <c r="J1332" s="276">
        <v>595054</v>
      </c>
      <c r="K1332" s="479">
        <v>1.0557400000000001E-3</v>
      </c>
    </row>
    <row r="1333" spans="1:11" x14ac:dyDescent="0.2">
      <c r="A1333" s="209" t="s">
        <v>1196</v>
      </c>
      <c r="B1333" s="209" t="s">
        <v>15</v>
      </c>
      <c r="C1333" s="209" t="s">
        <v>1753</v>
      </c>
      <c r="D1333" s="276">
        <v>488287</v>
      </c>
      <c r="E1333" s="479">
        <v>8.6631000000000002E-4</v>
      </c>
      <c r="F1333" s="276">
        <v>45340</v>
      </c>
      <c r="G1333" s="276">
        <v>52655</v>
      </c>
      <c r="H1333" s="276">
        <v>268407</v>
      </c>
      <c r="I1333" s="276">
        <v>8069</v>
      </c>
      <c r="J1333" s="276">
        <v>817418</v>
      </c>
      <c r="K1333" s="479">
        <v>1.4502600000000001E-3</v>
      </c>
    </row>
    <row r="1334" spans="1:11" x14ac:dyDescent="0.2">
      <c r="A1334" s="209" t="s">
        <v>1196</v>
      </c>
      <c r="B1334" s="209" t="s">
        <v>11</v>
      </c>
      <c r="C1334" s="209" t="s">
        <v>1753</v>
      </c>
      <c r="D1334" s="276">
        <v>1213687</v>
      </c>
      <c r="E1334" s="479">
        <v>2.1533099999999999E-3</v>
      </c>
      <c r="F1334" s="276">
        <v>59712</v>
      </c>
      <c r="G1334" s="276">
        <v>416617</v>
      </c>
      <c r="H1334" s="276">
        <v>0</v>
      </c>
      <c r="I1334" s="276">
        <v>21682</v>
      </c>
      <c r="J1334" s="276">
        <v>1651986</v>
      </c>
      <c r="K1334" s="479">
        <v>2.9309399999999999E-3</v>
      </c>
    </row>
    <row r="1335" spans="1:11" x14ac:dyDescent="0.2">
      <c r="A1335" s="209" t="s">
        <v>1196</v>
      </c>
      <c r="B1335" s="209" t="s">
        <v>9</v>
      </c>
      <c r="C1335" s="209" t="s">
        <v>1753</v>
      </c>
      <c r="D1335" s="276">
        <v>131715</v>
      </c>
      <c r="E1335" s="479">
        <v>2.3368999999999999E-4</v>
      </c>
      <c r="F1335" s="276">
        <v>48757</v>
      </c>
      <c r="G1335" s="276">
        <v>32317</v>
      </c>
      <c r="H1335" s="276">
        <v>14664</v>
      </c>
      <c r="I1335" s="276">
        <v>2618</v>
      </c>
      <c r="J1335" s="276">
        <v>181314</v>
      </c>
      <c r="K1335" s="479">
        <v>3.2169000000000002E-4</v>
      </c>
    </row>
    <row r="1336" spans="1:11" x14ac:dyDescent="0.2">
      <c r="A1336" s="209" t="s">
        <v>1196</v>
      </c>
      <c r="B1336" s="209" t="s">
        <v>1124</v>
      </c>
      <c r="C1336" s="209" t="s">
        <v>1753</v>
      </c>
      <c r="D1336" s="276">
        <v>789941</v>
      </c>
      <c r="E1336" s="479">
        <v>1.4015099999999999E-3</v>
      </c>
      <c r="F1336" s="276">
        <v>128651</v>
      </c>
      <c r="G1336" s="276">
        <v>86072</v>
      </c>
      <c r="H1336" s="276">
        <v>0</v>
      </c>
      <c r="I1336" s="276">
        <v>13046</v>
      </c>
      <c r="J1336" s="276">
        <v>889059</v>
      </c>
      <c r="K1336" s="479">
        <v>1.5773600000000001E-3</v>
      </c>
    </row>
    <row r="1337" spans="1:11" x14ac:dyDescent="0.2">
      <c r="A1337" s="209" t="s">
        <v>1196</v>
      </c>
      <c r="B1337" s="209" t="s">
        <v>1125</v>
      </c>
      <c r="C1337" s="209" t="s">
        <v>1753</v>
      </c>
      <c r="D1337" s="276">
        <v>824421</v>
      </c>
      <c r="E1337" s="479">
        <v>1.4626800000000001E-3</v>
      </c>
      <c r="F1337" s="276">
        <v>191624</v>
      </c>
      <c r="G1337" s="276">
        <v>93745</v>
      </c>
      <c r="H1337" s="276">
        <v>0</v>
      </c>
      <c r="I1337" s="276">
        <v>12784</v>
      </c>
      <c r="J1337" s="276">
        <v>930950</v>
      </c>
      <c r="K1337" s="479">
        <v>1.65168E-3</v>
      </c>
    </row>
    <row r="1338" spans="1:11" x14ac:dyDescent="0.2">
      <c r="A1338" s="209" t="s">
        <v>1196</v>
      </c>
      <c r="B1338" s="209" t="s">
        <v>1126</v>
      </c>
      <c r="C1338" s="209" t="s">
        <v>1753</v>
      </c>
      <c r="D1338" s="276">
        <v>1758659</v>
      </c>
      <c r="E1338" s="479">
        <v>3.1202000000000001E-3</v>
      </c>
      <c r="F1338" s="276">
        <v>238648</v>
      </c>
      <c r="G1338" s="276">
        <v>213534</v>
      </c>
      <c r="H1338" s="276">
        <v>1700</v>
      </c>
      <c r="I1338" s="276">
        <v>33792</v>
      </c>
      <c r="J1338" s="276">
        <v>2007685</v>
      </c>
      <c r="K1338" s="479">
        <v>3.5620199999999999E-3</v>
      </c>
    </row>
    <row r="1339" spans="1:11" x14ac:dyDescent="0.2">
      <c r="A1339" s="209" t="s">
        <v>1196</v>
      </c>
      <c r="B1339" s="209" t="s">
        <v>1127</v>
      </c>
      <c r="C1339" s="209" t="s">
        <v>1753</v>
      </c>
      <c r="D1339" s="276">
        <v>1252069</v>
      </c>
      <c r="E1339" s="479">
        <v>2.2214100000000001E-3</v>
      </c>
      <c r="F1339" s="276">
        <v>350623</v>
      </c>
      <c r="G1339" s="276">
        <v>165499</v>
      </c>
      <c r="H1339" s="276">
        <v>0</v>
      </c>
      <c r="I1339" s="276">
        <v>19124</v>
      </c>
      <c r="J1339" s="276">
        <v>1436692</v>
      </c>
      <c r="K1339" s="479">
        <v>2.5489599999999999E-3</v>
      </c>
    </row>
    <row r="1340" spans="1:11" x14ac:dyDescent="0.2">
      <c r="A1340" s="209" t="s">
        <v>1196</v>
      </c>
      <c r="B1340" s="209" t="s">
        <v>7</v>
      </c>
      <c r="C1340" s="209" t="s">
        <v>1753</v>
      </c>
      <c r="D1340" s="276">
        <v>2387220</v>
      </c>
      <c r="E1340" s="479">
        <v>4.2353800000000004E-3</v>
      </c>
      <c r="F1340" s="276">
        <v>257289</v>
      </c>
      <c r="G1340" s="276">
        <v>277498</v>
      </c>
      <c r="H1340" s="276">
        <v>0</v>
      </c>
      <c r="I1340" s="276">
        <v>30191</v>
      </c>
      <c r="J1340" s="276">
        <v>2694909</v>
      </c>
      <c r="K1340" s="479">
        <v>4.7812799999999997E-3</v>
      </c>
    </row>
    <row r="1341" spans="1:11" x14ac:dyDescent="0.2">
      <c r="A1341" s="209" t="s">
        <v>1196</v>
      </c>
      <c r="B1341" s="209" t="s">
        <v>886</v>
      </c>
      <c r="C1341" s="209" t="s">
        <v>1753</v>
      </c>
      <c r="D1341" s="276">
        <v>442543</v>
      </c>
      <c r="E1341" s="479">
        <v>7.8516000000000002E-4</v>
      </c>
      <c r="F1341" s="276">
        <v>54645</v>
      </c>
      <c r="G1341" s="276">
        <v>73145</v>
      </c>
      <c r="H1341" s="276">
        <v>9438</v>
      </c>
      <c r="I1341" s="276">
        <v>7379</v>
      </c>
      <c r="J1341" s="276">
        <v>532505</v>
      </c>
      <c r="K1341" s="479">
        <v>9.4477000000000005E-4</v>
      </c>
    </row>
    <row r="1342" spans="1:11" x14ac:dyDescent="0.2">
      <c r="A1342" s="209" t="s">
        <v>1196</v>
      </c>
      <c r="B1342" s="209" t="s">
        <v>883</v>
      </c>
      <c r="C1342" s="209" t="s">
        <v>1753</v>
      </c>
      <c r="D1342" s="276">
        <v>1724736</v>
      </c>
      <c r="E1342" s="479">
        <v>3.0600100000000002E-3</v>
      </c>
      <c r="F1342" s="276">
        <v>219980</v>
      </c>
      <c r="G1342" s="276">
        <v>243758</v>
      </c>
      <c r="H1342" s="276">
        <v>10</v>
      </c>
      <c r="I1342" s="276">
        <v>30372</v>
      </c>
      <c r="J1342" s="276">
        <v>1998876</v>
      </c>
      <c r="K1342" s="479">
        <v>3.54639E-3</v>
      </c>
    </row>
    <row r="1343" spans="1:11" x14ac:dyDescent="0.2">
      <c r="A1343" s="209" t="s">
        <v>1196</v>
      </c>
      <c r="B1343" s="209" t="s">
        <v>1128</v>
      </c>
      <c r="C1343" s="209" t="s">
        <v>1753</v>
      </c>
      <c r="D1343" s="276">
        <v>1132071</v>
      </c>
      <c r="E1343" s="479">
        <v>2.0085099999999998E-3</v>
      </c>
      <c r="F1343" s="276">
        <v>432240</v>
      </c>
      <c r="G1343" s="276">
        <v>124025</v>
      </c>
      <c r="H1343" s="276">
        <v>187577</v>
      </c>
      <c r="I1343" s="276">
        <v>18741</v>
      </c>
      <c r="J1343" s="276">
        <v>1462414</v>
      </c>
      <c r="K1343" s="479">
        <v>2.5945999999999999E-3</v>
      </c>
    </row>
    <row r="1344" spans="1:11" x14ac:dyDescent="0.2">
      <c r="A1344" s="209" t="s">
        <v>1196</v>
      </c>
      <c r="B1344" s="209" t="s">
        <v>1129</v>
      </c>
      <c r="C1344" s="209" t="s">
        <v>1753</v>
      </c>
      <c r="D1344" s="276">
        <v>1085708</v>
      </c>
      <c r="E1344" s="479">
        <v>1.92625E-3</v>
      </c>
      <c r="F1344" s="276">
        <v>645767</v>
      </c>
      <c r="G1344" s="276">
        <v>328479</v>
      </c>
      <c r="H1344" s="276">
        <v>32</v>
      </c>
      <c r="I1344" s="276">
        <v>17774</v>
      </c>
      <c r="J1344" s="276">
        <v>1431993</v>
      </c>
      <c r="K1344" s="479">
        <v>2.5406299999999999E-3</v>
      </c>
    </row>
    <row r="1345" spans="1:11" x14ac:dyDescent="0.2">
      <c r="A1345" s="209" t="s">
        <v>1196</v>
      </c>
      <c r="B1345" s="209" t="s">
        <v>1130</v>
      </c>
      <c r="C1345" s="209" t="s">
        <v>1753</v>
      </c>
      <c r="D1345" s="276">
        <v>217195</v>
      </c>
      <c r="E1345" s="479">
        <v>3.8535000000000002E-4</v>
      </c>
      <c r="F1345" s="276">
        <v>145443</v>
      </c>
      <c r="G1345" s="276">
        <v>23121</v>
      </c>
      <c r="H1345" s="276">
        <v>57532</v>
      </c>
      <c r="I1345" s="276">
        <v>3305</v>
      </c>
      <c r="J1345" s="276">
        <v>301153</v>
      </c>
      <c r="K1345" s="479">
        <v>5.3430000000000003E-4</v>
      </c>
    </row>
    <row r="1346" spans="1:11" x14ac:dyDescent="0.2">
      <c r="A1346" s="209" t="s">
        <v>1196</v>
      </c>
      <c r="B1346" s="209" t="s">
        <v>1131</v>
      </c>
      <c r="C1346" s="209" t="s">
        <v>1753</v>
      </c>
      <c r="D1346" s="276">
        <v>323144</v>
      </c>
      <c r="E1346" s="479">
        <v>5.7331999999999999E-4</v>
      </c>
      <c r="F1346" s="276">
        <v>1177</v>
      </c>
      <c r="G1346" s="276">
        <v>0</v>
      </c>
      <c r="H1346" s="276">
        <v>0</v>
      </c>
      <c r="I1346" s="276">
        <v>11013</v>
      </c>
      <c r="J1346" s="276">
        <v>334157</v>
      </c>
      <c r="K1346" s="479">
        <v>5.9285999999999996E-4</v>
      </c>
    </row>
    <row r="1347" spans="1:11" x14ac:dyDescent="0.2">
      <c r="A1347" s="209" t="s">
        <v>1196</v>
      </c>
      <c r="B1347" s="209" t="s">
        <v>880</v>
      </c>
      <c r="C1347" s="209" t="s">
        <v>1753</v>
      </c>
      <c r="D1347" s="276">
        <v>45660</v>
      </c>
      <c r="E1347" s="479">
        <v>8.1009999999999999E-5</v>
      </c>
      <c r="F1347" s="276">
        <v>4229</v>
      </c>
      <c r="G1347" s="276">
        <v>1834</v>
      </c>
      <c r="H1347" s="276">
        <v>402</v>
      </c>
      <c r="I1347" s="276">
        <v>239</v>
      </c>
      <c r="J1347" s="276">
        <v>48135</v>
      </c>
      <c r="K1347" s="479">
        <v>8.5400000000000002E-5</v>
      </c>
    </row>
    <row r="1348" spans="1:11" x14ac:dyDescent="0.2">
      <c r="A1348" s="209" t="s">
        <v>1196</v>
      </c>
      <c r="B1348" s="209" t="s">
        <v>1132</v>
      </c>
      <c r="C1348" s="209" t="s">
        <v>1753</v>
      </c>
      <c r="D1348" s="276">
        <v>202984</v>
      </c>
      <c r="E1348" s="479">
        <v>3.6013000000000001E-4</v>
      </c>
      <c r="F1348" s="276">
        <v>51699</v>
      </c>
      <c r="G1348" s="276">
        <v>15565</v>
      </c>
      <c r="H1348" s="276">
        <v>41648</v>
      </c>
      <c r="I1348" s="276">
        <v>2494</v>
      </c>
      <c r="J1348" s="276">
        <v>262691</v>
      </c>
      <c r="K1348" s="479">
        <v>4.6606000000000002E-4</v>
      </c>
    </row>
    <row r="1349" spans="1:11" x14ac:dyDescent="0.2">
      <c r="A1349" s="209" t="s">
        <v>1196</v>
      </c>
      <c r="B1349" s="209" t="s">
        <v>878</v>
      </c>
      <c r="C1349" s="209" t="s">
        <v>1753</v>
      </c>
      <c r="D1349" s="276">
        <v>2976143</v>
      </c>
      <c r="E1349" s="479">
        <v>5.2802400000000003E-3</v>
      </c>
      <c r="F1349" s="276">
        <v>888939</v>
      </c>
      <c r="G1349" s="276">
        <v>255580</v>
      </c>
      <c r="H1349" s="276">
        <v>9273</v>
      </c>
      <c r="I1349" s="276">
        <v>34217</v>
      </c>
      <c r="J1349" s="276">
        <v>3275213</v>
      </c>
      <c r="K1349" s="479">
        <v>5.8108500000000002E-3</v>
      </c>
    </row>
    <row r="1350" spans="1:11" x14ac:dyDescent="0.2">
      <c r="A1350" s="209" t="s">
        <v>1196</v>
      </c>
      <c r="B1350" s="209" t="s">
        <v>877</v>
      </c>
      <c r="C1350" s="209" t="s">
        <v>1753</v>
      </c>
      <c r="D1350" s="276">
        <v>3057029</v>
      </c>
      <c r="E1350" s="479">
        <v>5.4237499999999998E-3</v>
      </c>
      <c r="F1350" s="276">
        <v>857305</v>
      </c>
      <c r="G1350" s="276">
        <v>617546</v>
      </c>
      <c r="H1350" s="276">
        <v>1414893</v>
      </c>
      <c r="I1350" s="276">
        <v>35616</v>
      </c>
      <c r="J1350" s="276">
        <v>5125084</v>
      </c>
      <c r="K1350" s="479">
        <v>9.0928699999999994E-3</v>
      </c>
    </row>
    <row r="1351" spans="1:11" x14ac:dyDescent="0.2">
      <c r="A1351" s="209" t="s">
        <v>1196</v>
      </c>
      <c r="B1351" s="209" t="s">
        <v>875</v>
      </c>
      <c r="C1351" s="209" t="s">
        <v>1753</v>
      </c>
      <c r="D1351" s="276">
        <v>683994</v>
      </c>
      <c r="E1351" s="479">
        <v>1.2135399999999999E-3</v>
      </c>
      <c r="F1351" s="276">
        <v>456828</v>
      </c>
      <c r="G1351" s="276">
        <v>102758</v>
      </c>
      <c r="H1351" s="276">
        <v>0</v>
      </c>
      <c r="I1351" s="276">
        <v>7048</v>
      </c>
      <c r="J1351" s="276">
        <v>793800</v>
      </c>
      <c r="K1351" s="479">
        <v>1.4083500000000001E-3</v>
      </c>
    </row>
    <row r="1352" spans="1:11" x14ac:dyDescent="0.2">
      <c r="A1352" s="209" t="s">
        <v>1196</v>
      </c>
      <c r="B1352" s="209" t="s">
        <v>873</v>
      </c>
      <c r="C1352" s="209" t="s">
        <v>1753</v>
      </c>
      <c r="D1352" s="276">
        <v>520639</v>
      </c>
      <c r="E1352" s="479">
        <v>9.2371E-4</v>
      </c>
      <c r="F1352" s="276">
        <v>504045</v>
      </c>
      <c r="G1352" s="276">
        <v>51022</v>
      </c>
      <c r="H1352" s="276">
        <v>65</v>
      </c>
      <c r="I1352" s="276">
        <v>7364</v>
      </c>
      <c r="J1352" s="276">
        <v>579090</v>
      </c>
      <c r="K1352" s="479">
        <v>1.02742E-3</v>
      </c>
    </row>
    <row r="1353" spans="1:11" x14ac:dyDescent="0.2">
      <c r="A1353" s="209" t="s">
        <v>1196</v>
      </c>
      <c r="B1353" s="209" t="s">
        <v>1133</v>
      </c>
      <c r="C1353" s="209" t="s">
        <v>1753</v>
      </c>
      <c r="D1353" s="276">
        <v>1543844</v>
      </c>
      <c r="E1353" s="479">
        <v>2.7390700000000001E-3</v>
      </c>
      <c r="F1353" s="276">
        <v>652422</v>
      </c>
      <c r="G1353" s="276">
        <v>196594</v>
      </c>
      <c r="H1353" s="276">
        <v>249391</v>
      </c>
      <c r="I1353" s="276">
        <v>14266</v>
      </c>
      <c r="J1353" s="276">
        <v>2004095</v>
      </c>
      <c r="K1353" s="479">
        <v>3.55565E-3</v>
      </c>
    </row>
    <row r="1354" spans="1:11" x14ac:dyDescent="0.2">
      <c r="A1354" s="209" t="s">
        <v>1196</v>
      </c>
      <c r="B1354" s="209" t="s">
        <v>870</v>
      </c>
      <c r="C1354" s="209" t="s">
        <v>1753</v>
      </c>
      <c r="D1354" s="276">
        <v>5014358</v>
      </c>
      <c r="E1354" s="479">
        <v>8.8964200000000004E-3</v>
      </c>
      <c r="F1354" s="276">
        <v>3042724</v>
      </c>
      <c r="G1354" s="276">
        <v>666430</v>
      </c>
      <c r="H1354" s="276">
        <v>559313</v>
      </c>
      <c r="I1354" s="276">
        <v>53318</v>
      </c>
      <c r="J1354" s="276">
        <v>6293419</v>
      </c>
      <c r="K1354" s="479">
        <v>1.1165720000000001E-2</v>
      </c>
    </row>
    <row r="1355" spans="1:11" x14ac:dyDescent="0.2">
      <c r="A1355" s="209" t="s">
        <v>1196</v>
      </c>
      <c r="B1355" s="209" t="s">
        <v>1134</v>
      </c>
      <c r="C1355" s="209" t="s">
        <v>1753</v>
      </c>
      <c r="D1355" s="276">
        <v>659692</v>
      </c>
      <c r="E1355" s="479">
        <v>1.1704199999999999E-3</v>
      </c>
      <c r="F1355" s="276">
        <v>442067</v>
      </c>
      <c r="G1355" s="276">
        <v>140716</v>
      </c>
      <c r="H1355" s="276">
        <v>216627</v>
      </c>
      <c r="I1355" s="276">
        <v>8996</v>
      </c>
      <c r="J1355" s="276">
        <v>1026031</v>
      </c>
      <c r="K1355" s="479">
        <v>1.82037E-3</v>
      </c>
    </row>
    <row r="1356" spans="1:11" x14ac:dyDescent="0.2">
      <c r="A1356" s="209" t="s">
        <v>1196</v>
      </c>
      <c r="B1356" s="209" t="s">
        <v>866</v>
      </c>
      <c r="C1356" s="209" t="s">
        <v>1753</v>
      </c>
      <c r="D1356" s="276">
        <v>3711244</v>
      </c>
      <c r="E1356" s="479">
        <v>6.5844500000000004E-3</v>
      </c>
      <c r="F1356" s="276">
        <v>2570166</v>
      </c>
      <c r="G1356" s="276">
        <v>434482</v>
      </c>
      <c r="H1356" s="276">
        <v>301676</v>
      </c>
      <c r="I1356" s="276">
        <v>28429</v>
      </c>
      <c r="J1356" s="276">
        <v>4475831</v>
      </c>
      <c r="K1356" s="479">
        <v>7.9409800000000003E-3</v>
      </c>
    </row>
    <row r="1357" spans="1:11" x14ac:dyDescent="0.2">
      <c r="A1357" s="209" t="s">
        <v>1196</v>
      </c>
      <c r="B1357" s="209" t="s">
        <v>865</v>
      </c>
      <c r="C1357" s="209" t="s">
        <v>1753</v>
      </c>
      <c r="D1357" s="276">
        <v>7815203</v>
      </c>
      <c r="E1357" s="479">
        <v>1.386566E-2</v>
      </c>
      <c r="F1357" s="276">
        <v>1173404</v>
      </c>
      <c r="G1357" s="276">
        <v>274852</v>
      </c>
      <c r="H1357" s="276">
        <v>2774336</v>
      </c>
      <c r="I1357" s="276">
        <v>190446</v>
      </c>
      <c r="J1357" s="276">
        <v>11054837</v>
      </c>
      <c r="K1357" s="479">
        <v>1.961338E-2</v>
      </c>
    </row>
    <row r="1358" spans="1:11" x14ac:dyDescent="0.2">
      <c r="A1358" s="209" t="s">
        <v>1196</v>
      </c>
      <c r="B1358" s="209" t="s">
        <v>863</v>
      </c>
      <c r="C1358" s="209" t="s">
        <v>1753</v>
      </c>
      <c r="D1358" s="276">
        <v>2661310</v>
      </c>
      <c r="E1358" s="479">
        <v>4.7216699999999999E-3</v>
      </c>
      <c r="F1358" s="276">
        <v>70506</v>
      </c>
      <c r="G1358" s="276">
        <v>101329</v>
      </c>
      <c r="H1358" s="276">
        <v>302206</v>
      </c>
      <c r="I1358" s="276">
        <v>51844</v>
      </c>
      <c r="J1358" s="276">
        <v>3116689</v>
      </c>
      <c r="K1358" s="479">
        <v>5.5296E-3</v>
      </c>
    </row>
    <row r="1359" spans="1:11" x14ac:dyDescent="0.2">
      <c r="A1359" s="209" t="s">
        <v>1196</v>
      </c>
      <c r="B1359" s="209" t="s">
        <v>1135</v>
      </c>
      <c r="C1359" s="209" t="s">
        <v>1753</v>
      </c>
      <c r="D1359" s="276">
        <v>144560</v>
      </c>
      <c r="E1359" s="479">
        <v>2.5648000000000001E-4</v>
      </c>
      <c r="F1359" s="276">
        <v>86943</v>
      </c>
      <c r="G1359" s="276">
        <v>4416</v>
      </c>
      <c r="H1359" s="276">
        <v>29649</v>
      </c>
      <c r="I1359" s="276">
        <v>3281</v>
      </c>
      <c r="J1359" s="276">
        <v>181906</v>
      </c>
      <c r="K1359" s="479">
        <v>3.2274000000000002E-4</v>
      </c>
    </row>
    <row r="1360" spans="1:11" x14ac:dyDescent="0.2">
      <c r="A1360" s="209" t="s">
        <v>1196</v>
      </c>
      <c r="B1360" s="209" t="s">
        <v>861</v>
      </c>
      <c r="C1360" s="209" t="s">
        <v>1753</v>
      </c>
      <c r="D1360" s="276">
        <v>79577</v>
      </c>
      <c r="E1360" s="479">
        <v>1.4118E-4</v>
      </c>
      <c r="F1360" s="276">
        <v>3154</v>
      </c>
      <c r="G1360" s="276">
        <v>7397</v>
      </c>
      <c r="H1360" s="276">
        <v>77</v>
      </c>
      <c r="I1360" s="276">
        <v>1389</v>
      </c>
      <c r="J1360" s="276">
        <v>88440</v>
      </c>
      <c r="K1360" s="479">
        <v>1.5690999999999999E-4</v>
      </c>
    </row>
    <row r="1361" spans="1:11" x14ac:dyDescent="0.2">
      <c r="A1361" s="209" t="s">
        <v>1196</v>
      </c>
      <c r="B1361" s="209" t="s">
        <v>859</v>
      </c>
      <c r="C1361" s="209" t="s">
        <v>1753</v>
      </c>
      <c r="D1361" s="276">
        <v>648555</v>
      </c>
      <c r="E1361" s="479">
        <v>1.15066E-3</v>
      </c>
      <c r="F1361" s="276">
        <v>62943</v>
      </c>
      <c r="G1361" s="276">
        <v>66599</v>
      </c>
      <c r="H1361" s="276">
        <v>3663</v>
      </c>
      <c r="I1361" s="276">
        <v>1867</v>
      </c>
      <c r="J1361" s="276">
        <v>720684</v>
      </c>
      <c r="K1361" s="479">
        <v>1.27863E-3</v>
      </c>
    </row>
    <row r="1362" spans="1:11" x14ac:dyDescent="0.2">
      <c r="A1362" s="209" t="s">
        <v>1196</v>
      </c>
      <c r="B1362" s="209" t="s">
        <v>1136</v>
      </c>
      <c r="C1362" s="209" t="s">
        <v>1753</v>
      </c>
      <c r="D1362" s="276">
        <v>304931</v>
      </c>
      <c r="E1362" s="479">
        <v>5.4100999999999997E-4</v>
      </c>
      <c r="F1362" s="276">
        <v>19487</v>
      </c>
      <c r="G1362" s="276">
        <v>47025</v>
      </c>
      <c r="H1362" s="276">
        <v>0</v>
      </c>
      <c r="I1362" s="276">
        <v>5267</v>
      </c>
      <c r="J1362" s="276">
        <v>357223</v>
      </c>
      <c r="K1362" s="479">
        <v>6.3378000000000002E-4</v>
      </c>
    </row>
    <row r="1363" spans="1:11" x14ac:dyDescent="0.2">
      <c r="A1363" s="209" t="s">
        <v>1196</v>
      </c>
      <c r="B1363" s="209" t="s">
        <v>1137</v>
      </c>
      <c r="C1363" s="209" t="s">
        <v>1753</v>
      </c>
      <c r="D1363" s="276">
        <v>1237063</v>
      </c>
      <c r="E1363" s="479">
        <v>2.1947899999999998E-3</v>
      </c>
      <c r="F1363" s="276">
        <v>783345</v>
      </c>
      <c r="G1363" s="276">
        <v>220890</v>
      </c>
      <c r="H1363" s="276">
        <v>0</v>
      </c>
      <c r="I1363" s="276">
        <v>29397</v>
      </c>
      <c r="J1363" s="276">
        <v>1487350</v>
      </c>
      <c r="K1363" s="479">
        <v>2.6388399999999999E-3</v>
      </c>
    </row>
    <row r="1364" spans="1:11" x14ac:dyDescent="0.2">
      <c r="A1364" s="209" t="s">
        <v>1196</v>
      </c>
      <c r="B1364" s="209" t="s">
        <v>1138</v>
      </c>
      <c r="C1364" s="209" t="s">
        <v>1753</v>
      </c>
      <c r="D1364" s="276">
        <v>851461</v>
      </c>
      <c r="E1364" s="479">
        <v>1.5106500000000001E-3</v>
      </c>
      <c r="F1364" s="276">
        <v>134053</v>
      </c>
      <c r="G1364" s="276">
        <v>160676</v>
      </c>
      <c r="H1364" s="276">
        <v>112003</v>
      </c>
      <c r="I1364" s="276">
        <v>15472</v>
      </c>
      <c r="J1364" s="276">
        <v>1139612</v>
      </c>
      <c r="K1364" s="479">
        <v>2.0218900000000001E-3</v>
      </c>
    </row>
    <row r="1365" spans="1:11" x14ac:dyDescent="0.2">
      <c r="A1365" s="209" t="s">
        <v>1196</v>
      </c>
      <c r="B1365" s="209" t="s">
        <v>839</v>
      </c>
      <c r="C1365" s="209" t="s">
        <v>1753</v>
      </c>
      <c r="D1365" s="276">
        <v>718555</v>
      </c>
      <c r="E1365" s="479">
        <v>1.2748499999999999E-3</v>
      </c>
      <c r="F1365" s="276">
        <v>399461</v>
      </c>
      <c r="G1365" s="276">
        <v>232647</v>
      </c>
      <c r="H1365" s="276">
        <v>677247</v>
      </c>
      <c r="I1365" s="276">
        <v>30520</v>
      </c>
      <c r="J1365" s="276">
        <v>1658969</v>
      </c>
      <c r="K1365" s="479">
        <v>2.9433300000000001E-3</v>
      </c>
    </row>
    <row r="1366" spans="1:11" x14ac:dyDescent="0.2">
      <c r="A1366" s="209" t="s">
        <v>1196</v>
      </c>
      <c r="B1366" s="209" t="s">
        <v>837</v>
      </c>
      <c r="C1366" s="209" t="s">
        <v>1753</v>
      </c>
      <c r="D1366" s="276">
        <v>2488618</v>
      </c>
      <c r="E1366" s="479">
        <v>4.4152799999999997E-3</v>
      </c>
      <c r="F1366" s="276">
        <v>1126481</v>
      </c>
      <c r="G1366" s="276">
        <v>481214</v>
      </c>
      <c r="H1366" s="276">
        <v>2459630</v>
      </c>
      <c r="I1366" s="276">
        <v>225053</v>
      </c>
      <c r="J1366" s="276">
        <v>5654515</v>
      </c>
      <c r="K1366" s="479">
        <v>1.003219E-2</v>
      </c>
    </row>
    <row r="1367" spans="1:11" x14ac:dyDescent="0.2">
      <c r="A1367" s="209" t="s">
        <v>1196</v>
      </c>
      <c r="B1367" s="209" t="s">
        <v>1139</v>
      </c>
      <c r="C1367" s="209" t="s">
        <v>1753</v>
      </c>
      <c r="D1367" s="276">
        <v>104116</v>
      </c>
      <c r="E1367" s="479">
        <v>1.8472000000000001E-4</v>
      </c>
      <c r="F1367" s="276">
        <v>0</v>
      </c>
      <c r="G1367" s="276">
        <v>0</v>
      </c>
      <c r="H1367" s="276">
        <v>0</v>
      </c>
      <c r="I1367" s="276">
        <v>0</v>
      </c>
      <c r="J1367" s="276">
        <v>104116</v>
      </c>
      <c r="K1367" s="479">
        <v>1.8472000000000001E-4</v>
      </c>
    </row>
    <row r="1368" spans="1:11" x14ac:dyDescent="0.2">
      <c r="A1368" s="209" t="s">
        <v>1196</v>
      </c>
      <c r="B1368" s="209" t="s">
        <v>829</v>
      </c>
      <c r="C1368" s="209" t="s">
        <v>1753</v>
      </c>
      <c r="D1368" s="276">
        <v>16261117</v>
      </c>
      <c r="E1368" s="479">
        <v>2.8850310000000001E-2</v>
      </c>
      <c r="F1368" s="276">
        <v>0</v>
      </c>
      <c r="G1368" s="276">
        <v>0</v>
      </c>
      <c r="H1368" s="276">
        <v>0</v>
      </c>
      <c r="I1368" s="276">
        <v>0</v>
      </c>
      <c r="J1368" s="276">
        <v>16261117</v>
      </c>
      <c r="K1368" s="479">
        <v>2.8850310000000001E-2</v>
      </c>
    </row>
    <row r="1369" spans="1:11" x14ac:dyDescent="0.2">
      <c r="A1369" s="209" t="s">
        <v>1196</v>
      </c>
      <c r="B1369" s="209" t="s">
        <v>828</v>
      </c>
      <c r="C1369" s="209" t="s">
        <v>1753</v>
      </c>
      <c r="D1369" s="276">
        <v>13014924</v>
      </c>
      <c r="E1369" s="479">
        <v>2.3090949999999999E-2</v>
      </c>
      <c r="F1369" s="276">
        <v>0</v>
      </c>
      <c r="G1369" s="276">
        <v>0</v>
      </c>
      <c r="H1369" s="276">
        <v>0</v>
      </c>
      <c r="I1369" s="276">
        <v>0</v>
      </c>
      <c r="J1369" s="276">
        <v>13014924</v>
      </c>
      <c r="K1369" s="479">
        <v>2.3090949999999999E-2</v>
      </c>
    </row>
    <row r="1370" spans="1:11" x14ac:dyDescent="0.2">
      <c r="A1370" s="209" t="s">
        <v>1196</v>
      </c>
      <c r="B1370" s="209" t="s">
        <v>827</v>
      </c>
      <c r="C1370" s="209" t="s">
        <v>1753</v>
      </c>
      <c r="D1370" s="276">
        <v>7484582</v>
      </c>
      <c r="E1370" s="479">
        <v>1.327907E-2</v>
      </c>
      <c r="F1370" s="276">
        <v>0</v>
      </c>
      <c r="G1370" s="276">
        <v>0</v>
      </c>
      <c r="H1370" s="276">
        <v>0</v>
      </c>
      <c r="I1370" s="276">
        <v>0</v>
      </c>
      <c r="J1370" s="276">
        <v>7484582</v>
      </c>
      <c r="K1370" s="479">
        <v>1.327907E-2</v>
      </c>
    </row>
    <row r="1371" spans="1:11" x14ac:dyDescent="0.2">
      <c r="A1371" s="209" t="s">
        <v>1196</v>
      </c>
      <c r="B1371" s="209" t="s">
        <v>824</v>
      </c>
      <c r="C1371" s="209" t="s">
        <v>1753</v>
      </c>
      <c r="D1371" s="276">
        <v>12246214</v>
      </c>
      <c r="E1371" s="479">
        <v>2.1727110000000001E-2</v>
      </c>
      <c r="F1371" s="276">
        <v>0</v>
      </c>
      <c r="G1371" s="276">
        <v>0</v>
      </c>
      <c r="H1371" s="276">
        <v>0</v>
      </c>
      <c r="I1371" s="276">
        <v>0</v>
      </c>
      <c r="J1371" s="276">
        <v>12246214</v>
      </c>
      <c r="K1371" s="479">
        <v>2.1727110000000001E-2</v>
      </c>
    </row>
    <row r="1372" spans="1:11" x14ac:dyDescent="0.2">
      <c r="A1372" s="209" t="s">
        <v>1196</v>
      </c>
      <c r="B1372" s="209" t="s">
        <v>1140</v>
      </c>
      <c r="C1372" s="209" t="s">
        <v>1753</v>
      </c>
      <c r="D1372" s="276">
        <v>8130352</v>
      </c>
      <c r="E1372" s="479">
        <v>1.442479E-2</v>
      </c>
      <c r="F1372" s="276">
        <v>0</v>
      </c>
      <c r="G1372" s="276">
        <v>0</v>
      </c>
      <c r="H1372" s="276">
        <v>0</v>
      </c>
      <c r="I1372" s="276">
        <v>0</v>
      </c>
      <c r="J1372" s="276">
        <v>8130352</v>
      </c>
      <c r="K1372" s="479">
        <v>1.442479E-2</v>
      </c>
    </row>
    <row r="1373" spans="1:11" x14ac:dyDescent="0.2">
      <c r="A1373" s="209" t="s">
        <v>1196</v>
      </c>
      <c r="B1373" s="209" t="s">
        <v>1141</v>
      </c>
      <c r="C1373" s="209" t="s">
        <v>1753</v>
      </c>
      <c r="D1373" s="276">
        <v>5358866</v>
      </c>
      <c r="E1373" s="479">
        <v>9.5076499999999994E-3</v>
      </c>
      <c r="F1373" s="276">
        <v>153</v>
      </c>
      <c r="G1373" s="276">
        <v>0</v>
      </c>
      <c r="H1373" s="276">
        <v>0</v>
      </c>
      <c r="I1373" s="276">
        <v>0</v>
      </c>
      <c r="J1373" s="276">
        <v>5358866</v>
      </c>
      <c r="K1373" s="479">
        <v>9.5076499999999994E-3</v>
      </c>
    </row>
    <row r="1374" spans="1:11" x14ac:dyDescent="0.2">
      <c r="A1374" s="209" t="s">
        <v>1196</v>
      </c>
      <c r="B1374" s="209" t="s">
        <v>1142</v>
      </c>
      <c r="C1374" s="209" t="s">
        <v>1753</v>
      </c>
      <c r="D1374" s="276">
        <v>1538368</v>
      </c>
      <c r="E1374" s="479">
        <v>2.7293600000000001E-3</v>
      </c>
      <c r="F1374" s="276">
        <v>135</v>
      </c>
      <c r="G1374" s="276">
        <v>0</v>
      </c>
      <c r="H1374" s="276">
        <v>0</v>
      </c>
      <c r="I1374" s="276">
        <v>0</v>
      </c>
      <c r="J1374" s="276">
        <v>1538368</v>
      </c>
      <c r="K1374" s="479">
        <v>2.7293600000000001E-3</v>
      </c>
    </row>
    <row r="1375" spans="1:11" x14ac:dyDescent="0.2">
      <c r="A1375" s="209" t="s">
        <v>1196</v>
      </c>
      <c r="B1375" s="209" t="s">
        <v>1143</v>
      </c>
      <c r="C1375" s="209" t="s">
        <v>1753</v>
      </c>
      <c r="D1375" s="276">
        <v>4650</v>
      </c>
      <c r="E1375" s="479">
        <v>8.2500000000000006E-6</v>
      </c>
      <c r="F1375" s="276">
        <v>0</v>
      </c>
      <c r="G1375" s="276">
        <v>0</v>
      </c>
      <c r="H1375" s="276">
        <v>0</v>
      </c>
      <c r="I1375" s="276">
        <v>0</v>
      </c>
      <c r="J1375" s="276">
        <v>4650</v>
      </c>
      <c r="K1375" s="479">
        <v>8.2500000000000006E-6</v>
      </c>
    </row>
    <row r="1376" spans="1:11" x14ac:dyDescent="0.2">
      <c r="A1376" s="209" t="s">
        <v>1196</v>
      </c>
      <c r="B1376" s="209" t="s">
        <v>1144</v>
      </c>
      <c r="C1376" s="209" t="s">
        <v>1753</v>
      </c>
      <c r="D1376" s="276">
        <v>1692751</v>
      </c>
      <c r="E1376" s="479">
        <v>3.0032599999999998E-3</v>
      </c>
      <c r="F1376" s="276">
        <v>1105</v>
      </c>
      <c r="G1376" s="276">
        <v>0</v>
      </c>
      <c r="H1376" s="276">
        <v>0</v>
      </c>
      <c r="I1376" s="276">
        <v>0</v>
      </c>
      <c r="J1376" s="276">
        <v>1692751</v>
      </c>
      <c r="K1376" s="479">
        <v>3.0032599999999998E-3</v>
      </c>
    </row>
    <row r="1377" spans="1:11" x14ac:dyDescent="0.2">
      <c r="A1377" s="209" t="s">
        <v>1196</v>
      </c>
      <c r="B1377" s="209" t="s">
        <v>1145</v>
      </c>
      <c r="C1377" s="209" t="s">
        <v>1753</v>
      </c>
      <c r="D1377" s="276">
        <v>1076515</v>
      </c>
      <c r="E1377" s="479">
        <v>1.9099399999999999E-3</v>
      </c>
      <c r="F1377" s="276">
        <v>0</v>
      </c>
      <c r="G1377" s="276">
        <v>0</v>
      </c>
      <c r="H1377" s="276">
        <v>0</v>
      </c>
      <c r="I1377" s="276">
        <v>0</v>
      </c>
      <c r="J1377" s="276">
        <v>1076515</v>
      </c>
      <c r="K1377" s="479">
        <v>1.9099399999999999E-3</v>
      </c>
    </row>
    <row r="1378" spans="1:11" x14ac:dyDescent="0.2">
      <c r="A1378" s="209" t="s">
        <v>1196</v>
      </c>
      <c r="B1378" s="209" t="s">
        <v>815</v>
      </c>
      <c r="C1378" s="209" t="s">
        <v>1753</v>
      </c>
      <c r="D1378" s="276">
        <v>18534544</v>
      </c>
      <c r="E1378" s="479">
        <v>3.2883809999999999E-2</v>
      </c>
      <c r="F1378" s="276">
        <v>0</v>
      </c>
      <c r="G1378" s="276">
        <v>-18354958</v>
      </c>
      <c r="H1378" s="276">
        <v>0</v>
      </c>
      <c r="I1378" s="276">
        <v>0</v>
      </c>
      <c r="J1378" s="276">
        <v>179586</v>
      </c>
      <c r="K1378" s="479">
        <v>3.1861999999999998E-4</v>
      </c>
    </row>
    <row r="1379" spans="1:11" x14ac:dyDescent="0.2">
      <c r="A1379" s="209" t="s">
        <v>1196</v>
      </c>
      <c r="B1379" s="209" t="s">
        <v>1146</v>
      </c>
      <c r="C1379" s="209" t="s">
        <v>1753</v>
      </c>
      <c r="D1379" s="276">
        <v>38871846</v>
      </c>
      <c r="E1379" s="479">
        <v>6.8966050000000001E-2</v>
      </c>
      <c r="F1379" s="276">
        <v>0</v>
      </c>
      <c r="G1379" s="276">
        <v>0</v>
      </c>
      <c r="H1379" s="276">
        <v>-37657482</v>
      </c>
      <c r="I1379" s="276">
        <v>0</v>
      </c>
      <c r="J1379" s="276">
        <v>1214364</v>
      </c>
      <c r="K1379" s="479">
        <v>2.1545100000000001E-3</v>
      </c>
    </row>
    <row r="1380" spans="1:11" x14ac:dyDescent="0.2">
      <c r="A1380" s="209" t="s">
        <v>1196</v>
      </c>
      <c r="B1380" s="209" t="s">
        <v>1147</v>
      </c>
      <c r="C1380" s="209" t="s">
        <v>1753</v>
      </c>
      <c r="D1380" s="276">
        <v>5423037</v>
      </c>
      <c r="E1380" s="479">
        <v>9.6214999999999998E-3</v>
      </c>
      <c r="F1380" s="276">
        <v>0</v>
      </c>
      <c r="G1380" s="276">
        <v>0</v>
      </c>
      <c r="H1380" s="276">
        <v>0</v>
      </c>
      <c r="I1380" s="276">
        <v>0</v>
      </c>
      <c r="J1380" s="276">
        <v>5423037</v>
      </c>
      <c r="K1380" s="479">
        <v>9.6214999999999998E-3</v>
      </c>
    </row>
    <row r="1381" spans="1:11" x14ac:dyDescent="0.2">
      <c r="A1381" s="209" t="s">
        <v>1196</v>
      </c>
      <c r="B1381" s="209" t="s">
        <v>1148</v>
      </c>
      <c r="C1381" s="209" t="s">
        <v>1753</v>
      </c>
      <c r="D1381" s="276">
        <v>12351831</v>
      </c>
      <c r="E1381" s="479">
        <v>2.19145E-2</v>
      </c>
      <c r="F1381" s="276">
        <v>5807</v>
      </c>
      <c r="G1381" s="276">
        <v>0</v>
      </c>
      <c r="H1381" s="276">
        <v>0</v>
      </c>
      <c r="I1381" s="276">
        <v>0</v>
      </c>
      <c r="J1381" s="276">
        <v>12351831</v>
      </c>
      <c r="K1381" s="479">
        <v>2.19145E-2</v>
      </c>
    </row>
    <row r="1382" spans="1:11" x14ac:dyDescent="0.2">
      <c r="A1382" s="209" t="s">
        <v>1196</v>
      </c>
      <c r="B1382" s="209" t="s">
        <v>1149</v>
      </c>
      <c r="C1382" s="209" t="s">
        <v>1753</v>
      </c>
      <c r="D1382" s="276">
        <v>3412219</v>
      </c>
      <c r="E1382" s="479">
        <v>6.0539299999999999E-3</v>
      </c>
      <c r="F1382" s="276">
        <v>0</v>
      </c>
      <c r="G1382" s="276">
        <v>0</v>
      </c>
      <c r="H1382" s="276">
        <v>0</v>
      </c>
      <c r="I1382" s="276">
        <v>0</v>
      </c>
      <c r="J1382" s="276">
        <v>3412219</v>
      </c>
      <c r="K1382" s="479">
        <v>6.0539299999999999E-3</v>
      </c>
    </row>
    <row r="1383" spans="1:11" x14ac:dyDescent="0.2">
      <c r="A1383" s="209" t="s">
        <v>1196</v>
      </c>
      <c r="B1383" s="209" t="s">
        <v>1150</v>
      </c>
      <c r="C1383" s="209" t="s">
        <v>1753</v>
      </c>
      <c r="D1383" s="276">
        <v>14044835</v>
      </c>
      <c r="E1383" s="479">
        <v>2.491821E-2</v>
      </c>
      <c r="F1383" s="276">
        <v>1787</v>
      </c>
      <c r="G1383" s="276">
        <v>0</v>
      </c>
      <c r="H1383" s="276">
        <v>0</v>
      </c>
      <c r="I1383" s="276">
        <v>0</v>
      </c>
      <c r="J1383" s="276">
        <v>14044835</v>
      </c>
      <c r="K1383" s="479">
        <v>2.491821E-2</v>
      </c>
    </row>
    <row r="1384" spans="1:11" x14ac:dyDescent="0.2">
      <c r="A1384" s="209" t="s">
        <v>1196</v>
      </c>
      <c r="B1384" s="209" t="s">
        <v>1151</v>
      </c>
      <c r="C1384" s="209" t="s">
        <v>1753</v>
      </c>
      <c r="D1384" s="276">
        <v>51332699</v>
      </c>
      <c r="E1384" s="479">
        <v>9.1073970000000004E-2</v>
      </c>
      <c r="F1384" s="276">
        <v>0</v>
      </c>
      <c r="G1384" s="276">
        <v>0</v>
      </c>
      <c r="H1384" s="276">
        <v>0</v>
      </c>
      <c r="I1384" s="276">
        <v>0</v>
      </c>
      <c r="J1384" s="276">
        <v>51332699</v>
      </c>
      <c r="K1384" s="479">
        <v>9.1073970000000004E-2</v>
      </c>
    </row>
    <row r="1385" spans="1:11" x14ac:dyDescent="0.2">
      <c r="A1385" s="209" t="s">
        <v>1196</v>
      </c>
      <c r="B1385" s="209" t="s">
        <v>1152</v>
      </c>
      <c r="C1385" s="209" t="s">
        <v>1753</v>
      </c>
      <c r="D1385" s="276">
        <v>4485684</v>
      </c>
      <c r="E1385" s="479">
        <v>7.9584600000000005E-3</v>
      </c>
      <c r="F1385" s="276">
        <v>33232</v>
      </c>
      <c r="G1385" s="276">
        <v>0</v>
      </c>
      <c r="H1385" s="276">
        <v>0</v>
      </c>
      <c r="I1385" s="276">
        <v>0</v>
      </c>
      <c r="J1385" s="276">
        <v>4485684</v>
      </c>
      <c r="K1385" s="479">
        <v>7.9584600000000005E-3</v>
      </c>
    </row>
    <row r="1386" spans="1:11" x14ac:dyDescent="0.2">
      <c r="A1386" s="209" t="s">
        <v>1196</v>
      </c>
      <c r="B1386" s="209" t="s">
        <v>1153</v>
      </c>
      <c r="C1386" s="209" t="s">
        <v>1753</v>
      </c>
      <c r="D1386" s="276">
        <v>26201</v>
      </c>
      <c r="E1386" s="479">
        <v>4.6489999999999997E-5</v>
      </c>
      <c r="F1386" s="276">
        <v>0</v>
      </c>
      <c r="G1386" s="276">
        <v>0</v>
      </c>
      <c r="H1386" s="276">
        <v>0</v>
      </c>
      <c r="I1386" s="276">
        <v>-25875</v>
      </c>
      <c r="J1386" s="276">
        <v>326</v>
      </c>
      <c r="K1386" s="479">
        <v>5.7999999999999995E-7</v>
      </c>
    </row>
    <row r="1387" spans="1:11" x14ac:dyDescent="0.2">
      <c r="A1387" s="209" t="s">
        <v>1196</v>
      </c>
      <c r="B1387" s="209" t="s">
        <v>1154</v>
      </c>
      <c r="C1387" s="209" t="s">
        <v>1753</v>
      </c>
      <c r="D1387" s="276">
        <v>2228258</v>
      </c>
      <c r="E1387" s="479">
        <v>3.9533499999999996E-3</v>
      </c>
      <c r="F1387" s="276">
        <v>56074</v>
      </c>
      <c r="G1387" s="276">
        <v>0</v>
      </c>
      <c r="H1387" s="276">
        <v>0</v>
      </c>
      <c r="I1387" s="276">
        <v>0</v>
      </c>
      <c r="J1387" s="276">
        <v>2228258</v>
      </c>
      <c r="K1387" s="479">
        <v>3.9533499999999996E-3</v>
      </c>
    </row>
    <row r="1388" spans="1:11" x14ac:dyDescent="0.2">
      <c r="A1388" s="209" t="s">
        <v>1196</v>
      </c>
      <c r="B1388" s="209" t="s">
        <v>1251</v>
      </c>
      <c r="C1388" s="209" t="s">
        <v>1753</v>
      </c>
      <c r="D1388" s="276">
        <v>4102885</v>
      </c>
      <c r="E1388" s="479">
        <v>7.2792999999999998E-3</v>
      </c>
      <c r="F1388" s="276">
        <v>2023</v>
      </c>
      <c r="G1388" s="276">
        <v>0</v>
      </c>
      <c r="H1388" s="276">
        <v>0</v>
      </c>
      <c r="I1388" s="276">
        <v>-2737120</v>
      </c>
      <c r="J1388" s="276">
        <v>1365765</v>
      </c>
      <c r="K1388" s="479">
        <v>2.4231299999999999E-3</v>
      </c>
    </row>
    <row r="1389" spans="1:11" x14ac:dyDescent="0.2">
      <c r="A1389" s="209" t="s">
        <v>1196</v>
      </c>
      <c r="B1389" s="209" t="s">
        <v>1156</v>
      </c>
      <c r="C1389" s="209" t="s">
        <v>1753</v>
      </c>
      <c r="D1389" s="276">
        <v>2503</v>
      </c>
      <c r="E1389" s="479">
        <v>4.4399999999999998E-6</v>
      </c>
      <c r="F1389" s="276">
        <v>1601</v>
      </c>
      <c r="G1389" s="276">
        <v>0</v>
      </c>
      <c r="H1389" s="276">
        <v>0</v>
      </c>
      <c r="I1389" s="276">
        <v>0</v>
      </c>
      <c r="J1389" s="276">
        <v>2503</v>
      </c>
      <c r="K1389" s="479">
        <v>4.4399999999999998E-6</v>
      </c>
    </row>
    <row r="1390" spans="1:11" x14ac:dyDescent="0.2">
      <c r="A1390" s="209" t="s">
        <v>1196</v>
      </c>
      <c r="B1390" s="209" t="s">
        <v>1157</v>
      </c>
      <c r="C1390" s="209" t="s">
        <v>1753</v>
      </c>
      <c r="D1390" s="276">
        <v>146266</v>
      </c>
      <c r="E1390" s="479">
        <v>2.5950000000000002E-4</v>
      </c>
      <c r="F1390" s="276">
        <v>17727</v>
      </c>
      <c r="G1390" s="276">
        <v>0</v>
      </c>
      <c r="H1390" s="276">
        <v>0</v>
      </c>
      <c r="I1390" s="276">
        <v>-76045</v>
      </c>
      <c r="J1390" s="276">
        <v>70221</v>
      </c>
      <c r="K1390" s="479">
        <v>1.2459E-4</v>
      </c>
    </row>
    <row r="1391" spans="1:11" x14ac:dyDescent="0.2">
      <c r="A1391" s="209" t="s">
        <v>1196</v>
      </c>
      <c r="B1391" s="209" t="s">
        <v>1158</v>
      </c>
      <c r="C1391" s="209" t="s">
        <v>1753</v>
      </c>
      <c r="D1391" s="276">
        <v>63916</v>
      </c>
      <c r="E1391" s="479">
        <v>1.1340000000000001E-4</v>
      </c>
      <c r="F1391" s="276">
        <v>0</v>
      </c>
      <c r="G1391" s="276">
        <v>0</v>
      </c>
      <c r="H1391" s="276">
        <v>0</v>
      </c>
      <c r="I1391" s="276">
        <v>-63916</v>
      </c>
      <c r="J1391" s="276">
        <v>0</v>
      </c>
      <c r="K1391" s="479">
        <v>0</v>
      </c>
    </row>
    <row r="1392" spans="1:11" x14ac:dyDescent="0.2">
      <c r="A1392" s="209" t="s">
        <v>1196</v>
      </c>
      <c r="B1392" s="209" t="s">
        <v>1159</v>
      </c>
      <c r="C1392" s="209" t="s">
        <v>1753</v>
      </c>
      <c r="D1392" s="276">
        <v>1863331</v>
      </c>
      <c r="E1392" s="479">
        <v>3.3059000000000001E-3</v>
      </c>
      <c r="F1392" s="276">
        <v>585491</v>
      </c>
      <c r="G1392" s="276">
        <v>0</v>
      </c>
      <c r="H1392" s="276">
        <v>0</v>
      </c>
      <c r="I1392" s="276">
        <v>-15821</v>
      </c>
      <c r="J1392" s="276">
        <v>1847510</v>
      </c>
      <c r="K1392" s="479">
        <v>3.2778299999999998E-3</v>
      </c>
    </row>
    <row r="1393" spans="1:11" x14ac:dyDescent="0.2">
      <c r="A1393" s="209" t="s">
        <v>1196</v>
      </c>
      <c r="B1393" s="209" t="s">
        <v>1160</v>
      </c>
      <c r="C1393" s="209" t="s">
        <v>1753</v>
      </c>
      <c r="D1393" s="276">
        <v>251584</v>
      </c>
      <c r="E1393" s="479">
        <v>4.4635999999999998E-4</v>
      </c>
      <c r="F1393" s="276">
        <v>0</v>
      </c>
      <c r="G1393" s="276">
        <v>0</v>
      </c>
      <c r="H1393" s="276">
        <v>0</v>
      </c>
      <c r="I1393" s="276">
        <v>-219634</v>
      </c>
      <c r="J1393" s="276">
        <v>31950</v>
      </c>
      <c r="K1393" s="479">
        <v>5.6690000000000001E-5</v>
      </c>
    </row>
    <row r="1394" spans="1:11" x14ac:dyDescent="0.2">
      <c r="A1394" s="209" t="s">
        <v>1196</v>
      </c>
      <c r="B1394" s="209" t="s">
        <v>1161</v>
      </c>
      <c r="C1394" s="209" t="s">
        <v>1753</v>
      </c>
      <c r="D1394" s="276">
        <v>300524</v>
      </c>
      <c r="E1394" s="479">
        <v>5.3319000000000001E-4</v>
      </c>
      <c r="F1394" s="276">
        <v>0</v>
      </c>
      <c r="G1394" s="276">
        <v>0</v>
      </c>
      <c r="H1394" s="276">
        <v>0</v>
      </c>
      <c r="I1394" s="276">
        <v>-295660</v>
      </c>
      <c r="J1394" s="276">
        <v>4864</v>
      </c>
      <c r="K1394" s="479">
        <v>8.6300000000000004E-6</v>
      </c>
    </row>
    <row r="1395" spans="1:11" x14ac:dyDescent="0.2">
      <c r="A1395" s="209" t="s">
        <v>1196</v>
      </c>
      <c r="B1395" s="209" t="s">
        <v>1162</v>
      </c>
      <c r="C1395" s="209" t="s">
        <v>1753</v>
      </c>
      <c r="D1395" s="276">
        <v>152988</v>
      </c>
      <c r="E1395" s="479">
        <v>2.7143000000000002E-4</v>
      </c>
      <c r="F1395" s="276">
        <v>0</v>
      </c>
      <c r="G1395" s="276">
        <v>0</v>
      </c>
      <c r="H1395" s="276">
        <v>0</v>
      </c>
      <c r="I1395" s="276">
        <v>0</v>
      </c>
      <c r="J1395" s="276">
        <v>152988</v>
      </c>
      <c r="K1395" s="479">
        <v>2.7143000000000002E-4</v>
      </c>
    </row>
    <row r="1396" spans="1:11" x14ac:dyDescent="0.2">
      <c r="A1396" s="209" t="s">
        <v>1196</v>
      </c>
      <c r="B1396" s="209" t="s">
        <v>1163</v>
      </c>
      <c r="C1396" s="209" t="s">
        <v>1753</v>
      </c>
      <c r="D1396" s="276">
        <v>2591471</v>
      </c>
      <c r="E1396" s="479">
        <v>4.5977600000000002E-3</v>
      </c>
      <c r="F1396" s="276">
        <v>48405</v>
      </c>
      <c r="G1396" s="276">
        <v>0</v>
      </c>
      <c r="H1396" s="276">
        <v>0</v>
      </c>
      <c r="I1396" s="276">
        <v>0</v>
      </c>
      <c r="J1396" s="276">
        <v>2591471</v>
      </c>
      <c r="K1396" s="479">
        <v>4.5977600000000002E-3</v>
      </c>
    </row>
    <row r="1397" spans="1:11" x14ac:dyDescent="0.2">
      <c r="A1397" s="209" t="s">
        <v>1196</v>
      </c>
      <c r="B1397" s="209" t="s">
        <v>1164</v>
      </c>
      <c r="C1397" s="209" t="s">
        <v>1753</v>
      </c>
      <c r="D1397" s="276">
        <v>189629</v>
      </c>
      <c r="E1397" s="479">
        <v>3.3644000000000002E-4</v>
      </c>
      <c r="F1397" s="276">
        <v>488</v>
      </c>
      <c r="G1397" s="276">
        <v>0</v>
      </c>
      <c r="H1397" s="276">
        <v>0</v>
      </c>
      <c r="I1397" s="276">
        <v>0</v>
      </c>
      <c r="J1397" s="276">
        <v>189629</v>
      </c>
      <c r="K1397" s="479">
        <v>3.3644000000000002E-4</v>
      </c>
    </row>
    <row r="1398" spans="1:11" x14ac:dyDescent="0.2">
      <c r="A1398" s="209" t="s">
        <v>1196</v>
      </c>
      <c r="B1398" s="209" t="s">
        <v>1165</v>
      </c>
      <c r="C1398" s="209" t="s">
        <v>1753</v>
      </c>
      <c r="D1398" s="276">
        <v>9053707</v>
      </c>
      <c r="E1398" s="479">
        <v>1.6063000000000001E-2</v>
      </c>
      <c r="F1398" s="276">
        <v>3005</v>
      </c>
      <c r="G1398" s="276">
        <v>0</v>
      </c>
      <c r="H1398" s="276">
        <v>0</v>
      </c>
      <c r="I1398" s="276">
        <v>0</v>
      </c>
      <c r="J1398" s="276">
        <v>9053707</v>
      </c>
      <c r="K1398" s="479">
        <v>1.6063000000000001E-2</v>
      </c>
    </row>
    <row r="1399" spans="1:11" x14ac:dyDescent="0.2">
      <c r="A1399" s="209" t="s">
        <v>1196</v>
      </c>
      <c r="B1399" s="209" t="s">
        <v>1166</v>
      </c>
      <c r="C1399" s="209" t="s">
        <v>1753</v>
      </c>
      <c r="D1399" s="276">
        <v>1331716</v>
      </c>
      <c r="E1399" s="479">
        <v>2.36272E-3</v>
      </c>
      <c r="F1399" s="276">
        <v>0</v>
      </c>
      <c r="G1399" s="276">
        <v>0</v>
      </c>
      <c r="H1399" s="276">
        <v>0</v>
      </c>
      <c r="I1399" s="276">
        <v>0</v>
      </c>
      <c r="J1399" s="276">
        <v>1331716</v>
      </c>
      <c r="K1399" s="479">
        <v>2.36272E-3</v>
      </c>
    </row>
    <row r="1400" spans="1:11" x14ac:dyDescent="0.2">
      <c r="A1400" s="209" t="s">
        <v>1196</v>
      </c>
      <c r="B1400" s="209" t="s">
        <v>1167</v>
      </c>
      <c r="C1400" s="209" t="s">
        <v>1753</v>
      </c>
      <c r="D1400" s="276">
        <v>10349344</v>
      </c>
      <c r="E1400" s="479">
        <v>1.8361700000000002E-2</v>
      </c>
      <c r="F1400" s="276">
        <v>326804</v>
      </c>
      <c r="G1400" s="276">
        <v>84224</v>
      </c>
      <c r="H1400" s="276">
        <v>245886</v>
      </c>
      <c r="I1400" s="276">
        <v>20624</v>
      </c>
      <c r="J1400" s="276">
        <v>10700078</v>
      </c>
      <c r="K1400" s="479">
        <v>1.8983969999999999E-2</v>
      </c>
    </row>
    <row r="1401" spans="1:11" x14ac:dyDescent="0.2">
      <c r="A1401" s="209" t="s">
        <v>1196</v>
      </c>
      <c r="B1401" s="209" t="s">
        <v>1168</v>
      </c>
      <c r="C1401" s="209" t="s">
        <v>1753</v>
      </c>
      <c r="D1401" s="276">
        <v>775665</v>
      </c>
      <c r="E1401" s="479">
        <v>1.3761800000000001E-3</v>
      </c>
      <c r="F1401" s="276">
        <v>33</v>
      </c>
      <c r="G1401" s="276">
        <v>0</v>
      </c>
      <c r="H1401" s="276">
        <v>0</v>
      </c>
      <c r="I1401" s="276">
        <v>0</v>
      </c>
      <c r="J1401" s="276">
        <v>775665</v>
      </c>
      <c r="K1401" s="479">
        <v>1.3761800000000001E-3</v>
      </c>
    </row>
    <row r="1402" spans="1:11" x14ac:dyDescent="0.2">
      <c r="A1402" s="209" t="s">
        <v>1196</v>
      </c>
      <c r="B1402" s="209" t="s">
        <v>1169</v>
      </c>
      <c r="C1402" s="209" t="s">
        <v>1753</v>
      </c>
      <c r="D1402" s="276">
        <v>1318894</v>
      </c>
      <c r="E1402" s="479">
        <v>2.3399699999999998E-3</v>
      </c>
      <c r="F1402" s="276">
        <v>22956</v>
      </c>
      <c r="G1402" s="276">
        <v>157310</v>
      </c>
      <c r="H1402" s="276">
        <v>834665</v>
      </c>
      <c r="I1402" s="276">
        <v>74286</v>
      </c>
      <c r="J1402" s="276">
        <v>2385155</v>
      </c>
      <c r="K1402" s="479">
        <v>4.2317199999999996E-3</v>
      </c>
    </row>
    <row r="1403" spans="1:11" x14ac:dyDescent="0.2">
      <c r="A1403" s="209" t="s">
        <v>1196</v>
      </c>
      <c r="B1403" s="209" t="s">
        <v>803</v>
      </c>
      <c r="C1403" s="209" t="s">
        <v>1753</v>
      </c>
      <c r="D1403" s="276">
        <v>12914821</v>
      </c>
      <c r="E1403" s="479">
        <v>2.2913349999999999E-2</v>
      </c>
      <c r="F1403" s="276">
        <v>0</v>
      </c>
      <c r="G1403" s="276">
        <v>0</v>
      </c>
      <c r="H1403" s="276">
        <v>0</v>
      </c>
      <c r="I1403" s="276">
        <v>0</v>
      </c>
      <c r="J1403" s="276">
        <v>12914821</v>
      </c>
      <c r="K1403" s="479">
        <v>2.2913349999999999E-2</v>
      </c>
    </row>
    <row r="1404" spans="1:11" x14ac:dyDescent="0.2">
      <c r="A1404" s="209" t="s">
        <v>1196</v>
      </c>
      <c r="B1404" s="209" t="s">
        <v>801</v>
      </c>
      <c r="C1404" s="209" t="s">
        <v>1753</v>
      </c>
      <c r="D1404" s="276">
        <v>25666925</v>
      </c>
      <c r="E1404" s="479">
        <v>4.5538009999999997E-2</v>
      </c>
      <c r="F1404" s="276">
        <v>0</v>
      </c>
      <c r="G1404" s="276">
        <v>0</v>
      </c>
      <c r="H1404" s="276">
        <v>0</v>
      </c>
      <c r="I1404" s="276">
        <v>0</v>
      </c>
      <c r="J1404" s="276">
        <v>25666925</v>
      </c>
      <c r="K1404" s="479">
        <v>4.5538009999999997E-2</v>
      </c>
    </row>
    <row r="1405" spans="1:11" x14ac:dyDescent="0.2">
      <c r="A1405" s="209" t="s">
        <v>1196</v>
      </c>
      <c r="B1405" s="209" t="s">
        <v>1170</v>
      </c>
      <c r="C1405" s="209" t="s">
        <v>1753</v>
      </c>
      <c r="D1405" s="276">
        <v>22600843</v>
      </c>
      <c r="E1405" s="479">
        <v>4.0098189999999999E-2</v>
      </c>
      <c r="F1405" s="276">
        <v>0</v>
      </c>
      <c r="G1405" s="276">
        <v>0</v>
      </c>
      <c r="H1405" s="276">
        <v>0</v>
      </c>
      <c r="I1405" s="276">
        <v>631</v>
      </c>
      <c r="J1405" s="276">
        <v>22601474</v>
      </c>
      <c r="K1405" s="479">
        <v>4.0099309999999999E-2</v>
      </c>
    </row>
    <row r="1406" spans="1:11" x14ac:dyDescent="0.2">
      <c r="A1406" s="209" t="s">
        <v>1196</v>
      </c>
      <c r="B1406" s="209" t="s">
        <v>1171</v>
      </c>
      <c r="C1406" s="209" t="s">
        <v>1753</v>
      </c>
      <c r="D1406" s="276">
        <v>2159510</v>
      </c>
      <c r="E1406" s="479">
        <v>3.8313800000000001E-3</v>
      </c>
      <c r="F1406" s="276">
        <v>0</v>
      </c>
      <c r="G1406" s="276">
        <v>0</v>
      </c>
      <c r="H1406" s="276">
        <v>0</v>
      </c>
      <c r="I1406" s="276">
        <v>0</v>
      </c>
      <c r="J1406" s="276">
        <v>2159510</v>
      </c>
      <c r="K1406" s="479">
        <v>3.8313800000000001E-3</v>
      </c>
    </row>
    <row r="1407" spans="1:11" x14ac:dyDescent="0.2">
      <c r="A1407" s="209" t="s">
        <v>1196</v>
      </c>
      <c r="B1407" s="209" t="s">
        <v>1172</v>
      </c>
      <c r="C1407" s="209" t="s">
        <v>1753</v>
      </c>
      <c r="D1407" s="276">
        <v>6381036</v>
      </c>
      <c r="E1407" s="479">
        <v>1.132117E-2</v>
      </c>
      <c r="F1407" s="276">
        <v>145193</v>
      </c>
      <c r="G1407" s="276">
        <v>0</v>
      </c>
      <c r="H1407" s="276">
        <v>0</v>
      </c>
      <c r="I1407" s="276">
        <v>0</v>
      </c>
      <c r="J1407" s="276">
        <v>6381036</v>
      </c>
      <c r="K1407" s="479">
        <v>1.132117E-2</v>
      </c>
    </row>
    <row r="1408" spans="1:11" x14ac:dyDescent="0.2">
      <c r="A1408" s="209" t="s">
        <v>1196</v>
      </c>
      <c r="B1408" s="209" t="s">
        <v>1173</v>
      </c>
      <c r="C1408" s="209" t="s">
        <v>1753</v>
      </c>
      <c r="D1408" s="276">
        <v>13362309</v>
      </c>
      <c r="E1408" s="479">
        <v>2.3707280000000001E-2</v>
      </c>
      <c r="F1408" s="276">
        <v>1631187</v>
      </c>
      <c r="G1408" s="276">
        <v>0</v>
      </c>
      <c r="H1408" s="276">
        <v>0</v>
      </c>
      <c r="I1408" s="276">
        <v>0</v>
      </c>
      <c r="J1408" s="276">
        <v>13362309</v>
      </c>
      <c r="K1408" s="479">
        <v>2.3707280000000001E-2</v>
      </c>
    </row>
    <row r="1409" spans="1:11" x14ac:dyDescent="0.2">
      <c r="A1409" s="209" t="s">
        <v>1196</v>
      </c>
      <c r="B1409" s="209" t="s">
        <v>793</v>
      </c>
      <c r="C1409" s="209" t="s">
        <v>1753</v>
      </c>
      <c r="D1409" s="276">
        <v>45451122</v>
      </c>
      <c r="E1409" s="479">
        <v>8.0638940000000006E-2</v>
      </c>
      <c r="F1409" s="276">
        <v>3569</v>
      </c>
      <c r="G1409" s="276">
        <v>0</v>
      </c>
      <c r="H1409" s="276">
        <v>0</v>
      </c>
      <c r="I1409" s="276">
        <v>0</v>
      </c>
      <c r="J1409" s="276">
        <v>45451122</v>
      </c>
      <c r="K1409" s="479">
        <v>8.0638940000000006E-2</v>
      </c>
    </row>
    <row r="1410" spans="1:11" x14ac:dyDescent="0.2">
      <c r="A1410" s="209" t="s">
        <v>1196</v>
      </c>
      <c r="B1410" s="209" t="s">
        <v>790</v>
      </c>
      <c r="C1410" s="209" t="s">
        <v>1753</v>
      </c>
      <c r="D1410" s="276">
        <v>1103108</v>
      </c>
      <c r="E1410" s="479">
        <v>1.9571200000000001E-3</v>
      </c>
      <c r="F1410" s="276">
        <v>0</v>
      </c>
      <c r="G1410" s="276">
        <v>0</v>
      </c>
      <c r="H1410" s="276">
        <v>0</v>
      </c>
      <c r="I1410" s="276">
        <v>0</v>
      </c>
      <c r="J1410" s="276">
        <v>1103108</v>
      </c>
      <c r="K1410" s="479">
        <v>1.9571200000000001E-3</v>
      </c>
    </row>
    <row r="1411" spans="1:11" x14ac:dyDescent="0.2">
      <c r="A1411" s="209" t="s">
        <v>1196</v>
      </c>
      <c r="B1411" s="209" t="s">
        <v>1174</v>
      </c>
      <c r="C1411" s="209" t="s">
        <v>1753</v>
      </c>
      <c r="D1411" s="276">
        <v>9909287</v>
      </c>
      <c r="E1411" s="479">
        <v>1.758096E-2</v>
      </c>
      <c r="F1411" s="276">
        <v>0</v>
      </c>
      <c r="G1411" s="276">
        <v>0</v>
      </c>
      <c r="H1411" s="276">
        <v>0</v>
      </c>
      <c r="I1411" s="276">
        <v>0</v>
      </c>
      <c r="J1411" s="276">
        <v>9909287</v>
      </c>
      <c r="K1411" s="479">
        <v>1.758096E-2</v>
      </c>
    </row>
    <row r="1412" spans="1:11" x14ac:dyDescent="0.2">
      <c r="A1412" s="209" t="s">
        <v>1196</v>
      </c>
      <c r="B1412" s="209" t="s">
        <v>1175</v>
      </c>
      <c r="C1412" s="209" t="s">
        <v>1753</v>
      </c>
      <c r="D1412" s="276">
        <v>9928272</v>
      </c>
      <c r="E1412" s="479">
        <v>1.7614640000000001E-2</v>
      </c>
      <c r="F1412" s="276">
        <v>0</v>
      </c>
      <c r="G1412" s="276">
        <v>0</v>
      </c>
      <c r="H1412" s="276">
        <v>0</v>
      </c>
      <c r="I1412" s="276">
        <v>0</v>
      </c>
      <c r="J1412" s="276">
        <v>9928272</v>
      </c>
      <c r="K1412" s="479">
        <v>1.7614640000000001E-2</v>
      </c>
    </row>
    <row r="1413" spans="1:11" x14ac:dyDescent="0.2">
      <c r="A1413" s="209" t="s">
        <v>1196</v>
      </c>
      <c r="B1413" s="209" t="s">
        <v>1176</v>
      </c>
      <c r="C1413" s="209" t="s">
        <v>1753</v>
      </c>
      <c r="D1413" s="276">
        <v>3303189</v>
      </c>
      <c r="E1413" s="479">
        <v>5.8604900000000003E-3</v>
      </c>
      <c r="F1413" s="276">
        <v>714</v>
      </c>
      <c r="G1413" s="276">
        <v>0</v>
      </c>
      <c r="H1413" s="276">
        <v>0</v>
      </c>
      <c r="I1413" s="276">
        <v>0</v>
      </c>
      <c r="J1413" s="276">
        <v>3303189</v>
      </c>
      <c r="K1413" s="479">
        <v>5.8604900000000003E-3</v>
      </c>
    </row>
    <row r="1414" spans="1:11" x14ac:dyDescent="0.2">
      <c r="A1414" s="209" t="s">
        <v>1196</v>
      </c>
      <c r="B1414" s="209" t="s">
        <v>1177</v>
      </c>
      <c r="C1414" s="209" t="s">
        <v>1753</v>
      </c>
      <c r="D1414" s="276">
        <v>363468</v>
      </c>
      <c r="E1414" s="479">
        <v>6.4486000000000003E-4</v>
      </c>
      <c r="F1414" s="276">
        <v>649</v>
      </c>
      <c r="G1414" s="276">
        <v>0</v>
      </c>
      <c r="H1414" s="276">
        <v>0</v>
      </c>
      <c r="I1414" s="276">
        <v>0</v>
      </c>
      <c r="J1414" s="276">
        <v>363468</v>
      </c>
      <c r="K1414" s="479">
        <v>6.4486000000000003E-4</v>
      </c>
    </row>
    <row r="1415" spans="1:11" x14ac:dyDescent="0.2">
      <c r="A1415" s="209" t="s">
        <v>1196</v>
      </c>
      <c r="B1415" s="209" t="s">
        <v>1178</v>
      </c>
      <c r="C1415" s="209" t="s">
        <v>1753</v>
      </c>
      <c r="D1415" s="276">
        <v>144852</v>
      </c>
      <c r="E1415" s="479">
        <v>2.5700000000000001E-4</v>
      </c>
      <c r="F1415" s="276">
        <v>71</v>
      </c>
      <c r="G1415" s="276">
        <v>0</v>
      </c>
      <c r="H1415" s="276">
        <v>0</v>
      </c>
      <c r="I1415" s="276">
        <v>0</v>
      </c>
      <c r="J1415" s="276">
        <v>144852</v>
      </c>
      <c r="K1415" s="479">
        <v>2.5700000000000001E-4</v>
      </c>
    </row>
    <row r="1416" spans="1:11" x14ac:dyDescent="0.2">
      <c r="A1416" s="209" t="s">
        <v>1196</v>
      </c>
      <c r="B1416" s="209" t="s">
        <v>1179</v>
      </c>
      <c r="C1416" s="209" t="s">
        <v>1753</v>
      </c>
      <c r="D1416" s="276">
        <v>4194</v>
      </c>
      <c r="E1416" s="479">
        <v>7.4399999999999999E-6</v>
      </c>
      <c r="F1416" s="276">
        <v>0</v>
      </c>
      <c r="G1416" s="276">
        <v>0</v>
      </c>
      <c r="H1416" s="276">
        <v>0</v>
      </c>
      <c r="I1416" s="276">
        <v>0</v>
      </c>
      <c r="J1416" s="276">
        <v>4194</v>
      </c>
      <c r="K1416" s="479">
        <v>7.4399999999999999E-6</v>
      </c>
    </row>
    <row r="1417" spans="1:11" x14ac:dyDescent="0.2">
      <c r="A1417" s="209" t="s">
        <v>1196</v>
      </c>
      <c r="B1417" s="209" t="s">
        <v>1180</v>
      </c>
      <c r="C1417" s="209" t="s">
        <v>1753</v>
      </c>
      <c r="D1417" s="276">
        <v>2791559</v>
      </c>
      <c r="E1417" s="479">
        <v>4.9527599999999996E-3</v>
      </c>
      <c r="F1417" s="276">
        <v>277</v>
      </c>
      <c r="G1417" s="276">
        <v>0</v>
      </c>
      <c r="H1417" s="276">
        <v>0</v>
      </c>
      <c r="I1417" s="276">
        <v>0</v>
      </c>
      <c r="J1417" s="276">
        <v>2791559</v>
      </c>
      <c r="K1417" s="479">
        <v>4.9527599999999996E-3</v>
      </c>
    </row>
    <row r="1418" spans="1:11" x14ac:dyDescent="0.2">
      <c r="A1418" s="209" t="s">
        <v>1196</v>
      </c>
      <c r="B1418" s="209" t="s">
        <v>1181</v>
      </c>
      <c r="C1418" s="209" t="s">
        <v>1753</v>
      </c>
      <c r="D1418" s="276">
        <v>97539</v>
      </c>
      <c r="E1418" s="479">
        <v>1.7305000000000001E-4</v>
      </c>
      <c r="F1418" s="276">
        <v>8</v>
      </c>
      <c r="G1418" s="276">
        <v>0</v>
      </c>
      <c r="H1418" s="276">
        <v>0</v>
      </c>
      <c r="I1418" s="276">
        <v>0</v>
      </c>
      <c r="J1418" s="276">
        <v>97539</v>
      </c>
      <c r="K1418" s="479">
        <v>1.7305000000000001E-4</v>
      </c>
    </row>
    <row r="1419" spans="1:11" x14ac:dyDescent="0.2">
      <c r="A1419" s="209" t="s">
        <v>1196</v>
      </c>
      <c r="B1419" s="209" t="s">
        <v>1182</v>
      </c>
      <c r="C1419" s="209" t="s">
        <v>1753</v>
      </c>
      <c r="D1419" s="276">
        <v>2736977</v>
      </c>
      <c r="E1419" s="479">
        <v>4.8559199999999997E-3</v>
      </c>
      <c r="F1419" s="276">
        <v>21531</v>
      </c>
      <c r="G1419" s="276">
        <v>0</v>
      </c>
      <c r="H1419" s="276">
        <v>0</v>
      </c>
      <c r="I1419" s="276">
        <v>0</v>
      </c>
      <c r="J1419" s="276">
        <v>2736977</v>
      </c>
      <c r="K1419" s="479">
        <v>4.8559199999999997E-3</v>
      </c>
    </row>
    <row r="1420" spans="1:11" x14ac:dyDescent="0.2">
      <c r="A1420" s="209" t="s">
        <v>1196</v>
      </c>
      <c r="B1420" s="209" t="s">
        <v>1183</v>
      </c>
      <c r="C1420" s="209" t="s">
        <v>1753</v>
      </c>
      <c r="D1420" s="276">
        <v>4879207</v>
      </c>
      <c r="E1420" s="479">
        <v>8.6566400000000002E-3</v>
      </c>
      <c r="F1420" s="276">
        <v>597564</v>
      </c>
      <c r="G1420" s="276">
        <v>0</v>
      </c>
      <c r="H1420" s="276">
        <v>0</v>
      </c>
      <c r="I1420" s="276">
        <v>0</v>
      </c>
      <c r="J1420" s="276">
        <v>4879207</v>
      </c>
      <c r="K1420" s="479">
        <v>8.6566400000000002E-3</v>
      </c>
    </row>
    <row r="1421" spans="1:11" x14ac:dyDescent="0.2">
      <c r="A1421" s="209" t="s">
        <v>1196</v>
      </c>
      <c r="B1421" s="209" t="s">
        <v>1184</v>
      </c>
      <c r="C1421" s="209" t="s">
        <v>1753</v>
      </c>
      <c r="D1421" s="276">
        <v>26997208</v>
      </c>
      <c r="E1421" s="479">
        <v>4.7898179999999999E-2</v>
      </c>
      <c r="F1421" s="276">
        <v>447086</v>
      </c>
      <c r="G1421" s="276">
        <v>0</v>
      </c>
      <c r="H1421" s="276">
        <v>0</v>
      </c>
      <c r="I1421" s="276">
        <v>0</v>
      </c>
      <c r="J1421" s="276">
        <v>26997208</v>
      </c>
      <c r="K1421" s="479">
        <v>4.7898179999999999E-2</v>
      </c>
    </row>
    <row r="1422" spans="1:11" x14ac:dyDescent="0.2">
      <c r="A1422" s="209" t="s">
        <v>1196</v>
      </c>
      <c r="B1422" s="209" t="s">
        <v>1185</v>
      </c>
      <c r="C1422" s="209" t="s">
        <v>1753</v>
      </c>
      <c r="D1422" s="276">
        <v>4265084</v>
      </c>
      <c r="E1422" s="479">
        <v>7.5670700000000004E-3</v>
      </c>
      <c r="F1422" s="276">
        <v>2698</v>
      </c>
      <c r="G1422" s="276">
        <v>0</v>
      </c>
      <c r="H1422" s="276">
        <v>0</v>
      </c>
      <c r="I1422" s="276">
        <v>0</v>
      </c>
      <c r="J1422" s="276">
        <v>4265084</v>
      </c>
      <c r="K1422" s="479">
        <v>7.5670700000000004E-3</v>
      </c>
    </row>
    <row r="1423" spans="1:11" x14ac:dyDescent="0.2">
      <c r="A1423" s="209" t="s">
        <v>1196</v>
      </c>
      <c r="B1423" s="209" t="s">
        <v>1186</v>
      </c>
      <c r="C1423" s="209" t="s">
        <v>1753</v>
      </c>
      <c r="D1423" s="276">
        <v>9052655</v>
      </c>
      <c r="E1423" s="479">
        <v>1.606113E-2</v>
      </c>
      <c r="F1423" s="276">
        <v>150953</v>
      </c>
      <c r="G1423" s="276">
        <v>0</v>
      </c>
      <c r="H1423" s="276">
        <v>0</v>
      </c>
      <c r="I1423" s="276">
        <v>0</v>
      </c>
      <c r="J1423" s="276">
        <v>9052655</v>
      </c>
      <c r="K1423" s="479">
        <v>1.606113E-2</v>
      </c>
    </row>
    <row r="1424" spans="1:11" x14ac:dyDescent="0.2">
      <c r="A1424" s="209" t="s">
        <v>1196</v>
      </c>
      <c r="B1424" s="209" t="s">
        <v>1187</v>
      </c>
      <c r="C1424" s="209" t="s">
        <v>1753</v>
      </c>
      <c r="D1424" s="276">
        <v>6690489</v>
      </c>
      <c r="E1424" s="479">
        <v>1.1870199999999999E-2</v>
      </c>
      <c r="F1424" s="276">
        <v>15893</v>
      </c>
      <c r="G1424" s="276">
        <v>0</v>
      </c>
      <c r="H1424" s="276">
        <v>0</v>
      </c>
      <c r="I1424" s="276">
        <v>0</v>
      </c>
      <c r="J1424" s="276">
        <v>6690489</v>
      </c>
      <c r="K1424" s="479">
        <v>1.1870199999999999E-2</v>
      </c>
    </row>
    <row r="1425" spans="1:11" x14ac:dyDescent="0.2">
      <c r="A1425" s="209" t="s">
        <v>1196</v>
      </c>
      <c r="B1425" s="209" t="s">
        <v>1189</v>
      </c>
      <c r="C1425" s="209" t="s">
        <v>1753</v>
      </c>
      <c r="D1425" s="276">
        <v>10043</v>
      </c>
      <c r="E1425" s="479">
        <v>1.7819999999999999E-5</v>
      </c>
      <c r="F1425" s="276">
        <v>10043</v>
      </c>
      <c r="G1425" s="276">
        <v>126</v>
      </c>
      <c r="H1425" s="276">
        <v>133</v>
      </c>
      <c r="I1425" s="276">
        <v>323</v>
      </c>
      <c r="J1425" s="276">
        <v>10625</v>
      </c>
      <c r="K1425" s="479">
        <v>1.8850000000000001E-5</v>
      </c>
    </row>
    <row r="1426" spans="1:11" x14ac:dyDescent="0.2">
      <c r="A1426" s="209" t="s">
        <v>1196</v>
      </c>
      <c r="B1426" s="209" t="s">
        <v>1190</v>
      </c>
      <c r="C1426" s="209" t="s">
        <v>1753</v>
      </c>
      <c r="D1426" s="276">
        <v>563637423</v>
      </c>
      <c r="E1426" s="479">
        <v>1</v>
      </c>
      <c r="F1426" s="276">
        <v>32256264</v>
      </c>
      <c r="G1426" s="276">
        <v>0</v>
      </c>
      <c r="H1426" s="276">
        <v>0</v>
      </c>
      <c r="I1426" s="276">
        <v>0</v>
      </c>
      <c r="J1426" s="276">
        <v>563637423</v>
      </c>
      <c r="K1426" s="479">
        <v>1</v>
      </c>
    </row>
    <row r="1427" spans="1:11" x14ac:dyDescent="0.2">
      <c r="A1427" s="209" t="s">
        <v>1196</v>
      </c>
      <c r="B1427" s="209" t="s">
        <v>691</v>
      </c>
      <c r="C1427" s="209" t="s">
        <v>1753</v>
      </c>
      <c r="D1427" s="276">
        <v>563637423</v>
      </c>
      <c r="E1427" s="479">
        <v>1</v>
      </c>
      <c r="F1427" s="276">
        <v>0</v>
      </c>
      <c r="G1427" s="276">
        <v>0</v>
      </c>
      <c r="H1427" s="276">
        <v>0</v>
      </c>
      <c r="I1427" s="276">
        <v>0</v>
      </c>
      <c r="J1427" s="276">
        <v>563637423</v>
      </c>
      <c r="K1427" s="479">
        <v>1</v>
      </c>
    </row>
    <row r="1428" spans="1:11" x14ac:dyDescent="0.2">
      <c r="A1428" s="209" t="s">
        <v>1197</v>
      </c>
      <c r="B1428" s="209" t="s">
        <v>508</v>
      </c>
      <c r="C1428" s="209" t="s">
        <v>1753</v>
      </c>
      <c r="D1428" s="276">
        <v>1869396</v>
      </c>
      <c r="E1428" s="479">
        <v>1.8093E-3</v>
      </c>
      <c r="F1428" s="276">
        <v>263827</v>
      </c>
      <c r="G1428" s="276">
        <v>93446</v>
      </c>
      <c r="H1428" s="276">
        <v>3</v>
      </c>
      <c r="I1428" s="276">
        <v>168838</v>
      </c>
      <c r="J1428" s="276">
        <v>2131683</v>
      </c>
      <c r="K1428" s="479">
        <v>2.0631500000000001E-3</v>
      </c>
    </row>
    <row r="1429" spans="1:11" x14ac:dyDescent="0.2">
      <c r="A1429" s="209" t="s">
        <v>1197</v>
      </c>
      <c r="B1429" s="209" t="s">
        <v>500</v>
      </c>
      <c r="C1429" s="209" t="s">
        <v>1753</v>
      </c>
      <c r="D1429" s="276">
        <v>572191</v>
      </c>
      <c r="E1429" s="479">
        <v>5.5380000000000002E-4</v>
      </c>
      <c r="F1429" s="276">
        <v>261048</v>
      </c>
      <c r="G1429" s="276">
        <v>145732</v>
      </c>
      <c r="H1429" s="276">
        <v>60306</v>
      </c>
      <c r="I1429" s="276">
        <v>63411</v>
      </c>
      <c r="J1429" s="276">
        <v>841640</v>
      </c>
      <c r="K1429" s="479">
        <v>8.1457999999999997E-4</v>
      </c>
    </row>
    <row r="1430" spans="1:11" x14ac:dyDescent="0.2">
      <c r="A1430" s="209" t="s">
        <v>1197</v>
      </c>
      <c r="B1430" s="209" t="s">
        <v>490</v>
      </c>
      <c r="C1430" s="209" t="s">
        <v>1753</v>
      </c>
      <c r="D1430" s="276">
        <v>2500013</v>
      </c>
      <c r="E1430" s="479">
        <v>2.4196399999999998E-3</v>
      </c>
      <c r="F1430" s="276">
        <v>112504</v>
      </c>
      <c r="G1430" s="276">
        <v>1179299</v>
      </c>
      <c r="H1430" s="276">
        <v>876552</v>
      </c>
      <c r="I1430" s="276">
        <v>289211</v>
      </c>
      <c r="J1430" s="276">
        <v>4845075</v>
      </c>
      <c r="K1430" s="479">
        <v>4.6893100000000004E-3</v>
      </c>
    </row>
    <row r="1431" spans="1:11" x14ac:dyDescent="0.2">
      <c r="A1431" s="209" t="s">
        <v>1197</v>
      </c>
      <c r="B1431" s="209" t="s">
        <v>489</v>
      </c>
      <c r="C1431" s="209" t="s">
        <v>1753</v>
      </c>
      <c r="D1431" s="276">
        <v>1154155</v>
      </c>
      <c r="E1431" s="479">
        <v>1.1170500000000001E-3</v>
      </c>
      <c r="F1431" s="276">
        <v>357400</v>
      </c>
      <c r="G1431" s="276">
        <v>955690</v>
      </c>
      <c r="H1431" s="276">
        <v>426405</v>
      </c>
      <c r="I1431" s="276">
        <v>44595</v>
      </c>
      <c r="J1431" s="276">
        <v>2580845</v>
      </c>
      <c r="K1431" s="479">
        <v>2.4978700000000001E-3</v>
      </c>
    </row>
    <row r="1432" spans="1:11" x14ac:dyDescent="0.2">
      <c r="A1432" s="209" t="s">
        <v>1197</v>
      </c>
      <c r="B1432" s="209" t="s">
        <v>487</v>
      </c>
      <c r="C1432" s="209" t="s">
        <v>1753</v>
      </c>
      <c r="D1432" s="276">
        <v>1059775</v>
      </c>
      <c r="E1432" s="479">
        <v>1.0257E-3</v>
      </c>
      <c r="F1432" s="276">
        <v>900076</v>
      </c>
      <c r="G1432" s="276">
        <v>210026</v>
      </c>
      <c r="H1432" s="276">
        <v>1054</v>
      </c>
      <c r="I1432" s="276">
        <v>66597</v>
      </c>
      <c r="J1432" s="276">
        <v>1337452</v>
      </c>
      <c r="K1432" s="479">
        <v>1.2944499999999999E-3</v>
      </c>
    </row>
    <row r="1433" spans="1:11" x14ac:dyDescent="0.2">
      <c r="A1433" s="209" t="s">
        <v>1197</v>
      </c>
      <c r="B1433" s="209" t="s">
        <v>479</v>
      </c>
      <c r="C1433" s="209" t="s">
        <v>1753</v>
      </c>
      <c r="D1433" s="276">
        <v>1152317</v>
      </c>
      <c r="E1433" s="479">
        <v>1.11527E-3</v>
      </c>
      <c r="F1433" s="276">
        <v>452732</v>
      </c>
      <c r="G1433" s="276">
        <v>227501</v>
      </c>
      <c r="H1433" s="276">
        <v>347892</v>
      </c>
      <c r="I1433" s="276">
        <v>43747</v>
      </c>
      <c r="J1433" s="276">
        <v>1771457</v>
      </c>
      <c r="K1433" s="479">
        <v>1.71451E-3</v>
      </c>
    </row>
    <row r="1434" spans="1:11" x14ac:dyDescent="0.2">
      <c r="A1434" s="209" t="s">
        <v>1197</v>
      </c>
      <c r="B1434" s="209" t="s">
        <v>472</v>
      </c>
      <c r="C1434" s="209" t="s">
        <v>1753</v>
      </c>
      <c r="D1434" s="276">
        <v>3634273</v>
      </c>
      <c r="E1434" s="479">
        <v>3.5174300000000002E-3</v>
      </c>
      <c r="F1434" s="276">
        <v>62397</v>
      </c>
      <c r="G1434" s="276">
        <v>212023</v>
      </c>
      <c r="H1434" s="276">
        <v>66638</v>
      </c>
      <c r="I1434" s="276">
        <v>75744</v>
      </c>
      <c r="J1434" s="276">
        <v>3988678</v>
      </c>
      <c r="K1434" s="479">
        <v>3.8604500000000001E-3</v>
      </c>
    </row>
    <row r="1435" spans="1:11" x14ac:dyDescent="0.2">
      <c r="A1435" s="209" t="s">
        <v>1197</v>
      </c>
      <c r="B1435" s="209" t="s">
        <v>464</v>
      </c>
      <c r="C1435" s="209" t="s">
        <v>1753</v>
      </c>
      <c r="D1435" s="276">
        <v>917361</v>
      </c>
      <c r="E1435" s="479">
        <v>8.8787000000000002E-4</v>
      </c>
      <c r="F1435" s="276">
        <v>0</v>
      </c>
      <c r="G1435" s="276">
        <v>0</v>
      </c>
      <c r="H1435" s="276">
        <v>0</v>
      </c>
      <c r="I1435" s="276">
        <v>0</v>
      </c>
      <c r="J1435" s="276">
        <v>917361</v>
      </c>
      <c r="K1435" s="479">
        <v>8.8787000000000002E-4</v>
      </c>
    </row>
    <row r="1436" spans="1:11" x14ac:dyDescent="0.2">
      <c r="A1436" s="209" t="s">
        <v>1197</v>
      </c>
      <c r="B1436" s="209" t="s">
        <v>1095</v>
      </c>
      <c r="C1436" s="209" t="s">
        <v>1753</v>
      </c>
      <c r="D1436" s="276">
        <v>325587</v>
      </c>
      <c r="E1436" s="479">
        <v>3.1512000000000001E-4</v>
      </c>
      <c r="F1436" s="276">
        <v>0</v>
      </c>
      <c r="G1436" s="276">
        <v>429</v>
      </c>
      <c r="H1436" s="276">
        <v>0</v>
      </c>
      <c r="I1436" s="276">
        <v>7282</v>
      </c>
      <c r="J1436" s="276">
        <v>333298</v>
      </c>
      <c r="K1436" s="479">
        <v>3.2257999999999999E-4</v>
      </c>
    </row>
    <row r="1437" spans="1:11" x14ac:dyDescent="0.2">
      <c r="A1437" s="209" t="s">
        <v>1197</v>
      </c>
      <c r="B1437" s="209" t="s">
        <v>1096</v>
      </c>
      <c r="C1437" s="209" t="s">
        <v>1753</v>
      </c>
      <c r="D1437" s="276">
        <v>346095</v>
      </c>
      <c r="E1437" s="479">
        <v>3.3497000000000003E-4</v>
      </c>
      <c r="F1437" s="276">
        <v>104237</v>
      </c>
      <c r="G1437" s="276">
        <v>54173</v>
      </c>
      <c r="H1437" s="276">
        <v>0</v>
      </c>
      <c r="I1437" s="276">
        <v>23087</v>
      </c>
      <c r="J1437" s="276">
        <v>423355</v>
      </c>
      <c r="K1437" s="479">
        <v>4.0974000000000002E-4</v>
      </c>
    </row>
    <row r="1438" spans="1:11" x14ac:dyDescent="0.2">
      <c r="A1438" s="209" t="s">
        <v>1197</v>
      </c>
      <c r="B1438" s="209" t="s">
        <v>1097</v>
      </c>
      <c r="C1438" s="209" t="s">
        <v>1753</v>
      </c>
      <c r="D1438" s="276">
        <v>268428</v>
      </c>
      <c r="E1438" s="479">
        <v>2.5980000000000003E-4</v>
      </c>
      <c r="F1438" s="276">
        <v>45506</v>
      </c>
      <c r="G1438" s="276">
        <v>125625</v>
      </c>
      <c r="H1438" s="276">
        <v>93865</v>
      </c>
      <c r="I1438" s="276">
        <v>9296</v>
      </c>
      <c r="J1438" s="276">
        <v>497214</v>
      </c>
      <c r="K1438" s="479">
        <v>4.8123000000000003E-4</v>
      </c>
    </row>
    <row r="1439" spans="1:11" x14ac:dyDescent="0.2">
      <c r="A1439" s="209" t="s">
        <v>1197</v>
      </c>
      <c r="B1439" s="209" t="s">
        <v>1098</v>
      </c>
      <c r="C1439" s="209" t="s">
        <v>1753</v>
      </c>
      <c r="D1439" s="276">
        <v>1645938</v>
      </c>
      <c r="E1439" s="479">
        <v>1.5930199999999999E-3</v>
      </c>
      <c r="F1439" s="276">
        <v>215819</v>
      </c>
      <c r="G1439" s="276">
        <v>274273</v>
      </c>
      <c r="H1439" s="276">
        <v>257316</v>
      </c>
      <c r="I1439" s="276">
        <v>77508</v>
      </c>
      <c r="J1439" s="276">
        <v>2255035</v>
      </c>
      <c r="K1439" s="479">
        <v>2.1825400000000002E-3</v>
      </c>
    </row>
    <row r="1440" spans="1:11" x14ac:dyDescent="0.2">
      <c r="A1440" s="209" t="s">
        <v>1197</v>
      </c>
      <c r="B1440" s="209" t="s">
        <v>1099</v>
      </c>
      <c r="C1440" s="209" t="s">
        <v>1753</v>
      </c>
      <c r="D1440" s="276">
        <v>137386</v>
      </c>
      <c r="E1440" s="479">
        <v>1.3297E-4</v>
      </c>
      <c r="F1440" s="276">
        <v>32354</v>
      </c>
      <c r="G1440" s="276">
        <v>31699</v>
      </c>
      <c r="H1440" s="276">
        <v>67447</v>
      </c>
      <c r="I1440" s="276">
        <v>5438</v>
      </c>
      <c r="J1440" s="276">
        <v>241970</v>
      </c>
      <c r="K1440" s="479">
        <v>2.3419000000000001E-4</v>
      </c>
    </row>
    <row r="1441" spans="1:11" x14ac:dyDescent="0.2">
      <c r="A1441" s="209" t="s">
        <v>1197</v>
      </c>
      <c r="B1441" s="209" t="s">
        <v>453</v>
      </c>
      <c r="C1441" s="209" t="s">
        <v>1753</v>
      </c>
      <c r="D1441" s="276">
        <v>17819864</v>
      </c>
      <c r="E1441" s="479">
        <v>1.724697E-2</v>
      </c>
      <c r="F1441" s="276">
        <v>17631021</v>
      </c>
      <c r="G1441" s="276">
        <v>403639</v>
      </c>
      <c r="H1441" s="276">
        <v>156</v>
      </c>
      <c r="I1441" s="276">
        <v>1038985</v>
      </c>
      <c r="J1441" s="276">
        <v>19262644</v>
      </c>
      <c r="K1441" s="479">
        <v>1.8643369999999999E-2</v>
      </c>
    </row>
    <row r="1442" spans="1:11" x14ac:dyDescent="0.2">
      <c r="A1442" s="209" t="s">
        <v>1197</v>
      </c>
      <c r="B1442" s="209" t="s">
        <v>449</v>
      </c>
      <c r="C1442" s="209" t="s">
        <v>1753</v>
      </c>
      <c r="D1442" s="276">
        <v>499328</v>
      </c>
      <c r="E1442" s="479">
        <v>4.8327999999999999E-4</v>
      </c>
      <c r="F1442" s="276">
        <v>14430</v>
      </c>
      <c r="G1442" s="276">
        <v>38931</v>
      </c>
      <c r="H1442" s="276">
        <v>40</v>
      </c>
      <c r="I1442" s="276">
        <v>282395</v>
      </c>
      <c r="J1442" s="276">
        <v>820694</v>
      </c>
      <c r="K1442" s="479">
        <v>7.9431E-4</v>
      </c>
    </row>
    <row r="1443" spans="1:11" x14ac:dyDescent="0.2">
      <c r="A1443" s="209" t="s">
        <v>1197</v>
      </c>
      <c r="B1443" s="209" t="s">
        <v>1826</v>
      </c>
      <c r="C1443" s="209" t="s">
        <v>1753</v>
      </c>
      <c r="D1443" s="276">
        <v>2776985</v>
      </c>
      <c r="E1443" s="479">
        <v>2.6877099999999998E-3</v>
      </c>
      <c r="F1443" s="276">
        <v>2647886</v>
      </c>
      <c r="G1443" s="276">
        <v>79204</v>
      </c>
      <c r="H1443" s="276">
        <v>232</v>
      </c>
      <c r="I1443" s="276">
        <v>214154</v>
      </c>
      <c r="J1443" s="276">
        <v>3070575</v>
      </c>
      <c r="K1443" s="479">
        <v>2.9718600000000002E-3</v>
      </c>
    </row>
    <row r="1444" spans="1:11" x14ac:dyDescent="0.2">
      <c r="A1444" s="209" t="s">
        <v>1197</v>
      </c>
      <c r="B1444" s="209" t="s">
        <v>444</v>
      </c>
      <c r="C1444" s="209" t="s">
        <v>1753</v>
      </c>
      <c r="D1444" s="276">
        <v>7753466</v>
      </c>
      <c r="E1444" s="479">
        <v>7.5041999999999999E-3</v>
      </c>
      <c r="F1444" s="276">
        <v>2079657</v>
      </c>
      <c r="G1444" s="276">
        <v>1748621</v>
      </c>
      <c r="H1444" s="276">
        <v>1805080</v>
      </c>
      <c r="I1444" s="276">
        <v>286543</v>
      </c>
      <c r="J1444" s="276">
        <v>11593710</v>
      </c>
      <c r="K1444" s="479">
        <v>1.122098E-2</v>
      </c>
    </row>
    <row r="1445" spans="1:11" x14ac:dyDescent="0.2">
      <c r="A1445" s="209" t="s">
        <v>1197</v>
      </c>
      <c r="B1445" s="209" t="s">
        <v>440</v>
      </c>
      <c r="C1445" s="209" t="s">
        <v>1753</v>
      </c>
      <c r="D1445" s="276">
        <v>4520899</v>
      </c>
      <c r="E1445" s="479">
        <v>4.3755599999999997E-3</v>
      </c>
      <c r="F1445" s="276">
        <v>1609401</v>
      </c>
      <c r="G1445" s="276">
        <v>739861</v>
      </c>
      <c r="H1445" s="276">
        <v>1558229</v>
      </c>
      <c r="I1445" s="276">
        <v>217406</v>
      </c>
      <c r="J1445" s="276">
        <v>7036395</v>
      </c>
      <c r="K1445" s="479">
        <v>6.8101799999999999E-3</v>
      </c>
    </row>
    <row r="1446" spans="1:11" x14ac:dyDescent="0.2">
      <c r="A1446" s="209" t="s">
        <v>1197</v>
      </c>
      <c r="B1446" s="209" t="s">
        <v>292</v>
      </c>
      <c r="C1446" s="209" t="s">
        <v>1753</v>
      </c>
      <c r="D1446" s="276">
        <v>2725553</v>
      </c>
      <c r="E1446" s="479">
        <v>2.6379300000000001E-3</v>
      </c>
      <c r="F1446" s="276">
        <v>87980</v>
      </c>
      <c r="G1446" s="276">
        <v>602755</v>
      </c>
      <c r="H1446" s="276">
        <v>164768</v>
      </c>
      <c r="I1446" s="276">
        <v>109162</v>
      </c>
      <c r="J1446" s="276">
        <v>3602238</v>
      </c>
      <c r="K1446" s="479">
        <v>3.48643E-3</v>
      </c>
    </row>
    <row r="1447" spans="1:11" x14ac:dyDescent="0.2">
      <c r="A1447" s="209" t="s">
        <v>1197</v>
      </c>
      <c r="B1447" s="209" t="s">
        <v>290</v>
      </c>
      <c r="C1447" s="209" t="s">
        <v>1753</v>
      </c>
      <c r="D1447" s="276">
        <v>6262822</v>
      </c>
      <c r="E1447" s="479">
        <v>6.0614800000000002E-3</v>
      </c>
      <c r="F1447" s="276">
        <v>246943</v>
      </c>
      <c r="G1447" s="276">
        <v>678674</v>
      </c>
      <c r="H1447" s="276">
        <v>3123387</v>
      </c>
      <c r="I1447" s="276">
        <v>265923</v>
      </c>
      <c r="J1447" s="276">
        <v>10330806</v>
      </c>
      <c r="K1447" s="479">
        <v>9.9986799999999994E-3</v>
      </c>
    </row>
    <row r="1448" spans="1:11" x14ac:dyDescent="0.2">
      <c r="A1448" s="209" t="s">
        <v>1197</v>
      </c>
      <c r="B1448" s="209" t="s">
        <v>287</v>
      </c>
      <c r="C1448" s="209" t="s">
        <v>1753</v>
      </c>
      <c r="D1448" s="276">
        <v>1501037</v>
      </c>
      <c r="E1448" s="479">
        <v>1.4527800000000001E-3</v>
      </c>
      <c r="F1448" s="276">
        <v>716889</v>
      </c>
      <c r="G1448" s="276">
        <v>478720</v>
      </c>
      <c r="H1448" s="276">
        <v>490339</v>
      </c>
      <c r="I1448" s="276">
        <v>47638</v>
      </c>
      <c r="J1448" s="276">
        <v>2517734</v>
      </c>
      <c r="K1448" s="479">
        <v>2.4367899999999999E-3</v>
      </c>
    </row>
    <row r="1449" spans="1:11" x14ac:dyDescent="0.2">
      <c r="A1449" s="209" t="s">
        <v>1197</v>
      </c>
      <c r="B1449" s="209" t="s">
        <v>284</v>
      </c>
      <c r="C1449" s="209" t="s">
        <v>1753</v>
      </c>
      <c r="D1449" s="276">
        <v>3609690</v>
      </c>
      <c r="E1449" s="479">
        <v>3.4936400000000001E-3</v>
      </c>
      <c r="F1449" s="276">
        <v>517365</v>
      </c>
      <c r="G1449" s="276">
        <v>524842</v>
      </c>
      <c r="H1449" s="276">
        <v>571790</v>
      </c>
      <c r="I1449" s="276">
        <v>233171</v>
      </c>
      <c r="J1449" s="276">
        <v>4939493</v>
      </c>
      <c r="K1449" s="479">
        <v>4.7806899999999998E-3</v>
      </c>
    </row>
    <row r="1450" spans="1:11" x14ac:dyDescent="0.2">
      <c r="A1450" s="209" t="s">
        <v>1197</v>
      </c>
      <c r="B1450" s="209" t="s">
        <v>273</v>
      </c>
      <c r="C1450" s="209" t="s">
        <v>1753</v>
      </c>
      <c r="D1450" s="276">
        <v>6326491</v>
      </c>
      <c r="E1450" s="479">
        <v>6.1231000000000002E-3</v>
      </c>
      <c r="F1450" s="276">
        <v>297977</v>
      </c>
      <c r="G1450" s="276">
        <v>1020347</v>
      </c>
      <c r="H1450" s="276">
        <v>3427894</v>
      </c>
      <c r="I1450" s="276">
        <v>287583</v>
      </c>
      <c r="J1450" s="276">
        <v>11062315</v>
      </c>
      <c r="K1450" s="479">
        <v>1.070667E-2</v>
      </c>
    </row>
    <row r="1451" spans="1:11" x14ac:dyDescent="0.2">
      <c r="A1451" s="209" t="s">
        <v>1197</v>
      </c>
      <c r="B1451" s="209" t="s">
        <v>267</v>
      </c>
      <c r="C1451" s="209" t="s">
        <v>1753</v>
      </c>
      <c r="D1451" s="276">
        <v>3734672</v>
      </c>
      <c r="E1451" s="479">
        <v>3.6146099999999999E-3</v>
      </c>
      <c r="F1451" s="276">
        <v>512160</v>
      </c>
      <c r="G1451" s="276">
        <v>1177278</v>
      </c>
      <c r="H1451" s="276">
        <v>993729</v>
      </c>
      <c r="I1451" s="276">
        <v>226774</v>
      </c>
      <c r="J1451" s="276">
        <v>6132453</v>
      </c>
      <c r="K1451" s="479">
        <v>5.9353000000000001E-3</v>
      </c>
    </row>
    <row r="1452" spans="1:11" x14ac:dyDescent="0.2">
      <c r="A1452" s="209" t="s">
        <v>1197</v>
      </c>
      <c r="B1452" s="209" t="s">
        <v>264</v>
      </c>
      <c r="C1452" s="209" t="s">
        <v>1753</v>
      </c>
      <c r="D1452" s="276">
        <v>3846062</v>
      </c>
      <c r="E1452" s="479">
        <v>3.7224100000000002E-3</v>
      </c>
      <c r="F1452" s="276">
        <v>145542</v>
      </c>
      <c r="G1452" s="276">
        <v>756022</v>
      </c>
      <c r="H1452" s="276">
        <v>816661</v>
      </c>
      <c r="I1452" s="276">
        <v>280742</v>
      </c>
      <c r="J1452" s="276">
        <v>5699487</v>
      </c>
      <c r="K1452" s="479">
        <v>5.5162500000000003E-3</v>
      </c>
    </row>
    <row r="1453" spans="1:11" x14ac:dyDescent="0.2">
      <c r="A1453" s="209" t="s">
        <v>1197</v>
      </c>
      <c r="B1453" s="209" t="s">
        <v>262</v>
      </c>
      <c r="C1453" s="209" t="s">
        <v>1753</v>
      </c>
      <c r="D1453" s="276">
        <v>1693309</v>
      </c>
      <c r="E1453" s="479">
        <v>1.63887E-3</v>
      </c>
      <c r="F1453" s="276">
        <v>192671</v>
      </c>
      <c r="G1453" s="276">
        <v>363583</v>
      </c>
      <c r="H1453" s="276">
        <v>517771</v>
      </c>
      <c r="I1453" s="276">
        <v>261931</v>
      </c>
      <c r="J1453" s="276">
        <v>2836594</v>
      </c>
      <c r="K1453" s="479">
        <v>2.7453999999999998E-3</v>
      </c>
    </row>
    <row r="1454" spans="1:11" x14ac:dyDescent="0.2">
      <c r="A1454" s="209" t="s">
        <v>1197</v>
      </c>
      <c r="B1454" s="209" t="s">
        <v>260</v>
      </c>
      <c r="C1454" s="209" t="s">
        <v>1753</v>
      </c>
      <c r="D1454" s="276">
        <v>3482013</v>
      </c>
      <c r="E1454" s="479">
        <v>3.3700700000000002E-3</v>
      </c>
      <c r="F1454" s="276">
        <v>1399704</v>
      </c>
      <c r="G1454" s="276">
        <v>394513</v>
      </c>
      <c r="H1454" s="276">
        <v>933189</v>
      </c>
      <c r="I1454" s="276">
        <v>51944</v>
      </c>
      <c r="J1454" s="276">
        <v>4861659</v>
      </c>
      <c r="K1454" s="479">
        <v>4.7053599999999996E-3</v>
      </c>
    </row>
    <row r="1455" spans="1:11" x14ac:dyDescent="0.2">
      <c r="A1455" s="209" t="s">
        <v>1197</v>
      </c>
      <c r="B1455" s="209" t="s">
        <v>258</v>
      </c>
      <c r="C1455" s="209" t="s">
        <v>1753</v>
      </c>
      <c r="D1455" s="276">
        <v>214051</v>
      </c>
      <c r="E1455" s="479">
        <v>2.0717000000000001E-4</v>
      </c>
      <c r="F1455" s="276">
        <v>97353</v>
      </c>
      <c r="G1455" s="276">
        <v>40136</v>
      </c>
      <c r="H1455" s="276">
        <v>5281</v>
      </c>
      <c r="I1455" s="276">
        <v>9564</v>
      </c>
      <c r="J1455" s="276">
        <v>269032</v>
      </c>
      <c r="K1455" s="479">
        <v>2.6038E-4</v>
      </c>
    </row>
    <row r="1456" spans="1:11" x14ac:dyDescent="0.2">
      <c r="A1456" s="209" t="s">
        <v>1197</v>
      </c>
      <c r="B1456" s="209" t="s">
        <v>254</v>
      </c>
      <c r="C1456" s="209" t="s">
        <v>1753</v>
      </c>
      <c r="D1456" s="276">
        <v>283960</v>
      </c>
      <c r="E1456" s="479">
        <v>2.7483E-4</v>
      </c>
      <c r="F1456" s="276">
        <v>154909</v>
      </c>
      <c r="G1456" s="276">
        <v>59070</v>
      </c>
      <c r="H1456" s="276">
        <v>21039</v>
      </c>
      <c r="I1456" s="276">
        <v>5608</v>
      </c>
      <c r="J1456" s="276">
        <v>369677</v>
      </c>
      <c r="K1456" s="479">
        <v>3.5778999999999997E-4</v>
      </c>
    </row>
    <row r="1457" spans="1:11" x14ac:dyDescent="0.2">
      <c r="A1457" s="209" t="s">
        <v>1197</v>
      </c>
      <c r="B1457" s="209" t="s">
        <v>251</v>
      </c>
      <c r="C1457" s="209" t="s">
        <v>1753</v>
      </c>
      <c r="D1457" s="276">
        <v>43959</v>
      </c>
      <c r="E1457" s="479">
        <v>4.2549999999999997E-5</v>
      </c>
      <c r="F1457" s="276">
        <v>16423</v>
      </c>
      <c r="G1457" s="276">
        <v>8305</v>
      </c>
      <c r="H1457" s="276">
        <v>2657</v>
      </c>
      <c r="I1457" s="276">
        <v>1917</v>
      </c>
      <c r="J1457" s="276">
        <v>56838</v>
      </c>
      <c r="K1457" s="479">
        <v>5.5009999999999997E-5</v>
      </c>
    </row>
    <row r="1458" spans="1:11" x14ac:dyDescent="0.2">
      <c r="A1458" s="209" t="s">
        <v>1197</v>
      </c>
      <c r="B1458" s="209" t="s">
        <v>250</v>
      </c>
      <c r="C1458" s="209" t="s">
        <v>1753</v>
      </c>
      <c r="D1458" s="276">
        <v>307473</v>
      </c>
      <c r="E1458" s="479">
        <v>2.9758999999999997E-4</v>
      </c>
      <c r="F1458" s="276">
        <v>0</v>
      </c>
      <c r="G1458" s="276">
        <v>0</v>
      </c>
      <c r="H1458" s="276">
        <v>0</v>
      </c>
      <c r="I1458" s="276">
        <v>0</v>
      </c>
      <c r="J1458" s="276">
        <v>307473</v>
      </c>
      <c r="K1458" s="479">
        <v>2.9758999999999997E-4</v>
      </c>
    </row>
    <row r="1459" spans="1:11" x14ac:dyDescent="0.2">
      <c r="A1459" s="209" t="s">
        <v>1197</v>
      </c>
      <c r="B1459" s="209" t="s">
        <v>247</v>
      </c>
      <c r="C1459" s="209" t="s">
        <v>1753</v>
      </c>
      <c r="D1459" s="276">
        <v>519835</v>
      </c>
      <c r="E1459" s="479">
        <v>5.0312000000000002E-4</v>
      </c>
      <c r="F1459" s="276">
        <v>212712</v>
      </c>
      <c r="G1459" s="276">
        <v>95176</v>
      </c>
      <c r="H1459" s="276">
        <v>84949</v>
      </c>
      <c r="I1459" s="276">
        <v>11348</v>
      </c>
      <c r="J1459" s="276">
        <v>711308</v>
      </c>
      <c r="K1459" s="479">
        <v>6.8844000000000002E-4</v>
      </c>
    </row>
    <row r="1460" spans="1:11" x14ac:dyDescent="0.2">
      <c r="A1460" s="209" t="s">
        <v>1197</v>
      </c>
      <c r="B1460" s="209" t="s">
        <v>243</v>
      </c>
      <c r="C1460" s="209" t="s">
        <v>1753</v>
      </c>
      <c r="D1460" s="276">
        <v>4629040</v>
      </c>
      <c r="E1460" s="479">
        <v>4.48022E-3</v>
      </c>
      <c r="F1460" s="276">
        <v>3462250</v>
      </c>
      <c r="G1460" s="276">
        <v>1316611</v>
      </c>
      <c r="H1460" s="276">
        <v>3610546</v>
      </c>
      <c r="I1460" s="276">
        <v>234812</v>
      </c>
      <c r="J1460" s="276">
        <v>9791009</v>
      </c>
      <c r="K1460" s="479">
        <v>9.4762400000000004E-3</v>
      </c>
    </row>
    <row r="1461" spans="1:11" x14ac:dyDescent="0.2">
      <c r="A1461" s="209" t="s">
        <v>1197</v>
      </c>
      <c r="B1461" s="209" t="s">
        <v>240</v>
      </c>
      <c r="C1461" s="209" t="s">
        <v>1753</v>
      </c>
      <c r="D1461" s="276">
        <v>665567</v>
      </c>
      <c r="E1461" s="479">
        <v>6.4417000000000001E-4</v>
      </c>
      <c r="F1461" s="276">
        <v>518301</v>
      </c>
      <c r="G1461" s="276">
        <v>275719</v>
      </c>
      <c r="H1461" s="276">
        <v>462927</v>
      </c>
      <c r="I1461" s="276">
        <v>30890</v>
      </c>
      <c r="J1461" s="276">
        <v>1435103</v>
      </c>
      <c r="K1461" s="479">
        <v>1.38897E-3</v>
      </c>
    </row>
    <row r="1462" spans="1:11" x14ac:dyDescent="0.2">
      <c r="A1462" s="209" t="s">
        <v>1197</v>
      </c>
      <c r="B1462" s="209" t="s">
        <v>237</v>
      </c>
      <c r="C1462" s="209" t="s">
        <v>1753</v>
      </c>
      <c r="D1462" s="276">
        <v>1428805</v>
      </c>
      <c r="E1462" s="479">
        <v>1.38287E-3</v>
      </c>
      <c r="F1462" s="276">
        <v>692573</v>
      </c>
      <c r="G1462" s="276">
        <v>366491</v>
      </c>
      <c r="H1462" s="276">
        <v>655822</v>
      </c>
      <c r="I1462" s="276">
        <v>84869</v>
      </c>
      <c r="J1462" s="276">
        <v>2535987</v>
      </c>
      <c r="K1462" s="479">
        <v>2.4544599999999999E-3</v>
      </c>
    </row>
    <row r="1463" spans="1:11" x14ac:dyDescent="0.2">
      <c r="A1463" s="209" t="s">
        <v>1197</v>
      </c>
      <c r="B1463" s="209" t="s">
        <v>234</v>
      </c>
      <c r="C1463" s="209" t="s">
        <v>1753</v>
      </c>
      <c r="D1463" s="276">
        <v>2115945</v>
      </c>
      <c r="E1463" s="479">
        <v>2.0479199999999999E-3</v>
      </c>
      <c r="F1463" s="276">
        <v>908961</v>
      </c>
      <c r="G1463" s="276">
        <v>326724</v>
      </c>
      <c r="H1463" s="276">
        <v>60</v>
      </c>
      <c r="I1463" s="276">
        <v>208458</v>
      </c>
      <c r="J1463" s="276">
        <v>2651187</v>
      </c>
      <c r="K1463" s="479">
        <v>2.56595E-3</v>
      </c>
    </row>
    <row r="1464" spans="1:11" x14ac:dyDescent="0.2">
      <c r="A1464" s="209" t="s">
        <v>1197</v>
      </c>
      <c r="B1464" s="209" t="s">
        <v>230</v>
      </c>
      <c r="C1464" s="209" t="s">
        <v>1753</v>
      </c>
      <c r="D1464" s="276">
        <v>1475954</v>
      </c>
      <c r="E1464" s="479">
        <v>1.4285000000000001E-3</v>
      </c>
      <c r="F1464" s="276">
        <v>311787</v>
      </c>
      <c r="G1464" s="276">
        <v>228122</v>
      </c>
      <c r="H1464" s="276">
        <v>64478</v>
      </c>
      <c r="I1464" s="276">
        <v>109381</v>
      </c>
      <c r="J1464" s="276">
        <v>1877935</v>
      </c>
      <c r="K1464" s="479">
        <v>1.81756E-3</v>
      </c>
    </row>
    <row r="1465" spans="1:11" x14ac:dyDescent="0.2">
      <c r="A1465" s="209" t="s">
        <v>1197</v>
      </c>
      <c r="B1465" s="209" t="s">
        <v>1100</v>
      </c>
      <c r="C1465" s="209" t="s">
        <v>1753</v>
      </c>
      <c r="D1465" s="276">
        <v>2516380</v>
      </c>
      <c r="E1465" s="479">
        <v>2.4354799999999998E-3</v>
      </c>
      <c r="F1465" s="276">
        <v>751465</v>
      </c>
      <c r="G1465" s="276">
        <v>1043581</v>
      </c>
      <c r="H1465" s="276">
        <v>789961</v>
      </c>
      <c r="I1465" s="276">
        <v>95729</v>
      </c>
      <c r="J1465" s="276">
        <v>4445651</v>
      </c>
      <c r="K1465" s="479">
        <v>4.3027300000000003E-3</v>
      </c>
    </row>
    <row r="1466" spans="1:11" x14ac:dyDescent="0.2">
      <c r="A1466" s="209" t="s">
        <v>1197</v>
      </c>
      <c r="B1466" s="209" t="s">
        <v>1101</v>
      </c>
      <c r="C1466" s="209" t="s">
        <v>1753</v>
      </c>
      <c r="D1466" s="276">
        <v>632952</v>
      </c>
      <c r="E1466" s="479">
        <v>6.1260000000000004E-4</v>
      </c>
      <c r="F1466" s="276">
        <v>174344</v>
      </c>
      <c r="G1466" s="276">
        <v>100821</v>
      </c>
      <c r="H1466" s="276">
        <v>0</v>
      </c>
      <c r="I1466" s="276">
        <v>57720</v>
      </c>
      <c r="J1466" s="276">
        <v>791493</v>
      </c>
      <c r="K1466" s="479">
        <v>7.6605E-4</v>
      </c>
    </row>
    <row r="1467" spans="1:11" x14ac:dyDescent="0.2">
      <c r="A1467" s="209" t="s">
        <v>1197</v>
      </c>
      <c r="B1467" s="209" t="s">
        <v>1102</v>
      </c>
      <c r="C1467" s="209" t="s">
        <v>1753</v>
      </c>
      <c r="D1467" s="276">
        <v>2694272</v>
      </c>
      <c r="E1467" s="479">
        <v>2.60765E-3</v>
      </c>
      <c r="F1467" s="276">
        <v>149315</v>
      </c>
      <c r="G1467" s="276">
        <v>899787</v>
      </c>
      <c r="H1467" s="276">
        <v>123674</v>
      </c>
      <c r="I1467" s="276">
        <v>257971</v>
      </c>
      <c r="J1467" s="276">
        <v>3975704</v>
      </c>
      <c r="K1467" s="479">
        <v>3.8478900000000001E-3</v>
      </c>
    </row>
    <row r="1468" spans="1:11" x14ac:dyDescent="0.2">
      <c r="A1468" s="209" t="s">
        <v>1197</v>
      </c>
      <c r="B1468" s="209" t="s">
        <v>1103</v>
      </c>
      <c r="C1468" s="209" t="s">
        <v>1753</v>
      </c>
      <c r="D1468" s="276">
        <v>1035967</v>
      </c>
      <c r="E1468" s="479">
        <v>1.0026600000000001E-3</v>
      </c>
      <c r="F1468" s="276">
        <v>96821</v>
      </c>
      <c r="G1468" s="276">
        <v>179431</v>
      </c>
      <c r="H1468" s="276">
        <v>251</v>
      </c>
      <c r="I1468" s="276">
        <v>87214</v>
      </c>
      <c r="J1468" s="276">
        <v>1302863</v>
      </c>
      <c r="K1468" s="479">
        <v>1.2609800000000001E-3</v>
      </c>
    </row>
    <row r="1469" spans="1:11" x14ac:dyDescent="0.2">
      <c r="A1469" s="209" t="s">
        <v>1197</v>
      </c>
      <c r="B1469" s="209" t="s">
        <v>1104</v>
      </c>
      <c r="C1469" s="209" t="s">
        <v>1753</v>
      </c>
      <c r="D1469" s="276">
        <v>1993417</v>
      </c>
      <c r="E1469" s="479">
        <v>1.9293299999999999E-3</v>
      </c>
      <c r="F1469" s="276">
        <v>55786</v>
      </c>
      <c r="G1469" s="276">
        <v>326871</v>
      </c>
      <c r="H1469" s="276">
        <v>21930</v>
      </c>
      <c r="I1469" s="276">
        <v>185187</v>
      </c>
      <c r="J1469" s="276">
        <v>2527405</v>
      </c>
      <c r="K1469" s="479">
        <v>2.4461499999999998E-3</v>
      </c>
    </row>
    <row r="1470" spans="1:11" x14ac:dyDescent="0.2">
      <c r="A1470" s="209" t="s">
        <v>1197</v>
      </c>
      <c r="B1470" s="209" t="s">
        <v>1105</v>
      </c>
      <c r="C1470" s="209" t="s">
        <v>1753</v>
      </c>
      <c r="D1470" s="276">
        <v>1463997</v>
      </c>
      <c r="E1470" s="479">
        <v>1.4169300000000001E-3</v>
      </c>
      <c r="F1470" s="276">
        <v>117963</v>
      </c>
      <c r="G1470" s="276">
        <v>325912</v>
      </c>
      <c r="H1470" s="276">
        <v>222580</v>
      </c>
      <c r="I1470" s="276">
        <v>145312</v>
      </c>
      <c r="J1470" s="276">
        <v>2157801</v>
      </c>
      <c r="K1470" s="479">
        <v>2.0884300000000001E-3</v>
      </c>
    </row>
    <row r="1471" spans="1:11" x14ac:dyDescent="0.2">
      <c r="A1471" s="209" t="s">
        <v>1197</v>
      </c>
      <c r="B1471" s="209" t="s">
        <v>206</v>
      </c>
      <c r="C1471" s="209" t="s">
        <v>1753</v>
      </c>
      <c r="D1471" s="276">
        <v>5000436</v>
      </c>
      <c r="E1471" s="479">
        <v>4.8396799999999999E-3</v>
      </c>
      <c r="F1471" s="276">
        <v>64348</v>
      </c>
      <c r="G1471" s="276">
        <v>212514</v>
      </c>
      <c r="H1471" s="276">
        <v>92976</v>
      </c>
      <c r="I1471" s="276">
        <v>191954</v>
      </c>
      <c r="J1471" s="276">
        <v>5497880</v>
      </c>
      <c r="K1471" s="479">
        <v>5.3211300000000003E-3</v>
      </c>
    </row>
    <row r="1472" spans="1:11" x14ac:dyDescent="0.2">
      <c r="A1472" s="209" t="s">
        <v>1197</v>
      </c>
      <c r="B1472" s="209" t="s">
        <v>205</v>
      </c>
      <c r="C1472" s="209" t="s">
        <v>1753</v>
      </c>
      <c r="D1472" s="276">
        <v>495280</v>
      </c>
      <c r="E1472" s="479">
        <v>4.7936000000000002E-4</v>
      </c>
      <c r="F1472" s="276">
        <v>119859</v>
      </c>
      <c r="G1472" s="276">
        <v>89001</v>
      </c>
      <c r="H1472" s="276">
        <v>84459</v>
      </c>
      <c r="I1472" s="276">
        <v>29621</v>
      </c>
      <c r="J1472" s="276">
        <v>698361</v>
      </c>
      <c r="K1472" s="479">
        <v>6.7591000000000005E-4</v>
      </c>
    </row>
    <row r="1473" spans="1:11" x14ac:dyDescent="0.2">
      <c r="A1473" s="209" t="s">
        <v>1197</v>
      </c>
      <c r="B1473" s="209" t="s">
        <v>202</v>
      </c>
      <c r="C1473" s="209" t="s">
        <v>1753</v>
      </c>
      <c r="D1473" s="276">
        <v>423903</v>
      </c>
      <c r="E1473" s="479">
        <v>4.1027000000000001E-4</v>
      </c>
      <c r="F1473" s="276">
        <v>15934</v>
      </c>
      <c r="G1473" s="276">
        <v>58237</v>
      </c>
      <c r="H1473" s="276">
        <v>5</v>
      </c>
      <c r="I1473" s="276">
        <v>11005</v>
      </c>
      <c r="J1473" s="276">
        <v>493150</v>
      </c>
      <c r="K1473" s="479">
        <v>4.773E-4</v>
      </c>
    </row>
    <row r="1474" spans="1:11" x14ac:dyDescent="0.2">
      <c r="A1474" s="209" t="s">
        <v>1197</v>
      </c>
      <c r="B1474" s="209" t="s">
        <v>195</v>
      </c>
      <c r="C1474" s="209" t="s">
        <v>1753</v>
      </c>
      <c r="D1474" s="276">
        <v>1760096</v>
      </c>
      <c r="E1474" s="479">
        <v>1.7035100000000001E-3</v>
      </c>
      <c r="F1474" s="276">
        <v>532308</v>
      </c>
      <c r="G1474" s="276">
        <v>256726</v>
      </c>
      <c r="H1474" s="276">
        <v>12191</v>
      </c>
      <c r="I1474" s="276">
        <v>99556</v>
      </c>
      <c r="J1474" s="276">
        <v>2128569</v>
      </c>
      <c r="K1474" s="479">
        <v>2.0601399999999998E-3</v>
      </c>
    </row>
    <row r="1475" spans="1:11" x14ac:dyDescent="0.2">
      <c r="A1475" s="209" t="s">
        <v>1197</v>
      </c>
      <c r="B1475" s="209" t="s">
        <v>194</v>
      </c>
      <c r="C1475" s="209" t="s">
        <v>1753</v>
      </c>
      <c r="D1475" s="276">
        <v>2472177</v>
      </c>
      <c r="E1475" s="479">
        <v>2.3927000000000002E-3</v>
      </c>
      <c r="F1475" s="276">
        <v>46246</v>
      </c>
      <c r="G1475" s="276">
        <v>38792</v>
      </c>
      <c r="H1475" s="276">
        <v>0</v>
      </c>
      <c r="I1475" s="276">
        <v>105793</v>
      </c>
      <c r="J1475" s="276">
        <v>2616762</v>
      </c>
      <c r="K1475" s="479">
        <v>2.5326400000000001E-3</v>
      </c>
    </row>
    <row r="1476" spans="1:11" x14ac:dyDescent="0.2">
      <c r="A1476" s="209" t="s">
        <v>1197</v>
      </c>
      <c r="B1476" s="209" t="s">
        <v>167</v>
      </c>
      <c r="C1476" s="209" t="s">
        <v>1753</v>
      </c>
      <c r="D1476" s="276">
        <v>3733864</v>
      </c>
      <c r="E1476" s="479">
        <v>3.6138199999999998E-3</v>
      </c>
      <c r="F1476" s="276">
        <v>1335771</v>
      </c>
      <c r="G1476" s="276">
        <v>256571</v>
      </c>
      <c r="H1476" s="276">
        <v>242</v>
      </c>
      <c r="I1476" s="276">
        <v>97083</v>
      </c>
      <c r="J1476" s="276">
        <v>4087760</v>
      </c>
      <c r="K1476" s="479">
        <v>3.95634E-3</v>
      </c>
    </row>
    <row r="1477" spans="1:11" x14ac:dyDescent="0.2">
      <c r="A1477" s="209" t="s">
        <v>1197</v>
      </c>
      <c r="B1477" s="209" t="s">
        <v>1106</v>
      </c>
      <c r="C1477" s="209" t="s">
        <v>1753</v>
      </c>
      <c r="D1477" s="276">
        <v>408997</v>
      </c>
      <c r="E1477" s="479">
        <v>3.9585E-4</v>
      </c>
      <c r="F1477" s="276">
        <v>53414</v>
      </c>
      <c r="G1477" s="276">
        <v>40855</v>
      </c>
      <c r="H1477" s="276">
        <v>0</v>
      </c>
      <c r="I1477" s="276">
        <v>12083</v>
      </c>
      <c r="J1477" s="276">
        <v>461935</v>
      </c>
      <c r="K1477" s="479">
        <v>4.4707999999999998E-4</v>
      </c>
    </row>
    <row r="1478" spans="1:11" x14ac:dyDescent="0.2">
      <c r="A1478" s="209" t="s">
        <v>1197</v>
      </c>
      <c r="B1478" s="209" t="s">
        <v>1107</v>
      </c>
      <c r="C1478" s="209" t="s">
        <v>1753</v>
      </c>
      <c r="D1478" s="276">
        <v>1578578</v>
      </c>
      <c r="E1478" s="479">
        <v>1.52783E-3</v>
      </c>
      <c r="F1478" s="276">
        <v>455212</v>
      </c>
      <c r="G1478" s="276">
        <v>218278</v>
      </c>
      <c r="H1478" s="276">
        <v>0</v>
      </c>
      <c r="I1478" s="276">
        <v>44332</v>
      </c>
      <c r="J1478" s="276">
        <v>1841188</v>
      </c>
      <c r="K1478" s="479">
        <v>1.7819999999999999E-3</v>
      </c>
    </row>
    <row r="1479" spans="1:11" x14ac:dyDescent="0.2">
      <c r="A1479" s="209" t="s">
        <v>1197</v>
      </c>
      <c r="B1479" s="209" t="s">
        <v>156</v>
      </c>
      <c r="C1479" s="209" t="s">
        <v>1753</v>
      </c>
      <c r="D1479" s="276">
        <v>2154713</v>
      </c>
      <c r="E1479" s="479">
        <v>2.08544E-3</v>
      </c>
      <c r="F1479" s="276">
        <v>674678</v>
      </c>
      <c r="G1479" s="276">
        <v>312581</v>
      </c>
      <c r="H1479" s="276">
        <v>0</v>
      </c>
      <c r="I1479" s="276">
        <v>67327</v>
      </c>
      <c r="J1479" s="276">
        <v>2534621</v>
      </c>
      <c r="K1479" s="479">
        <v>2.45313E-3</v>
      </c>
    </row>
    <row r="1480" spans="1:11" x14ac:dyDescent="0.2">
      <c r="A1480" s="209" t="s">
        <v>1197</v>
      </c>
      <c r="B1480" s="209" t="s">
        <v>154</v>
      </c>
      <c r="C1480" s="209" t="s">
        <v>1753</v>
      </c>
      <c r="D1480" s="276">
        <v>359020</v>
      </c>
      <c r="E1480" s="479">
        <v>3.4748E-4</v>
      </c>
      <c r="F1480" s="276">
        <v>104252</v>
      </c>
      <c r="G1480" s="276">
        <v>78495</v>
      </c>
      <c r="H1480" s="276">
        <v>0</v>
      </c>
      <c r="I1480" s="276">
        <v>15617</v>
      </c>
      <c r="J1480" s="276">
        <v>453132</v>
      </c>
      <c r="K1480" s="479">
        <v>4.3856E-4</v>
      </c>
    </row>
    <row r="1481" spans="1:11" x14ac:dyDescent="0.2">
      <c r="A1481" s="209" t="s">
        <v>1197</v>
      </c>
      <c r="B1481" s="209" t="s">
        <v>152</v>
      </c>
      <c r="C1481" s="209" t="s">
        <v>1753</v>
      </c>
      <c r="D1481" s="276">
        <v>9706152</v>
      </c>
      <c r="E1481" s="479">
        <v>9.3941100000000007E-3</v>
      </c>
      <c r="F1481" s="276">
        <v>3148733</v>
      </c>
      <c r="G1481" s="276">
        <v>2596804</v>
      </c>
      <c r="H1481" s="276">
        <v>660938</v>
      </c>
      <c r="I1481" s="276">
        <v>359373</v>
      </c>
      <c r="J1481" s="276">
        <v>13323267</v>
      </c>
      <c r="K1481" s="479">
        <v>1.2894930000000001E-2</v>
      </c>
    </row>
    <row r="1482" spans="1:11" x14ac:dyDescent="0.2">
      <c r="A1482" s="209" t="s">
        <v>1197</v>
      </c>
      <c r="B1482" s="209" t="s">
        <v>1108</v>
      </c>
      <c r="C1482" s="209" t="s">
        <v>1753</v>
      </c>
      <c r="D1482" s="276">
        <v>1082867</v>
      </c>
      <c r="E1482" s="479">
        <v>1.04805E-3</v>
      </c>
      <c r="F1482" s="276">
        <v>143583</v>
      </c>
      <c r="G1482" s="276">
        <v>265850</v>
      </c>
      <c r="H1482" s="276">
        <v>197058</v>
      </c>
      <c r="I1482" s="276">
        <v>27470</v>
      </c>
      <c r="J1482" s="276">
        <v>1573245</v>
      </c>
      <c r="K1482" s="479">
        <v>1.5226700000000001E-3</v>
      </c>
    </row>
    <row r="1483" spans="1:11" x14ac:dyDescent="0.2">
      <c r="A1483" s="209" t="s">
        <v>1197</v>
      </c>
      <c r="B1483" s="209" t="s">
        <v>1109</v>
      </c>
      <c r="C1483" s="209" t="s">
        <v>1753</v>
      </c>
      <c r="D1483" s="276">
        <v>1603659</v>
      </c>
      <c r="E1483" s="479">
        <v>1.5521000000000001E-3</v>
      </c>
      <c r="F1483" s="276">
        <v>311323</v>
      </c>
      <c r="G1483" s="276">
        <v>809611</v>
      </c>
      <c r="H1483" s="276">
        <v>1070917</v>
      </c>
      <c r="I1483" s="276">
        <v>32335</v>
      </c>
      <c r="J1483" s="276">
        <v>3516522</v>
      </c>
      <c r="K1483" s="479">
        <v>3.40347E-3</v>
      </c>
    </row>
    <row r="1484" spans="1:11" x14ac:dyDescent="0.2">
      <c r="A1484" s="209" t="s">
        <v>1197</v>
      </c>
      <c r="B1484" s="209" t="s">
        <v>1110</v>
      </c>
      <c r="C1484" s="209" t="s">
        <v>1753</v>
      </c>
      <c r="D1484" s="276">
        <v>1077864</v>
      </c>
      <c r="E1484" s="479">
        <v>1.0432099999999999E-3</v>
      </c>
      <c r="F1484" s="276">
        <v>53751</v>
      </c>
      <c r="G1484" s="276">
        <v>243208</v>
      </c>
      <c r="H1484" s="276">
        <v>8186</v>
      </c>
      <c r="I1484" s="276">
        <v>21418</v>
      </c>
      <c r="J1484" s="276">
        <v>1350676</v>
      </c>
      <c r="K1484" s="479">
        <v>1.30725E-3</v>
      </c>
    </row>
    <row r="1485" spans="1:11" x14ac:dyDescent="0.2">
      <c r="A1485" s="209" t="s">
        <v>1197</v>
      </c>
      <c r="B1485" s="209" t="s">
        <v>1111</v>
      </c>
      <c r="C1485" s="209" t="s">
        <v>1753</v>
      </c>
      <c r="D1485" s="276">
        <v>374877</v>
      </c>
      <c r="E1485" s="479">
        <v>3.6283000000000002E-4</v>
      </c>
      <c r="F1485" s="276">
        <v>38290</v>
      </c>
      <c r="G1485" s="276">
        <v>52386</v>
      </c>
      <c r="H1485" s="276">
        <v>153511</v>
      </c>
      <c r="I1485" s="276">
        <v>11466</v>
      </c>
      <c r="J1485" s="276">
        <v>592240</v>
      </c>
      <c r="K1485" s="479">
        <v>5.7319999999999995E-4</v>
      </c>
    </row>
    <row r="1486" spans="1:11" x14ac:dyDescent="0.2">
      <c r="A1486" s="209" t="s">
        <v>1197</v>
      </c>
      <c r="B1486" s="209" t="s">
        <v>1112</v>
      </c>
      <c r="C1486" s="209" t="s">
        <v>1753</v>
      </c>
      <c r="D1486" s="276">
        <v>2151473</v>
      </c>
      <c r="E1486" s="479">
        <v>2.0823E-3</v>
      </c>
      <c r="F1486" s="276">
        <v>692734</v>
      </c>
      <c r="G1486" s="276">
        <v>319152</v>
      </c>
      <c r="H1486" s="276">
        <v>391169</v>
      </c>
      <c r="I1486" s="276">
        <v>58696</v>
      </c>
      <c r="J1486" s="276">
        <v>2920490</v>
      </c>
      <c r="K1486" s="479">
        <v>2.8265999999999999E-3</v>
      </c>
    </row>
    <row r="1487" spans="1:11" x14ac:dyDescent="0.2">
      <c r="A1487" s="209" t="s">
        <v>1197</v>
      </c>
      <c r="B1487" s="209" t="s">
        <v>142</v>
      </c>
      <c r="C1487" s="209" t="s">
        <v>1753</v>
      </c>
      <c r="D1487" s="276">
        <v>17221986</v>
      </c>
      <c r="E1487" s="479">
        <v>1.6668309999999999E-2</v>
      </c>
      <c r="F1487" s="276">
        <v>3265571</v>
      </c>
      <c r="G1487" s="276">
        <v>2154399</v>
      </c>
      <c r="H1487" s="276">
        <v>2647794</v>
      </c>
      <c r="I1487" s="276">
        <v>432344</v>
      </c>
      <c r="J1487" s="276">
        <v>22456523</v>
      </c>
      <c r="K1487" s="479">
        <v>2.173456E-2</v>
      </c>
    </row>
    <row r="1488" spans="1:11" x14ac:dyDescent="0.2">
      <c r="A1488" s="209" t="s">
        <v>1197</v>
      </c>
      <c r="B1488" s="209" t="s">
        <v>131</v>
      </c>
      <c r="C1488" s="209" t="s">
        <v>1753</v>
      </c>
      <c r="D1488" s="276">
        <v>1520143</v>
      </c>
      <c r="E1488" s="479">
        <v>1.47127E-3</v>
      </c>
      <c r="F1488" s="276">
        <v>86131</v>
      </c>
      <c r="G1488" s="276">
        <v>87522</v>
      </c>
      <c r="H1488" s="276">
        <v>924</v>
      </c>
      <c r="I1488" s="276">
        <v>78320</v>
      </c>
      <c r="J1488" s="276">
        <v>1686909</v>
      </c>
      <c r="K1488" s="479">
        <v>1.6326800000000001E-3</v>
      </c>
    </row>
    <row r="1489" spans="1:11" x14ac:dyDescent="0.2">
      <c r="A1489" s="209" t="s">
        <v>1197</v>
      </c>
      <c r="B1489" s="209" t="s">
        <v>126</v>
      </c>
      <c r="C1489" s="209" t="s">
        <v>1753</v>
      </c>
      <c r="D1489" s="276">
        <v>10298057</v>
      </c>
      <c r="E1489" s="479">
        <v>9.9669800000000003E-3</v>
      </c>
      <c r="F1489" s="276">
        <v>1062748</v>
      </c>
      <c r="G1489" s="276">
        <v>1780659</v>
      </c>
      <c r="H1489" s="276">
        <v>478954</v>
      </c>
      <c r="I1489" s="276">
        <v>422805</v>
      </c>
      <c r="J1489" s="276">
        <v>12980475</v>
      </c>
      <c r="K1489" s="479">
        <v>1.256316E-2</v>
      </c>
    </row>
    <row r="1490" spans="1:11" x14ac:dyDescent="0.2">
      <c r="A1490" s="209" t="s">
        <v>1197</v>
      </c>
      <c r="B1490" s="209" t="s">
        <v>1113</v>
      </c>
      <c r="C1490" s="209" t="s">
        <v>1753</v>
      </c>
      <c r="D1490" s="276">
        <v>873712</v>
      </c>
      <c r="E1490" s="479">
        <v>8.4562000000000005E-4</v>
      </c>
      <c r="F1490" s="276">
        <v>150217</v>
      </c>
      <c r="G1490" s="276">
        <v>99350</v>
      </c>
      <c r="H1490" s="276">
        <v>1654</v>
      </c>
      <c r="I1490" s="276">
        <v>38751</v>
      </c>
      <c r="J1490" s="276">
        <v>1013467</v>
      </c>
      <c r="K1490" s="479">
        <v>9.8087999999999995E-4</v>
      </c>
    </row>
    <row r="1491" spans="1:11" x14ac:dyDescent="0.2">
      <c r="A1491" s="209" t="s">
        <v>1197</v>
      </c>
      <c r="B1491" s="209" t="s">
        <v>1114</v>
      </c>
      <c r="C1491" s="209" t="s">
        <v>1753</v>
      </c>
      <c r="D1491" s="276">
        <v>2316541</v>
      </c>
      <c r="E1491" s="479">
        <v>2.2420700000000001E-3</v>
      </c>
      <c r="F1491" s="276">
        <v>740036</v>
      </c>
      <c r="G1491" s="276">
        <v>363368</v>
      </c>
      <c r="H1491" s="276">
        <v>548938</v>
      </c>
      <c r="I1491" s="276">
        <v>77512</v>
      </c>
      <c r="J1491" s="276">
        <v>3306359</v>
      </c>
      <c r="K1491" s="479">
        <v>3.2000599999999998E-3</v>
      </c>
    </row>
    <row r="1492" spans="1:11" x14ac:dyDescent="0.2">
      <c r="A1492" s="209" t="s">
        <v>1197</v>
      </c>
      <c r="B1492" s="209" t="s">
        <v>115</v>
      </c>
      <c r="C1492" s="209" t="s">
        <v>1753</v>
      </c>
      <c r="D1492" s="276">
        <v>348545</v>
      </c>
      <c r="E1492" s="479">
        <v>3.3733999999999999E-4</v>
      </c>
      <c r="F1492" s="276">
        <v>233556</v>
      </c>
      <c r="G1492" s="276">
        <v>84305</v>
      </c>
      <c r="H1492" s="276">
        <v>239594</v>
      </c>
      <c r="I1492" s="276">
        <v>10927</v>
      </c>
      <c r="J1492" s="276">
        <v>683371</v>
      </c>
      <c r="K1492" s="479">
        <v>6.6140000000000003E-4</v>
      </c>
    </row>
    <row r="1493" spans="1:11" x14ac:dyDescent="0.2">
      <c r="A1493" s="209" t="s">
        <v>1197</v>
      </c>
      <c r="B1493" s="209" t="s">
        <v>1115</v>
      </c>
      <c r="C1493" s="209" t="s">
        <v>1753</v>
      </c>
      <c r="D1493" s="276">
        <v>1079875</v>
      </c>
      <c r="E1493" s="479">
        <v>1.0451600000000001E-3</v>
      </c>
      <c r="F1493" s="276">
        <v>877443</v>
      </c>
      <c r="G1493" s="276">
        <v>234554</v>
      </c>
      <c r="H1493" s="276">
        <v>455131</v>
      </c>
      <c r="I1493" s="276">
        <v>31282</v>
      </c>
      <c r="J1493" s="276">
        <v>1800842</v>
      </c>
      <c r="K1493" s="479">
        <v>1.7429500000000001E-3</v>
      </c>
    </row>
    <row r="1494" spans="1:11" x14ac:dyDescent="0.2">
      <c r="A1494" s="209" t="s">
        <v>1197</v>
      </c>
      <c r="B1494" s="209" t="s">
        <v>107</v>
      </c>
      <c r="C1494" s="209" t="s">
        <v>1753</v>
      </c>
      <c r="D1494" s="276">
        <v>1207973</v>
      </c>
      <c r="E1494" s="479">
        <v>1.1691399999999999E-3</v>
      </c>
      <c r="F1494" s="276">
        <v>264834</v>
      </c>
      <c r="G1494" s="276">
        <v>125616</v>
      </c>
      <c r="H1494" s="276">
        <v>129853</v>
      </c>
      <c r="I1494" s="276">
        <v>76778</v>
      </c>
      <c r="J1494" s="276">
        <v>1540220</v>
      </c>
      <c r="K1494" s="479">
        <v>1.4907E-3</v>
      </c>
    </row>
    <row r="1495" spans="1:11" x14ac:dyDescent="0.2">
      <c r="A1495" s="209" t="s">
        <v>1197</v>
      </c>
      <c r="B1495" s="209" t="s">
        <v>98</v>
      </c>
      <c r="C1495" s="209" t="s">
        <v>1753</v>
      </c>
      <c r="D1495" s="276">
        <v>2641388</v>
      </c>
      <c r="E1495" s="479">
        <v>2.5564699999999999E-3</v>
      </c>
      <c r="F1495" s="276">
        <v>18257</v>
      </c>
      <c r="G1495" s="276">
        <v>725999</v>
      </c>
      <c r="H1495" s="276">
        <v>821</v>
      </c>
      <c r="I1495" s="276">
        <v>210777</v>
      </c>
      <c r="J1495" s="276">
        <v>3578985</v>
      </c>
      <c r="K1495" s="479">
        <v>3.4639200000000001E-3</v>
      </c>
    </row>
    <row r="1496" spans="1:11" x14ac:dyDescent="0.2">
      <c r="A1496" s="209" t="s">
        <v>1197</v>
      </c>
      <c r="B1496" s="209" t="s">
        <v>94</v>
      </c>
      <c r="C1496" s="209" t="s">
        <v>1753</v>
      </c>
      <c r="D1496" s="276">
        <v>641065</v>
      </c>
      <c r="E1496" s="479">
        <v>6.2045999999999998E-4</v>
      </c>
      <c r="F1496" s="276">
        <v>138250</v>
      </c>
      <c r="G1496" s="276">
        <v>96430</v>
      </c>
      <c r="H1496" s="276">
        <v>68277</v>
      </c>
      <c r="I1496" s="276">
        <v>26670</v>
      </c>
      <c r="J1496" s="276">
        <v>832442</v>
      </c>
      <c r="K1496" s="479">
        <v>8.0568000000000002E-4</v>
      </c>
    </row>
    <row r="1497" spans="1:11" x14ac:dyDescent="0.2">
      <c r="A1497" s="209" t="s">
        <v>1197</v>
      </c>
      <c r="B1497" s="209" t="s">
        <v>1116</v>
      </c>
      <c r="C1497" s="209" t="s">
        <v>1753</v>
      </c>
      <c r="D1497" s="276">
        <v>423999</v>
      </c>
      <c r="E1497" s="479">
        <v>4.1037000000000002E-4</v>
      </c>
      <c r="F1497" s="276">
        <v>62996</v>
      </c>
      <c r="G1497" s="276">
        <v>109074</v>
      </c>
      <c r="H1497" s="276">
        <v>277</v>
      </c>
      <c r="I1497" s="276">
        <v>30376</v>
      </c>
      <c r="J1497" s="276">
        <v>563726</v>
      </c>
      <c r="K1497" s="479">
        <v>5.4560000000000003E-4</v>
      </c>
    </row>
    <row r="1498" spans="1:11" x14ac:dyDescent="0.2">
      <c r="A1498" s="209" t="s">
        <v>1197</v>
      </c>
      <c r="B1498" s="209" t="s">
        <v>79</v>
      </c>
      <c r="C1498" s="209" t="s">
        <v>1753</v>
      </c>
      <c r="D1498" s="276">
        <v>1204769</v>
      </c>
      <c r="E1498" s="479">
        <v>1.1660399999999999E-3</v>
      </c>
      <c r="F1498" s="276">
        <v>255838</v>
      </c>
      <c r="G1498" s="276">
        <v>163843</v>
      </c>
      <c r="H1498" s="276">
        <v>51528</v>
      </c>
      <c r="I1498" s="276">
        <v>72709</v>
      </c>
      <c r="J1498" s="276">
        <v>1492849</v>
      </c>
      <c r="K1498" s="479">
        <v>1.4448600000000001E-3</v>
      </c>
    </row>
    <row r="1499" spans="1:11" x14ac:dyDescent="0.2">
      <c r="A1499" s="209" t="s">
        <v>1197</v>
      </c>
      <c r="B1499" s="209" t="s">
        <v>74</v>
      </c>
      <c r="C1499" s="209" t="s">
        <v>1753</v>
      </c>
      <c r="D1499" s="276">
        <v>9558981</v>
      </c>
      <c r="E1499" s="479">
        <v>9.25167E-3</v>
      </c>
      <c r="F1499" s="276">
        <v>320374</v>
      </c>
      <c r="G1499" s="276">
        <v>67905</v>
      </c>
      <c r="H1499" s="276">
        <v>0</v>
      </c>
      <c r="I1499" s="276">
        <v>104703</v>
      </c>
      <c r="J1499" s="276">
        <v>9731589</v>
      </c>
      <c r="K1499" s="479">
        <v>9.4187300000000002E-3</v>
      </c>
    </row>
    <row r="1500" spans="1:11" x14ac:dyDescent="0.2">
      <c r="A1500" s="209" t="s">
        <v>1197</v>
      </c>
      <c r="B1500" s="209" t="s">
        <v>70</v>
      </c>
      <c r="C1500" s="209" t="s">
        <v>1753</v>
      </c>
      <c r="D1500" s="276">
        <v>-289499</v>
      </c>
      <c r="E1500" s="479">
        <v>-2.8018999999999999E-4</v>
      </c>
      <c r="F1500" s="276">
        <v>24086</v>
      </c>
      <c r="G1500" s="276">
        <v>0</v>
      </c>
      <c r="H1500" s="276">
        <v>0</v>
      </c>
      <c r="I1500" s="276">
        <v>0</v>
      </c>
      <c r="J1500" s="276">
        <v>-289499</v>
      </c>
      <c r="K1500" s="479">
        <v>-2.8018999999999999E-4</v>
      </c>
    </row>
    <row r="1501" spans="1:11" x14ac:dyDescent="0.2">
      <c r="A1501" s="209" t="s">
        <v>1197</v>
      </c>
      <c r="B1501" s="209" t="s">
        <v>68</v>
      </c>
      <c r="C1501" s="209" t="s">
        <v>1753</v>
      </c>
      <c r="D1501" s="276">
        <v>6254634</v>
      </c>
      <c r="E1501" s="479">
        <v>6.0535500000000004E-3</v>
      </c>
      <c r="F1501" s="276">
        <v>272125</v>
      </c>
      <c r="G1501" s="276">
        <v>596965</v>
      </c>
      <c r="H1501" s="276">
        <v>0</v>
      </c>
      <c r="I1501" s="276">
        <v>273539</v>
      </c>
      <c r="J1501" s="276">
        <v>7125138</v>
      </c>
      <c r="K1501" s="479">
        <v>6.8960699999999998E-3</v>
      </c>
    </row>
    <row r="1502" spans="1:11" x14ac:dyDescent="0.2">
      <c r="A1502" s="209" t="s">
        <v>1197</v>
      </c>
      <c r="B1502" s="209" t="s">
        <v>59</v>
      </c>
      <c r="C1502" s="209" t="s">
        <v>1753</v>
      </c>
      <c r="D1502" s="276">
        <v>814897</v>
      </c>
      <c r="E1502" s="479">
        <v>7.8870000000000003E-4</v>
      </c>
      <c r="F1502" s="276">
        <v>37604</v>
      </c>
      <c r="G1502" s="276">
        <v>93783</v>
      </c>
      <c r="H1502" s="276">
        <v>0</v>
      </c>
      <c r="I1502" s="276">
        <v>30299</v>
      </c>
      <c r="J1502" s="276">
        <v>938979</v>
      </c>
      <c r="K1502" s="479">
        <v>9.0879000000000003E-4</v>
      </c>
    </row>
    <row r="1503" spans="1:11" x14ac:dyDescent="0.2">
      <c r="A1503" s="209" t="s">
        <v>1197</v>
      </c>
      <c r="B1503" s="209" t="s">
        <v>54</v>
      </c>
      <c r="C1503" s="209" t="s">
        <v>1753</v>
      </c>
      <c r="D1503" s="276">
        <v>4238272</v>
      </c>
      <c r="E1503" s="479">
        <v>4.1020099999999997E-3</v>
      </c>
      <c r="F1503" s="276">
        <v>179752</v>
      </c>
      <c r="G1503" s="276">
        <v>553981</v>
      </c>
      <c r="H1503" s="276">
        <v>0</v>
      </c>
      <c r="I1503" s="276">
        <v>149749</v>
      </c>
      <c r="J1503" s="276">
        <v>4942002</v>
      </c>
      <c r="K1503" s="479">
        <v>4.7831200000000001E-3</v>
      </c>
    </row>
    <row r="1504" spans="1:11" x14ac:dyDescent="0.2">
      <c r="A1504" s="209" t="s">
        <v>1197</v>
      </c>
      <c r="B1504" s="209" t="s">
        <v>50</v>
      </c>
      <c r="C1504" s="209" t="s">
        <v>1753</v>
      </c>
      <c r="D1504" s="276">
        <v>1806252</v>
      </c>
      <c r="E1504" s="479">
        <v>1.74818E-3</v>
      </c>
      <c r="F1504" s="276">
        <v>30584</v>
      </c>
      <c r="G1504" s="276">
        <v>61309</v>
      </c>
      <c r="H1504" s="276">
        <v>23</v>
      </c>
      <c r="I1504" s="276">
        <v>67333</v>
      </c>
      <c r="J1504" s="276">
        <v>1934917</v>
      </c>
      <c r="K1504" s="479">
        <v>1.8727100000000001E-3</v>
      </c>
    </row>
    <row r="1505" spans="1:11" x14ac:dyDescent="0.2">
      <c r="A1505" s="209" t="s">
        <v>1197</v>
      </c>
      <c r="B1505" s="209" t="s">
        <v>1117</v>
      </c>
      <c r="C1505" s="209" t="s">
        <v>1753</v>
      </c>
      <c r="D1505" s="276">
        <v>2419780</v>
      </c>
      <c r="E1505" s="479">
        <v>2.34199E-3</v>
      </c>
      <c r="F1505" s="276">
        <v>180644</v>
      </c>
      <c r="G1505" s="276">
        <v>129038</v>
      </c>
      <c r="H1505" s="276">
        <v>0</v>
      </c>
      <c r="I1505" s="276">
        <v>80754</v>
      </c>
      <c r="J1505" s="276">
        <v>2629572</v>
      </c>
      <c r="K1505" s="479">
        <v>2.5450300000000002E-3</v>
      </c>
    </row>
    <row r="1506" spans="1:11" x14ac:dyDescent="0.2">
      <c r="A1506" s="209" t="s">
        <v>1197</v>
      </c>
      <c r="B1506" s="209" t="s">
        <v>41</v>
      </c>
      <c r="C1506" s="209" t="s">
        <v>1753</v>
      </c>
      <c r="D1506" s="276">
        <v>4350328</v>
      </c>
      <c r="E1506" s="479">
        <v>4.21047E-3</v>
      </c>
      <c r="F1506" s="276">
        <v>1955266</v>
      </c>
      <c r="G1506" s="276">
        <v>460569</v>
      </c>
      <c r="H1506" s="276">
        <v>214491</v>
      </c>
      <c r="I1506" s="276">
        <v>174294</v>
      </c>
      <c r="J1506" s="276">
        <v>5199682</v>
      </c>
      <c r="K1506" s="479">
        <v>5.0325200000000004E-3</v>
      </c>
    </row>
    <row r="1507" spans="1:11" x14ac:dyDescent="0.2">
      <c r="A1507" s="209" t="s">
        <v>1197</v>
      </c>
      <c r="B1507" s="209" t="s">
        <v>37</v>
      </c>
      <c r="C1507" s="209" t="s">
        <v>1753</v>
      </c>
      <c r="D1507" s="276">
        <v>251591</v>
      </c>
      <c r="E1507" s="479">
        <v>2.4350000000000001E-4</v>
      </c>
      <c r="F1507" s="276">
        <v>475880</v>
      </c>
      <c r="G1507" s="276">
        <v>0</v>
      </c>
      <c r="H1507" s="276">
        <v>0</v>
      </c>
      <c r="I1507" s="276">
        <v>0</v>
      </c>
      <c r="J1507" s="276">
        <v>251591</v>
      </c>
      <c r="K1507" s="479">
        <v>2.4350000000000001E-4</v>
      </c>
    </row>
    <row r="1508" spans="1:11" x14ac:dyDescent="0.2">
      <c r="A1508" s="209" t="s">
        <v>1197</v>
      </c>
      <c r="B1508" s="209" t="s">
        <v>35</v>
      </c>
      <c r="C1508" s="209" t="s">
        <v>1753</v>
      </c>
      <c r="D1508" s="276">
        <v>1831105</v>
      </c>
      <c r="E1508" s="479">
        <v>1.77224E-3</v>
      </c>
      <c r="F1508" s="276">
        <v>830633</v>
      </c>
      <c r="G1508" s="276">
        <v>104113</v>
      </c>
      <c r="H1508" s="276">
        <v>0</v>
      </c>
      <c r="I1508" s="276">
        <v>30822</v>
      </c>
      <c r="J1508" s="276">
        <v>1966040</v>
      </c>
      <c r="K1508" s="479">
        <v>1.9028300000000001E-3</v>
      </c>
    </row>
    <row r="1509" spans="1:11" x14ac:dyDescent="0.2">
      <c r="A1509" s="209" t="s">
        <v>1197</v>
      </c>
      <c r="B1509" s="209" t="s">
        <v>1118</v>
      </c>
      <c r="C1509" s="209" t="s">
        <v>1753</v>
      </c>
      <c r="D1509" s="276">
        <v>3633276</v>
      </c>
      <c r="E1509" s="479">
        <v>3.5164699999999998E-3</v>
      </c>
      <c r="F1509" s="276">
        <v>391947</v>
      </c>
      <c r="G1509" s="276">
        <v>437452</v>
      </c>
      <c r="H1509" s="276">
        <v>9383</v>
      </c>
      <c r="I1509" s="276">
        <v>150337</v>
      </c>
      <c r="J1509" s="276">
        <v>4230448</v>
      </c>
      <c r="K1509" s="479">
        <v>4.0944400000000004E-3</v>
      </c>
    </row>
    <row r="1510" spans="1:11" x14ac:dyDescent="0.2">
      <c r="A1510" s="209" t="s">
        <v>1197</v>
      </c>
      <c r="B1510" s="209" t="s">
        <v>26</v>
      </c>
      <c r="C1510" s="209" t="s">
        <v>1753</v>
      </c>
      <c r="D1510" s="276">
        <v>2362887</v>
      </c>
      <c r="E1510" s="479">
        <v>2.28692E-3</v>
      </c>
      <c r="F1510" s="276">
        <v>229899</v>
      </c>
      <c r="G1510" s="276">
        <v>92818</v>
      </c>
      <c r="H1510" s="276">
        <v>0</v>
      </c>
      <c r="I1510" s="276">
        <v>274110</v>
      </c>
      <c r="J1510" s="276">
        <v>2729815</v>
      </c>
      <c r="K1510" s="479">
        <v>2.64205E-3</v>
      </c>
    </row>
    <row r="1511" spans="1:11" x14ac:dyDescent="0.2">
      <c r="A1511" s="209" t="s">
        <v>1197</v>
      </c>
      <c r="B1511" s="209" t="s">
        <v>23</v>
      </c>
      <c r="C1511" s="209" t="s">
        <v>1753</v>
      </c>
      <c r="D1511" s="276">
        <v>2190665</v>
      </c>
      <c r="E1511" s="479">
        <v>2.1202399999999998E-3</v>
      </c>
      <c r="F1511" s="276">
        <v>141296</v>
      </c>
      <c r="G1511" s="276">
        <v>502719</v>
      </c>
      <c r="H1511" s="276">
        <v>26344</v>
      </c>
      <c r="I1511" s="276">
        <v>116554</v>
      </c>
      <c r="J1511" s="276">
        <v>2836282</v>
      </c>
      <c r="K1511" s="479">
        <v>2.7450999999999999E-3</v>
      </c>
    </row>
    <row r="1512" spans="1:11" x14ac:dyDescent="0.2">
      <c r="A1512" s="209" t="s">
        <v>1197</v>
      </c>
      <c r="B1512" s="209" t="s">
        <v>21</v>
      </c>
      <c r="C1512" s="209" t="s">
        <v>1753</v>
      </c>
      <c r="D1512" s="276">
        <v>750779</v>
      </c>
      <c r="E1512" s="479">
        <v>7.2663999999999997E-4</v>
      </c>
      <c r="F1512" s="276">
        <v>18970</v>
      </c>
      <c r="G1512" s="276">
        <v>52287</v>
      </c>
      <c r="H1512" s="276">
        <v>52041</v>
      </c>
      <c r="I1512" s="276">
        <v>22544</v>
      </c>
      <c r="J1512" s="276">
        <v>877651</v>
      </c>
      <c r="K1512" s="479">
        <v>8.4944000000000003E-4</v>
      </c>
    </row>
    <row r="1513" spans="1:11" x14ac:dyDescent="0.2">
      <c r="A1513" s="209" t="s">
        <v>1197</v>
      </c>
      <c r="B1513" s="209" t="s">
        <v>20</v>
      </c>
      <c r="C1513" s="209" t="s">
        <v>1753</v>
      </c>
      <c r="D1513" s="276">
        <v>6813910</v>
      </c>
      <c r="E1513" s="479">
        <v>6.5948500000000002E-3</v>
      </c>
      <c r="F1513" s="276">
        <v>854691</v>
      </c>
      <c r="G1513" s="276">
        <v>938163</v>
      </c>
      <c r="H1513" s="276">
        <v>278917</v>
      </c>
      <c r="I1513" s="276">
        <v>244116</v>
      </c>
      <c r="J1513" s="276">
        <v>8275106</v>
      </c>
      <c r="K1513" s="479">
        <v>8.0090700000000001E-3</v>
      </c>
    </row>
    <row r="1514" spans="1:11" x14ac:dyDescent="0.2">
      <c r="A1514" s="209" t="s">
        <v>1197</v>
      </c>
      <c r="B1514" s="209" t="s">
        <v>1119</v>
      </c>
      <c r="C1514" s="209" t="s">
        <v>1753</v>
      </c>
      <c r="D1514" s="276">
        <v>1645160</v>
      </c>
      <c r="E1514" s="479">
        <v>1.59227E-3</v>
      </c>
      <c r="F1514" s="276">
        <v>308194</v>
      </c>
      <c r="G1514" s="276">
        <v>258377</v>
      </c>
      <c r="H1514" s="276">
        <v>0</v>
      </c>
      <c r="I1514" s="276">
        <v>23526</v>
      </c>
      <c r="J1514" s="276">
        <v>1927063</v>
      </c>
      <c r="K1514" s="479">
        <v>1.8651099999999999E-3</v>
      </c>
    </row>
    <row r="1515" spans="1:11" x14ac:dyDescent="0.2">
      <c r="A1515" s="209" t="s">
        <v>1197</v>
      </c>
      <c r="B1515" s="209" t="s">
        <v>1120</v>
      </c>
      <c r="C1515" s="209" t="s">
        <v>1753</v>
      </c>
      <c r="D1515" s="276">
        <v>1630800</v>
      </c>
      <c r="E1515" s="479">
        <v>1.5783699999999999E-3</v>
      </c>
      <c r="F1515" s="276">
        <v>380570</v>
      </c>
      <c r="G1515" s="276">
        <v>231393</v>
      </c>
      <c r="H1515" s="276">
        <v>11162</v>
      </c>
      <c r="I1515" s="276">
        <v>23666</v>
      </c>
      <c r="J1515" s="276">
        <v>1897021</v>
      </c>
      <c r="K1515" s="479">
        <v>1.83603E-3</v>
      </c>
    </row>
    <row r="1516" spans="1:11" x14ac:dyDescent="0.2">
      <c r="A1516" s="209" t="s">
        <v>1197</v>
      </c>
      <c r="B1516" s="209" t="s">
        <v>1121</v>
      </c>
      <c r="C1516" s="209" t="s">
        <v>1753</v>
      </c>
      <c r="D1516" s="276">
        <v>1166385</v>
      </c>
      <c r="E1516" s="479">
        <v>1.12889E-3</v>
      </c>
      <c r="F1516" s="276">
        <v>98704</v>
      </c>
      <c r="G1516" s="276">
        <v>113989</v>
      </c>
      <c r="H1516" s="276">
        <v>0</v>
      </c>
      <c r="I1516" s="276">
        <v>17666</v>
      </c>
      <c r="J1516" s="276">
        <v>1298040</v>
      </c>
      <c r="K1516" s="479">
        <v>1.2563100000000001E-3</v>
      </c>
    </row>
    <row r="1517" spans="1:11" x14ac:dyDescent="0.2">
      <c r="A1517" s="209" t="s">
        <v>1197</v>
      </c>
      <c r="B1517" s="209" t="s">
        <v>1122</v>
      </c>
      <c r="C1517" s="209" t="s">
        <v>1753</v>
      </c>
      <c r="D1517" s="276">
        <v>1558043</v>
      </c>
      <c r="E1517" s="479">
        <v>1.5079500000000001E-3</v>
      </c>
      <c r="F1517" s="276">
        <v>137148</v>
      </c>
      <c r="G1517" s="276">
        <v>153347</v>
      </c>
      <c r="H1517" s="276">
        <v>0</v>
      </c>
      <c r="I1517" s="276">
        <v>21985</v>
      </c>
      <c r="J1517" s="276">
        <v>1733375</v>
      </c>
      <c r="K1517" s="479">
        <v>1.6776499999999999E-3</v>
      </c>
    </row>
    <row r="1518" spans="1:11" x14ac:dyDescent="0.2">
      <c r="A1518" s="209" t="s">
        <v>1197</v>
      </c>
      <c r="B1518" s="209" t="s">
        <v>1123</v>
      </c>
      <c r="C1518" s="209" t="s">
        <v>1753</v>
      </c>
      <c r="D1518" s="276">
        <v>2624552</v>
      </c>
      <c r="E1518" s="479">
        <v>2.54017E-3</v>
      </c>
      <c r="F1518" s="276">
        <v>614076</v>
      </c>
      <c r="G1518" s="276">
        <v>250093</v>
      </c>
      <c r="H1518" s="276">
        <v>331</v>
      </c>
      <c r="I1518" s="276">
        <v>41448</v>
      </c>
      <c r="J1518" s="276">
        <v>2916424</v>
      </c>
      <c r="K1518" s="479">
        <v>2.8226599999999998E-3</v>
      </c>
    </row>
    <row r="1519" spans="1:11" x14ac:dyDescent="0.2">
      <c r="A1519" s="209" t="s">
        <v>1197</v>
      </c>
      <c r="B1519" s="209" t="s">
        <v>15</v>
      </c>
      <c r="C1519" s="209" t="s">
        <v>1753</v>
      </c>
      <c r="D1519" s="276">
        <v>735448</v>
      </c>
      <c r="E1519" s="479">
        <v>7.1179999999999995E-4</v>
      </c>
      <c r="F1519" s="276">
        <v>67430</v>
      </c>
      <c r="G1519" s="276">
        <v>65027</v>
      </c>
      <c r="H1519" s="276">
        <v>268407</v>
      </c>
      <c r="I1519" s="276">
        <v>9965</v>
      </c>
      <c r="J1519" s="276">
        <v>1078847</v>
      </c>
      <c r="K1519" s="479">
        <v>1.0441599999999999E-3</v>
      </c>
    </row>
    <row r="1520" spans="1:11" x14ac:dyDescent="0.2">
      <c r="A1520" s="209" t="s">
        <v>1197</v>
      </c>
      <c r="B1520" s="209" t="s">
        <v>11</v>
      </c>
      <c r="C1520" s="209" t="s">
        <v>1753</v>
      </c>
      <c r="D1520" s="276">
        <v>1921415</v>
      </c>
      <c r="E1520" s="479">
        <v>1.8596400000000001E-3</v>
      </c>
      <c r="F1520" s="276">
        <v>231801</v>
      </c>
      <c r="G1520" s="276">
        <v>478217</v>
      </c>
      <c r="H1520" s="276">
        <v>0</v>
      </c>
      <c r="I1520" s="276">
        <v>24888</v>
      </c>
      <c r="J1520" s="276">
        <v>2424520</v>
      </c>
      <c r="K1520" s="479">
        <v>2.3465700000000001E-3</v>
      </c>
    </row>
    <row r="1521" spans="1:11" x14ac:dyDescent="0.2">
      <c r="A1521" s="209" t="s">
        <v>1197</v>
      </c>
      <c r="B1521" s="209" t="s">
        <v>9</v>
      </c>
      <c r="C1521" s="209" t="s">
        <v>1753</v>
      </c>
      <c r="D1521" s="276">
        <v>230223</v>
      </c>
      <c r="E1521" s="479">
        <v>2.2282000000000001E-4</v>
      </c>
      <c r="F1521" s="276">
        <v>65423</v>
      </c>
      <c r="G1521" s="276">
        <v>43419</v>
      </c>
      <c r="H1521" s="276">
        <v>14664</v>
      </c>
      <c r="I1521" s="276">
        <v>3518</v>
      </c>
      <c r="J1521" s="276">
        <v>291824</v>
      </c>
      <c r="K1521" s="479">
        <v>2.8244000000000001E-4</v>
      </c>
    </row>
    <row r="1522" spans="1:11" x14ac:dyDescent="0.2">
      <c r="A1522" s="209" t="s">
        <v>1197</v>
      </c>
      <c r="B1522" s="209" t="s">
        <v>1124</v>
      </c>
      <c r="C1522" s="209" t="s">
        <v>1753</v>
      </c>
      <c r="D1522" s="276">
        <v>1006168</v>
      </c>
      <c r="E1522" s="479">
        <v>9.7382000000000002E-4</v>
      </c>
      <c r="F1522" s="276">
        <v>200464</v>
      </c>
      <c r="G1522" s="276">
        <v>100172</v>
      </c>
      <c r="H1522" s="276">
        <v>0</v>
      </c>
      <c r="I1522" s="276">
        <v>15128</v>
      </c>
      <c r="J1522" s="276">
        <v>1121468</v>
      </c>
      <c r="K1522" s="479">
        <v>1.08541E-3</v>
      </c>
    </row>
    <row r="1523" spans="1:11" x14ac:dyDescent="0.2">
      <c r="A1523" s="209" t="s">
        <v>1197</v>
      </c>
      <c r="B1523" s="209" t="s">
        <v>1125</v>
      </c>
      <c r="C1523" s="209" t="s">
        <v>1753</v>
      </c>
      <c r="D1523" s="276">
        <v>1037030</v>
      </c>
      <c r="E1523" s="479">
        <v>1.00369E-3</v>
      </c>
      <c r="F1523" s="276">
        <v>267281</v>
      </c>
      <c r="G1523" s="276">
        <v>101672</v>
      </c>
      <c r="H1523" s="276">
        <v>0</v>
      </c>
      <c r="I1523" s="276">
        <v>13898</v>
      </c>
      <c r="J1523" s="276">
        <v>1152600</v>
      </c>
      <c r="K1523" s="479">
        <v>1.1155399999999999E-3</v>
      </c>
    </row>
    <row r="1524" spans="1:11" x14ac:dyDescent="0.2">
      <c r="A1524" s="209" t="s">
        <v>1197</v>
      </c>
      <c r="B1524" s="209" t="s">
        <v>1126</v>
      </c>
      <c r="C1524" s="209" t="s">
        <v>1753</v>
      </c>
      <c r="D1524" s="276">
        <v>2915406</v>
      </c>
      <c r="E1524" s="479">
        <v>2.82168E-3</v>
      </c>
      <c r="F1524" s="276">
        <v>362154</v>
      </c>
      <c r="G1524" s="276">
        <v>287720</v>
      </c>
      <c r="H1524" s="276">
        <v>1727</v>
      </c>
      <c r="I1524" s="276">
        <v>43110</v>
      </c>
      <c r="J1524" s="276">
        <v>3247963</v>
      </c>
      <c r="K1524" s="479">
        <v>3.1435399999999998E-3</v>
      </c>
    </row>
    <row r="1525" spans="1:11" x14ac:dyDescent="0.2">
      <c r="A1525" s="209" t="s">
        <v>1197</v>
      </c>
      <c r="B1525" s="209" t="s">
        <v>1127</v>
      </c>
      <c r="C1525" s="209" t="s">
        <v>1753</v>
      </c>
      <c r="D1525" s="276">
        <v>1561138</v>
      </c>
      <c r="E1525" s="479">
        <v>1.5109500000000001E-3</v>
      </c>
      <c r="F1525" s="276">
        <v>486062</v>
      </c>
      <c r="G1525" s="276">
        <v>186512</v>
      </c>
      <c r="H1525" s="276">
        <v>0</v>
      </c>
      <c r="I1525" s="276">
        <v>21553</v>
      </c>
      <c r="J1525" s="276">
        <v>1769203</v>
      </c>
      <c r="K1525" s="479">
        <v>1.71232E-3</v>
      </c>
    </row>
    <row r="1526" spans="1:11" x14ac:dyDescent="0.2">
      <c r="A1526" s="209" t="s">
        <v>1197</v>
      </c>
      <c r="B1526" s="209" t="s">
        <v>7</v>
      </c>
      <c r="C1526" s="209" t="s">
        <v>1753</v>
      </c>
      <c r="D1526" s="276">
        <v>2878360</v>
      </c>
      <c r="E1526" s="479">
        <v>2.78582E-3</v>
      </c>
      <c r="F1526" s="276">
        <v>345554</v>
      </c>
      <c r="G1526" s="276">
        <v>305461</v>
      </c>
      <c r="H1526" s="276">
        <v>0</v>
      </c>
      <c r="I1526" s="276">
        <v>33152</v>
      </c>
      <c r="J1526" s="276">
        <v>3216973</v>
      </c>
      <c r="K1526" s="479">
        <v>3.1135500000000001E-3</v>
      </c>
    </row>
    <row r="1527" spans="1:11" x14ac:dyDescent="0.2">
      <c r="A1527" s="209" t="s">
        <v>1197</v>
      </c>
      <c r="B1527" s="209" t="s">
        <v>886</v>
      </c>
      <c r="C1527" s="209" t="s">
        <v>1753</v>
      </c>
      <c r="D1527" s="276">
        <v>762446</v>
      </c>
      <c r="E1527" s="479">
        <v>7.3793000000000003E-4</v>
      </c>
      <c r="F1527" s="276">
        <v>112021</v>
      </c>
      <c r="G1527" s="276">
        <v>124610</v>
      </c>
      <c r="H1527" s="276">
        <v>11085</v>
      </c>
      <c r="I1527" s="276">
        <v>12591</v>
      </c>
      <c r="J1527" s="276">
        <v>910732</v>
      </c>
      <c r="K1527" s="479">
        <v>8.8144999999999999E-4</v>
      </c>
    </row>
    <row r="1528" spans="1:11" x14ac:dyDescent="0.2">
      <c r="A1528" s="209" t="s">
        <v>1197</v>
      </c>
      <c r="B1528" s="209" t="s">
        <v>883</v>
      </c>
      <c r="C1528" s="209" t="s">
        <v>1753</v>
      </c>
      <c r="D1528" s="276">
        <v>2039276</v>
      </c>
      <c r="E1528" s="479">
        <v>1.97371E-3</v>
      </c>
      <c r="F1528" s="276">
        <v>232262</v>
      </c>
      <c r="G1528" s="276">
        <v>276711</v>
      </c>
      <c r="H1528" s="276">
        <v>10</v>
      </c>
      <c r="I1528" s="276">
        <v>34624</v>
      </c>
      <c r="J1528" s="276">
        <v>2350621</v>
      </c>
      <c r="K1528" s="479">
        <v>2.2750499999999998E-3</v>
      </c>
    </row>
    <row r="1529" spans="1:11" x14ac:dyDescent="0.2">
      <c r="A1529" s="209" t="s">
        <v>1197</v>
      </c>
      <c r="B1529" s="209" t="s">
        <v>1128</v>
      </c>
      <c r="C1529" s="209" t="s">
        <v>1753</v>
      </c>
      <c r="D1529" s="276">
        <v>1468056</v>
      </c>
      <c r="E1529" s="479">
        <v>1.4208599999999999E-3</v>
      </c>
      <c r="F1529" s="276">
        <v>510846</v>
      </c>
      <c r="G1529" s="276">
        <v>160588</v>
      </c>
      <c r="H1529" s="276">
        <v>439641</v>
      </c>
      <c r="I1529" s="276">
        <v>24262</v>
      </c>
      <c r="J1529" s="276">
        <v>2092547</v>
      </c>
      <c r="K1529" s="479">
        <v>2.02527E-3</v>
      </c>
    </row>
    <row r="1530" spans="1:11" x14ac:dyDescent="0.2">
      <c r="A1530" s="209" t="s">
        <v>1197</v>
      </c>
      <c r="B1530" s="209" t="s">
        <v>1129</v>
      </c>
      <c r="C1530" s="209" t="s">
        <v>1753</v>
      </c>
      <c r="D1530" s="276">
        <v>1901991</v>
      </c>
      <c r="E1530" s="479">
        <v>1.8408400000000001E-3</v>
      </c>
      <c r="F1530" s="276">
        <v>1006089</v>
      </c>
      <c r="G1530" s="276">
        <v>553180</v>
      </c>
      <c r="H1530" s="276">
        <v>32</v>
      </c>
      <c r="I1530" s="276">
        <v>29934</v>
      </c>
      <c r="J1530" s="276">
        <v>2485137</v>
      </c>
      <c r="K1530" s="479">
        <v>2.4052399999999999E-3</v>
      </c>
    </row>
    <row r="1531" spans="1:11" x14ac:dyDescent="0.2">
      <c r="A1531" s="209" t="s">
        <v>1197</v>
      </c>
      <c r="B1531" s="209" t="s">
        <v>1130</v>
      </c>
      <c r="C1531" s="209" t="s">
        <v>1753</v>
      </c>
      <c r="D1531" s="276">
        <v>344016</v>
      </c>
      <c r="E1531" s="479">
        <v>3.3295999999999998E-4</v>
      </c>
      <c r="F1531" s="276">
        <v>235366</v>
      </c>
      <c r="G1531" s="276">
        <v>34947</v>
      </c>
      <c r="H1531" s="276">
        <v>61763</v>
      </c>
      <c r="I1531" s="276">
        <v>4990</v>
      </c>
      <c r="J1531" s="276">
        <v>445716</v>
      </c>
      <c r="K1531" s="479">
        <v>4.3138999999999997E-4</v>
      </c>
    </row>
    <row r="1532" spans="1:11" x14ac:dyDescent="0.2">
      <c r="A1532" s="209" t="s">
        <v>1197</v>
      </c>
      <c r="B1532" s="209" t="s">
        <v>1131</v>
      </c>
      <c r="C1532" s="209" t="s">
        <v>1753</v>
      </c>
      <c r="D1532" s="276">
        <v>469249</v>
      </c>
      <c r="E1532" s="479">
        <v>4.5416E-4</v>
      </c>
      <c r="F1532" s="276">
        <v>12510</v>
      </c>
      <c r="G1532" s="276">
        <v>0</v>
      </c>
      <c r="H1532" s="276">
        <v>0</v>
      </c>
      <c r="I1532" s="276">
        <v>14808</v>
      </c>
      <c r="J1532" s="276">
        <v>484057</v>
      </c>
      <c r="K1532" s="479">
        <v>4.6849000000000001E-4</v>
      </c>
    </row>
    <row r="1533" spans="1:11" x14ac:dyDescent="0.2">
      <c r="A1533" s="209" t="s">
        <v>1197</v>
      </c>
      <c r="B1533" s="209" t="s">
        <v>880</v>
      </c>
      <c r="C1533" s="209" t="s">
        <v>1753</v>
      </c>
      <c r="D1533" s="276">
        <v>5753198</v>
      </c>
      <c r="E1533" s="479">
        <v>5.5682400000000003E-3</v>
      </c>
      <c r="F1533" s="276">
        <v>2999269</v>
      </c>
      <c r="G1533" s="276">
        <v>398386</v>
      </c>
      <c r="H1533" s="276">
        <v>402</v>
      </c>
      <c r="I1533" s="276">
        <v>57990</v>
      </c>
      <c r="J1533" s="276">
        <v>6209976</v>
      </c>
      <c r="K1533" s="479">
        <v>6.0103300000000004E-3</v>
      </c>
    </row>
    <row r="1534" spans="1:11" x14ac:dyDescent="0.2">
      <c r="A1534" s="209" t="s">
        <v>1197</v>
      </c>
      <c r="B1534" s="209" t="s">
        <v>1132</v>
      </c>
      <c r="C1534" s="209" t="s">
        <v>1753</v>
      </c>
      <c r="D1534" s="276">
        <v>5194450</v>
      </c>
      <c r="E1534" s="479">
        <v>5.0274500000000001E-3</v>
      </c>
      <c r="F1534" s="276">
        <v>1174883</v>
      </c>
      <c r="G1534" s="276">
        <v>278742</v>
      </c>
      <c r="H1534" s="276">
        <v>46193</v>
      </c>
      <c r="I1534" s="276">
        <v>55621</v>
      </c>
      <c r="J1534" s="276">
        <v>5575006</v>
      </c>
      <c r="K1534" s="479">
        <v>5.3957700000000003E-3</v>
      </c>
    </row>
    <row r="1535" spans="1:11" x14ac:dyDescent="0.2">
      <c r="A1535" s="209" t="s">
        <v>1197</v>
      </c>
      <c r="B1535" s="209" t="s">
        <v>878</v>
      </c>
      <c r="C1535" s="209" t="s">
        <v>1753</v>
      </c>
      <c r="D1535" s="276">
        <v>6506042</v>
      </c>
      <c r="E1535" s="479">
        <v>6.2968800000000004E-3</v>
      </c>
      <c r="F1535" s="276">
        <v>1440693</v>
      </c>
      <c r="G1535" s="276">
        <v>697069</v>
      </c>
      <c r="H1535" s="276">
        <v>11461</v>
      </c>
      <c r="I1535" s="276">
        <v>70207</v>
      </c>
      <c r="J1535" s="276">
        <v>7284779</v>
      </c>
      <c r="K1535" s="479">
        <v>7.0505799999999999E-3</v>
      </c>
    </row>
    <row r="1536" spans="1:11" x14ac:dyDescent="0.2">
      <c r="A1536" s="209" t="s">
        <v>1197</v>
      </c>
      <c r="B1536" s="209" t="s">
        <v>877</v>
      </c>
      <c r="C1536" s="209" t="s">
        <v>1753</v>
      </c>
      <c r="D1536" s="276">
        <v>3488355</v>
      </c>
      <c r="E1536" s="479">
        <v>3.3762100000000001E-3</v>
      </c>
      <c r="F1536" s="276">
        <v>947207</v>
      </c>
      <c r="G1536" s="276">
        <v>691746</v>
      </c>
      <c r="H1536" s="276">
        <v>1414893</v>
      </c>
      <c r="I1536" s="276">
        <v>39782</v>
      </c>
      <c r="J1536" s="276">
        <v>5634776</v>
      </c>
      <c r="K1536" s="479">
        <v>5.4536200000000002E-3</v>
      </c>
    </row>
    <row r="1537" spans="1:11" x14ac:dyDescent="0.2">
      <c r="A1537" s="209" t="s">
        <v>1197</v>
      </c>
      <c r="B1537" s="209" t="s">
        <v>875</v>
      </c>
      <c r="C1537" s="209" t="s">
        <v>1753</v>
      </c>
      <c r="D1537" s="276">
        <v>896820</v>
      </c>
      <c r="E1537" s="479">
        <v>8.6799000000000002E-4</v>
      </c>
      <c r="F1537" s="276">
        <v>483186</v>
      </c>
      <c r="G1537" s="276">
        <v>127584</v>
      </c>
      <c r="H1537" s="276">
        <v>0</v>
      </c>
      <c r="I1537" s="276">
        <v>8730</v>
      </c>
      <c r="J1537" s="276">
        <v>1033134</v>
      </c>
      <c r="K1537" s="479">
        <v>9.9992000000000006E-4</v>
      </c>
    </row>
    <row r="1538" spans="1:11" x14ac:dyDescent="0.2">
      <c r="A1538" s="209" t="s">
        <v>1197</v>
      </c>
      <c r="B1538" s="209" t="s">
        <v>873</v>
      </c>
      <c r="C1538" s="209" t="s">
        <v>1753</v>
      </c>
      <c r="D1538" s="276">
        <v>629422</v>
      </c>
      <c r="E1538" s="479">
        <v>6.0919000000000001E-4</v>
      </c>
      <c r="F1538" s="276">
        <v>591465</v>
      </c>
      <c r="G1538" s="276">
        <v>59880</v>
      </c>
      <c r="H1538" s="276">
        <v>65</v>
      </c>
      <c r="I1538" s="276">
        <v>8640</v>
      </c>
      <c r="J1538" s="276">
        <v>698007</v>
      </c>
      <c r="K1538" s="479">
        <v>6.7557000000000001E-4</v>
      </c>
    </row>
    <row r="1539" spans="1:11" x14ac:dyDescent="0.2">
      <c r="A1539" s="209" t="s">
        <v>1197</v>
      </c>
      <c r="B1539" s="209" t="s">
        <v>1133</v>
      </c>
      <c r="C1539" s="209" t="s">
        <v>1753</v>
      </c>
      <c r="D1539" s="276">
        <v>3091211</v>
      </c>
      <c r="E1539" s="479">
        <v>2.99183E-3</v>
      </c>
      <c r="F1539" s="276">
        <v>1260488</v>
      </c>
      <c r="G1539" s="276">
        <v>392674</v>
      </c>
      <c r="H1539" s="276">
        <v>348059</v>
      </c>
      <c r="I1539" s="276">
        <v>28371</v>
      </c>
      <c r="J1539" s="276">
        <v>3860315</v>
      </c>
      <c r="K1539" s="479">
        <v>3.7362099999999998E-3</v>
      </c>
    </row>
    <row r="1540" spans="1:11" x14ac:dyDescent="0.2">
      <c r="A1540" s="209" t="s">
        <v>1197</v>
      </c>
      <c r="B1540" s="209" t="s">
        <v>870</v>
      </c>
      <c r="C1540" s="209" t="s">
        <v>1753</v>
      </c>
      <c r="D1540" s="276">
        <v>5494573</v>
      </c>
      <c r="E1540" s="479">
        <v>5.3179300000000002E-3</v>
      </c>
      <c r="F1540" s="276">
        <v>3193784</v>
      </c>
      <c r="G1540" s="276">
        <v>700981</v>
      </c>
      <c r="H1540" s="276">
        <v>561609</v>
      </c>
      <c r="I1540" s="276">
        <v>58499</v>
      </c>
      <c r="J1540" s="276">
        <v>6815662</v>
      </c>
      <c r="K1540" s="479">
        <v>6.5965399999999997E-3</v>
      </c>
    </row>
    <row r="1541" spans="1:11" x14ac:dyDescent="0.2">
      <c r="A1541" s="209" t="s">
        <v>1197</v>
      </c>
      <c r="B1541" s="209" t="s">
        <v>1134</v>
      </c>
      <c r="C1541" s="209" t="s">
        <v>1753</v>
      </c>
      <c r="D1541" s="276">
        <v>874026</v>
      </c>
      <c r="E1541" s="479">
        <v>8.4592999999999995E-4</v>
      </c>
      <c r="F1541" s="276">
        <v>550515</v>
      </c>
      <c r="G1541" s="276">
        <v>154308</v>
      </c>
      <c r="H1541" s="276">
        <v>216627</v>
      </c>
      <c r="I1541" s="276">
        <v>11655</v>
      </c>
      <c r="J1541" s="276">
        <v>1256616</v>
      </c>
      <c r="K1541" s="479">
        <v>1.2162200000000001E-3</v>
      </c>
    </row>
    <row r="1542" spans="1:11" x14ac:dyDescent="0.2">
      <c r="A1542" s="209" t="s">
        <v>1197</v>
      </c>
      <c r="B1542" s="209" t="s">
        <v>866</v>
      </c>
      <c r="C1542" s="209" t="s">
        <v>1753</v>
      </c>
      <c r="D1542" s="276">
        <v>3867926</v>
      </c>
      <c r="E1542" s="479">
        <v>3.7435799999999998E-3</v>
      </c>
      <c r="F1542" s="276">
        <v>2668145</v>
      </c>
      <c r="G1542" s="276">
        <v>442562</v>
      </c>
      <c r="H1542" s="276">
        <v>301676</v>
      </c>
      <c r="I1542" s="276">
        <v>29091</v>
      </c>
      <c r="J1542" s="276">
        <v>4641255</v>
      </c>
      <c r="K1542" s="479">
        <v>4.4920400000000001E-3</v>
      </c>
    </row>
    <row r="1543" spans="1:11" x14ac:dyDescent="0.2">
      <c r="A1543" s="209" t="s">
        <v>1197</v>
      </c>
      <c r="B1543" s="209" t="s">
        <v>865</v>
      </c>
      <c r="C1543" s="209" t="s">
        <v>1753</v>
      </c>
      <c r="D1543" s="276">
        <v>7815203</v>
      </c>
      <c r="E1543" s="479">
        <v>7.5639499999999998E-3</v>
      </c>
      <c r="F1543" s="276">
        <v>1173404</v>
      </c>
      <c r="G1543" s="276">
        <v>274852</v>
      </c>
      <c r="H1543" s="276">
        <v>2774336</v>
      </c>
      <c r="I1543" s="276">
        <v>190446</v>
      </c>
      <c r="J1543" s="276">
        <v>11054837</v>
      </c>
      <c r="K1543" s="479">
        <v>1.0699429999999999E-2</v>
      </c>
    </row>
    <row r="1544" spans="1:11" x14ac:dyDescent="0.2">
      <c r="A1544" s="209" t="s">
        <v>1197</v>
      </c>
      <c r="B1544" s="209" t="s">
        <v>863</v>
      </c>
      <c r="C1544" s="209" t="s">
        <v>1753</v>
      </c>
      <c r="D1544" s="276">
        <v>2908840</v>
      </c>
      <c r="E1544" s="479">
        <v>2.8153200000000001E-3</v>
      </c>
      <c r="F1544" s="276">
        <v>81170</v>
      </c>
      <c r="G1544" s="276">
        <v>103423</v>
      </c>
      <c r="H1544" s="276">
        <v>302206</v>
      </c>
      <c r="I1544" s="276">
        <v>55720</v>
      </c>
      <c r="J1544" s="276">
        <v>3370189</v>
      </c>
      <c r="K1544" s="479">
        <v>3.2618399999999998E-3</v>
      </c>
    </row>
    <row r="1545" spans="1:11" x14ac:dyDescent="0.2">
      <c r="A1545" s="209" t="s">
        <v>1197</v>
      </c>
      <c r="B1545" s="209" t="s">
        <v>1135</v>
      </c>
      <c r="C1545" s="209" t="s">
        <v>1753</v>
      </c>
      <c r="D1545" s="276">
        <v>144560</v>
      </c>
      <c r="E1545" s="479">
        <v>1.3991000000000001E-4</v>
      </c>
      <c r="F1545" s="276">
        <v>86943</v>
      </c>
      <c r="G1545" s="276">
        <v>4416</v>
      </c>
      <c r="H1545" s="276">
        <v>29649</v>
      </c>
      <c r="I1545" s="276">
        <v>3281</v>
      </c>
      <c r="J1545" s="276">
        <v>181906</v>
      </c>
      <c r="K1545" s="479">
        <v>1.7605999999999999E-4</v>
      </c>
    </row>
    <row r="1546" spans="1:11" x14ac:dyDescent="0.2">
      <c r="A1546" s="209" t="s">
        <v>1197</v>
      </c>
      <c r="B1546" s="209" t="s">
        <v>861</v>
      </c>
      <c r="C1546" s="209" t="s">
        <v>1753</v>
      </c>
      <c r="D1546" s="276">
        <v>24692480</v>
      </c>
      <c r="E1546" s="479">
        <v>2.3898639999999999E-2</v>
      </c>
      <c r="F1546" s="276">
        <v>1510869</v>
      </c>
      <c r="G1546" s="276">
        <v>811387</v>
      </c>
      <c r="H1546" s="276">
        <v>4474</v>
      </c>
      <c r="I1546" s="276">
        <v>383639</v>
      </c>
      <c r="J1546" s="276">
        <v>25891980</v>
      </c>
      <c r="K1546" s="479">
        <v>2.505957E-2</v>
      </c>
    </row>
    <row r="1547" spans="1:11" x14ac:dyDescent="0.2">
      <c r="A1547" s="209" t="s">
        <v>1197</v>
      </c>
      <c r="B1547" s="209" t="s">
        <v>859</v>
      </c>
      <c r="C1547" s="209" t="s">
        <v>1753</v>
      </c>
      <c r="D1547" s="276">
        <v>1210015</v>
      </c>
      <c r="E1547" s="479">
        <v>1.1711099999999999E-3</v>
      </c>
      <c r="F1547" s="276">
        <v>91461</v>
      </c>
      <c r="G1547" s="276">
        <v>80155</v>
      </c>
      <c r="H1547" s="276">
        <v>3663</v>
      </c>
      <c r="I1547" s="276">
        <v>6396</v>
      </c>
      <c r="J1547" s="276">
        <v>1300229</v>
      </c>
      <c r="K1547" s="479">
        <v>1.2584300000000001E-3</v>
      </c>
    </row>
    <row r="1548" spans="1:11" x14ac:dyDescent="0.2">
      <c r="A1548" s="209" t="s">
        <v>1197</v>
      </c>
      <c r="B1548" s="209" t="s">
        <v>1136</v>
      </c>
      <c r="C1548" s="209" t="s">
        <v>1753</v>
      </c>
      <c r="D1548" s="276">
        <v>927730</v>
      </c>
      <c r="E1548" s="479">
        <v>8.9789999999999998E-4</v>
      </c>
      <c r="F1548" s="276">
        <v>27405</v>
      </c>
      <c r="G1548" s="276">
        <v>72741</v>
      </c>
      <c r="H1548" s="276">
        <v>0</v>
      </c>
      <c r="I1548" s="276">
        <v>8716</v>
      </c>
      <c r="J1548" s="276">
        <v>1009187</v>
      </c>
      <c r="K1548" s="479">
        <v>9.7674000000000003E-4</v>
      </c>
    </row>
    <row r="1549" spans="1:11" x14ac:dyDescent="0.2">
      <c r="A1549" s="209" t="s">
        <v>1197</v>
      </c>
      <c r="B1549" s="209" t="s">
        <v>1137</v>
      </c>
      <c r="C1549" s="209" t="s">
        <v>1753</v>
      </c>
      <c r="D1549" s="276">
        <v>2553553</v>
      </c>
      <c r="E1549" s="479">
        <v>2.47146E-3</v>
      </c>
      <c r="F1549" s="276">
        <v>1435440</v>
      </c>
      <c r="G1549" s="276">
        <v>235785</v>
      </c>
      <c r="H1549" s="276">
        <v>0</v>
      </c>
      <c r="I1549" s="276">
        <v>31379</v>
      </c>
      <c r="J1549" s="276">
        <v>2820717</v>
      </c>
      <c r="K1549" s="479">
        <v>2.73003E-3</v>
      </c>
    </row>
    <row r="1550" spans="1:11" x14ac:dyDescent="0.2">
      <c r="A1550" s="209" t="s">
        <v>1197</v>
      </c>
      <c r="B1550" s="209" t="s">
        <v>1138</v>
      </c>
      <c r="C1550" s="209" t="s">
        <v>1753</v>
      </c>
      <c r="D1550" s="276">
        <v>1241917</v>
      </c>
      <c r="E1550" s="479">
        <v>1.20199E-3</v>
      </c>
      <c r="F1550" s="276">
        <v>181770</v>
      </c>
      <c r="G1550" s="276">
        <v>191803</v>
      </c>
      <c r="H1550" s="276">
        <v>112112</v>
      </c>
      <c r="I1550" s="276">
        <v>18014</v>
      </c>
      <c r="J1550" s="276">
        <v>1563846</v>
      </c>
      <c r="K1550" s="479">
        <v>1.5135700000000001E-3</v>
      </c>
    </row>
    <row r="1551" spans="1:11" x14ac:dyDescent="0.2">
      <c r="A1551" s="209" t="s">
        <v>1197</v>
      </c>
      <c r="B1551" s="209" t="s">
        <v>839</v>
      </c>
      <c r="C1551" s="209" t="s">
        <v>1753</v>
      </c>
      <c r="D1551" s="276">
        <v>909461</v>
      </c>
      <c r="E1551" s="479">
        <v>8.8022000000000003E-4</v>
      </c>
      <c r="F1551" s="276">
        <v>511441</v>
      </c>
      <c r="G1551" s="276">
        <v>292306</v>
      </c>
      <c r="H1551" s="276">
        <v>722689</v>
      </c>
      <c r="I1551" s="276">
        <v>38077</v>
      </c>
      <c r="J1551" s="276">
        <v>1962533</v>
      </c>
      <c r="K1551" s="479">
        <v>1.8994400000000001E-3</v>
      </c>
    </row>
    <row r="1552" spans="1:11" x14ac:dyDescent="0.2">
      <c r="A1552" s="209" t="s">
        <v>1197</v>
      </c>
      <c r="B1552" s="209" t="s">
        <v>837</v>
      </c>
      <c r="C1552" s="209" t="s">
        <v>1753</v>
      </c>
      <c r="D1552" s="276">
        <v>4268391</v>
      </c>
      <c r="E1552" s="479">
        <v>4.13117E-3</v>
      </c>
      <c r="F1552" s="276">
        <v>1751982</v>
      </c>
      <c r="G1552" s="276">
        <v>822030</v>
      </c>
      <c r="H1552" s="276">
        <v>3196891</v>
      </c>
      <c r="I1552" s="276">
        <v>429087</v>
      </c>
      <c r="J1552" s="276">
        <v>8716399</v>
      </c>
      <c r="K1552" s="479">
        <v>8.4361699999999998E-3</v>
      </c>
    </row>
    <row r="1553" spans="1:11" x14ac:dyDescent="0.2">
      <c r="A1553" s="209" t="s">
        <v>1197</v>
      </c>
      <c r="B1553" s="209" t="s">
        <v>1139</v>
      </c>
      <c r="C1553" s="209" t="s">
        <v>1753</v>
      </c>
      <c r="D1553" s="276">
        <v>995232</v>
      </c>
      <c r="E1553" s="479">
        <v>9.6323999999999997E-4</v>
      </c>
      <c r="F1553" s="276">
        <v>0</v>
      </c>
      <c r="G1553" s="276">
        <v>0</v>
      </c>
      <c r="H1553" s="276">
        <v>0</v>
      </c>
      <c r="I1553" s="276">
        <v>0</v>
      </c>
      <c r="J1553" s="276">
        <v>995232</v>
      </c>
      <c r="K1553" s="479">
        <v>9.6323999999999997E-4</v>
      </c>
    </row>
    <row r="1554" spans="1:11" x14ac:dyDescent="0.2">
      <c r="A1554" s="209" t="s">
        <v>1197</v>
      </c>
      <c r="B1554" s="209" t="s">
        <v>829</v>
      </c>
      <c r="C1554" s="209" t="s">
        <v>1753</v>
      </c>
      <c r="D1554" s="276">
        <v>16261117</v>
      </c>
      <c r="E1554" s="479">
        <v>1.573834E-2</v>
      </c>
      <c r="F1554" s="276">
        <v>0</v>
      </c>
      <c r="G1554" s="276">
        <v>0</v>
      </c>
      <c r="H1554" s="276">
        <v>0</v>
      </c>
      <c r="I1554" s="276">
        <v>0</v>
      </c>
      <c r="J1554" s="276">
        <v>16261117</v>
      </c>
      <c r="K1554" s="479">
        <v>1.573834E-2</v>
      </c>
    </row>
    <row r="1555" spans="1:11" x14ac:dyDescent="0.2">
      <c r="A1555" s="209" t="s">
        <v>1197</v>
      </c>
      <c r="B1555" s="209" t="s">
        <v>828</v>
      </c>
      <c r="C1555" s="209" t="s">
        <v>1753</v>
      </c>
      <c r="D1555" s="276">
        <v>13014924</v>
      </c>
      <c r="E1555" s="479">
        <v>1.25965E-2</v>
      </c>
      <c r="F1555" s="276">
        <v>0</v>
      </c>
      <c r="G1555" s="276">
        <v>0</v>
      </c>
      <c r="H1555" s="276">
        <v>0</v>
      </c>
      <c r="I1555" s="276">
        <v>0</v>
      </c>
      <c r="J1555" s="276">
        <v>13014924</v>
      </c>
      <c r="K1555" s="479">
        <v>1.25965E-2</v>
      </c>
    </row>
    <row r="1556" spans="1:11" x14ac:dyDescent="0.2">
      <c r="A1556" s="209" t="s">
        <v>1197</v>
      </c>
      <c r="B1556" s="209" t="s">
        <v>827</v>
      </c>
      <c r="C1556" s="209" t="s">
        <v>1753</v>
      </c>
      <c r="D1556" s="276">
        <v>11183962</v>
      </c>
      <c r="E1556" s="479">
        <v>1.082441E-2</v>
      </c>
      <c r="F1556" s="276">
        <v>0</v>
      </c>
      <c r="G1556" s="276">
        <v>0</v>
      </c>
      <c r="H1556" s="276">
        <v>0</v>
      </c>
      <c r="I1556" s="276">
        <v>0</v>
      </c>
      <c r="J1556" s="276">
        <v>11183962</v>
      </c>
      <c r="K1556" s="479">
        <v>1.082441E-2</v>
      </c>
    </row>
    <row r="1557" spans="1:11" x14ac:dyDescent="0.2">
      <c r="A1557" s="209" t="s">
        <v>1197</v>
      </c>
      <c r="B1557" s="209" t="s">
        <v>824</v>
      </c>
      <c r="C1557" s="209" t="s">
        <v>1753</v>
      </c>
      <c r="D1557" s="276">
        <v>12246214</v>
      </c>
      <c r="E1557" s="479">
        <v>1.185251E-2</v>
      </c>
      <c r="F1557" s="276">
        <v>0</v>
      </c>
      <c r="G1557" s="276">
        <v>0</v>
      </c>
      <c r="H1557" s="276">
        <v>0</v>
      </c>
      <c r="I1557" s="276">
        <v>0</v>
      </c>
      <c r="J1557" s="276">
        <v>12246214</v>
      </c>
      <c r="K1557" s="479">
        <v>1.185251E-2</v>
      </c>
    </row>
    <row r="1558" spans="1:11" x14ac:dyDescent="0.2">
      <c r="A1558" s="209" t="s">
        <v>1197</v>
      </c>
      <c r="B1558" s="209" t="s">
        <v>1140</v>
      </c>
      <c r="C1558" s="209" t="s">
        <v>1753</v>
      </c>
      <c r="D1558" s="276">
        <v>8130352</v>
      </c>
      <c r="E1558" s="479">
        <v>7.8689699999999994E-3</v>
      </c>
      <c r="F1558" s="276">
        <v>0</v>
      </c>
      <c r="G1558" s="276">
        <v>0</v>
      </c>
      <c r="H1558" s="276">
        <v>0</v>
      </c>
      <c r="I1558" s="276">
        <v>0</v>
      </c>
      <c r="J1558" s="276">
        <v>8130352</v>
      </c>
      <c r="K1558" s="479">
        <v>7.8689699999999994E-3</v>
      </c>
    </row>
    <row r="1559" spans="1:11" x14ac:dyDescent="0.2">
      <c r="A1559" s="209" t="s">
        <v>1197</v>
      </c>
      <c r="B1559" s="209" t="s">
        <v>1141</v>
      </c>
      <c r="C1559" s="209" t="s">
        <v>1753</v>
      </c>
      <c r="D1559" s="276">
        <v>20285171</v>
      </c>
      <c r="E1559" s="479">
        <v>1.9633020000000001E-2</v>
      </c>
      <c r="F1559" s="276">
        <v>1539</v>
      </c>
      <c r="G1559" s="276">
        <v>0</v>
      </c>
      <c r="H1559" s="276">
        <v>0</v>
      </c>
      <c r="I1559" s="276">
        <v>0</v>
      </c>
      <c r="J1559" s="276">
        <v>20285171</v>
      </c>
      <c r="K1559" s="479">
        <v>1.9633020000000001E-2</v>
      </c>
    </row>
    <row r="1560" spans="1:11" x14ac:dyDescent="0.2">
      <c r="A1560" s="209" t="s">
        <v>1197</v>
      </c>
      <c r="B1560" s="209" t="s">
        <v>1142</v>
      </c>
      <c r="C1560" s="209" t="s">
        <v>1753</v>
      </c>
      <c r="D1560" s="276">
        <v>4139066</v>
      </c>
      <c r="E1560" s="479">
        <v>4.006E-3</v>
      </c>
      <c r="F1560" s="276">
        <v>214</v>
      </c>
      <c r="G1560" s="276">
        <v>0</v>
      </c>
      <c r="H1560" s="276">
        <v>0</v>
      </c>
      <c r="I1560" s="276">
        <v>0</v>
      </c>
      <c r="J1560" s="276">
        <v>4139066</v>
      </c>
      <c r="K1560" s="479">
        <v>4.006E-3</v>
      </c>
    </row>
    <row r="1561" spans="1:11" x14ac:dyDescent="0.2">
      <c r="A1561" s="209" t="s">
        <v>1197</v>
      </c>
      <c r="B1561" s="209" t="s">
        <v>1143</v>
      </c>
      <c r="C1561" s="209" t="s">
        <v>1753</v>
      </c>
      <c r="D1561" s="276">
        <v>150393</v>
      </c>
      <c r="E1561" s="479">
        <v>1.4556000000000001E-4</v>
      </c>
      <c r="F1561" s="276">
        <v>0</v>
      </c>
      <c r="G1561" s="276">
        <v>0</v>
      </c>
      <c r="H1561" s="276">
        <v>0</v>
      </c>
      <c r="I1561" s="276">
        <v>0</v>
      </c>
      <c r="J1561" s="276">
        <v>150393</v>
      </c>
      <c r="K1561" s="479">
        <v>1.4556000000000001E-4</v>
      </c>
    </row>
    <row r="1562" spans="1:11" x14ac:dyDescent="0.2">
      <c r="A1562" s="209" t="s">
        <v>1197</v>
      </c>
      <c r="B1562" s="209" t="s">
        <v>1144</v>
      </c>
      <c r="C1562" s="209" t="s">
        <v>1753</v>
      </c>
      <c r="D1562" s="276">
        <v>4526256</v>
      </c>
      <c r="E1562" s="479">
        <v>4.3807400000000002E-3</v>
      </c>
      <c r="F1562" s="276">
        <v>1534</v>
      </c>
      <c r="G1562" s="276">
        <v>0</v>
      </c>
      <c r="H1562" s="276">
        <v>0</v>
      </c>
      <c r="I1562" s="276">
        <v>0</v>
      </c>
      <c r="J1562" s="276">
        <v>4526256</v>
      </c>
      <c r="K1562" s="479">
        <v>4.3807400000000002E-3</v>
      </c>
    </row>
    <row r="1563" spans="1:11" x14ac:dyDescent="0.2">
      <c r="A1563" s="209" t="s">
        <v>1197</v>
      </c>
      <c r="B1563" s="209" t="s">
        <v>1145</v>
      </c>
      <c r="C1563" s="209" t="s">
        <v>1753</v>
      </c>
      <c r="D1563" s="276">
        <v>4893778</v>
      </c>
      <c r="E1563" s="479">
        <v>4.7364499999999997E-3</v>
      </c>
      <c r="F1563" s="276">
        <v>306</v>
      </c>
      <c r="G1563" s="276">
        <v>0</v>
      </c>
      <c r="H1563" s="276">
        <v>0</v>
      </c>
      <c r="I1563" s="276">
        <v>0</v>
      </c>
      <c r="J1563" s="276">
        <v>4893778</v>
      </c>
      <c r="K1563" s="479">
        <v>4.7364499999999997E-3</v>
      </c>
    </row>
    <row r="1564" spans="1:11" x14ac:dyDescent="0.2">
      <c r="A1564" s="209" t="s">
        <v>1197</v>
      </c>
      <c r="B1564" s="209" t="s">
        <v>815</v>
      </c>
      <c r="C1564" s="209" t="s">
        <v>1753</v>
      </c>
      <c r="D1564" s="276">
        <v>45451033</v>
      </c>
      <c r="E1564" s="479">
        <v>4.3989819999999999E-2</v>
      </c>
      <c r="F1564" s="276">
        <v>189500</v>
      </c>
      <c r="G1564" s="276">
        <v>-45081947</v>
      </c>
      <c r="H1564" s="276">
        <v>0</v>
      </c>
      <c r="I1564" s="276">
        <v>0</v>
      </c>
      <c r="J1564" s="276">
        <v>369086</v>
      </c>
      <c r="K1564" s="479">
        <v>3.5722E-4</v>
      </c>
    </row>
    <row r="1565" spans="1:11" x14ac:dyDescent="0.2">
      <c r="A1565" s="209" t="s">
        <v>1197</v>
      </c>
      <c r="B1565" s="209" t="s">
        <v>1146</v>
      </c>
      <c r="C1565" s="209" t="s">
        <v>1753</v>
      </c>
      <c r="D1565" s="276">
        <v>44542484</v>
      </c>
      <c r="E1565" s="479">
        <v>4.311048E-2</v>
      </c>
      <c r="F1565" s="276">
        <v>0</v>
      </c>
      <c r="G1565" s="276">
        <v>0</v>
      </c>
      <c r="H1565" s="276">
        <v>-43328120</v>
      </c>
      <c r="I1565" s="276">
        <v>0</v>
      </c>
      <c r="J1565" s="276">
        <v>1214364</v>
      </c>
      <c r="K1565" s="479">
        <v>1.1753200000000001E-3</v>
      </c>
    </row>
    <row r="1566" spans="1:11" x14ac:dyDescent="0.2">
      <c r="A1566" s="209" t="s">
        <v>1197</v>
      </c>
      <c r="B1566" s="209" t="s">
        <v>1147</v>
      </c>
      <c r="C1566" s="209" t="s">
        <v>1753</v>
      </c>
      <c r="D1566" s="276">
        <v>20440869</v>
      </c>
      <c r="E1566" s="479">
        <v>1.9783709999999999E-2</v>
      </c>
      <c r="F1566" s="276">
        <v>834729</v>
      </c>
      <c r="G1566" s="276">
        <v>0</v>
      </c>
      <c r="H1566" s="276">
        <v>0</v>
      </c>
      <c r="I1566" s="276">
        <v>0</v>
      </c>
      <c r="J1566" s="276">
        <v>20440869</v>
      </c>
      <c r="K1566" s="479">
        <v>1.9783709999999999E-2</v>
      </c>
    </row>
    <row r="1567" spans="1:11" x14ac:dyDescent="0.2">
      <c r="A1567" s="209" t="s">
        <v>1197</v>
      </c>
      <c r="B1567" s="209" t="s">
        <v>1148</v>
      </c>
      <c r="C1567" s="209" t="s">
        <v>1753</v>
      </c>
      <c r="D1567" s="276">
        <v>14661828</v>
      </c>
      <c r="E1567" s="479">
        <v>1.419046E-2</v>
      </c>
      <c r="F1567" s="276">
        <v>564675</v>
      </c>
      <c r="G1567" s="276">
        <v>0</v>
      </c>
      <c r="H1567" s="276">
        <v>0</v>
      </c>
      <c r="I1567" s="276">
        <v>0</v>
      </c>
      <c r="J1567" s="276">
        <v>14661828</v>
      </c>
      <c r="K1567" s="479">
        <v>1.419046E-2</v>
      </c>
    </row>
    <row r="1568" spans="1:11" x14ac:dyDescent="0.2">
      <c r="A1568" s="209" t="s">
        <v>1197</v>
      </c>
      <c r="B1568" s="209" t="s">
        <v>1149</v>
      </c>
      <c r="C1568" s="209" t="s">
        <v>1753</v>
      </c>
      <c r="D1568" s="276">
        <v>15296337</v>
      </c>
      <c r="E1568" s="479">
        <v>1.480457E-2</v>
      </c>
      <c r="F1568" s="276">
        <v>0</v>
      </c>
      <c r="G1568" s="276">
        <v>0</v>
      </c>
      <c r="H1568" s="276">
        <v>0</v>
      </c>
      <c r="I1568" s="276">
        <v>0</v>
      </c>
      <c r="J1568" s="276">
        <v>15296337</v>
      </c>
      <c r="K1568" s="479">
        <v>1.480457E-2</v>
      </c>
    </row>
    <row r="1569" spans="1:11" x14ac:dyDescent="0.2">
      <c r="A1569" s="209" t="s">
        <v>1197</v>
      </c>
      <c r="B1569" s="209" t="s">
        <v>1150</v>
      </c>
      <c r="C1569" s="209" t="s">
        <v>1753</v>
      </c>
      <c r="D1569" s="276">
        <v>14044835</v>
      </c>
      <c r="E1569" s="479">
        <v>1.3593299999999999E-2</v>
      </c>
      <c r="F1569" s="276">
        <v>1787</v>
      </c>
      <c r="G1569" s="276">
        <v>0</v>
      </c>
      <c r="H1569" s="276">
        <v>0</v>
      </c>
      <c r="I1569" s="276">
        <v>0</v>
      </c>
      <c r="J1569" s="276">
        <v>14044835</v>
      </c>
      <c r="K1569" s="479">
        <v>1.3593299999999999E-2</v>
      </c>
    </row>
    <row r="1570" spans="1:11" x14ac:dyDescent="0.2">
      <c r="A1570" s="209" t="s">
        <v>1197</v>
      </c>
      <c r="B1570" s="209" t="s">
        <v>1151</v>
      </c>
      <c r="C1570" s="209" t="s">
        <v>1753</v>
      </c>
      <c r="D1570" s="276">
        <v>51332699</v>
      </c>
      <c r="E1570" s="479">
        <v>4.968239E-2</v>
      </c>
      <c r="F1570" s="276">
        <v>0</v>
      </c>
      <c r="G1570" s="276">
        <v>0</v>
      </c>
      <c r="H1570" s="276">
        <v>0</v>
      </c>
      <c r="I1570" s="276">
        <v>0</v>
      </c>
      <c r="J1570" s="276">
        <v>51332699</v>
      </c>
      <c r="K1570" s="479">
        <v>4.968239E-2</v>
      </c>
    </row>
    <row r="1571" spans="1:11" x14ac:dyDescent="0.2">
      <c r="A1571" s="209" t="s">
        <v>1197</v>
      </c>
      <c r="B1571" s="209" t="s">
        <v>1152</v>
      </c>
      <c r="C1571" s="209" t="s">
        <v>1753</v>
      </c>
      <c r="D1571" s="276">
        <v>7107251</v>
      </c>
      <c r="E1571" s="479">
        <v>6.8787600000000003E-3</v>
      </c>
      <c r="F1571" s="276">
        <v>39136</v>
      </c>
      <c r="G1571" s="276">
        <v>0</v>
      </c>
      <c r="H1571" s="276">
        <v>0</v>
      </c>
      <c r="I1571" s="276">
        <v>0</v>
      </c>
      <c r="J1571" s="276">
        <v>7107251</v>
      </c>
      <c r="K1571" s="479">
        <v>6.8787600000000003E-3</v>
      </c>
    </row>
    <row r="1572" spans="1:11" x14ac:dyDescent="0.2">
      <c r="A1572" s="209" t="s">
        <v>1197</v>
      </c>
      <c r="B1572" s="209" t="s">
        <v>1153</v>
      </c>
      <c r="C1572" s="209" t="s">
        <v>1753</v>
      </c>
      <c r="D1572" s="276">
        <v>127505</v>
      </c>
      <c r="E1572" s="479">
        <v>1.2341000000000001E-4</v>
      </c>
      <c r="F1572" s="276">
        <v>0</v>
      </c>
      <c r="G1572" s="276">
        <v>0</v>
      </c>
      <c r="H1572" s="276">
        <v>0</v>
      </c>
      <c r="I1572" s="276">
        <v>-102832</v>
      </c>
      <c r="J1572" s="276">
        <v>24673</v>
      </c>
      <c r="K1572" s="479">
        <v>2.3879999999999998E-5</v>
      </c>
    </row>
    <row r="1573" spans="1:11" x14ac:dyDescent="0.2">
      <c r="A1573" s="209" t="s">
        <v>1197</v>
      </c>
      <c r="B1573" s="209" t="s">
        <v>1154</v>
      </c>
      <c r="C1573" s="209" t="s">
        <v>1753</v>
      </c>
      <c r="D1573" s="276">
        <v>3497649</v>
      </c>
      <c r="E1573" s="479">
        <v>3.3852000000000001E-3</v>
      </c>
      <c r="F1573" s="276">
        <v>69769</v>
      </c>
      <c r="G1573" s="276">
        <v>0</v>
      </c>
      <c r="H1573" s="276">
        <v>0</v>
      </c>
      <c r="I1573" s="276">
        <v>0</v>
      </c>
      <c r="J1573" s="276">
        <v>3497649</v>
      </c>
      <c r="K1573" s="479">
        <v>3.3852000000000001E-3</v>
      </c>
    </row>
    <row r="1574" spans="1:11" x14ac:dyDescent="0.2">
      <c r="A1574" s="209" t="s">
        <v>1197</v>
      </c>
      <c r="B1574" s="209" t="s">
        <v>1251</v>
      </c>
      <c r="C1574" s="209" t="s">
        <v>1753</v>
      </c>
      <c r="D1574" s="276">
        <v>12123329</v>
      </c>
      <c r="E1574" s="479">
        <v>1.173357E-2</v>
      </c>
      <c r="F1574" s="276">
        <v>2223</v>
      </c>
      <c r="G1574" s="276">
        <v>0</v>
      </c>
      <c r="H1574" s="276">
        <v>0</v>
      </c>
      <c r="I1574" s="276">
        <v>-9224292</v>
      </c>
      <c r="J1574" s="276">
        <v>2899037</v>
      </c>
      <c r="K1574" s="479">
        <v>2.80584E-3</v>
      </c>
    </row>
    <row r="1575" spans="1:11" x14ac:dyDescent="0.2">
      <c r="A1575" s="209" t="s">
        <v>1197</v>
      </c>
      <c r="B1575" s="209" t="s">
        <v>1743</v>
      </c>
      <c r="C1575" s="209" t="s">
        <v>1753</v>
      </c>
      <c r="D1575" s="276">
        <v>6004526</v>
      </c>
      <c r="E1575" s="479">
        <v>5.8114899999999999E-3</v>
      </c>
      <c r="F1575" s="276">
        <v>0</v>
      </c>
      <c r="G1575" s="276">
        <v>0</v>
      </c>
      <c r="H1575" s="276">
        <v>0</v>
      </c>
      <c r="I1575" s="276">
        <v>0</v>
      </c>
      <c r="J1575" s="276">
        <v>6004526</v>
      </c>
      <c r="K1575" s="479">
        <v>5.8114899999999999E-3</v>
      </c>
    </row>
    <row r="1576" spans="1:11" x14ac:dyDescent="0.2">
      <c r="A1576" s="209" t="s">
        <v>1197</v>
      </c>
      <c r="B1576" s="209" t="s">
        <v>1155</v>
      </c>
      <c r="C1576" s="209" t="s">
        <v>1753</v>
      </c>
      <c r="D1576" s="276">
        <v>3558718</v>
      </c>
      <c r="E1576" s="479">
        <v>3.4443099999999999E-3</v>
      </c>
      <c r="F1576" s="276">
        <v>0</v>
      </c>
      <c r="G1576" s="276">
        <v>0</v>
      </c>
      <c r="H1576" s="276">
        <v>0</v>
      </c>
      <c r="I1576" s="276">
        <v>0</v>
      </c>
      <c r="J1576" s="276">
        <v>3558718</v>
      </c>
      <c r="K1576" s="479">
        <v>3.4443099999999999E-3</v>
      </c>
    </row>
    <row r="1577" spans="1:11" x14ac:dyDescent="0.2">
      <c r="A1577" s="209" t="s">
        <v>1197</v>
      </c>
      <c r="B1577" s="209" t="s">
        <v>1156</v>
      </c>
      <c r="C1577" s="209" t="s">
        <v>1753</v>
      </c>
      <c r="D1577" s="276">
        <v>1823745</v>
      </c>
      <c r="E1577" s="479">
        <v>1.7651100000000001E-3</v>
      </c>
      <c r="F1577" s="276">
        <v>1819569</v>
      </c>
      <c r="G1577" s="276">
        <v>0</v>
      </c>
      <c r="H1577" s="276">
        <v>0</v>
      </c>
      <c r="I1577" s="276">
        <v>0</v>
      </c>
      <c r="J1577" s="276">
        <v>1823745</v>
      </c>
      <c r="K1577" s="479">
        <v>1.7651100000000001E-3</v>
      </c>
    </row>
    <row r="1578" spans="1:11" x14ac:dyDescent="0.2">
      <c r="A1578" s="209" t="s">
        <v>1197</v>
      </c>
      <c r="B1578" s="209" t="s">
        <v>1157</v>
      </c>
      <c r="C1578" s="209" t="s">
        <v>1753</v>
      </c>
      <c r="D1578" s="276">
        <v>758250</v>
      </c>
      <c r="E1578" s="479">
        <v>7.3386999999999997E-4</v>
      </c>
      <c r="F1578" s="276">
        <v>17745</v>
      </c>
      <c r="G1578" s="276">
        <v>0</v>
      </c>
      <c r="H1578" s="276">
        <v>0</v>
      </c>
      <c r="I1578" s="276">
        <v>-522301</v>
      </c>
      <c r="J1578" s="276">
        <v>235949</v>
      </c>
      <c r="K1578" s="479">
        <v>2.2835999999999999E-4</v>
      </c>
    </row>
    <row r="1579" spans="1:11" x14ac:dyDescent="0.2">
      <c r="A1579" s="209" t="s">
        <v>1197</v>
      </c>
      <c r="B1579" s="209" t="s">
        <v>1158</v>
      </c>
      <c r="C1579" s="209" t="s">
        <v>1753</v>
      </c>
      <c r="D1579" s="276">
        <v>1436189</v>
      </c>
      <c r="E1579" s="479">
        <v>1.3900200000000001E-3</v>
      </c>
      <c r="F1579" s="276">
        <v>400902</v>
      </c>
      <c r="G1579" s="276">
        <v>0</v>
      </c>
      <c r="H1579" s="276">
        <v>0</v>
      </c>
      <c r="I1579" s="276">
        <v>-610482</v>
      </c>
      <c r="J1579" s="276">
        <v>825707</v>
      </c>
      <c r="K1579" s="479">
        <v>7.9916000000000004E-4</v>
      </c>
    </row>
    <row r="1580" spans="1:11" x14ac:dyDescent="0.2">
      <c r="A1580" s="209" t="s">
        <v>1197</v>
      </c>
      <c r="B1580" s="209" t="s">
        <v>1159</v>
      </c>
      <c r="C1580" s="209" t="s">
        <v>1753</v>
      </c>
      <c r="D1580" s="276">
        <v>3252575</v>
      </c>
      <c r="E1580" s="479">
        <v>3.1480100000000001E-3</v>
      </c>
      <c r="F1580" s="276">
        <v>940390</v>
      </c>
      <c r="G1580" s="276">
        <v>0</v>
      </c>
      <c r="H1580" s="276">
        <v>0</v>
      </c>
      <c r="I1580" s="276">
        <v>-29350</v>
      </c>
      <c r="J1580" s="276">
        <v>3223225</v>
      </c>
      <c r="K1580" s="479">
        <v>3.1196000000000002E-3</v>
      </c>
    </row>
    <row r="1581" spans="1:11" x14ac:dyDescent="0.2">
      <c r="A1581" s="209" t="s">
        <v>1197</v>
      </c>
      <c r="B1581" s="209" t="s">
        <v>1160</v>
      </c>
      <c r="C1581" s="209" t="s">
        <v>1753</v>
      </c>
      <c r="D1581" s="276">
        <v>852014</v>
      </c>
      <c r="E1581" s="479">
        <v>8.2461999999999998E-4</v>
      </c>
      <c r="F1581" s="276">
        <v>0</v>
      </c>
      <c r="G1581" s="276">
        <v>0</v>
      </c>
      <c r="H1581" s="276">
        <v>0</v>
      </c>
      <c r="I1581" s="276">
        <v>-773439</v>
      </c>
      <c r="J1581" s="276">
        <v>78575</v>
      </c>
      <c r="K1581" s="479">
        <v>7.6050000000000005E-5</v>
      </c>
    </row>
    <row r="1582" spans="1:11" x14ac:dyDescent="0.2">
      <c r="A1582" s="209" t="s">
        <v>1197</v>
      </c>
      <c r="B1582" s="209" t="s">
        <v>1161</v>
      </c>
      <c r="C1582" s="209" t="s">
        <v>1753</v>
      </c>
      <c r="D1582" s="276">
        <v>1906302</v>
      </c>
      <c r="E1582" s="479">
        <v>1.8450199999999999E-3</v>
      </c>
      <c r="F1582" s="276">
        <v>0</v>
      </c>
      <c r="G1582" s="276">
        <v>0</v>
      </c>
      <c r="H1582" s="276">
        <v>0</v>
      </c>
      <c r="I1582" s="276">
        <v>-1678315</v>
      </c>
      <c r="J1582" s="276">
        <v>227987</v>
      </c>
      <c r="K1582" s="479">
        <v>2.2065999999999999E-4</v>
      </c>
    </row>
    <row r="1583" spans="1:11" x14ac:dyDescent="0.2">
      <c r="A1583" s="209" t="s">
        <v>1197</v>
      </c>
      <c r="B1583" s="209" t="s">
        <v>1162</v>
      </c>
      <c r="C1583" s="209" t="s">
        <v>1753</v>
      </c>
      <c r="D1583" s="276">
        <v>1053961</v>
      </c>
      <c r="E1583" s="479">
        <v>1.02008E-3</v>
      </c>
      <c r="F1583" s="276">
        <v>0</v>
      </c>
      <c r="G1583" s="276">
        <v>0</v>
      </c>
      <c r="H1583" s="276">
        <v>0</v>
      </c>
      <c r="I1583" s="276">
        <v>0</v>
      </c>
      <c r="J1583" s="276">
        <v>1053961</v>
      </c>
      <c r="K1583" s="479">
        <v>1.02008E-3</v>
      </c>
    </row>
    <row r="1584" spans="1:11" x14ac:dyDescent="0.2">
      <c r="A1584" s="209" t="s">
        <v>1197</v>
      </c>
      <c r="B1584" s="209" t="s">
        <v>1163</v>
      </c>
      <c r="C1584" s="209" t="s">
        <v>1753</v>
      </c>
      <c r="D1584" s="276">
        <v>6388686</v>
      </c>
      <c r="E1584" s="479">
        <v>6.1832900000000001E-3</v>
      </c>
      <c r="F1584" s="276">
        <v>279516</v>
      </c>
      <c r="G1584" s="276">
        <v>0</v>
      </c>
      <c r="H1584" s="276">
        <v>0</v>
      </c>
      <c r="I1584" s="276">
        <v>0</v>
      </c>
      <c r="J1584" s="276">
        <v>6388686</v>
      </c>
      <c r="K1584" s="479">
        <v>6.1832900000000001E-3</v>
      </c>
    </row>
    <row r="1585" spans="1:11" x14ac:dyDescent="0.2">
      <c r="A1585" s="209" t="s">
        <v>1197</v>
      </c>
      <c r="B1585" s="209" t="s">
        <v>1164</v>
      </c>
      <c r="C1585" s="209" t="s">
        <v>1753</v>
      </c>
      <c r="D1585" s="276">
        <v>1424189</v>
      </c>
      <c r="E1585" s="479">
        <v>1.3783999999999999E-3</v>
      </c>
      <c r="F1585" s="276">
        <v>40116</v>
      </c>
      <c r="G1585" s="276">
        <v>0</v>
      </c>
      <c r="H1585" s="276">
        <v>0</v>
      </c>
      <c r="I1585" s="276">
        <v>0</v>
      </c>
      <c r="J1585" s="276">
        <v>1424189</v>
      </c>
      <c r="K1585" s="479">
        <v>1.3783999999999999E-3</v>
      </c>
    </row>
    <row r="1586" spans="1:11" x14ac:dyDescent="0.2">
      <c r="A1586" s="209" t="s">
        <v>1197</v>
      </c>
      <c r="B1586" s="209" t="s">
        <v>1165</v>
      </c>
      <c r="C1586" s="209" t="s">
        <v>1753</v>
      </c>
      <c r="D1586" s="276">
        <v>16434147</v>
      </c>
      <c r="E1586" s="479">
        <v>1.5905800000000001E-2</v>
      </c>
      <c r="F1586" s="276">
        <v>183604</v>
      </c>
      <c r="G1586" s="276">
        <v>0</v>
      </c>
      <c r="H1586" s="276">
        <v>0</v>
      </c>
      <c r="I1586" s="276">
        <v>0</v>
      </c>
      <c r="J1586" s="276">
        <v>16434147</v>
      </c>
      <c r="K1586" s="479">
        <v>1.5905800000000001E-2</v>
      </c>
    </row>
    <row r="1587" spans="1:11" x14ac:dyDescent="0.2">
      <c r="A1587" s="209" t="s">
        <v>1197</v>
      </c>
      <c r="B1587" s="209" t="s">
        <v>1166</v>
      </c>
      <c r="C1587" s="209" t="s">
        <v>1753</v>
      </c>
      <c r="D1587" s="276">
        <v>4724388</v>
      </c>
      <c r="E1587" s="479">
        <v>4.5725000000000002E-3</v>
      </c>
      <c r="F1587" s="276">
        <v>0</v>
      </c>
      <c r="G1587" s="276">
        <v>0</v>
      </c>
      <c r="H1587" s="276">
        <v>0</v>
      </c>
      <c r="I1587" s="276">
        <v>0</v>
      </c>
      <c r="J1587" s="276">
        <v>4724388</v>
      </c>
      <c r="K1587" s="479">
        <v>4.5725000000000002E-3</v>
      </c>
    </row>
    <row r="1588" spans="1:11" x14ac:dyDescent="0.2">
      <c r="A1588" s="209" t="s">
        <v>1197</v>
      </c>
      <c r="B1588" s="209" t="s">
        <v>1167</v>
      </c>
      <c r="C1588" s="209" t="s">
        <v>1753</v>
      </c>
      <c r="D1588" s="276">
        <v>19898465</v>
      </c>
      <c r="E1588" s="479">
        <v>1.9258750000000002E-2</v>
      </c>
      <c r="F1588" s="276">
        <v>1825463</v>
      </c>
      <c r="G1588" s="276">
        <v>162990</v>
      </c>
      <c r="H1588" s="276">
        <v>370401</v>
      </c>
      <c r="I1588" s="276">
        <v>39926</v>
      </c>
      <c r="J1588" s="276">
        <v>20471782</v>
      </c>
      <c r="K1588" s="479">
        <v>1.9813629999999999E-2</v>
      </c>
    </row>
    <row r="1589" spans="1:11" x14ac:dyDescent="0.2">
      <c r="A1589" s="209" t="s">
        <v>1197</v>
      </c>
      <c r="B1589" s="209" t="s">
        <v>1168</v>
      </c>
      <c r="C1589" s="209" t="s">
        <v>1753</v>
      </c>
      <c r="D1589" s="276">
        <v>3548467</v>
      </c>
      <c r="E1589" s="479">
        <v>3.4343899999999998E-3</v>
      </c>
      <c r="F1589" s="276">
        <v>4515</v>
      </c>
      <c r="G1589" s="276">
        <v>0</v>
      </c>
      <c r="H1589" s="276">
        <v>0</v>
      </c>
      <c r="I1589" s="276">
        <v>0</v>
      </c>
      <c r="J1589" s="276">
        <v>3548467</v>
      </c>
      <c r="K1589" s="479">
        <v>3.4343899999999998E-3</v>
      </c>
    </row>
    <row r="1590" spans="1:11" x14ac:dyDescent="0.2">
      <c r="A1590" s="209" t="s">
        <v>1197</v>
      </c>
      <c r="B1590" s="209" t="s">
        <v>1169</v>
      </c>
      <c r="C1590" s="209" t="s">
        <v>1753</v>
      </c>
      <c r="D1590" s="276">
        <v>6927562</v>
      </c>
      <c r="E1590" s="479">
        <v>6.70485E-3</v>
      </c>
      <c r="F1590" s="276">
        <v>308083</v>
      </c>
      <c r="G1590" s="276">
        <v>226687</v>
      </c>
      <c r="H1590" s="276">
        <v>1499690</v>
      </c>
      <c r="I1590" s="276">
        <v>182983</v>
      </c>
      <c r="J1590" s="276">
        <v>8836922</v>
      </c>
      <c r="K1590" s="479">
        <v>8.5528199999999992E-3</v>
      </c>
    </row>
    <row r="1591" spans="1:11" x14ac:dyDescent="0.2">
      <c r="A1591" s="209" t="s">
        <v>1197</v>
      </c>
      <c r="B1591" s="209" t="s">
        <v>803</v>
      </c>
      <c r="C1591" s="209" t="s">
        <v>1753</v>
      </c>
      <c r="D1591" s="276">
        <v>13414136</v>
      </c>
      <c r="E1591" s="479">
        <v>1.298288E-2</v>
      </c>
      <c r="F1591" s="276">
        <v>0</v>
      </c>
      <c r="G1591" s="276">
        <v>0</v>
      </c>
      <c r="H1591" s="276">
        <v>0</v>
      </c>
      <c r="I1591" s="276">
        <v>0</v>
      </c>
      <c r="J1591" s="276">
        <v>13414136</v>
      </c>
      <c r="K1591" s="479">
        <v>1.298288E-2</v>
      </c>
    </row>
    <row r="1592" spans="1:11" x14ac:dyDescent="0.2">
      <c r="A1592" s="209" t="s">
        <v>1197</v>
      </c>
      <c r="B1592" s="209" t="s">
        <v>801</v>
      </c>
      <c r="C1592" s="209" t="s">
        <v>1753</v>
      </c>
      <c r="D1592" s="276">
        <v>26324899</v>
      </c>
      <c r="E1592" s="479">
        <v>2.5478569999999999E-2</v>
      </c>
      <c r="F1592" s="276">
        <v>0</v>
      </c>
      <c r="G1592" s="276">
        <v>0</v>
      </c>
      <c r="H1592" s="276">
        <v>0</v>
      </c>
      <c r="I1592" s="276">
        <v>0</v>
      </c>
      <c r="J1592" s="276">
        <v>26324899</v>
      </c>
      <c r="K1592" s="479">
        <v>2.5478569999999999E-2</v>
      </c>
    </row>
    <row r="1593" spans="1:11" x14ac:dyDescent="0.2">
      <c r="A1593" s="209" t="s">
        <v>1197</v>
      </c>
      <c r="B1593" s="209" t="s">
        <v>1170</v>
      </c>
      <c r="C1593" s="209" t="s">
        <v>1753</v>
      </c>
      <c r="D1593" s="276">
        <v>22600843</v>
      </c>
      <c r="E1593" s="479">
        <v>2.187424E-2</v>
      </c>
      <c r="F1593" s="276">
        <v>0</v>
      </c>
      <c r="G1593" s="276">
        <v>0</v>
      </c>
      <c r="H1593" s="276">
        <v>0</v>
      </c>
      <c r="I1593" s="276">
        <v>631</v>
      </c>
      <c r="J1593" s="276">
        <v>22601474</v>
      </c>
      <c r="K1593" s="479">
        <v>2.1874850000000001E-2</v>
      </c>
    </row>
    <row r="1594" spans="1:11" x14ac:dyDescent="0.2">
      <c r="A1594" s="209" t="s">
        <v>1197</v>
      </c>
      <c r="B1594" s="209" t="s">
        <v>1171</v>
      </c>
      <c r="C1594" s="209" t="s">
        <v>1753</v>
      </c>
      <c r="D1594" s="276">
        <v>2656648</v>
      </c>
      <c r="E1594" s="479">
        <v>2.5712399999999998E-3</v>
      </c>
      <c r="F1594" s="276">
        <v>271364</v>
      </c>
      <c r="G1594" s="276">
        <v>0</v>
      </c>
      <c r="H1594" s="276">
        <v>0</v>
      </c>
      <c r="I1594" s="276">
        <v>0</v>
      </c>
      <c r="J1594" s="276">
        <v>2656648</v>
      </c>
      <c r="K1594" s="479">
        <v>2.5712399999999998E-3</v>
      </c>
    </row>
    <row r="1595" spans="1:11" x14ac:dyDescent="0.2">
      <c r="A1595" s="209" t="s">
        <v>1197</v>
      </c>
      <c r="B1595" s="209" t="s">
        <v>1172</v>
      </c>
      <c r="C1595" s="209" t="s">
        <v>1753</v>
      </c>
      <c r="D1595" s="276">
        <v>6381036</v>
      </c>
      <c r="E1595" s="479">
        <v>6.1758899999999999E-3</v>
      </c>
      <c r="F1595" s="276">
        <v>145193</v>
      </c>
      <c r="G1595" s="276">
        <v>0</v>
      </c>
      <c r="H1595" s="276">
        <v>0</v>
      </c>
      <c r="I1595" s="276">
        <v>0</v>
      </c>
      <c r="J1595" s="276">
        <v>6381036</v>
      </c>
      <c r="K1595" s="479">
        <v>6.1758899999999999E-3</v>
      </c>
    </row>
    <row r="1596" spans="1:11" x14ac:dyDescent="0.2">
      <c r="A1596" s="209" t="s">
        <v>1197</v>
      </c>
      <c r="B1596" s="209" t="s">
        <v>1173</v>
      </c>
      <c r="C1596" s="209" t="s">
        <v>1753</v>
      </c>
      <c r="D1596" s="276">
        <v>13362309</v>
      </c>
      <c r="E1596" s="479">
        <v>1.293272E-2</v>
      </c>
      <c r="F1596" s="276">
        <v>1631187</v>
      </c>
      <c r="G1596" s="276">
        <v>0</v>
      </c>
      <c r="H1596" s="276">
        <v>0</v>
      </c>
      <c r="I1596" s="276">
        <v>0</v>
      </c>
      <c r="J1596" s="276">
        <v>13362309</v>
      </c>
      <c r="K1596" s="479">
        <v>1.293272E-2</v>
      </c>
    </row>
    <row r="1597" spans="1:11" x14ac:dyDescent="0.2">
      <c r="A1597" s="209" t="s">
        <v>1197</v>
      </c>
      <c r="B1597" s="209" t="s">
        <v>793</v>
      </c>
      <c r="C1597" s="209" t="s">
        <v>1753</v>
      </c>
      <c r="D1597" s="276">
        <v>45785587</v>
      </c>
      <c r="E1597" s="479">
        <v>4.4313619999999998E-2</v>
      </c>
      <c r="F1597" s="276">
        <v>3569</v>
      </c>
      <c r="G1597" s="276">
        <v>0</v>
      </c>
      <c r="H1597" s="276">
        <v>0</v>
      </c>
      <c r="I1597" s="276">
        <v>0</v>
      </c>
      <c r="J1597" s="276">
        <v>45785587</v>
      </c>
      <c r="K1597" s="479">
        <v>4.4313619999999998E-2</v>
      </c>
    </row>
    <row r="1598" spans="1:11" x14ac:dyDescent="0.2">
      <c r="A1598" s="209" t="s">
        <v>1197</v>
      </c>
      <c r="B1598" s="209" t="s">
        <v>790</v>
      </c>
      <c r="C1598" s="209" t="s">
        <v>1753</v>
      </c>
      <c r="D1598" s="276">
        <v>1966987</v>
      </c>
      <c r="E1598" s="479">
        <v>1.9037500000000001E-3</v>
      </c>
      <c r="F1598" s="276">
        <v>0</v>
      </c>
      <c r="G1598" s="276">
        <v>0</v>
      </c>
      <c r="H1598" s="276">
        <v>0</v>
      </c>
      <c r="I1598" s="276">
        <v>0</v>
      </c>
      <c r="J1598" s="276">
        <v>1966987</v>
      </c>
      <c r="K1598" s="479">
        <v>1.9037500000000001E-3</v>
      </c>
    </row>
    <row r="1599" spans="1:11" x14ac:dyDescent="0.2">
      <c r="A1599" s="209" t="s">
        <v>1197</v>
      </c>
      <c r="B1599" s="209" t="s">
        <v>1174</v>
      </c>
      <c r="C1599" s="209" t="s">
        <v>1753</v>
      </c>
      <c r="D1599" s="276">
        <v>9909287</v>
      </c>
      <c r="E1599" s="479">
        <v>9.5907100000000006E-3</v>
      </c>
      <c r="F1599" s="276">
        <v>0</v>
      </c>
      <c r="G1599" s="276">
        <v>0</v>
      </c>
      <c r="H1599" s="276">
        <v>0</v>
      </c>
      <c r="I1599" s="276">
        <v>0</v>
      </c>
      <c r="J1599" s="276">
        <v>9909287</v>
      </c>
      <c r="K1599" s="479">
        <v>9.5907100000000006E-3</v>
      </c>
    </row>
    <row r="1600" spans="1:11" x14ac:dyDescent="0.2">
      <c r="A1600" s="209" t="s">
        <v>1197</v>
      </c>
      <c r="B1600" s="209" t="s">
        <v>1175</v>
      </c>
      <c r="C1600" s="209" t="s">
        <v>1753</v>
      </c>
      <c r="D1600" s="276">
        <v>9928272</v>
      </c>
      <c r="E1600" s="479">
        <v>9.6090900000000007E-3</v>
      </c>
      <c r="F1600" s="276">
        <v>0</v>
      </c>
      <c r="G1600" s="276">
        <v>0</v>
      </c>
      <c r="H1600" s="276">
        <v>0</v>
      </c>
      <c r="I1600" s="276">
        <v>0</v>
      </c>
      <c r="J1600" s="276">
        <v>9928272</v>
      </c>
      <c r="K1600" s="479">
        <v>9.6090900000000007E-3</v>
      </c>
    </row>
    <row r="1601" spans="1:11" x14ac:dyDescent="0.2">
      <c r="A1601" s="209" t="s">
        <v>1197</v>
      </c>
      <c r="B1601" s="209" t="s">
        <v>1176</v>
      </c>
      <c r="C1601" s="209" t="s">
        <v>1753</v>
      </c>
      <c r="D1601" s="276">
        <v>4525561</v>
      </c>
      <c r="E1601" s="479">
        <v>4.3800699999999998E-3</v>
      </c>
      <c r="F1601" s="276">
        <v>128344</v>
      </c>
      <c r="G1601" s="276">
        <v>0</v>
      </c>
      <c r="H1601" s="276">
        <v>0</v>
      </c>
      <c r="I1601" s="276">
        <v>0</v>
      </c>
      <c r="J1601" s="276">
        <v>4525561</v>
      </c>
      <c r="K1601" s="479">
        <v>4.3800699999999998E-3</v>
      </c>
    </row>
    <row r="1602" spans="1:11" x14ac:dyDescent="0.2">
      <c r="A1602" s="209" t="s">
        <v>1197</v>
      </c>
      <c r="B1602" s="209" t="s">
        <v>1177</v>
      </c>
      <c r="C1602" s="209" t="s">
        <v>1753</v>
      </c>
      <c r="D1602" s="276">
        <v>7788492</v>
      </c>
      <c r="E1602" s="479">
        <v>7.5380999999999998E-3</v>
      </c>
      <c r="F1602" s="276">
        <v>112000</v>
      </c>
      <c r="G1602" s="276">
        <v>0</v>
      </c>
      <c r="H1602" s="276">
        <v>0</v>
      </c>
      <c r="I1602" s="276">
        <v>0</v>
      </c>
      <c r="J1602" s="276">
        <v>7788492</v>
      </c>
      <c r="K1602" s="479">
        <v>7.5380999999999998E-3</v>
      </c>
    </row>
    <row r="1603" spans="1:11" x14ac:dyDescent="0.2">
      <c r="A1603" s="209" t="s">
        <v>1197</v>
      </c>
      <c r="B1603" s="209" t="s">
        <v>1178</v>
      </c>
      <c r="C1603" s="209" t="s">
        <v>1753</v>
      </c>
      <c r="D1603" s="276">
        <v>1541347</v>
      </c>
      <c r="E1603" s="479">
        <v>1.49179E-3</v>
      </c>
      <c r="F1603" s="276">
        <v>71</v>
      </c>
      <c r="G1603" s="276">
        <v>0</v>
      </c>
      <c r="H1603" s="276">
        <v>0</v>
      </c>
      <c r="I1603" s="276">
        <v>0</v>
      </c>
      <c r="J1603" s="276">
        <v>1541347</v>
      </c>
      <c r="K1603" s="479">
        <v>1.49179E-3</v>
      </c>
    </row>
    <row r="1604" spans="1:11" x14ac:dyDescent="0.2">
      <c r="A1604" s="209" t="s">
        <v>1197</v>
      </c>
      <c r="B1604" s="209" t="s">
        <v>1179</v>
      </c>
      <c r="C1604" s="209" t="s">
        <v>1753</v>
      </c>
      <c r="D1604" s="276">
        <v>7692738</v>
      </c>
      <c r="E1604" s="479">
        <v>7.4454200000000003E-3</v>
      </c>
      <c r="F1604" s="276">
        <v>881900</v>
      </c>
      <c r="G1604" s="276">
        <v>0</v>
      </c>
      <c r="H1604" s="276">
        <v>0</v>
      </c>
      <c r="I1604" s="276">
        <v>0</v>
      </c>
      <c r="J1604" s="276">
        <v>7692738</v>
      </c>
      <c r="K1604" s="479">
        <v>7.4454200000000003E-3</v>
      </c>
    </row>
    <row r="1605" spans="1:11" x14ac:dyDescent="0.2">
      <c r="A1605" s="209" t="s">
        <v>1197</v>
      </c>
      <c r="B1605" s="209" t="s">
        <v>1180</v>
      </c>
      <c r="C1605" s="209" t="s">
        <v>1753</v>
      </c>
      <c r="D1605" s="276">
        <v>5979562</v>
      </c>
      <c r="E1605" s="479">
        <v>5.7873200000000003E-3</v>
      </c>
      <c r="F1605" s="276">
        <v>277</v>
      </c>
      <c r="G1605" s="276">
        <v>0</v>
      </c>
      <c r="H1605" s="276">
        <v>0</v>
      </c>
      <c r="I1605" s="276">
        <v>0</v>
      </c>
      <c r="J1605" s="276">
        <v>5979562</v>
      </c>
      <c r="K1605" s="479">
        <v>5.7873200000000003E-3</v>
      </c>
    </row>
    <row r="1606" spans="1:11" x14ac:dyDescent="0.2">
      <c r="A1606" s="209" t="s">
        <v>1197</v>
      </c>
      <c r="B1606" s="209" t="s">
        <v>1181</v>
      </c>
      <c r="C1606" s="209" t="s">
        <v>1753</v>
      </c>
      <c r="D1606" s="276">
        <v>5598814</v>
      </c>
      <c r="E1606" s="479">
        <v>5.4188200000000004E-3</v>
      </c>
      <c r="F1606" s="276">
        <v>8</v>
      </c>
      <c r="G1606" s="276">
        <v>0</v>
      </c>
      <c r="H1606" s="276">
        <v>0</v>
      </c>
      <c r="I1606" s="276">
        <v>0</v>
      </c>
      <c r="J1606" s="276">
        <v>5598814</v>
      </c>
      <c r="K1606" s="479">
        <v>5.4188200000000004E-3</v>
      </c>
    </row>
    <row r="1607" spans="1:11" x14ac:dyDescent="0.2">
      <c r="A1607" s="209" t="s">
        <v>1197</v>
      </c>
      <c r="B1607" s="209" t="s">
        <v>1182</v>
      </c>
      <c r="C1607" s="209" t="s">
        <v>1753</v>
      </c>
      <c r="D1607" s="276">
        <v>46846174</v>
      </c>
      <c r="E1607" s="479">
        <v>4.5340110000000003E-2</v>
      </c>
      <c r="F1607" s="276">
        <v>2789039</v>
      </c>
      <c r="G1607" s="276">
        <v>0</v>
      </c>
      <c r="H1607" s="276">
        <v>0</v>
      </c>
      <c r="I1607" s="276">
        <v>0</v>
      </c>
      <c r="J1607" s="276">
        <v>46846174</v>
      </c>
      <c r="K1607" s="479">
        <v>4.5340110000000003E-2</v>
      </c>
    </row>
    <row r="1608" spans="1:11" x14ac:dyDescent="0.2">
      <c r="A1608" s="209" t="s">
        <v>1197</v>
      </c>
      <c r="B1608" s="209" t="s">
        <v>1183</v>
      </c>
      <c r="C1608" s="209" t="s">
        <v>1753</v>
      </c>
      <c r="D1608" s="276">
        <v>4879207</v>
      </c>
      <c r="E1608" s="479">
        <v>4.7223400000000002E-3</v>
      </c>
      <c r="F1608" s="276">
        <v>597564</v>
      </c>
      <c r="G1608" s="276">
        <v>0</v>
      </c>
      <c r="H1608" s="276">
        <v>0</v>
      </c>
      <c r="I1608" s="276">
        <v>0</v>
      </c>
      <c r="J1608" s="276">
        <v>4879207</v>
      </c>
      <c r="K1608" s="479">
        <v>4.7223400000000002E-3</v>
      </c>
    </row>
    <row r="1609" spans="1:11" x14ac:dyDescent="0.2">
      <c r="A1609" s="209" t="s">
        <v>1197</v>
      </c>
      <c r="B1609" s="209" t="s">
        <v>1184</v>
      </c>
      <c r="C1609" s="209" t="s">
        <v>1753</v>
      </c>
      <c r="D1609" s="276">
        <v>27477460</v>
      </c>
      <c r="E1609" s="479">
        <v>2.6594079999999999E-2</v>
      </c>
      <c r="F1609" s="276">
        <v>447086</v>
      </c>
      <c r="G1609" s="276">
        <v>0</v>
      </c>
      <c r="H1609" s="276">
        <v>0</v>
      </c>
      <c r="I1609" s="276">
        <v>0</v>
      </c>
      <c r="J1609" s="276">
        <v>27477460</v>
      </c>
      <c r="K1609" s="479">
        <v>2.6594079999999999E-2</v>
      </c>
    </row>
    <row r="1610" spans="1:11" x14ac:dyDescent="0.2">
      <c r="A1610" s="209" t="s">
        <v>1197</v>
      </c>
      <c r="B1610" s="209" t="s">
        <v>1185</v>
      </c>
      <c r="C1610" s="209" t="s">
        <v>1753</v>
      </c>
      <c r="D1610" s="276">
        <v>5266832</v>
      </c>
      <c r="E1610" s="479">
        <v>5.0975100000000004E-3</v>
      </c>
      <c r="F1610" s="276">
        <v>2746</v>
      </c>
      <c r="G1610" s="276">
        <v>0</v>
      </c>
      <c r="H1610" s="276">
        <v>0</v>
      </c>
      <c r="I1610" s="276">
        <v>0</v>
      </c>
      <c r="J1610" s="276">
        <v>5266832</v>
      </c>
      <c r="K1610" s="479">
        <v>5.0975100000000004E-3</v>
      </c>
    </row>
    <row r="1611" spans="1:11" x14ac:dyDescent="0.2">
      <c r="A1611" s="209" t="s">
        <v>1197</v>
      </c>
      <c r="B1611" s="209" t="s">
        <v>1186</v>
      </c>
      <c r="C1611" s="209" t="s">
        <v>1753</v>
      </c>
      <c r="D1611" s="276">
        <v>9732686</v>
      </c>
      <c r="E1611" s="479">
        <v>9.4197900000000008E-3</v>
      </c>
      <c r="F1611" s="276">
        <v>211675</v>
      </c>
      <c r="G1611" s="276">
        <v>0</v>
      </c>
      <c r="H1611" s="276">
        <v>0</v>
      </c>
      <c r="I1611" s="276">
        <v>0</v>
      </c>
      <c r="J1611" s="276">
        <v>9732686</v>
      </c>
      <c r="K1611" s="479">
        <v>9.4197900000000008E-3</v>
      </c>
    </row>
    <row r="1612" spans="1:11" x14ac:dyDescent="0.2">
      <c r="A1612" s="209" t="s">
        <v>1197</v>
      </c>
      <c r="B1612" s="209" t="s">
        <v>1187</v>
      </c>
      <c r="C1612" s="209" t="s">
        <v>1753</v>
      </c>
      <c r="D1612" s="276">
        <v>7242126</v>
      </c>
      <c r="E1612" s="479">
        <v>7.0093000000000004E-3</v>
      </c>
      <c r="F1612" s="276">
        <v>16113</v>
      </c>
      <c r="G1612" s="276">
        <v>0</v>
      </c>
      <c r="H1612" s="276">
        <v>0</v>
      </c>
      <c r="I1612" s="276">
        <v>0</v>
      </c>
      <c r="J1612" s="276">
        <v>7242126</v>
      </c>
      <c r="K1612" s="479">
        <v>7.0093000000000004E-3</v>
      </c>
    </row>
    <row r="1613" spans="1:11" x14ac:dyDescent="0.2">
      <c r="A1613" s="209" t="s">
        <v>1197</v>
      </c>
      <c r="B1613" s="209" t="s">
        <v>1188</v>
      </c>
      <c r="C1613" s="209" t="s">
        <v>1753</v>
      </c>
      <c r="D1613" s="276">
        <v>1463403</v>
      </c>
      <c r="E1613" s="479">
        <v>1.41636E-3</v>
      </c>
      <c r="F1613" s="276">
        <v>0</v>
      </c>
      <c r="G1613" s="276">
        <v>0</v>
      </c>
      <c r="H1613" s="276">
        <v>0</v>
      </c>
      <c r="I1613" s="276">
        <v>0</v>
      </c>
      <c r="J1613" s="276">
        <v>1463403</v>
      </c>
      <c r="K1613" s="479">
        <v>1.41636E-3</v>
      </c>
    </row>
    <row r="1614" spans="1:11" x14ac:dyDescent="0.2">
      <c r="A1614" s="209" t="s">
        <v>1197</v>
      </c>
      <c r="B1614" s="209" t="s">
        <v>1189</v>
      </c>
      <c r="C1614" s="209" t="s">
        <v>1753</v>
      </c>
      <c r="D1614" s="276">
        <v>4738341</v>
      </c>
      <c r="E1614" s="479">
        <v>4.5860099999999997E-3</v>
      </c>
      <c r="F1614" s="276">
        <v>50648</v>
      </c>
      <c r="G1614" s="276">
        <v>59060</v>
      </c>
      <c r="H1614" s="276">
        <v>58708</v>
      </c>
      <c r="I1614" s="276">
        <v>150799</v>
      </c>
      <c r="J1614" s="276">
        <v>5006908</v>
      </c>
      <c r="K1614" s="479">
        <v>4.84594E-3</v>
      </c>
    </row>
    <row r="1615" spans="1:11" x14ac:dyDescent="0.2">
      <c r="A1615" s="209" t="s">
        <v>1197</v>
      </c>
      <c r="B1615" s="209" t="s">
        <v>1190</v>
      </c>
      <c r="C1615" s="209" t="s">
        <v>1753</v>
      </c>
      <c r="D1615" s="276">
        <v>1033217097</v>
      </c>
      <c r="E1615" s="479">
        <v>1</v>
      </c>
      <c r="F1615" s="276">
        <v>102168127</v>
      </c>
      <c r="G1615" s="276">
        <v>0</v>
      </c>
      <c r="H1615" s="276">
        <v>0</v>
      </c>
      <c r="I1615" s="276">
        <v>0</v>
      </c>
      <c r="J1615" s="276">
        <v>1033217097</v>
      </c>
      <c r="K1615" s="479">
        <v>1</v>
      </c>
    </row>
    <row r="1616" spans="1:11" x14ac:dyDescent="0.2">
      <c r="A1616" s="209" t="s">
        <v>1197</v>
      </c>
      <c r="B1616" s="209" t="s">
        <v>691</v>
      </c>
      <c r="C1616" s="209" t="s">
        <v>1753</v>
      </c>
      <c r="D1616" s="276">
        <v>1033217097</v>
      </c>
      <c r="E1616" s="479">
        <v>1</v>
      </c>
      <c r="F1616" s="276">
        <v>102168127</v>
      </c>
      <c r="G1616" s="276">
        <v>0</v>
      </c>
      <c r="H1616" s="276">
        <v>0</v>
      </c>
      <c r="I1616" s="276">
        <v>0</v>
      </c>
      <c r="J1616" s="276">
        <v>1033217097</v>
      </c>
      <c r="K1616" s="479">
        <v>1</v>
      </c>
    </row>
    <row r="1617" spans="1:11" x14ac:dyDescent="0.2">
      <c r="A1617" s="209" t="s">
        <v>1198</v>
      </c>
      <c r="B1617" s="209" t="s">
        <v>508</v>
      </c>
      <c r="C1617" s="209" t="s">
        <v>1753</v>
      </c>
      <c r="D1617" s="276">
        <v>506</v>
      </c>
      <c r="E1617" s="479">
        <v>6.0100000000000001E-6</v>
      </c>
      <c r="F1617" s="276">
        <v>0</v>
      </c>
      <c r="G1617" s="276">
        <v>23</v>
      </c>
      <c r="H1617" s="276">
        <v>0</v>
      </c>
      <c r="I1617" s="276">
        <v>31</v>
      </c>
      <c r="J1617" s="276">
        <v>560</v>
      </c>
      <c r="K1617" s="479">
        <v>6.6499999999999999E-6</v>
      </c>
    </row>
    <row r="1618" spans="1:11" x14ac:dyDescent="0.2">
      <c r="A1618" s="209" t="s">
        <v>1198</v>
      </c>
      <c r="B1618" s="209" t="s">
        <v>500</v>
      </c>
      <c r="C1618" s="209" t="s">
        <v>1753</v>
      </c>
      <c r="D1618" s="276">
        <v>503</v>
      </c>
      <c r="E1618" s="479">
        <v>5.9699999999999996E-6</v>
      </c>
      <c r="F1618" s="276">
        <v>0</v>
      </c>
      <c r="G1618" s="276">
        <v>158</v>
      </c>
      <c r="H1618" s="276">
        <v>3</v>
      </c>
      <c r="I1618" s="276">
        <v>74</v>
      </c>
      <c r="J1618" s="276">
        <v>738</v>
      </c>
      <c r="K1618" s="479">
        <v>8.7600000000000008E-6</v>
      </c>
    </row>
    <row r="1619" spans="1:11" x14ac:dyDescent="0.2">
      <c r="A1619" s="209" t="s">
        <v>1198</v>
      </c>
      <c r="B1619" s="209" t="s">
        <v>490</v>
      </c>
      <c r="C1619" s="209" t="s">
        <v>1753</v>
      </c>
      <c r="D1619" s="276">
        <v>3701</v>
      </c>
      <c r="E1619" s="479">
        <v>4.3930000000000001E-5</v>
      </c>
      <c r="F1619" s="276">
        <v>0</v>
      </c>
      <c r="G1619" s="276">
        <v>1591</v>
      </c>
      <c r="H1619" s="276">
        <v>115</v>
      </c>
      <c r="I1619" s="276">
        <v>412</v>
      </c>
      <c r="J1619" s="276">
        <v>5819</v>
      </c>
      <c r="K1619" s="479">
        <v>6.9060000000000006E-5</v>
      </c>
    </row>
    <row r="1620" spans="1:11" x14ac:dyDescent="0.2">
      <c r="A1620" s="209" t="s">
        <v>1198</v>
      </c>
      <c r="B1620" s="209" t="s">
        <v>489</v>
      </c>
      <c r="C1620" s="209" t="s">
        <v>1753</v>
      </c>
      <c r="D1620" s="276">
        <v>10359</v>
      </c>
      <c r="E1620" s="479">
        <v>1.2295000000000001E-4</v>
      </c>
      <c r="F1620" s="276">
        <v>0</v>
      </c>
      <c r="G1620" s="276">
        <v>8002</v>
      </c>
      <c r="H1620" s="276">
        <v>4</v>
      </c>
      <c r="I1620" s="276">
        <v>396</v>
      </c>
      <c r="J1620" s="276">
        <v>18761</v>
      </c>
      <c r="K1620" s="479">
        <v>2.2267000000000001E-4</v>
      </c>
    </row>
    <row r="1621" spans="1:11" x14ac:dyDescent="0.2">
      <c r="A1621" s="209" t="s">
        <v>1198</v>
      </c>
      <c r="B1621" s="209" t="s">
        <v>487</v>
      </c>
      <c r="C1621" s="209" t="s">
        <v>1753</v>
      </c>
      <c r="D1621" s="276">
        <v>691</v>
      </c>
      <c r="E1621" s="479">
        <v>8.1999999999999994E-6</v>
      </c>
      <c r="F1621" s="276">
        <v>0</v>
      </c>
      <c r="G1621" s="276">
        <v>69</v>
      </c>
      <c r="H1621" s="276">
        <v>0</v>
      </c>
      <c r="I1621" s="276">
        <v>51</v>
      </c>
      <c r="J1621" s="276">
        <v>811</v>
      </c>
      <c r="K1621" s="479">
        <v>9.6299999999999993E-6</v>
      </c>
    </row>
    <row r="1622" spans="1:11" x14ac:dyDescent="0.2">
      <c r="A1622" s="209" t="s">
        <v>1198</v>
      </c>
      <c r="B1622" s="209" t="s">
        <v>479</v>
      </c>
      <c r="C1622" s="209" t="s">
        <v>1753</v>
      </c>
      <c r="D1622" s="276">
        <v>20430</v>
      </c>
      <c r="E1622" s="479">
        <v>2.4248E-4</v>
      </c>
      <c r="F1622" s="276">
        <v>0</v>
      </c>
      <c r="G1622" s="276">
        <v>4472</v>
      </c>
      <c r="H1622" s="276">
        <v>15</v>
      </c>
      <c r="I1622" s="276">
        <v>858</v>
      </c>
      <c r="J1622" s="276">
        <v>25775</v>
      </c>
      <c r="K1622" s="479">
        <v>3.0592E-4</v>
      </c>
    </row>
    <row r="1623" spans="1:11" x14ac:dyDescent="0.2">
      <c r="A1623" s="209" t="s">
        <v>1198</v>
      </c>
      <c r="B1623" s="209" t="s">
        <v>479</v>
      </c>
      <c r="C1623" s="209" t="s">
        <v>892</v>
      </c>
      <c r="D1623" s="276">
        <v>33</v>
      </c>
      <c r="E1623" s="479">
        <v>3.9000000000000002E-7</v>
      </c>
      <c r="F1623" s="276">
        <v>0</v>
      </c>
      <c r="G1623" s="276">
        <v>0</v>
      </c>
      <c r="H1623" s="276">
        <v>0</v>
      </c>
      <c r="I1623" s="276">
        <v>0</v>
      </c>
      <c r="J1623" s="276">
        <v>33</v>
      </c>
      <c r="K1623" s="479">
        <v>3.9000000000000002E-7</v>
      </c>
    </row>
    <row r="1624" spans="1:11" x14ac:dyDescent="0.2">
      <c r="A1624" s="209" t="s">
        <v>1198</v>
      </c>
      <c r="B1624" s="209" t="s">
        <v>472</v>
      </c>
      <c r="C1624" s="209" t="s">
        <v>1753</v>
      </c>
      <c r="D1624" s="276">
        <v>3445</v>
      </c>
      <c r="E1624" s="479">
        <v>4.0890000000000003E-5</v>
      </c>
      <c r="F1624" s="276">
        <v>0</v>
      </c>
      <c r="G1624" s="276">
        <v>503</v>
      </c>
      <c r="H1624" s="276">
        <v>1</v>
      </c>
      <c r="I1624" s="276">
        <v>168</v>
      </c>
      <c r="J1624" s="276">
        <v>4117</v>
      </c>
      <c r="K1624" s="479">
        <v>4.8860000000000003E-5</v>
      </c>
    </row>
    <row r="1625" spans="1:11" x14ac:dyDescent="0.2">
      <c r="A1625" s="209" t="s">
        <v>1198</v>
      </c>
      <c r="B1625" s="209" t="s">
        <v>1096</v>
      </c>
      <c r="C1625" s="209" t="s">
        <v>1753</v>
      </c>
      <c r="D1625" s="276">
        <v>8252</v>
      </c>
      <c r="E1625" s="479">
        <v>9.7940000000000001E-5</v>
      </c>
      <c r="F1625" s="276">
        <v>0</v>
      </c>
      <c r="G1625" s="276">
        <v>1224</v>
      </c>
      <c r="H1625" s="276">
        <v>0</v>
      </c>
      <c r="I1625" s="276">
        <v>551</v>
      </c>
      <c r="J1625" s="276">
        <v>10027</v>
      </c>
      <c r="K1625" s="479">
        <v>1.1901E-4</v>
      </c>
    </row>
    <row r="1626" spans="1:11" x14ac:dyDescent="0.2">
      <c r="A1626" s="209" t="s">
        <v>1198</v>
      </c>
      <c r="B1626" s="209" t="s">
        <v>1097</v>
      </c>
      <c r="C1626" s="209" t="s">
        <v>1753</v>
      </c>
      <c r="D1626" s="276">
        <v>1521</v>
      </c>
      <c r="E1626" s="479">
        <v>1.8050000000000002E-5</v>
      </c>
      <c r="F1626" s="276">
        <v>0</v>
      </c>
      <c r="G1626" s="276">
        <v>666</v>
      </c>
      <c r="H1626" s="276">
        <v>0</v>
      </c>
      <c r="I1626" s="276">
        <v>54</v>
      </c>
      <c r="J1626" s="276">
        <v>2241</v>
      </c>
      <c r="K1626" s="479">
        <v>2.6599999999999999E-5</v>
      </c>
    </row>
    <row r="1627" spans="1:11" x14ac:dyDescent="0.2">
      <c r="A1627" s="209" t="s">
        <v>1198</v>
      </c>
      <c r="B1627" s="209" t="s">
        <v>1098</v>
      </c>
      <c r="C1627" s="209" t="s">
        <v>1753</v>
      </c>
      <c r="D1627" s="276">
        <v>58602</v>
      </c>
      <c r="E1627" s="479">
        <v>6.9552999999999998E-4</v>
      </c>
      <c r="F1627" s="276">
        <v>0</v>
      </c>
      <c r="G1627" s="276">
        <v>9717</v>
      </c>
      <c r="H1627" s="276">
        <v>13</v>
      </c>
      <c r="I1627" s="276">
        <v>2597</v>
      </c>
      <c r="J1627" s="276">
        <v>70929</v>
      </c>
      <c r="K1627" s="479">
        <v>8.4183999999999995E-4</v>
      </c>
    </row>
    <row r="1628" spans="1:11" x14ac:dyDescent="0.2">
      <c r="A1628" s="209" t="s">
        <v>1198</v>
      </c>
      <c r="B1628" s="209" t="s">
        <v>1099</v>
      </c>
      <c r="C1628" s="209" t="s">
        <v>1753</v>
      </c>
      <c r="D1628" s="276">
        <v>3467</v>
      </c>
      <c r="E1628" s="479">
        <v>4.1149999999999997E-5</v>
      </c>
      <c r="F1628" s="276">
        <v>0</v>
      </c>
      <c r="G1628" s="276">
        <v>760</v>
      </c>
      <c r="H1628" s="276">
        <v>53</v>
      </c>
      <c r="I1628" s="276">
        <v>138</v>
      </c>
      <c r="J1628" s="276">
        <v>4418</v>
      </c>
      <c r="K1628" s="479">
        <v>5.2439999999999999E-5</v>
      </c>
    </row>
    <row r="1629" spans="1:11" x14ac:dyDescent="0.2">
      <c r="A1629" s="209" t="s">
        <v>1198</v>
      </c>
      <c r="B1629" s="209" t="s">
        <v>453</v>
      </c>
      <c r="C1629" s="209" t="s">
        <v>1753</v>
      </c>
      <c r="D1629" s="276">
        <v>91</v>
      </c>
      <c r="E1629" s="479">
        <v>1.08E-6</v>
      </c>
      <c r="F1629" s="276">
        <v>0</v>
      </c>
      <c r="G1629" s="276">
        <v>2</v>
      </c>
      <c r="H1629" s="276">
        <v>0</v>
      </c>
      <c r="I1629" s="276">
        <v>3</v>
      </c>
      <c r="J1629" s="276">
        <v>96</v>
      </c>
      <c r="K1629" s="479">
        <v>1.1400000000000001E-6</v>
      </c>
    </row>
    <row r="1630" spans="1:11" x14ac:dyDescent="0.2">
      <c r="A1630" s="209" t="s">
        <v>1198</v>
      </c>
      <c r="B1630" s="209" t="s">
        <v>449</v>
      </c>
      <c r="C1630" s="209" t="s">
        <v>1753</v>
      </c>
      <c r="D1630" s="276">
        <v>2565</v>
      </c>
      <c r="E1630" s="479">
        <v>3.044E-5</v>
      </c>
      <c r="F1630" s="276">
        <v>0</v>
      </c>
      <c r="G1630" s="276">
        <v>199</v>
      </c>
      <c r="H1630" s="276">
        <v>0</v>
      </c>
      <c r="I1630" s="276">
        <v>1956</v>
      </c>
      <c r="J1630" s="276">
        <v>4720</v>
      </c>
      <c r="K1630" s="479">
        <v>5.6020000000000002E-5</v>
      </c>
    </row>
    <row r="1631" spans="1:11" x14ac:dyDescent="0.2">
      <c r="A1631" s="209" t="s">
        <v>1198</v>
      </c>
      <c r="B1631" s="209" t="s">
        <v>449</v>
      </c>
      <c r="C1631" s="209" t="s">
        <v>892</v>
      </c>
      <c r="D1631" s="276">
        <v>11281</v>
      </c>
      <c r="E1631" s="479">
        <v>1.3389000000000001E-4</v>
      </c>
      <c r="F1631" s="276">
        <v>0</v>
      </c>
      <c r="G1631" s="276">
        <v>0</v>
      </c>
      <c r="H1631" s="276">
        <v>0</v>
      </c>
      <c r="I1631" s="276">
        <v>0</v>
      </c>
      <c r="J1631" s="276">
        <v>11281</v>
      </c>
      <c r="K1631" s="479">
        <v>1.3389000000000001E-4</v>
      </c>
    </row>
    <row r="1632" spans="1:11" x14ac:dyDescent="0.2">
      <c r="A1632" s="209" t="s">
        <v>1198</v>
      </c>
      <c r="B1632" s="209" t="s">
        <v>1826</v>
      </c>
      <c r="C1632" s="209" t="s">
        <v>1753</v>
      </c>
      <c r="D1632" s="276">
        <v>9127</v>
      </c>
      <c r="E1632" s="479">
        <v>1.0833E-4</v>
      </c>
      <c r="F1632" s="276">
        <v>0</v>
      </c>
      <c r="G1632" s="276">
        <v>361</v>
      </c>
      <c r="H1632" s="276">
        <v>0</v>
      </c>
      <c r="I1632" s="276">
        <v>3383</v>
      </c>
      <c r="J1632" s="276">
        <v>12871</v>
      </c>
      <c r="K1632" s="479">
        <v>1.5275999999999999E-4</v>
      </c>
    </row>
    <row r="1633" spans="1:11" x14ac:dyDescent="0.2">
      <c r="A1633" s="209" t="s">
        <v>1198</v>
      </c>
      <c r="B1633" s="209" t="s">
        <v>1826</v>
      </c>
      <c r="C1633" s="209" t="s">
        <v>892</v>
      </c>
      <c r="D1633" s="276">
        <v>5044</v>
      </c>
      <c r="E1633" s="479">
        <v>5.9870000000000001E-5</v>
      </c>
      <c r="F1633" s="276">
        <v>0</v>
      </c>
      <c r="G1633" s="276">
        <v>0</v>
      </c>
      <c r="H1633" s="276">
        <v>0</v>
      </c>
      <c r="I1633" s="276">
        <v>0</v>
      </c>
      <c r="J1633" s="276">
        <v>5044</v>
      </c>
      <c r="K1633" s="479">
        <v>5.9870000000000001E-5</v>
      </c>
    </row>
    <row r="1634" spans="1:11" x14ac:dyDescent="0.2">
      <c r="A1634" s="209" t="s">
        <v>1198</v>
      </c>
      <c r="B1634" s="209" t="s">
        <v>1826</v>
      </c>
      <c r="C1634" s="209" t="s">
        <v>894</v>
      </c>
      <c r="D1634" s="276">
        <v>16967</v>
      </c>
      <c r="E1634" s="479">
        <v>2.0138E-4</v>
      </c>
      <c r="F1634" s="276">
        <v>0</v>
      </c>
      <c r="G1634" s="276">
        <v>0</v>
      </c>
      <c r="H1634" s="276">
        <v>0</v>
      </c>
      <c r="I1634" s="276">
        <v>0</v>
      </c>
      <c r="J1634" s="276">
        <v>16967</v>
      </c>
      <c r="K1634" s="479">
        <v>2.0138E-4</v>
      </c>
    </row>
    <row r="1635" spans="1:11" x14ac:dyDescent="0.2">
      <c r="A1635" s="209" t="s">
        <v>1198</v>
      </c>
      <c r="B1635" s="209" t="s">
        <v>444</v>
      </c>
      <c r="C1635" s="209" t="s">
        <v>1753</v>
      </c>
      <c r="D1635" s="276">
        <v>34368</v>
      </c>
      <c r="E1635" s="479">
        <v>4.0790999999999999E-4</v>
      </c>
      <c r="F1635" s="276">
        <v>0</v>
      </c>
      <c r="G1635" s="276">
        <v>7374</v>
      </c>
      <c r="H1635" s="276">
        <v>839</v>
      </c>
      <c r="I1635" s="276">
        <v>1053</v>
      </c>
      <c r="J1635" s="276">
        <v>43634</v>
      </c>
      <c r="K1635" s="479">
        <v>5.1787999999999997E-4</v>
      </c>
    </row>
    <row r="1636" spans="1:11" x14ac:dyDescent="0.2">
      <c r="A1636" s="209" t="s">
        <v>1198</v>
      </c>
      <c r="B1636" s="209" t="s">
        <v>440</v>
      </c>
      <c r="C1636" s="209" t="s">
        <v>1753</v>
      </c>
      <c r="D1636" s="276">
        <v>180989</v>
      </c>
      <c r="E1636" s="479">
        <v>2.14811E-3</v>
      </c>
      <c r="F1636" s="276">
        <v>0</v>
      </c>
      <c r="G1636" s="276">
        <v>24969</v>
      </c>
      <c r="H1636" s="276">
        <v>58</v>
      </c>
      <c r="I1636" s="276">
        <v>9126</v>
      </c>
      <c r="J1636" s="276">
        <v>215142</v>
      </c>
      <c r="K1636" s="479">
        <v>2.55347E-3</v>
      </c>
    </row>
    <row r="1637" spans="1:11" x14ac:dyDescent="0.2">
      <c r="A1637" s="209" t="s">
        <v>1198</v>
      </c>
      <c r="B1637" s="209" t="s">
        <v>292</v>
      </c>
      <c r="C1637" s="209" t="s">
        <v>1753</v>
      </c>
      <c r="D1637" s="276">
        <v>12520</v>
      </c>
      <c r="E1637" s="479">
        <v>1.4860000000000001E-4</v>
      </c>
      <c r="F1637" s="276">
        <v>0</v>
      </c>
      <c r="G1637" s="276">
        <v>2258</v>
      </c>
      <c r="H1637" s="276">
        <v>151</v>
      </c>
      <c r="I1637" s="276">
        <v>865</v>
      </c>
      <c r="J1637" s="276">
        <v>15794</v>
      </c>
      <c r="K1637" s="479">
        <v>1.8746E-4</v>
      </c>
    </row>
    <row r="1638" spans="1:11" x14ac:dyDescent="0.2">
      <c r="A1638" s="209" t="s">
        <v>1198</v>
      </c>
      <c r="B1638" s="209" t="s">
        <v>290</v>
      </c>
      <c r="C1638" s="209" t="s">
        <v>1753</v>
      </c>
      <c r="D1638" s="276">
        <v>84004</v>
      </c>
      <c r="E1638" s="479">
        <v>9.9701999999999994E-4</v>
      </c>
      <c r="F1638" s="276">
        <v>0</v>
      </c>
      <c r="G1638" s="276">
        <v>8241</v>
      </c>
      <c r="H1638" s="276">
        <v>12346</v>
      </c>
      <c r="I1638" s="276">
        <v>3740</v>
      </c>
      <c r="J1638" s="276">
        <v>108331</v>
      </c>
      <c r="K1638" s="479">
        <v>1.28575E-3</v>
      </c>
    </row>
    <row r="1639" spans="1:11" x14ac:dyDescent="0.2">
      <c r="A1639" s="209" t="s">
        <v>1198</v>
      </c>
      <c r="B1639" s="209" t="s">
        <v>287</v>
      </c>
      <c r="C1639" s="209" t="s">
        <v>1753</v>
      </c>
      <c r="D1639" s="276">
        <v>13232</v>
      </c>
      <c r="E1639" s="479">
        <v>1.5705E-4</v>
      </c>
      <c r="F1639" s="276">
        <v>0</v>
      </c>
      <c r="G1639" s="276">
        <v>3988</v>
      </c>
      <c r="H1639" s="276">
        <v>197</v>
      </c>
      <c r="I1639" s="276">
        <v>419</v>
      </c>
      <c r="J1639" s="276">
        <v>17836</v>
      </c>
      <c r="K1639" s="479">
        <v>2.1169E-4</v>
      </c>
    </row>
    <row r="1640" spans="1:11" x14ac:dyDescent="0.2">
      <c r="A1640" s="209" t="s">
        <v>1198</v>
      </c>
      <c r="B1640" s="209" t="s">
        <v>284</v>
      </c>
      <c r="C1640" s="209" t="s">
        <v>1753</v>
      </c>
      <c r="D1640" s="276">
        <v>58972</v>
      </c>
      <c r="E1640" s="479">
        <v>6.9992000000000003E-4</v>
      </c>
      <c r="F1640" s="276">
        <v>0</v>
      </c>
      <c r="G1640" s="276">
        <v>7759</v>
      </c>
      <c r="H1640" s="276">
        <v>552</v>
      </c>
      <c r="I1640" s="276">
        <v>2821</v>
      </c>
      <c r="J1640" s="276">
        <v>70104</v>
      </c>
      <c r="K1640" s="479">
        <v>8.3204999999999998E-4</v>
      </c>
    </row>
    <row r="1641" spans="1:11" x14ac:dyDescent="0.2">
      <c r="A1641" s="209" t="s">
        <v>1198</v>
      </c>
      <c r="B1641" s="209" t="s">
        <v>273</v>
      </c>
      <c r="C1641" s="209" t="s">
        <v>1753</v>
      </c>
      <c r="D1641" s="276">
        <v>58454</v>
      </c>
      <c r="E1641" s="479">
        <v>6.9377999999999996E-4</v>
      </c>
      <c r="F1641" s="276">
        <v>0</v>
      </c>
      <c r="G1641" s="276">
        <v>9114</v>
      </c>
      <c r="H1641" s="276">
        <v>1343</v>
      </c>
      <c r="I1641" s="276">
        <v>2508</v>
      </c>
      <c r="J1641" s="276">
        <v>71419</v>
      </c>
      <c r="K1641" s="479">
        <v>8.4765000000000003E-4</v>
      </c>
    </row>
    <row r="1642" spans="1:11" x14ac:dyDescent="0.2">
      <c r="A1642" s="209" t="s">
        <v>1198</v>
      </c>
      <c r="B1642" s="209" t="s">
        <v>267</v>
      </c>
      <c r="C1642" s="209" t="s">
        <v>1753</v>
      </c>
      <c r="D1642" s="276">
        <v>34942</v>
      </c>
      <c r="E1642" s="479">
        <v>4.1471999999999999E-4</v>
      </c>
      <c r="F1642" s="276">
        <v>0</v>
      </c>
      <c r="G1642" s="276">
        <v>10637</v>
      </c>
      <c r="H1642" s="276">
        <v>1403</v>
      </c>
      <c r="I1642" s="276">
        <v>2111</v>
      </c>
      <c r="J1642" s="276">
        <v>49093</v>
      </c>
      <c r="K1642" s="479">
        <v>5.8266999999999998E-4</v>
      </c>
    </row>
    <row r="1643" spans="1:11" x14ac:dyDescent="0.2">
      <c r="A1643" s="209" t="s">
        <v>1198</v>
      </c>
      <c r="B1643" s="209" t="s">
        <v>264</v>
      </c>
      <c r="C1643" s="209" t="s">
        <v>1753</v>
      </c>
      <c r="D1643" s="276">
        <v>35377</v>
      </c>
      <c r="E1643" s="479">
        <v>4.1988000000000003E-4</v>
      </c>
      <c r="F1643" s="276">
        <v>0</v>
      </c>
      <c r="G1643" s="276">
        <v>6058</v>
      </c>
      <c r="H1643" s="276">
        <v>410</v>
      </c>
      <c r="I1643" s="276">
        <v>2200</v>
      </c>
      <c r="J1643" s="276">
        <v>44045</v>
      </c>
      <c r="K1643" s="479">
        <v>5.2276000000000004E-4</v>
      </c>
    </row>
    <row r="1644" spans="1:11" x14ac:dyDescent="0.2">
      <c r="A1644" s="209" t="s">
        <v>1198</v>
      </c>
      <c r="B1644" s="209" t="s">
        <v>262</v>
      </c>
      <c r="C1644" s="209" t="s">
        <v>1753</v>
      </c>
      <c r="D1644" s="276">
        <v>7936</v>
      </c>
      <c r="E1644" s="479">
        <v>9.4190000000000005E-5</v>
      </c>
      <c r="F1644" s="276">
        <v>0</v>
      </c>
      <c r="G1644" s="276">
        <v>1558</v>
      </c>
      <c r="H1644" s="276">
        <v>0</v>
      </c>
      <c r="I1644" s="276">
        <v>1202</v>
      </c>
      <c r="J1644" s="276">
        <v>10696</v>
      </c>
      <c r="K1644" s="479">
        <v>1.2695E-4</v>
      </c>
    </row>
    <row r="1645" spans="1:11" x14ac:dyDescent="0.2">
      <c r="A1645" s="209" t="s">
        <v>1198</v>
      </c>
      <c r="B1645" s="209" t="s">
        <v>260</v>
      </c>
      <c r="C1645" s="209" t="s">
        <v>1753</v>
      </c>
      <c r="D1645" s="276">
        <v>22188</v>
      </c>
      <c r="E1645" s="479">
        <v>2.6333999999999998E-4</v>
      </c>
      <c r="F1645" s="276">
        <v>0</v>
      </c>
      <c r="G1645" s="276">
        <v>2320</v>
      </c>
      <c r="H1645" s="276">
        <v>154</v>
      </c>
      <c r="I1645" s="276">
        <v>321</v>
      </c>
      <c r="J1645" s="276">
        <v>24983</v>
      </c>
      <c r="K1645" s="479">
        <v>2.9651999999999999E-4</v>
      </c>
    </row>
    <row r="1646" spans="1:11" x14ac:dyDescent="0.2">
      <c r="A1646" s="209" t="s">
        <v>1198</v>
      </c>
      <c r="B1646" s="209" t="s">
        <v>258</v>
      </c>
      <c r="C1646" s="209" t="s">
        <v>1753</v>
      </c>
      <c r="D1646" s="276">
        <v>15373</v>
      </c>
      <c r="E1646" s="479">
        <v>1.8246000000000001E-4</v>
      </c>
      <c r="F1646" s="276">
        <v>0</v>
      </c>
      <c r="G1646" s="276">
        <v>2725</v>
      </c>
      <c r="H1646" s="276">
        <v>0</v>
      </c>
      <c r="I1646" s="276">
        <v>686</v>
      </c>
      <c r="J1646" s="276">
        <v>18784</v>
      </c>
      <c r="K1646" s="479">
        <v>2.2294E-4</v>
      </c>
    </row>
    <row r="1647" spans="1:11" x14ac:dyDescent="0.2">
      <c r="A1647" s="209" t="s">
        <v>1198</v>
      </c>
      <c r="B1647" s="209" t="s">
        <v>254</v>
      </c>
      <c r="C1647" s="209" t="s">
        <v>1753</v>
      </c>
      <c r="D1647" s="276">
        <v>264269</v>
      </c>
      <c r="E1647" s="479">
        <v>3.1365400000000002E-3</v>
      </c>
      <c r="F1647" s="276">
        <v>0</v>
      </c>
      <c r="G1647" s="276">
        <v>46290</v>
      </c>
      <c r="H1647" s="276">
        <v>0</v>
      </c>
      <c r="I1647" s="276">
        <v>5463</v>
      </c>
      <c r="J1647" s="276">
        <v>316022</v>
      </c>
      <c r="K1647" s="479">
        <v>3.7507899999999999E-3</v>
      </c>
    </row>
    <row r="1648" spans="1:11" x14ac:dyDescent="0.2">
      <c r="A1648" s="209" t="s">
        <v>1198</v>
      </c>
      <c r="B1648" s="209" t="s">
        <v>251</v>
      </c>
      <c r="C1648" s="209" t="s">
        <v>1753</v>
      </c>
      <c r="D1648" s="276">
        <v>58185</v>
      </c>
      <c r="E1648" s="479">
        <v>6.9057999999999999E-4</v>
      </c>
      <c r="F1648" s="276">
        <v>0</v>
      </c>
      <c r="G1648" s="276">
        <v>10300</v>
      </c>
      <c r="H1648" s="276">
        <v>0</v>
      </c>
      <c r="I1648" s="276">
        <v>2513</v>
      </c>
      <c r="J1648" s="276">
        <v>70998</v>
      </c>
      <c r="K1648" s="479">
        <v>8.4265999999999996E-4</v>
      </c>
    </row>
    <row r="1649" spans="1:11" x14ac:dyDescent="0.2">
      <c r="A1649" s="209" t="s">
        <v>1198</v>
      </c>
      <c r="B1649" s="209" t="s">
        <v>247</v>
      </c>
      <c r="C1649" s="209" t="s">
        <v>1753</v>
      </c>
      <c r="D1649" s="276">
        <v>180725</v>
      </c>
      <c r="E1649" s="479">
        <v>2.1449799999999999E-3</v>
      </c>
      <c r="F1649" s="276">
        <v>0</v>
      </c>
      <c r="G1649" s="276">
        <v>29898</v>
      </c>
      <c r="H1649" s="276">
        <v>2</v>
      </c>
      <c r="I1649" s="276">
        <v>3968</v>
      </c>
      <c r="J1649" s="276">
        <v>214593</v>
      </c>
      <c r="K1649" s="479">
        <v>2.5469500000000001E-3</v>
      </c>
    </row>
    <row r="1650" spans="1:11" x14ac:dyDescent="0.2">
      <c r="A1650" s="209" t="s">
        <v>1198</v>
      </c>
      <c r="B1650" s="209" t="s">
        <v>243</v>
      </c>
      <c r="C1650" s="209" t="s">
        <v>1753</v>
      </c>
      <c r="D1650" s="276">
        <v>34206</v>
      </c>
      <c r="E1650" s="479">
        <v>4.0598000000000001E-4</v>
      </c>
      <c r="F1650" s="276">
        <v>0</v>
      </c>
      <c r="G1650" s="276">
        <v>8969</v>
      </c>
      <c r="H1650" s="276">
        <v>2667</v>
      </c>
      <c r="I1650" s="276">
        <v>1712</v>
      </c>
      <c r="J1650" s="276">
        <v>47554</v>
      </c>
      <c r="K1650" s="479">
        <v>5.6441E-4</v>
      </c>
    </row>
    <row r="1651" spans="1:11" x14ac:dyDescent="0.2">
      <c r="A1651" s="209" t="s">
        <v>1198</v>
      </c>
      <c r="B1651" s="209" t="s">
        <v>240</v>
      </c>
      <c r="C1651" s="209" t="s">
        <v>1753</v>
      </c>
      <c r="D1651" s="276">
        <v>6486</v>
      </c>
      <c r="E1651" s="479">
        <v>7.6979999999999998E-5</v>
      </c>
      <c r="F1651" s="276">
        <v>0</v>
      </c>
      <c r="G1651" s="276">
        <v>2653</v>
      </c>
      <c r="H1651" s="276">
        <v>31</v>
      </c>
      <c r="I1651" s="276">
        <v>314</v>
      </c>
      <c r="J1651" s="276">
        <v>9484</v>
      </c>
      <c r="K1651" s="479">
        <v>1.1256000000000001E-4</v>
      </c>
    </row>
    <row r="1652" spans="1:11" x14ac:dyDescent="0.2">
      <c r="A1652" s="209" t="s">
        <v>1198</v>
      </c>
      <c r="B1652" s="209" t="s">
        <v>237</v>
      </c>
      <c r="C1652" s="209" t="s">
        <v>1753</v>
      </c>
      <c r="D1652" s="276">
        <v>20378</v>
      </c>
      <c r="E1652" s="479">
        <v>2.4185999999999999E-4</v>
      </c>
      <c r="F1652" s="276">
        <v>0</v>
      </c>
      <c r="G1652" s="276">
        <v>4636</v>
      </c>
      <c r="H1652" s="276">
        <v>195</v>
      </c>
      <c r="I1652" s="276">
        <v>1420</v>
      </c>
      <c r="J1652" s="276">
        <v>26629</v>
      </c>
      <c r="K1652" s="479">
        <v>3.1605000000000001E-4</v>
      </c>
    </row>
    <row r="1653" spans="1:11" x14ac:dyDescent="0.2">
      <c r="A1653" s="209" t="s">
        <v>1198</v>
      </c>
      <c r="B1653" s="209" t="s">
        <v>234</v>
      </c>
      <c r="C1653" s="209" t="s">
        <v>1753</v>
      </c>
      <c r="D1653" s="276">
        <v>9787</v>
      </c>
      <c r="E1653" s="479">
        <v>1.1616E-4</v>
      </c>
      <c r="F1653" s="276">
        <v>0</v>
      </c>
      <c r="G1653" s="276">
        <v>1426</v>
      </c>
      <c r="H1653" s="276">
        <v>0</v>
      </c>
      <c r="I1653" s="276">
        <v>989</v>
      </c>
      <c r="J1653" s="276">
        <v>12202</v>
      </c>
      <c r="K1653" s="479">
        <v>1.4482000000000001E-4</v>
      </c>
    </row>
    <row r="1654" spans="1:11" x14ac:dyDescent="0.2">
      <c r="A1654" s="209" t="s">
        <v>1198</v>
      </c>
      <c r="B1654" s="209" t="s">
        <v>234</v>
      </c>
      <c r="C1654" s="209" t="s">
        <v>892</v>
      </c>
      <c r="D1654" s="276">
        <v>48</v>
      </c>
      <c r="E1654" s="479">
        <v>5.7000000000000005E-7</v>
      </c>
      <c r="F1654" s="276">
        <v>0</v>
      </c>
      <c r="G1654" s="276">
        <v>0</v>
      </c>
      <c r="H1654" s="276">
        <v>0</v>
      </c>
      <c r="I1654" s="276">
        <v>0</v>
      </c>
      <c r="J1654" s="276">
        <v>48</v>
      </c>
      <c r="K1654" s="479">
        <v>5.7000000000000005E-7</v>
      </c>
    </row>
    <row r="1655" spans="1:11" x14ac:dyDescent="0.2">
      <c r="A1655" s="209" t="s">
        <v>1198</v>
      </c>
      <c r="B1655" s="209" t="s">
        <v>230</v>
      </c>
      <c r="C1655" s="209" t="s">
        <v>1753</v>
      </c>
      <c r="D1655" s="276">
        <v>9906</v>
      </c>
      <c r="E1655" s="479">
        <v>1.1757E-4</v>
      </c>
      <c r="F1655" s="276">
        <v>0</v>
      </c>
      <c r="G1655" s="276">
        <v>1439</v>
      </c>
      <c r="H1655" s="276">
        <v>294</v>
      </c>
      <c r="I1655" s="276">
        <v>755</v>
      </c>
      <c r="J1655" s="276">
        <v>12394</v>
      </c>
      <c r="K1655" s="479">
        <v>1.471E-4</v>
      </c>
    </row>
    <row r="1656" spans="1:11" x14ac:dyDescent="0.2">
      <c r="A1656" s="209" t="s">
        <v>1198</v>
      </c>
      <c r="B1656" s="209" t="s">
        <v>1100</v>
      </c>
      <c r="C1656" s="209" t="s">
        <v>1753</v>
      </c>
      <c r="D1656" s="276">
        <v>76103</v>
      </c>
      <c r="E1656" s="479">
        <v>9.0324999999999997E-4</v>
      </c>
      <c r="F1656" s="276">
        <v>0</v>
      </c>
      <c r="G1656" s="276">
        <v>28205</v>
      </c>
      <c r="H1656" s="276">
        <v>2024</v>
      </c>
      <c r="I1656" s="276">
        <v>2731</v>
      </c>
      <c r="J1656" s="276">
        <v>109063</v>
      </c>
      <c r="K1656" s="479">
        <v>1.29444E-3</v>
      </c>
    </row>
    <row r="1657" spans="1:11" x14ac:dyDescent="0.2">
      <c r="A1657" s="209" t="s">
        <v>1198</v>
      </c>
      <c r="B1657" s="209" t="s">
        <v>1101</v>
      </c>
      <c r="C1657" s="209" t="s">
        <v>1753</v>
      </c>
      <c r="D1657" s="276">
        <v>24533</v>
      </c>
      <c r="E1657" s="479">
        <v>2.9117999999999999E-4</v>
      </c>
      <c r="F1657" s="276">
        <v>0</v>
      </c>
      <c r="G1657" s="276">
        <v>3213</v>
      </c>
      <c r="H1657" s="276">
        <v>0</v>
      </c>
      <c r="I1657" s="276">
        <v>1945</v>
      </c>
      <c r="J1657" s="276">
        <v>29691</v>
      </c>
      <c r="K1657" s="479">
        <v>3.524E-4</v>
      </c>
    </row>
    <row r="1658" spans="1:11" x14ac:dyDescent="0.2">
      <c r="A1658" s="209" t="s">
        <v>1198</v>
      </c>
      <c r="B1658" s="209" t="s">
        <v>1101</v>
      </c>
      <c r="C1658" s="209" t="s">
        <v>892</v>
      </c>
      <c r="D1658" s="276">
        <v>97740</v>
      </c>
      <c r="E1658" s="479">
        <v>1.1600499999999999E-3</v>
      </c>
      <c r="F1658" s="276">
        <v>0</v>
      </c>
      <c r="G1658" s="276">
        <v>0</v>
      </c>
      <c r="H1658" s="276">
        <v>0</v>
      </c>
      <c r="I1658" s="276">
        <v>0</v>
      </c>
      <c r="J1658" s="276">
        <v>97740</v>
      </c>
      <c r="K1658" s="479">
        <v>1.1600499999999999E-3</v>
      </c>
    </row>
    <row r="1659" spans="1:11" x14ac:dyDescent="0.2">
      <c r="A1659" s="209" t="s">
        <v>1198</v>
      </c>
      <c r="B1659" s="209" t="s">
        <v>1102</v>
      </c>
      <c r="C1659" s="209" t="s">
        <v>1753</v>
      </c>
      <c r="D1659" s="276">
        <v>103239</v>
      </c>
      <c r="E1659" s="479">
        <v>1.22532E-3</v>
      </c>
      <c r="F1659" s="276">
        <v>0</v>
      </c>
      <c r="G1659" s="276">
        <v>33939</v>
      </c>
      <c r="H1659" s="276">
        <v>2</v>
      </c>
      <c r="I1659" s="276">
        <v>10151</v>
      </c>
      <c r="J1659" s="276">
        <v>147331</v>
      </c>
      <c r="K1659" s="479">
        <v>1.7486400000000001E-3</v>
      </c>
    </row>
    <row r="1660" spans="1:11" x14ac:dyDescent="0.2">
      <c r="A1660" s="209" t="s">
        <v>1198</v>
      </c>
      <c r="B1660" s="209" t="s">
        <v>1103</v>
      </c>
      <c r="C1660" s="209" t="s">
        <v>1753</v>
      </c>
      <c r="D1660" s="276">
        <v>79009</v>
      </c>
      <c r="E1660" s="479">
        <v>9.3773999999999995E-4</v>
      </c>
      <c r="F1660" s="276">
        <v>0</v>
      </c>
      <c r="G1660" s="276">
        <v>12900</v>
      </c>
      <c r="H1660" s="276">
        <v>0</v>
      </c>
      <c r="I1660" s="276">
        <v>5945</v>
      </c>
      <c r="J1660" s="276">
        <v>97854</v>
      </c>
      <c r="K1660" s="479">
        <v>1.1614100000000001E-3</v>
      </c>
    </row>
    <row r="1661" spans="1:11" x14ac:dyDescent="0.2">
      <c r="A1661" s="209" t="s">
        <v>1198</v>
      </c>
      <c r="B1661" s="209" t="s">
        <v>1104</v>
      </c>
      <c r="C1661" s="209" t="s">
        <v>1753</v>
      </c>
      <c r="D1661" s="276">
        <v>4881</v>
      </c>
      <c r="E1661" s="479">
        <v>5.7930000000000003E-5</v>
      </c>
      <c r="F1661" s="276">
        <v>0</v>
      </c>
      <c r="G1661" s="276">
        <v>767</v>
      </c>
      <c r="H1661" s="276">
        <v>0</v>
      </c>
      <c r="I1661" s="276">
        <v>494</v>
      </c>
      <c r="J1661" s="276">
        <v>6142</v>
      </c>
      <c r="K1661" s="479">
        <v>7.2899999999999997E-5</v>
      </c>
    </row>
    <row r="1662" spans="1:11" x14ac:dyDescent="0.2">
      <c r="A1662" s="209" t="s">
        <v>1198</v>
      </c>
      <c r="B1662" s="209" t="s">
        <v>1105</v>
      </c>
      <c r="C1662" s="209" t="s">
        <v>1753</v>
      </c>
      <c r="D1662" s="276">
        <v>167722</v>
      </c>
      <c r="E1662" s="479">
        <v>1.9906500000000001E-3</v>
      </c>
      <c r="F1662" s="276">
        <v>0</v>
      </c>
      <c r="G1662" s="276">
        <v>42495</v>
      </c>
      <c r="H1662" s="276">
        <v>51</v>
      </c>
      <c r="I1662" s="276">
        <v>17516</v>
      </c>
      <c r="J1662" s="276">
        <v>227784</v>
      </c>
      <c r="K1662" s="479">
        <v>2.7035100000000001E-3</v>
      </c>
    </row>
    <row r="1663" spans="1:11" x14ac:dyDescent="0.2">
      <c r="A1663" s="209" t="s">
        <v>1198</v>
      </c>
      <c r="B1663" s="209" t="s">
        <v>206</v>
      </c>
      <c r="C1663" s="209" t="s">
        <v>1753</v>
      </c>
      <c r="D1663" s="276">
        <v>36313</v>
      </c>
      <c r="E1663" s="479">
        <v>4.3099000000000002E-4</v>
      </c>
      <c r="F1663" s="276">
        <v>0</v>
      </c>
      <c r="G1663" s="276">
        <v>1460</v>
      </c>
      <c r="H1663" s="276">
        <v>0</v>
      </c>
      <c r="I1663" s="276">
        <v>1393</v>
      </c>
      <c r="J1663" s="276">
        <v>39166</v>
      </c>
      <c r="K1663" s="479">
        <v>4.6485E-4</v>
      </c>
    </row>
    <row r="1664" spans="1:11" x14ac:dyDescent="0.2">
      <c r="A1664" s="209" t="s">
        <v>1198</v>
      </c>
      <c r="B1664" s="209" t="s">
        <v>205</v>
      </c>
      <c r="C1664" s="209" t="s">
        <v>1753</v>
      </c>
      <c r="D1664" s="276">
        <v>5443</v>
      </c>
      <c r="E1664" s="479">
        <v>6.4599999999999998E-5</v>
      </c>
      <c r="F1664" s="276">
        <v>0</v>
      </c>
      <c r="G1664" s="276">
        <v>914</v>
      </c>
      <c r="H1664" s="276">
        <v>0</v>
      </c>
      <c r="I1664" s="276">
        <v>322</v>
      </c>
      <c r="J1664" s="276">
        <v>6679</v>
      </c>
      <c r="K1664" s="479">
        <v>7.9270000000000005E-5</v>
      </c>
    </row>
    <row r="1665" spans="1:11" x14ac:dyDescent="0.2">
      <c r="A1665" s="209" t="s">
        <v>1198</v>
      </c>
      <c r="B1665" s="209" t="s">
        <v>205</v>
      </c>
      <c r="C1665" s="209" t="s">
        <v>894</v>
      </c>
      <c r="D1665" s="276">
        <v>8133</v>
      </c>
      <c r="E1665" s="479">
        <v>9.6529999999999999E-5</v>
      </c>
      <c r="F1665" s="276">
        <v>0</v>
      </c>
      <c r="G1665" s="276">
        <v>0</v>
      </c>
      <c r="H1665" s="276">
        <v>0</v>
      </c>
      <c r="I1665" s="276">
        <v>0</v>
      </c>
      <c r="J1665" s="276">
        <v>8133</v>
      </c>
      <c r="K1665" s="479">
        <v>9.6529999999999999E-5</v>
      </c>
    </row>
    <row r="1666" spans="1:11" x14ac:dyDescent="0.2">
      <c r="A1666" s="209" t="s">
        <v>1198</v>
      </c>
      <c r="B1666" s="209" t="s">
        <v>202</v>
      </c>
      <c r="C1666" s="209" t="s">
        <v>1753</v>
      </c>
      <c r="D1666" s="276">
        <v>31995</v>
      </c>
      <c r="E1666" s="479">
        <v>3.7973999999999999E-4</v>
      </c>
      <c r="F1666" s="276">
        <v>0</v>
      </c>
      <c r="G1666" s="276">
        <v>4163</v>
      </c>
      <c r="H1666" s="276">
        <v>0</v>
      </c>
      <c r="I1666" s="276">
        <v>722</v>
      </c>
      <c r="J1666" s="276">
        <v>36880</v>
      </c>
      <c r="K1666" s="479">
        <v>4.3772E-4</v>
      </c>
    </row>
    <row r="1667" spans="1:11" x14ac:dyDescent="0.2">
      <c r="A1667" s="209" t="s">
        <v>1198</v>
      </c>
      <c r="B1667" s="209" t="s">
        <v>195</v>
      </c>
      <c r="C1667" s="209" t="s">
        <v>1753</v>
      </c>
      <c r="D1667" s="276">
        <v>334595</v>
      </c>
      <c r="E1667" s="479">
        <v>3.9712300000000001E-3</v>
      </c>
      <c r="F1667" s="276">
        <v>0</v>
      </c>
      <c r="G1667" s="276">
        <v>46862</v>
      </c>
      <c r="H1667" s="276">
        <v>0</v>
      </c>
      <c r="I1667" s="276">
        <v>15083</v>
      </c>
      <c r="J1667" s="276">
        <v>396540</v>
      </c>
      <c r="K1667" s="479">
        <v>4.7064400000000001E-3</v>
      </c>
    </row>
    <row r="1668" spans="1:11" x14ac:dyDescent="0.2">
      <c r="A1668" s="209" t="s">
        <v>1198</v>
      </c>
      <c r="B1668" s="209" t="s">
        <v>194</v>
      </c>
      <c r="C1668" s="209" t="s">
        <v>1753</v>
      </c>
      <c r="D1668" s="276">
        <v>615654</v>
      </c>
      <c r="E1668" s="479">
        <v>7.3070499999999998E-3</v>
      </c>
      <c r="F1668" s="276">
        <v>0</v>
      </c>
      <c r="G1668" s="276">
        <v>33725</v>
      </c>
      <c r="H1668" s="276">
        <v>0</v>
      </c>
      <c r="I1668" s="276">
        <v>58652</v>
      </c>
      <c r="J1668" s="276">
        <v>708031</v>
      </c>
      <c r="K1668" s="479">
        <v>8.4034499999999998E-3</v>
      </c>
    </row>
    <row r="1669" spans="1:11" x14ac:dyDescent="0.2">
      <c r="A1669" s="209" t="s">
        <v>1198</v>
      </c>
      <c r="B1669" s="209" t="s">
        <v>167</v>
      </c>
      <c r="C1669" s="209" t="s">
        <v>1753</v>
      </c>
      <c r="D1669" s="276">
        <v>1112515</v>
      </c>
      <c r="E1669" s="479">
        <v>1.3204169999999999E-2</v>
      </c>
      <c r="F1669" s="276">
        <v>0</v>
      </c>
      <c r="G1669" s="276">
        <v>58511</v>
      </c>
      <c r="H1669" s="276">
        <v>0</v>
      </c>
      <c r="I1669" s="276">
        <v>29895</v>
      </c>
      <c r="J1669" s="276">
        <v>1200921</v>
      </c>
      <c r="K1669" s="479">
        <v>1.4253439999999999E-2</v>
      </c>
    </row>
    <row r="1670" spans="1:11" x14ac:dyDescent="0.2">
      <c r="A1670" s="209" t="s">
        <v>1198</v>
      </c>
      <c r="B1670" s="209" t="s">
        <v>1106</v>
      </c>
      <c r="C1670" s="209" t="s">
        <v>1753</v>
      </c>
      <c r="D1670" s="276">
        <v>238345</v>
      </c>
      <c r="E1670" s="479">
        <v>2.8288599999999999E-3</v>
      </c>
      <c r="F1670" s="276">
        <v>0</v>
      </c>
      <c r="G1670" s="276">
        <v>22539</v>
      </c>
      <c r="H1670" s="276">
        <v>0</v>
      </c>
      <c r="I1670" s="276">
        <v>7046</v>
      </c>
      <c r="J1670" s="276">
        <v>267930</v>
      </c>
      <c r="K1670" s="479">
        <v>3.1800000000000001E-3</v>
      </c>
    </row>
    <row r="1671" spans="1:11" x14ac:dyDescent="0.2">
      <c r="A1671" s="209" t="s">
        <v>1198</v>
      </c>
      <c r="B1671" s="209" t="s">
        <v>1107</v>
      </c>
      <c r="C1671" s="209" t="s">
        <v>1753</v>
      </c>
      <c r="D1671" s="276">
        <v>396333</v>
      </c>
      <c r="E1671" s="479">
        <v>4.70398E-3</v>
      </c>
      <c r="F1671" s="276">
        <v>0</v>
      </c>
      <c r="G1671" s="276">
        <v>51965</v>
      </c>
      <c r="H1671" s="276">
        <v>0</v>
      </c>
      <c r="I1671" s="276">
        <v>10945</v>
      </c>
      <c r="J1671" s="276">
        <v>459243</v>
      </c>
      <c r="K1671" s="479">
        <v>5.4506399999999997E-3</v>
      </c>
    </row>
    <row r="1672" spans="1:11" x14ac:dyDescent="0.2">
      <c r="A1672" s="209" t="s">
        <v>1198</v>
      </c>
      <c r="B1672" s="209" t="s">
        <v>156</v>
      </c>
      <c r="C1672" s="209" t="s">
        <v>1753</v>
      </c>
      <c r="D1672" s="276">
        <v>1031641</v>
      </c>
      <c r="E1672" s="479">
        <v>1.224429E-2</v>
      </c>
      <c r="F1672" s="276">
        <v>0</v>
      </c>
      <c r="G1672" s="276">
        <v>202124</v>
      </c>
      <c r="H1672" s="276">
        <v>0</v>
      </c>
      <c r="I1672" s="276">
        <v>43604</v>
      </c>
      <c r="J1672" s="276">
        <v>1277369</v>
      </c>
      <c r="K1672" s="479">
        <v>1.516078E-2</v>
      </c>
    </row>
    <row r="1673" spans="1:11" x14ac:dyDescent="0.2">
      <c r="A1673" s="209" t="s">
        <v>1198</v>
      </c>
      <c r="B1673" s="209" t="s">
        <v>154</v>
      </c>
      <c r="C1673" s="209" t="s">
        <v>1753</v>
      </c>
      <c r="D1673" s="276">
        <v>238950</v>
      </c>
      <c r="E1673" s="479">
        <v>2.8360400000000002E-3</v>
      </c>
      <c r="F1673" s="276">
        <v>0</v>
      </c>
      <c r="G1673" s="276">
        <v>50391</v>
      </c>
      <c r="H1673" s="276">
        <v>0</v>
      </c>
      <c r="I1673" s="276">
        <v>10485</v>
      </c>
      <c r="J1673" s="276">
        <v>299826</v>
      </c>
      <c r="K1673" s="479">
        <v>3.5585600000000001E-3</v>
      </c>
    </row>
    <row r="1674" spans="1:11" x14ac:dyDescent="0.2">
      <c r="A1674" s="209" t="s">
        <v>1198</v>
      </c>
      <c r="B1674" s="209" t="s">
        <v>152</v>
      </c>
      <c r="C1674" s="209" t="s">
        <v>1753</v>
      </c>
      <c r="D1674" s="276">
        <v>395008</v>
      </c>
      <c r="E1674" s="479">
        <v>4.6882499999999997E-3</v>
      </c>
      <c r="F1674" s="276">
        <v>0</v>
      </c>
      <c r="G1674" s="276">
        <v>98368</v>
      </c>
      <c r="H1674" s="276">
        <v>501</v>
      </c>
      <c r="I1674" s="276">
        <v>14390</v>
      </c>
      <c r="J1674" s="276">
        <v>508267</v>
      </c>
      <c r="K1674" s="479">
        <v>6.0324999999999997E-3</v>
      </c>
    </row>
    <row r="1675" spans="1:11" x14ac:dyDescent="0.2">
      <c r="A1675" s="209" t="s">
        <v>1198</v>
      </c>
      <c r="B1675" s="209" t="s">
        <v>1108</v>
      </c>
      <c r="C1675" s="209" t="s">
        <v>1753</v>
      </c>
      <c r="D1675" s="276">
        <v>85331</v>
      </c>
      <c r="E1675" s="479">
        <v>1.0127700000000001E-3</v>
      </c>
      <c r="F1675" s="276">
        <v>0</v>
      </c>
      <c r="G1675" s="276">
        <v>14804</v>
      </c>
      <c r="H1675" s="276">
        <v>417</v>
      </c>
      <c r="I1675" s="276">
        <v>2127</v>
      </c>
      <c r="J1675" s="276">
        <v>102679</v>
      </c>
      <c r="K1675" s="479">
        <v>1.21867E-3</v>
      </c>
    </row>
    <row r="1676" spans="1:11" x14ac:dyDescent="0.2">
      <c r="A1676" s="209" t="s">
        <v>1198</v>
      </c>
      <c r="B1676" s="209" t="s">
        <v>1109</v>
      </c>
      <c r="C1676" s="209" t="s">
        <v>1753</v>
      </c>
      <c r="D1676" s="276">
        <v>165221</v>
      </c>
      <c r="E1676" s="479">
        <v>1.9609699999999998E-3</v>
      </c>
      <c r="F1676" s="276">
        <v>0</v>
      </c>
      <c r="G1676" s="276">
        <v>72421</v>
      </c>
      <c r="H1676" s="276">
        <v>9746</v>
      </c>
      <c r="I1676" s="276">
        <v>3056</v>
      </c>
      <c r="J1676" s="276">
        <v>250444</v>
      </c>
      <c r="K1676" s="479">
        <v>2.9724600000000001E-3</v>
      </c>
    </row>
    <row r="1677" spans="1:11" x14ac:dyDescent="0.2">
      <c r="A1677" s="209" t="s">
        <v>1198</v>
      </c>
      <c r="B1677" s="209" t="s">
        <v>1110</v>
      </c>
      <c r="C1677" s="209" t="s">
        <v>1753</v>
      </c>
      <c r="D1677" s="276">
        <v>250180</v>
      </c>
      <c r="E1677" s="479">
        <v>2.9693300000000001E-3</v>
      </c>
      <c r="F1677" s="276">
        <v>0</v>
      </c>
      <c r="G1677" s="276">
        <v>52405</v>
      </c>
      <c r="H1677" s="276">
        <v>12</v>
      </c>
      <c r="I1677" s="276">
        <v>5043</v>
      </c>
      <c r="J1677" s="276">
        <v>307640</v>
      </c>
      <c r="K1677" s="479">
        <v>3.6513000000000001E-3</v>
      </c>
    </row>
    <row r="1678" spans="1:11" x14ac:dyDescent="0.2">
      <c r="A1678" s="209" t="s">
        <v>1198</v>
      </c>
      <c r="B1678" s="209" t="s">
        <v>1111</v>
      </c>
      <c r="C1678" s="209" t="s">
        <v>1753</v>
      </c>
      <c r="D1678" s="276">
        <v>50609</v>
      </c>
      <c r="E1678" s="479">
        <v>6.0066999999999998E-4</v>
      </c>
      <c r="F1678" s="276">
        <v>0</v>
      </c>
      <c r="G1678" s="276">
        <v>6691</v>
      </c>
      <c r="H1678" s="276">
        <v>92</v>
      </c>
      <c r="I1678" s="276">
        <v>1549</v>
      </c>
      <c r="J1678" s="276">
        <v>58941</v>
      </c>
      <c r="K1678" s="479">
        <v>6.9956E-4</v>
      </c>
    </row>
    <row r="1679" spans="1:11" x14ac:dyDescent="0.2">
      <c r="A1679" s="209" t="s">
        <v>1198</v>
      </c>
      <c r="B1679" s="209" t="s">
        <v>1112</v>
      </c>
      <c r="C1679" s="209" t="s">
        <v>1753</v>
      </c>
      <c r="D1679" s="276">
        <v>1202672</v>
      </c>
      <c r="E1679" s="479">
        <v>1.4274220000000001E-2</v>
      </c>
      <c r="F1679" s="276">
        <v>0</v>
      </c>
      <c r="G1679" s="276">
        <v>191169</v>
      </c>
      <c r="H1679" s="276">
        <v>34</v>
      </c>
      <c r="I1679" s="276">
        <v>43775</v>
      </c>
      <c r="J1679" s="276">
        <v>1437650</v>
      </c>
      <c r="K1679" s="479">
        <v>1.7063120000000001E-2</v>
      </c>
    </row>
    <row r="1680" spans="1:11" x14ac:dyDescent="0.2">
      <c r="A1680" s="209" t="s">
        <v>1198</v>
      </c>
      <c r="B1680" s="209" t="s">
        <v>142</v>
      </c>
      <c r="C1680" s="209" t="s">
        <v>1753</v>
      </c>
      <c r="D1680" s="276">
        <v>1422933</v>
      </c>
      <c r="E1680" s="479">
        <v>1.6888440000000001E-2</v>
      </c>
      <c r="F1680" s="276">
        <v>0</v>
      </c>
      <c r="G1680" s="276">
        <v>171883</v>
      </c>
      <c r="H1680" s="276">
        <v>2673</v>
      </c>
      <c r="I1680" s="276">
        <v>36069</v>
      </c>
      <c r="J1680" s="276">
        <v>1633558</v>
      </c>
      <c r="K1680" s="479">
        <v>1.9388300000000001E-2</v>
      </c>
    </row>
    <row r="1681" spans="1:11" x14ac:dyDescent="0.2">
      <c r="A1681" s="209" t="s">
        <v>1198</v>
      </c>
      <c r="B1681" s="209" t="s">
        <v>131</v>
      </c>
      <c r="C1681" s="209" t="s">
        <v>1753</v>
      </c>
      <c r="D1681" s="276">
        <v>17988</v>
      </c>
      <c r="E1681" s="479">
        <v>2.1350000000000001E-4</v>
      </c>
      <c r="F1681" s="276">
        <v>0</v>
      </c>
      <c r="G1681" s="276">
        <v>280</v>
      </c>
      <c r="H1681" s="276">
        <v>0</v>
      </c>
      <c r="I1681" s="276">
        <v>673</v>
      </c>
      <c r="J1681" s="276">
        <v>18941</v>
      </c>
      <c r="K1681" s="479">
        <v>2.2481000000000001E-4</v>
      </c>
    </row>
    <row r="1682" spans="1:11" x14ac:dyDescent="0.2">
      <c r="A1682" s="209" t="s">
        <v>1198</v>
      </c>
      <c r="B1682" s="209" t="s">
        <v>126</v>
      </c>
      <c r="C1682" s="209" t="s">
        <v>1753</v>
      </c>
      <c r="D1682" s="276">
        <v>1510963</v>
      </c>
      <c r="E1682" s="479">
        <v>1.7933250000000001E-2</v>
      </c>
      <c r="F1682" s="276">
        <v>0</v>
      </c>
      <c r="G1682" s="276">
        <v>315642</v>
      </c>
      <c r="H1682" s="276">
        <v>49</v>
      </c>
      <c r="I1682" s="276">
        <v>39821</v>
      </c>
      <c r="J1682" s="276">
        <v>1866475</v>
      </c>
      <c r="K1682" s="479">
        <v>2.2152729999999999E-2</v>
      </c>
    </row>
    <row r="1683" spans="1:11" x14ac:dyDescent="0.2">
      <c r="A1683" s="209" t="s">
        <v>1198</v>
      </c>
      <c r="B1683" s="209" t="s">
        <v>126</v>
      </c>
      <c r="C1683" s="209" t="s">
        <v>892</v>
      </c>
      <c r="D1683" s="276">
        <v>80492</v>
      </c>
      <c r="E1683" s="479">
        <v>9.5534000000000005E-4</v>
      </c>
      <c r="F1683" s="276">
        <v>0</v>
      </c>
      <c r="G1683" s="276">
        <v>0</v>
      </c>
      <c r="H1683" s="276">
        <v>0</v>
      </c>
      <c r="I1683" s="276">
        <v>0</v>
      </c>
      <c r="J1683" s="276">
        <v>80492</v>
      </c>
      <c r="K1683" s="479">
        <v>9.5534000000000005E-4</v>
      </c>
    </row>
    <row r="1684" spans="1:11" x14ac:dyDescent="0.2">
      <c r="A1684" s="209" t="s">
        <v>1198</v>
      </c>
      <c r="B1684" s="209" t="s">
        <v>1113</v>
      </c>
      <c r="C1684" s="209" t="s">
        <v>1753</v>
      </c>
      <c r="D1684" s="276">
        <v>580615</v>
      </c>
      <c r="E1684" s="479">
        <v>6.8911800000000002E-3</v>
      </c>
      <c r="F1684" s="276">
        <v>0</v>
      </c>
      <c r="G1684" s="276">
        <v>62426</v>
      </c>
      <c r="H1684" s="276">
        <v>0</v>
      </c>
      <c r="I1684" s="276">
        <v>25738</v>
      </c>
      <c r="J1684" s="276">
        <v>668779</v>
      </c>
      <c r="K1684" s="479">
        <v>7.9375699999999997E-3</v>
      </c>
    </row>
    <row r="1685" spans="1:11" x14ac:dyDescent="0.2">
      <c r="A1685" s="209" t="s">
        <v>1198</v>
      </c>
      <c r="B1685" s="209" t="s">
        <v>1114</v>
      </c>
      <c r="C1685" s="209" t="s">
        <v>1753</v>
      </c>
      <c r="D1685" s="276">
        <v>290568</v>
      </c>
      <c r="E1685" s="479">
        <v>3.44868E-3</v>
      </c>
      <c r="F1685" s="276">
        <v>0</v>
      </c>
      <c r="G1685" s="276">
        <v>35472</v>
      </c>
      <c r="H1685" s="276">
        <v>30</v>
      </c>
      <c r="I1685" s="276">
        <v>11160</v>
      </c>
      <c r="J1685" s="276">
        <v>337230</v>
      </c>
      <c r="K1685" s="479">
        <v>4.0025E-3</v>
      </c>
    </row>
    <row r="1686" spans="1:11" x14ac:dyDescent="0.2">
      <c r="A1686" s="209" t="s">
        <v>1198</v>
      </c>
      <c r="B1686" s="209" t="s">
        <v>115</v>
      </c>
      <c r="C1686" s="209" t="s">
        <v>1753</v>
      </c>
      <c r="D1686" s="276">
        <v>2686</v>
      </c>
      <c r="E1686" s="479">
        <v>3.188E-5</v>
      </c>
      <c r="F1686" s="276">
        <v>0</v>
      </c>
      <c r="G1686" s="276">
        <v>610</v>
      </c>
      <c r="H1686" s="276">
        <v>89</v>
      </c>
      <c r="I1686" s="276">
        <v>84</v>
      </c>
      <c r="J1686" s="276">
        <v>3469</v>
      </c>
      <c r="K1686" s="479">
        <v>4.1170000000000001E-5</v>
      </c>
    </row>
    <row r="1687" spans="1:11" x14ac:dyDescent="0.2">
      <c r="A1687" s="209" t="s">
        <v>1198</v>
      </c>
      <c r="B1687" s="209" t="s">
        <v>1115</v>
      </c>
      <c r="C1687" s="209" t="s">
        <v>1753</v>
      </c>
      <c r="D1687" s="276">
        <v>17189</v>
      </c>
      <c r="E1687" s="479">
        <v>2.0400999999999999E-4</v>
      </c>
      <c r="F1687" s="276">
        <v>0</v>
      </c>
      <c r="G1687" s="276">
        <v>3587</v>
      </c>
      <c r="H1687" s="276">
        <v>657</v>
      </c>
      <c r="I1687" s="276">
        <v>602</v>
      </c>
      <c r="J1687" s="276">
        <v>22035</v>
      </c>
      <c r="K1687" s="479">
        <v>2.6153E-4</v>
      </c>
    </row>
    <row r="1688" spans="1:11" x14ac:dyDescent="0.2">
      <c r="A1688" s="209" t="s">
        <v>1198</v>
      </c>
      <c r="B1688" s="209" t="s">
        <v>107</v>
      </c>
      <c r="C1688" s="209" t="s">
        <v>1753</v>
      </c>
      <c r="D1688" s="276">
        <v>294896</v>
      </c>
      <c r="E1688" s="479">
        <v>3.5000500000000002E-3</v>
      </c>
      <c r="F1688" s="276">
        <v>0</v>
      </c>
      <c r="G1688" s="276">
        <v>31869</v>
      </c>
      <c r="H1688" s="276">
        <v>4</v>
      </c>
      <c r="I1688" s="276">
        <v>20358</v>
      </c>
      <c r="J1688" s="276">
        <v>347127</v>
      </c>
      <c r="K1688" s="479">
        <v>4.1199699999999997E-3</v>
      </c>
    </row>
    <row r="1689" spans="1:11" x14ac:dyDescent="0.2">
      <c r="A1689" s="209" t="s">
        <v>1198</v>
      </c>
      <c r="B1689" s="209" t="s">
        <v>98</v>
      </c>
      <c r="C1689" s="209" t="s">
        <v>1753</v>
      </c>
      <c r="D1689" s="276">
        <v>43630</v>
      </c>
      <c r="E1689" s="479">
        <v>5.1783000000000005E-4</v>
      </c>
      <c r="F1689" s="276">
        <v>0</v>
      </c>
      <c r="G1689" s="276">
        <v>7203</v>
      </c>
      <c r="H1689" s="276">
        <v>1</v>
      </c>
      <c r="I1689" s="276">
        <v>7368</v>
      </c>
      <c r="J1689" s="276">
        <v>58202</v>
      </c>
      <c r="K1689" s="479">
        <v>6.9079000000000005E-4</v>
      </c>
    </row>
    <row r="1690" spans="1:11" x14ac:dyDescent="0.2">
      <c r="A1690" s="209" t="s">
        <v>1198</v>
      </c>
      <c r="B1690" s="209" t="s">
        <v>94</v>
      </c>
      <c r="C1690" s="209" t="s">
        <v>1753</v>
      </c>
      <c r="D1690" s="276">
        <v>155416</v>
      </c>
      <c r="E1690" s="479">
        <v>1.8445899999999999E-3</v>
      </c>
      <c r="F1690" s="276">
        <v>0</v>
      </c>
      <c r="G1690" s="276">
        <v>13177</v>
      </c>
      <c r="H1690" s="276">
        <v>52</v>
      </c>
      <c r="I1690" s="276">
        <v>6219</v>
      </c>
      <c r="J1690" s="276">
        <v>174864</v>
      </c>
      <c r="K1690" s="479">
        <v>2.0754200000000001E-3</v>
      </c>
    </row>
    <row r="1691" spans="1:11" x14ac:dyDescent="0.2">
      <c r="A1691" s="209" t="s">
        <v>1198</v>
      </c>
      <c r="B1691" s="209" t="s">
        <v>1116</v>
      </c>
      <c r="C1691" s="209" t="s">
        <v>1753</v>
      </c>
      <c r="D1691" s="276">
        <v>42676</v>
      </c>
      <c r="E1691" s="479">
        <v>5.0650999999999995E-4</v>
      </c>
      <c r="F1691" s="276">
        <v>0</v>
      </c>
      <c r="G1691" s="276">
        <v>9246</v>
      </c>
      <c r="H1691" s="276">
        <v>0</v>
      </c>
      <c r="I1691" s="276">
        <v>2976</v>
      </c>
      <c r="J1691" s="276">
        <v>54898</v>
      </c>
      <c r="K1691" s="479">
        <v>6.5156999999999997E-4</v>
      </c>
    </row>
    <row r="1692" spans="1:11" x14ac:dyDescent="0.2">
      <c r="A1692" s="209" t="s">
        <v>1198</v>
      </c>
      <c r="B1692" s="209" t="s">
        <v>79</v>
      </c>
      <c r="C1692" s="209" t="s">
        <v>1753</v>
      </c>
      <c r="D1692" s="276">
        <v>383434</v>
      </c>
      <c r="E1692" s="479">
        <v>4.5508800000000002E-3</v>
      </c>
      <c r="F1692" s="276">
        <v>0</v>
      </c>
      <c r="G1692" s="276">
        <v>47602</v>
      </c>
      <c r="H1692" s="276">
        <v>9</v>
      </c>
      <c r="I1692" s="276">
        <v>24489</v>
      </c>
      <c r="J1692" s="276">
        <v>455534</v>
      </c>
      <c r="K1692" s="479">
        <v>5.40662E-3</v>
      </c>
    </row>
    <row r="1693" spans="1:11" x14ac:dyDescent="0.2">
      <c r="A1693" s="209" t="s">
        <v>1198</v>
      </c>
      <c r="B1693" s="209" t="s">
        <v>74</v>
      </c>
      <c r="C1693" s="209" t="s">
        <v>1753</v>
      </c>
      <c r="D1693" s="276">
        <v>64064</v>
      </c>
      <c r="E1693" s="479">
        <v>7.6035999999999996E-4</v>
      </c>
      <c r="F1693" s="276">
        <v>0</v>
      </c>
      <c r="G1693" s="276">
        <v>2962</v>
      </c>
      <c r="H1693" s="276">
        <v>0</v>
      </c>
      <c r="I1693" s="276">
        <v>1928</v>
      </c>
      <c r="J1693" s="276">
        <v>68954</v>
      </c>
      <c r="K1693" s="479">
        <v>8.1840000000000005E-4</v>
      </c>
    </row>
    <row r="1694" spans="1:11" x14ac:dyDescent="0.2">
      <c r="A1694" s="209" t="s">
        <v>1198</v>
      </c>
      <c r="B1694" s="209" t="s">
        <v>70</v>
      </c>
      <c r="C1694" s="209" t="s">
        <v>892</v>
      </c>
      <c r="D1694" s="276">
        <v>313585</v>
      </c>
      <c r="E1694" s="479">
        <v>3.72186E-3</v>
      </c>
      <c r="F1694" s="276">
        <v>0</v>
      </c>
      <c r="G1694" s="276">
        <v>0</v>
      </c>
      <c r="H1694" s="276">
        <v>0</v>
      </c>
      <c r="I1694" s="276">
        <v>0</v>
      </c>
      <c r="J1694" s="276">
        <v>313585</v>
      </c>
      <c r="K1694" s="479">
        <v>3.72186E-3</v>
      </c>
    </row>
    <row r="1695" spans="1:11" x14ac:dyDescent="0.2">
      <c r="A1695" s="209" t="s">
        <v>1198</v>
      </c>
      <c r="B1695" s="209" t="s">
        <v>68</v>
      </c>
      <c r="C1695" s="209" t="s">
        <v>1753</v>
      </c>
      <c r="D1695" s="276">
        <v>1910360</v>
      </c>
      <c r="E1695" s="479">
        <v>2.267359E-2</v>
      </c>
      <c r="F1695" s="276">
        <v>0</v>
      </c>
      <c r="G1695" s="276">
        <v>177801</v>
      </c>
      <c r="H1695" s="276">
        <v>0</v>
      </c>
      <c r="I1695" s="276">
        <v>83741</v>
      </c>
      <c r="J1695" s="276">
        <v>2171902</v>
      </c>
      <c r="K1695" s="479">
        <v>2.5777769999999998E-2</v>
      </c>
    </row>
    <row r="1696" spans="1:11" x14ac:dyDescent="0.2">
      <c r="A1696" s="209" t="s">
        <v>1198</v>
      </c>
      <c r="B1696" s="209" t="s">
        <v>59</v>
      </c>
      <c r="C1696" s="209" t="s">
        <v>1753</v>
      </c>
      <c r="D1696" s="276">
        <v>435469</v>
      </c>
      <c r="E1696" s="479">
        <v>5.1684699999999997E-3</v>
      </c>
      <c r="F1696" s="276">
        <v>0</v>
      </c>
      <c r="G1696" s="276">
        <v>50001</v>
      </c>
      <c r="H1696" s="276">
        <v>0</v>
      </c>
      <c r="I1696" s="276">
        <v>18872</v>
      </c>
      <c r="J1696" s="276">
        <v>504342</v>
      </c>
      <c r="K1696" s="479">
        <v>5.9859099999999997E-3</v>
      </c>
    </row>
    <row r="1697" spans="1:11" x14ac:dyDescent="0.2">
      <c r="A1697" s="209" t="s">
        <v>1198</v>
      </c>
      <c r="B1697" s="209" t="s">
        <v>54</v>
      </c>
      <c r="C1697" s="209" t="s">
        <v>1753</v>
      </c>
      <c r="D1697" s="276">
        <v>796552</v>
      </c>
      <c r="E1697" s="479">
        <v>9.4540800000000001E-3</v>
      </c>
      <c r="F1697" s="276">
        <v>0</v>
      </c>
      <c r="G1697" s="276">
        <v>100231</v>
      </c>
      <c r="H1697" s="276">
        <v>0</v>
      </c>
      <c r="I1697" s="276">
        <v>28036</v>
      </c>
      <c r="J1697" s="276">
        <v>924819</v>
      </c>
      <c r="K1697" s="479">
        <v>1.097645E-2</v>
      </c>
    </row>
    <row r="1698" spans="1:11" x14ac:dyDescent="0.2">
      <c r="A1698" s="209" t="s">
        <v>1198</v>
      </c>
      <c r="B1698" s="209" t="s">
        <v>50</v>
      </c>
      <c r="C1698" s="209" t="s">
        <v>1753</v>
      </c>
      <c r="D1698" s="276">
        <v>44609</v>
      </c>
      <c r="E1698" s="479">
        <v>5.2944999999999999E-4</v>
      </c>
      <c r="F1698" s="276">
        <v>0</v>
      </c>
      <c r="G1698" s="276">
        <v>1490</v>
      </c>
      <c r="H1698" s="276">
        <v>0</v>
      </c>
      <c r="I1698" s="276">
        <v>1825</v>
      </c>
      <c r="J1698" s="276">
        <v>47924</v>
      </c>
      <c r="K1698" s="479">
        <v>5.6879999999999995E-4</v>
      </c>
    </row>
    <row r="1699" spans="1:11" x14ac:dyDescent="0.2">
      <c r="A1699" s="209" t="s">
        <v>1198</v>
      </c>
      <c r="B1699" s="209" t="s">
        <v>1117</v>
      </c>
      <c r="C1699" s="209" t="s">
        <v>1753</v>
      </c>
      <c r="D1699" s="276">
        <v>19923</v>
      </c>
      <c r="E1699" s="479">
        <v>2.3646E-4</v>
      </c>
      <c r="F1699" s="276">
        <v>0</v>
      </c>
      <c r="G1699" s="276">
        <v>2152</v>
      </c>
      <c r="H1699" s="276">
        <v>0</v>
      </c>
      <c r="I1699" s="276">
        <v>452</v>
      </c>
      <c r="J1699" s="276">
        <v>22527</v>
      </c>
      <c r="K1699" s="479">
        <v>2.6737000000000001E-4</v>
      </c>
    </row>
    <row r="1700" spans="1:11" x14ac:dyDescent="0.2">
      <c r="A1700" s="209" t="s">
        <v>1198</v>
      </c>
      <c r="B1700" s="209" t="s">
        <v>41</v>
      </c>
      <c r="C1700" s="209" t="s">
        <v>1753</v>
      </c>
      <c r="D1700" s="276">
        <v>1086820</v>
      </c>
      <c r="E1700" s="479">
        <v>1.28992E-2</v>
      </c>
      <c r="F1700" s="276">
        <v>0</v>
      </c>
      <c r="G1700" s="276">
        <v>100052</v>
      </c>
      <c r="H1700" s="276">
        <v>0</v>
      </c>
      <c r="I1700" s="276">
        <v>37336</v>
      </c>
      <c r="J1700" s="276">
        <v>1224208</v>
      </c>
      <c r="K1700" s="479">
        <v>1.4529820000000001E-2</v>
      </c>
    </row>
    <row r="1701" spans="1:11" x14ac:dyDescent="0.2">
      <c r="A1701" s="209" t="s">
        <v>1198</v>
      </c>
      <c r="B1701" s="209" t="s">
        <v>37</v>
      </c>
      <c r="C1701" s="209" t="s">
        <v>892</v>
      </c>
      <c r="D1701" s="276">
        <v>224289</v>
      </c>
      <c r="E1701" s="479">
        <v>2.6620300000000001E-3</v>
      </c>
      <c r="F1701" s="276">
        <v>0</v>
      </c>
      <c r="G1701" s="276">
        <v>0</v>
      </c>
      <c r="H1701" s="276">
        <v>0</v>
      </c>
      <c r="I1701" s="276">
        <v>0</v>
      </c>
      <c r="J1701" s="276">
        <v>224289</v>
      </c>
      <c r="K1701" s="479">
        <v>2.6620300000000001E-3</v>
      </c>
    </row>
    <row r="1702" spans="1:11" x14ac:dyDescent="0.2">
      <c r="A1702" s="209" t="s">
        <v>1198</v>
      </c>
      <c r="B1702" s="209" t="s">
        <v>35</v>
      </c>
      <c r="C1702" s="209" t="s">
        <v>1753</v>
      </c>
      <c r="D1702" s="276">
        <v>285131</v>
      </c>
      <c r="E1702" s="479">
        <v>3.3841499999999998E-3</v>
      </c>
      <c r="F1702" s="276">
        <v>0</v>
      </c>
      <c r="G1702" s="276">
        <v>15480</v>
      </c>
      <c r="H1702" s="276">
        <v>0</v>
      </c>
      <c r="I1702" s="276">
        <v>5190</v>
      </c>
      <c r="J1702" s="276">
        <v>305801</v>
      </c>
      <c r="K1702" s="479">
        <v>3.62948E-3</v>
      </c>
    </row>
    <row r="1703" spans="1:11" x14ac:dyDescent="0.2">
      <c r="A1703" s="209" t="s">
        <v>1198</v>
      </c>
      <c r="B1703" s="209" t="s">
        <v>1118</v>
      </c>
      <c r="C1703" s="209" t="s">
        <v>1753</v>
      </c>
      <c r="D1703" s="276">
        <v>797821</v>
      </c>
      <c r="E1703" s="479">
        <v>9.4691399999999992E-3</v>
      </c>
      <c r="F1703" s="276">
        <v>0</v>
      </c>
      <c r="G1703" s="276">
        <v>115638</v>
      </c>
      <c r="H1703" s="276">
        <v>0</v>
      </c>
      <c r="I1703" s="276">
        <v>23763</v>
      </c>
      <c r="J1703" s="276">
        <v>937222</v>
      </c>
      <c r="K1703" s="479">
        <v>1.112366E-2</v>
      </c>
    </row>
    <row r="1704" spans="1:11" x14ac:dyDescent="0.2">
      <c r="A1704" s="209" t="s">
        <v>1198</v>
      </c>
      <c r="B1704" s="209" t="s">
        <v>26</v>
      </c>
      <c r="C1704" s="209" t="s">
        <v>1753</v>
      </c>
      <c r="D1704" s="276">
        <v>38848</v>
      </c>
      <c r="E1704" s="479">
        <v>4.6108E-4</v>
      </c>
      <c r="F1704" s="276">
        <v>0</v>
      </c>
      <c r="G1704" s="276">
        <v>1444</v>
      </c>
      <c r="H1704" s="276">
        <v>0</v>
      </c>
      <c r="I1704" s="276">
        <v>4508</v>
      </c>
      <c r="J1704" s="276">
        <v>44800</v>
      </c>
      <c r="K1704" s="479">
        <v>5.3171999999999996E-4</v>
      </c>
    </row>
    <row r="1705" spans="1:11" x14ac:dyDescent="0.2">
      <c r="A1705" s="209" t="s">
        <v>1198</v>
      </c>
      <c r="B1705" s="209" t="s">
        <v>23</v>
      </c>
      <c r="C1705" s="209" t="s">
        <v>1753</v>
      </c>
      <c r="D1705" s="276">
        <v>5684</v>
      </c>
      <c r="E1705" s="479">
        <v>6.7459999999999994E-5</v>
      </c>
      <c r="F1705" s="276">
        <v>0</v>
      </c>
      <c r="G1705" s="276">
        <v>1234</v>
      </c>
      <c r="H1705" s="276">
        <v>19</v>
      </c>
      <c r="I1705" s="276">
        <v>303</v>
      </c>
      <c r="J1705" s="276">
        <v>7240</v>
      </c>
      <c r="K1705" s="479">
        <v>8.5929999999999999E-5</v>
      </c>
    </row>
    <row r="1706" spans="1:11" x14ac:dyDescent="0.2">
      <c r="A1706" s="209" t="s">
        <v>1198</v>
      </c>
      <c r="B1706" s="209" t="s">
        <v>21</v>
      </c>
      <c r="C1706" s="209" t="s">
        <v>1753</v>
      </c>
      <c r="D1706" s="276">
        <v>50340</v>
      </c>
      <c r="E1706" s="479">
        <v>5.9747000000000001E-4</v>
      </c>
      <c r="F1706" s="276">
        <v>0</v>
      </c>
      <c r="G1706" s="276">
        <v>3316</v>
      </c>
      <c r="H1706" s="276">
        <v>228</v>
      </c>
      <c r="I1706" s="276">
        <v>1511</v>
      </c>
      <c r="J1706" s="276">
        <v>55395</v>
      </c>
      <c r="K1706" s="479">
        <v>6.5746999999999995E-4</v>
      </c>
    </row>
    <row r="1707" spans="1:11" x14ac:dyDescent="0.2">
      <c r="A1707" s="209" t="s">
        <v>1198</v>
      </c>
      <c r="B1707" s="209" t="s">
        <v>20</v>
      </c>
      <c r="C1707" s="209" t="s">
        <v>1753</v>
      </c>
      <c r="D1707" s="276">
        <v>768663</v>
      </c>
      <c r="E1707" s="479">
        <v>9.1230700000000005E-3</v>
      </c>
      <c r="F1707" s="276">
        <v>0</v>
      </c>
      <c r="G1707" s="276">
        <v>144448</v>
      </c>
      <c r="H1707" s="276">
        <v>121</v>
      </c>
      <c r="I1707" s="276">
        <v>27442</v>
      </c>
      <c r="J1707" s="276">
        <v>940674</v>
      </c>
      <c r="K1707" s="479">
        <v>1.116463E-2</v>
      </c>
    </row>
    <row r="1708" spans="1:11" x14ac:dyDescent="0.2">
      <c r="A1708" s="209" t="s">
        <v>1198</v>
      </c>
      <c r="B1708" s="209" t="s">
        <v>1119</v>
      </c>
      <c r="C1708" s="209" t="s">
        <v>1753</v>
      </c>
      <c r="D1708" s="276">
        <v>760386</v>
      </c>
      <c r="E1708" s="479">
        <v>9.0248399999999993E-3</v>
      </c>
      <c r="F1708" s="276">
        <v>0</v>
      </c>
      <c r="G1708" s="276">
        <v>105924</v>
      </c>
      <c r="H1708" s="276">
        <v>0</v>
      </c>
      <c r="I1708" s="276">
        <v>10896</v>
      </c>
      <c r="J1708" s="276">
        <v>877206</v>
      </c>
      <c r="K1708" s="479">
        <v>1.041134E-2</v>
      </c>
    </row>
    <row r="1709" spans="1:11" x14ac:dyDescent="0.2">
      <c r="A1709" s="209" t="s">
        <v>1198</v>
      </c>
      <c r="B1709" s="209" t="s">
        <v>1120</v>
      </c>
      <c r="C1709" s="209" t="s">
        <v>1753</v>
      </c>
      <c r="D1709" s="276">
        <v>780070</v>
      </c>
      <c r="E1709" s="479">
        <v>9.2584599999999996E-3</v>
      </c>
      <c r="F1709" s="276">
        <v>0</v>
      </c>
      <c r="G1709" s="276">
        <v>104711</v>
      </c>
      <c r="H1709" s="276">
        <v>1</v>
      </c>
      <c r="I1709" s="276">
        <v>11321</v>
      </c>
      <c r="J1709" s="276">
        <v>896103</v>
      </c>
      <c r="K1709" s="479">
        <v>1.063563E-2</v>
      </c>
    </row>
    <row r="1710" spans="1:11" x14ac:dyDescent="0.2">
      <c r="A1710" s="209" t="s">
        <v>1198</v>
      </c>
      <c r="B1710" s="209" t="s">
        <v>1121</v>
      </c>
      <c r="C1710" s="209" t="s">
        <v>1753</v>
      </c>
      <c r="D1710" s="276">
        <v>220629</v>
      </c>
      <c r="E1710" s="479">
        <v>2.6185900000000001E-3</v>
      </c>
      <c r="F1710" s="276">
        <v>0</v>
      </c>
      <c r="G1710" s="276">
        <v>20396</v>
      </c>
      <c r="H1710" s="276">
        <v>0</v>
      </c>
      <c r="I1710" s="276">
        <v>3341</v>
      </c>
      <c r="J1710" s="276">
        <v>244366</v>
      </c>
      <c r="K1710" s="479">
        <v>2.9003200000000001E-3</v>
      </c>
    </row>
    <row r="1711" spans="1:11" x14ac:dyDescent="0.2">
      <c r="A1711" s="209" t="s">
        <v>1198</v>
      </c>
      <c r="B1711" s="209" t="s">
        <v>1122</v>
      </c>
      <c r="C1711" s="209" t="s">
        <v>1753</v>
      </c>
      <c r="D1711" s="276">
        <v>40922</v>
      </c>
      <c r="E1711" s="479">
        <v>4.8568999999999999E-4</v>
      </c>
      <c r="F1711" s="276">
        <v>0</v>
      </c>
      <c r="G1711" s="276">
        <v>3810</v>
      </c>
      <c r="H1711" s="276">
        <v>0</v>
      </c>
      <c r="I1711" s="276">
        <v>578</v>
      </c>
      <c r="J1711" s="276">
        <v>45310</v>
      </c>
      <c r="K1711" s="479">
        <v>5.3777000000000002E-4</v>
      </c>
    </row>
    <row r="1712" spans="1:11" x14ac:dyDescent="0.2">
      <c r="A1712" s="209" t="s">
        <v>1198</v>
      </c>
      <c r="B1712" s="209" t="s">
        <v>1123</v>
      </c>
      <c r="C1712" s="209" t="s">
        <v>1753</v>
      </c>
      <c r="D1712" s="276">
        <v>1570303</v>
      </c>
      <c r="E1712" s="479">
        <v>1.8637540000000001E-2</v>
      </c>
      <c r="F1712" s="276">
        <v>0</v>
      </c>
      <c r="G1712" s="276">
        <v>142362</v>
      </c>
      <c r="H1712" s="276">
        <v>0</v>
      </c>
      <c r="I1712" s="276">
        <v>24657</v>
      </c>
      <c r="J1712" s="276">
        <v>1737322</v>
      </c>
      <c r="K1712" s="479">
        <v>2.0619849999999999E-2</v>
      </c>
    </row>
    <row r="1713" spans="1:11" x14ac:dyDescent="0.2">
      <c r="A1713" s="209" t="s">
        <v>1198</v>
      </c>
      <c r="B1713" s="209" t="s">
        <v>15</v>
      </c>
      <c r="C1713" s="209" t="s">
        <v>1753</v>
      </c>
      <c r="D1713" s="276">
        <v>223248</v>
      </c>
      <c r="E1713" s="479">
        <v>2.6496800000000002E-3</v>
      </c>
      <c r="F1713" s="276">
        <v>0</v>
      </c>
      <c r="G1713" s="276">
        <v>18673</v>
      </c>
      <c r="H1713" s="276">
        <v>3</v>
      </c>
      <c r="I1713" s="276">
        <v>3024</v>
      </c>
      <c r="J1713" s="276">
        <v>244948</v>
      </c>
      <c r="K1713" s="479">
        <v>2.9072299999999998E-3</v>
      </c>
    </row>
    <row r="1714" spans="1:11" x14ac:dyDescent="0.2">
      <c r="A1714" s="209" t="s">
        <v>1198</v>
      </c>
      <c r="B1714" s="209" t="s">
        <v>11</v>
      </c>
      <c r="C1714" s="209" t="s">
        <v>1753</v>
      </c>
      <c r="D1714" s="276">
        <v>910566</v>
      </c>
      <c r="E1714" s="479">
        <v>1.0807280000000001E-2</v>
      </c>
      <c r="F1714" s="276">
        <v>0</v>
      </c>
      <c r="G1714" s="276">
        <v>214422</v>
      </c>
      <c r="H1714" s="276">
        <v>0</v>
      </c>
      <c r="I1714" s="276">
        <v>11796</v>
      </c>
      <c r="J1714" s="276">
        <v>1136784</v>
      </c>
      <c r="K1714" s="479">
        <v>1.3492209999999999E-2</v>
      </c>
    </row>
    <row r="1715" spans="1:11" x14ac:dyDescent="0.2">
      <c r="A1715" s="209" t="s">
        <v>1198</v>
      </c>
      <c r="B1715" s="209" t="s">
        <v>9</v>
      </c>
      <c r="C1715" s="209" t="s">
        <v>1753</v>
      </c>
      <c r="D1715" s="276">
        <v>227050</v>
      </c>
      <c r="E1715" s="479">
        <v>2.6947999999999998E-3</v>
      </c>
      <c r="F1715" s="276">
        <v>0</v>
      </c>
      <c r="G1715" s="276">
        <v>40449</v>
      </c>
      <c r="H1715" s="276">
        <v>0</v>
      </c>
      <c r="I1715" s="276">
        <v>3464</v>
      </c>
      <c r="J1715" s="276">
        <v>270963</v>
      </c>
      <c r="K1715" s="479">
        <v>3.2159900000000002E-3</v>
      </c>
    </row>
    <row r="1716" spans="1:11" x14ac:dyDescent="0.2">
      <c r="A1716" s="209" t="s">
        <v>1198</v>
      </c>
      <c r="B1716" s="209" t="s">
        <v>1124</v>
      </c>
      <c r="C1716" s="209" t="s">
        <v>1753</v>
      </c>
      <c r="D1716" s="276">
        <v>362454</v>
      </c>
      <c r="E1716" s="479">
        <v>4.3018800000000001E-3</v>
      </c>
      <c r="F1716" s="276">
        <v>0</v>
      </c>
      <c r="G1716" s="276">
        <v>33903</v>
      </c>
      <c r="H1716" s="276">
        <v>0</v>
      </c>
      <c r="I1716" s="276">
        <v>5178</v>
      </c>
      <c r="J1716" s="276">
        <v>401535</v>
      </c>
      <c r="K1716" s="479">
        <v>4.7657200000000002E-3</v>
      </c>
    </row>
    <row r="1717" spans="1:11" x14ac:dyDescent="0.2">
      <c r="A1717" s="209" t="s">
        <v>1198</v>
      </c>
      <c r="B1717" s="209" t="s">
        <v>1125</v>
      </c>
      <c r="C1717" s="209" t="s">
        <v>1753</v>
      </c>
      <c r="D1717" s="276">
        <v>573464</v>
      </c>
      <c r="E1717" s="479">
        <v>6.8063000000000004E-3</v>
      </c>
      <c r="F1717" s="276">
        <v>0</v>
      </c>
      <c r="G1717" s="276">
        <v>52797</v>
      </c>
      <c r="H1717" s="276">
        <v>0</v>
      </c>
      <c r="I1717" s="276">
        <v>7588</v>
      </c>
      <c r="J1717" s="276">
        <v>633849</v>
      </c>
      <c r="K1717" s="479">
        <v>7.5230000000000002E-3</v>
      </c>
    </row>
    <row r="1718" spans="1:11" x14ac:dyDescent="0.2">
      <c r="A1718" s="209" t="s">
        <v>1198</v>
      </c>
      <c r="B1718" s="209" t="s">
        <v>1126</v>
      </c>
      <c r="C1718" s="209" t="s">
        <v>1753</v>
      </c>
      <c r="D1718" s="276">
        <v>1576718</v>
      </c>
      <c r="E1718" s="479">
        <v>1.871368E-2</v>
      </c>
      <c r="F1718" s="276">
        <v>0</v>
      </c>
      <c r="G1718" s="276">
        <v>152149</v>
      </c>
      <c r="H1718" s="276">
        <v>0</v>
      </c>
      <c r="I1718" s="276">
        <v>22934</v>
      </c>
      <c r="J1718" s="276">
        <v>1751801</v>
      </c>
      <c r="K1718" s="479">
        <v>2.07917E-2</v>
      </c>
    </row>
    <row r="1719" spans="1:11" x14ac:dyDescent="0.2">
      <c r="A1719" s="209" t="s">
        <v>1198</v>
      </c>
      <c r="B1719" s="209" t="s">
        <v>1127</v>
      </c>
      <c r="C1719" s="209" t="s">
        <v>1753</v>
      </c>
      <c r="D1719" s="276">
        <v>1462317</v>
      </c>
      <c r="E1719" s="479">
        <v>1.7355880000000001E-2</v>
      </c>
      <c r="F1719" s="276">
        <v>0</v>
      </c>
      <c r="G1719" s="276">
        <v>165268</v>
      </c>
      <c r="H1719" s="276">
        <v>0</v>
      </c>
      <c r="I1719" s="276">
        <v>20187</v>
      </c>
      <c r="J1719" s="276">
        <v>1647772</v>
      </c>
      <c r="K1719" s="479">
        <v>1.9557000000000001E-2</v>
      </c>
    </row>
    <row r="1720" spans="1:11" x14ac:dyDescent="0.2">
      <c r="A1720" s="209" t="s">
        <v>1198</v>
      </c>
      <c r="B1720" s="209" t="s">
        <v>7</v>
      </c>
      <c r="C1720" s="209" t="s">
        <v>1753</v>
      </c>
      <c r="D1720" s="276">
        <v>1110087</v>
      </c>
      <c r="E1720" s="479">
        <v>1.3175350000000001E-2</v>
      </c>
      <c r="F1720" s="276">
        <v>0</v>
      </c>
      <c r="G1720" s="276">
        <v>118177</v>
      </c>
      <c r="H1720" s="276">
        <v>0</v>
      </c>
      <c r="I1720" s="276">
        <v>12304</v>
      </c>
      <c r="J1720" s="276">
        <v>1240568</v>
      </c>
      <c r="K1720" s="479">
        <v>1.4723999999999999E-2</v>
      </c>
    </row>
    <row r="1721" spans="1:11" x14ac:dyDescent="0.2">
      <c r="A1721" s="209" t="s">
        <v>1198</v>
      </c>
      <c r="B1721" s="209" t="s">
        <v>886</v>
      </c>
      <c r="C1721" s="209" t="s">
        <v>1753</v>
      </c>
      <c r="D1721" s="276">
        <v>394221</v>
      </c>
      <c r="E1721" s="479">
        <v>4.6789099999999997E-3</v>
      </c>
      <c r="F1721" s="276">
        <v>0</v>
      </c>
      <c r="G1721" s="276">
        <v>67614</v>
      </c>
      <c r="H1721" s="276">
        <v>0</v>
      </c>
      <c r="I1721" s="276">
        <v>7093</v>
      </c>
      <c r="J1721" s="276">
        <v>468928</v>
      </c>
      <c r="K1721" s="479">
        <v>5.5655899999999996E-3</v>
      </c>
    </row>
    <row r="1722" spans="1:11" x14ac:dyDescent="0.2">
      <c r="A1722" s="209" t="s">
        <v>1198</v>
      </c>
      <c r="B1722" s="209" t="s">
        <v>883</v>
      </c>
      <c r="C1722" s="209" t="s">
        <v>1753</v>
      </c>
      <c r="D1722" s="276">
        <v>67932</v>
      </c>
      <c r="E1722" s="479">
        <v>8.0626999999999999E-4</v>
      </c>
      <c r="F1722" s="276">
        <v>0</v>
      </c>
      <c r="G1722" s="276">
        <v>8866</v>
      </c>
      <c r="H1722" s="276">
        <v>0</v>
      </c>
      <c r="I1722" s="276">
        <v>1137</v>
      </c>
      <c r="J1722" s="276">
        <v>77935</v>
      </c>
      <c r="K1722" s="479">
        <v>9.2498999999999999E-4</v>
      </c>
    </row>
    <row r="1723" spans="1:11" x14ac:dyDescent="0.2">
      <c r="A1723" s="209" t="s">
        <v>1198</v>
      </c>
      <c r="B1723" s="209" t="s">
        <v>1128</v>
      </c>
      <c r="C1723" s="209" t="s">
        <v>1753</v>
      </c>
      <c r="D1723" s="276">
        <v>770410</v>
      </c>
      <c r="E1723" s="479">
        <v>9.1438100000000005E-3</v>
      </c>
      <c r="F1723" s="276">
        <v>0</v>
      </c>
      <c r="G1723" s="276">
        <v>79798</v>
      </c>
      <c r="H1723" s="276">
        <v>69</v>
      </c>
      <c r="I1723" s="276">
        <v>12744</v>
      </c>
      <c r="J1723" s="276">
        <v>863021</v>
      </c>
      <c r="K1723" s="479">
        <v>1.024298E-2</v>
      </c>
    </row>
    <row r="1724" spans="1:11" x14ac:dyDescent="0.2">
      <c r="A1724" s="209" t="s">
        <v>1198</v>
      </c>
      <c r="B1724" s="209" t="s">
        <v>1129</v>
      </c>
      <c r="C1724" s="209" t="s">
        <v>1753</v>
      </c>
      <c r="D1724" s="276">
        <v>309617</v>
      </c>
      <c r="E1724" s="479">
        <v>3.6747699999999999E-3</v>
      </c>
      <c r="F1724" s="276">
        <v>0</v>
      </c>
      <c r="G1724" s="276">
        <v>85196</v>
      </c>
      <c r="H1724" s="276">
        <v>0</v>
      </c>
      <c r="I1724" s="276">
        <v>4873</v>
      </c>
      <c r="J1724" s="276">
        <v>399686</v>
      </c>
      <c r="K1724" s="479">
        <v>4.7437800000000004E-3</v>
      </c>
    </row>
    <row r="1725" spans="1:11" x14ac:dyDescent="0.2">
      <c r="A1725" s="209" t="s">
        <v>1198</v>
      </c>
      <c r="B1725" s="209" t="s">
        <v>1130</v>
      </c>
      <c r="C1725" s="209" t="s">
        <v>1753</v>
      </c>
      <c r="D1725" s="276">
        <v>466727</v>
      </c>
      <c r="E1725" s="479">
        <v>5.5394700000000003E-3</v>
      </c>
      <c r="F1725" s="276">
        <v>0</v>
      </c>
      <c r="G1725" s="276">
        <v>44773</v>
      </c>
      <c r="H1725" s="276">
        <v>670</v>
      </c>
      <c r="I1725" s="276">
        <v>6761</v>
      </c>
      <c r="J1725" s="276">
        <v>518931</v>
      </c>
      <c r="K1725" s="479">
        <v>6.1590600000000001E-3</v>
      </c>
    </row>
    <row r="1726" spans="1:11" x14ac:dyDescent="0.2">
      <c r="A1726" s="209" t="s">
        <v>1198</v>
      </c>
      <c r="B1726" s="209" t="s">
        <v>1131</v>
      </c>
      <c r="C1726" s="209" t="s">
        <v>1753</v>
      </c>
      <c r="D1726" s="276">
        <v>2389</v>
      </c>
      <c r="E1726" s="479">
        <v>2.8350000000000001E-5</v>
      </c>
      <c r="F1726" s="276">
        <v>0</v>
      </c>
      <c r="G1726" s="276">
        <v>0</v>
      </c>
      <c r="H1726" s="276">
        <v>0</v>
      </c>
      <c r="I1726" s="276">
        <v>75</v>
      </c>
      <c r="J1726" s="276">
        <v>2464</v>
      </c>
      <c r="K1726" s="479">
        <v>2.9240000000000001E-5</v>
      </c>
    </row>
    <row r="1727" spans="1:11" x14ac:dyDescent="0.2">
      <c r="A1727" s="209" t="s">
        <v>1198</v>
      </c>
      <c r="B1727" s="209" t="s">
        <v>880</v>
      </c>
      <c r="C1727" s="209" t="s">
        <v>1753</v>
      </c>
      <c r="D1727" s="276">
        <v>3919648</v>
      </c>
      <c r="E1727" s="479">
        <v>4.6521340000000001E-2</v>
      </c>
      <c r="F1727" s="276">
        <v>0</v>
      </c>
      <c r="G1727" s="276">
        <v>249753</v>
      </c>
      <c r="H1727" s="276">
        <v>0</v>
      </c>
      <c r="I1727" s="276">
        <v>35917</v>
      </c>
      <c r="J1727" s="276">
        <v>4205318</v>
      </c>
      <c r="K1727" s="479">
        <v>4.991189E-2</v>
      </c>
    </row>
    <row r="1728" spans="1:11" x14ac:dyDescent="0.2">
      <c r="A1728" s="209" t="s">
        <v>1198</v>
      </c>
      <c r="B1728" s="209" t="s">
        <v>1132</v>
      </c>
      <c r="C1728" s="209" t="s">
        <v>1753</v>
      </c>
      <c r="D1728" s="276">
        <v>2842930</v>
      </c>
      <c r="E1728" s="479">
        <v>3.3742040000000001E-2</v>
      </c>
      <c r="F1728" s="276">
        <v>0</v>
      </c>
      <c r="G1728" s="276">
        <v>147001</v>
      </c>
      <c r="H1728" s="276">
        <v>1</v>
      </c>
      <c r="I1728" s="276">
        <v>31303</v>
      </c>
      <c r="J1728" s="276">
        <v>3021235</v>
      </c>
      <c r="K1728" s="479">
        <v>3.5858300000000003E-2</v>
      </c>
    </row>
    <row r="1729" spans="1:11" x14ac:dyDescent="0.2">
      <c r="A1729" s="209" t="s">
        <v>1198</v>
      </c>
      <c r="B1729" s="209" t="s">
        <v>878</v>
      </c>
      <c r="C1729" s="209" t="s">
        <v>1753</v>
      </c>
      <c r="D1729" s="276">
        <v>2954967</v>
      </c>
      <c r="E1729" s="479">
        <v>3.5071779999999997E-2</v>
      </c>
      <c r="F1729" s="276">
        <v>0</v>
      </c>
      <c r="G1729" s="276">
        <v>256545</v>
      </c>
      <c r="H1729" s="276">
        <v>3</v>
      </c>
      <c r="I1729" s="276">
        <v>37739</v>
      </c>
      <c r="J1729" s="276">
        <v>3249254</v>
      </c>
      <c r="K1729" s="479">
        <v>3.8564599999999997E-2</v>
      </c>
    </row>
    <row r="1730" spans="1:11" x14ac:dyDescent="0.2">
      <c r="A1730" s="209" t="s">
        <v>1198</v>
      </c>
      <c r="B1730" s="209" t="s">
        <v>877</v>
      </c>
      <c r="C1730" s="209" t="s">
        <v>1753</v>
      </c>
      <c r="D1730" s="276">
        <v>262900</v>
      </c>
      <c r="E1730" s="479">
        <v>3.1202999999999999E-3</v>
      </c>
      <c r="F1730" s="276">
        <v>0</v>
      </c>
      <c r="G1730" s="276">
        <v>48507</v>
      </c>
      <c r="H1730" s="276">
        <v>204</v>
      </c>
      <c r="I1730" s="276">
        <v>2863</v>
      </c>
      <c r="J1730" s="276">
        <v>314474</v>
      </c>
      <c r="K1730" s="479">
        <v>3.7324099999999998E-3</v>
      </c>
    </row>
    <row r="1731" spans="1:11" x14ac:dyDescent="0.2">
      <c r="A1731" s="209" t="s">
        <v>1198</v>
      </c>
      <c r="B1731" s="209" t="s">
        <v>875</v>
      </c>
      <c r="C1731" s="209" t="s">
        <v>1753</v>
      </c>
      <c r="D1731" s="276">
        <v>607488</v>
      </c>
      <c r="E1731" s="479">
        <v>7.2101300000000004E-3</v>
      </c>
      <c r="F1731" s="276">
        <v>0</v>
      </c>
      <c r="G1731" s="276">
        <v>81672</v>
      </c>
      <c r="H1731" s="276">
        <v>0</v>
      </c>
      <c r="I1731" s="276">
        <v>5907</v>
      </c>
      <c r="J1731" s="276">
        <v>695067</v>
      </c>
      <c r="K1731" s="479">
        <v>8.2495799999999994E-3</v>
      </c>
    </row>
    <row r="1732" spans="1:11" x14ac:dyDescent="0.2">
      <c r="A1732" s="209" t="s">
        <v>1198</v>
      </c>
      <c r="B1732" s="209" t="s">
        <v>873</v>
      </c>
      <c r="C1732" s="209" t="s">
        <v>1753</v>
      </c>
      <c r="D1732" s="276">
        <v>1106398</v>
      </c>
      <c r="E1732" s="479">
        <v>1.313157E-2</v>
      </c>
      <c r="F1732" s="276">
        <v>0</v>
      </c>
      <c r="G1732" s="276">
        <v>113588</v>
      </c>
      <c r="H1732" s="276">
        <v>0</v>
      </c>
      <c r="I1732" s="276">
        <v>17815</v>
      </c>
      <c r="J1732" s="276">
        <v>1237801</v>
      </c>
      <c r="K1732" s="479">
        <v>1.469116E-2</v>
      </c>
    </row>
    <row r="1733" spans="1:11" x14ac:dyDescent="0.2">
      <c r="A1733" s="209" t="s">
        <v>1198</v>
      </c>
      <c r="B1733" s="209" t="s">
        <v>1133</v>
      </c>
      <c r="C1733" s="209" t="s">
        <v>1753</v>
      </c>
      <c r="D1733" s="276">
        <v>1193034</v>
      </c>
      <c r="E1733" s="479">
        <v>1.415983E-2</v>
      </c>
      <c r="F1733" s="276">
        <v>0</v>
      </c>
      <c r="G1733" s="276">
        <v>136682</v>
      </c>
      <c r="H1733" s="276">
        <v>15</v>
      </c>
      <c r="I1733" s="276">
        <v>11111</v>
      </c>
      <c r="J1733" s="276">
        <v>1340842</v>
      </c>
      <c r="K1733" s="479">
        <v>1.5914129999999999E-2</v>
      </c>
    </row>
    <row r="1734" spans="1:11" x14ac:dyDescent="0.2">
      <c r="A1734" s="209" t="s">
        <v>1198</v>
      </c>
      <c r="B1734" s="209" t="s">
        <v>870</v>
      </c>
      <c r="C1734" s="209" t="s">
        <v>1753</v>
      </c>
      <c r="D1734" s="276">
        <v>371142</v>
      </c>
      <c r="E1734" s="479">
        <v>4.4049900000000001E-3</v>
      </c>
      <c r="F1734" s="276">
        <v>0</v>
      </c>
      <c r="G1734" s="276">
        <v>49754</v>
      </c>
      <c r="H1734" s="276">
        <v>163</v>
      </c>
      <c r="I1734" s="276">
        <v>3820</v>
      </c>
      <c r="J1734" s="276">
        <v>424879</v>
      </c>
      <c r="K1734" s="479">
        <v>5.0427800000000002E-3</v>
      </c>
    </row>
    <row r="1735" spans="1:11" x14ac:dyDescent="0.2">
      <c r="A1735" s="209" t="s">
        <v>1198</v>
      </c>
      <c r="B1735" s="209" t="s">
        <v>1134</v>
      </c>
      <c r="C1735" s="209" t="s">
        <v>1753</v>
      </c>
      <c r="D1735" s="276">
        <v>462210</v>
      </c>
      <c r="E1735" s="479">
        <v>5.4858600000000004E-3</v>
      </c>
      <c r="F1735" s="276">
        <v>0</v>
      </c>
      <c r="G1735" s="276">
        <v>69010</v>
      </c>
      <c r="H1735" s="276">
        <v>1009</v>
      </c>
      <c r="I1735" s="276">
        <v>5553</v>
      </c>
      <c r="J1735" s="276">
        <v>537782</v>
      </c>
      <c r="K1735" s="479">
        <v>6.3828000000000001E-3</v>
      </c>
    </row>
    <row r="1736" spans="1:11" x14ac:dyDescent="0.2">
      <c r="A1736" s="209" t="s">
        <v>1198</v>
      </c>
      <c r="B1736" s="209" t="s">
        <v>866</v>
      </c>
      <c r="C1736" s="209" t="s">
        <v>1753</v>
      </c>
      <c r="D1736" s="276">
        <v>694799</v>
      </c>
      <c r="E1736" s="479">
        <v>8.2463999999999992E-3</v>
      </c>
      <c r="F1736" s="276">
        <v>0</v>
      </c>
      <c r="G1736" s="276">
        <v>65795</v>
      </c>
      <c r="H1736" s="276">
        <v>176</v>
      </c>
      <c r="I1736" s="276">
        <v>5513</v>
      </c>
      <c r="J1736" s="276">
        <v>766283</v>
      </c>
      <c r="K1736" s="479">
        <v>9.0948299999999999E-3</v>
      </c>
    </row>
    <row r="1737" spans="1:11" x14ac:dyDescent="0.2">
      <c r="A1737" s="209" t="s">
        <v>1198</v>
      </c>
      <c r="B1737" s="209" t="s">
        <v>865</v>
      </c>
      <c r="C1737" s="209" t="s">
        <v>1753</v>
      </c>
      <c r="D1737" s="276">
        <v>9346376</v>
      </c>
      <c r="E1737" s="479">
        <v>0.11092985</v>
      </c>
      <c r="F1737" s="276">
        <v>0</v>
      </c>
      <c r="G1737" s="276">
        <v>310892</v>
      </c>
      <c r="H1737" s="276">
        <v>271</v>
      </c>
      <c r="I1737" s="276">
        <v>227701</v>
      </c>
      <c r="J1737" s="276">
        <v>9885240</v>
      </c>
      <c r="K1737" s="479">
        <v>0.11732549</v>
      </c>
    </row>
    <row r="1738" spans="1:11" x14ac:dyDescent="0.2">
      <c r="A1738" s="209" t="s">
        <v>1198</v>
      </c>
      <c r="B1738" s="209" t="s">
        <v>863</v>
      </c>
      <c r="C1738" s="209" t="s">
        <v>1753</v>
      </c>
      <c r="D1738" s="276">
        <v>1411503</v>
      </c>
      <c r="E1738" s="479">
        <v>1.6752779999999998E-2</v>
      </c>
      <c r="F1738" s="276">
        <v>0</v>
      </c>
      <c r="G1738" s="276">
        <v>47461</v>
      </c>
      <c r="H1738" s="276">
        <v>10</v>
      </c>
      <c r="I1738" s="276">
        <v>27029</v>
      </c>
      <c r="J1738" s="276">
        <v>1486003</v>
      </c>
      <c r="K1738" s="479">
        <v>1.7637010000000002E-2</v>
      </c>
    </row>
    <row r="1739" spans="1:11" x14ac:dyDescent="0.2">
      <c r="A1739" s="209" t="s">
        <v>1198</v>
      </c>
      <c r="B1739" s="209" t="s">
        <v>1135</v>
      </c>
      <c r="C1739" s="209" t="s">
        <v>1753</v>
      </c>
      <c r="D1739" s="276">
        <v>263858</v>
      </c>
      <c r="E1739" s="479">
        <v>3.13167E-3</v>
      </c>
      <c r="F1739" s="276">
        <v>0</v>
      </c>
      <c r="G1739" s="276">
        <v>7621</v>
      </c>
      <c r="H1739" s="276">
        <v>2</v>
      </c>
      <c r="I1739" s="276">
        <v>5988</v>
      </c>
      <c r="J1739" s="276">
        <v>277469</v>
      </c>
      <c r="K1739" s="479">
        <v>3.29321E-3</v>
      </c>
    </row>
    <row r="1740" spans="1:11" x14ac:dyDescent="0.2">
      <c r="A1740" s="209" t="s">
        <v>1198</v>
      </c>
      <c r="B1740" s="209" t="s">
        <v>861</v>
      </c>
      <c r="C1740" s="209" t="s">
        <v>1753</v>
      </c>
      <c r="D1740" s="276">
        <v>4587425</v>
      </c>
      <c r="E1740" s="479">
        <v>5.4447019999999999E-2</v>
      </c>
      <c r="F1740" s="276">
        <v>0</v>
      </c>
      <c r="G1740" s="276">
        <v>144113</v>
      </c>
      <c r="H1740" s="276">
        <v>1</v>
      </c>
      <c r="I1740" s="276">
        <v>71479</v>
      </c>
      <c r="J1740" s="276">
        <v>4803018</v>
      </c>
      <c r="K1740" s="479">
        <v>5.7005840000000002E-2</v>
      </c>
    </row>
    <row r="1741" spans="1:11" x14ac:dyDescent="0.2">
      <c r="A1741" s="209" t="s">
        <v>1198</v>
      </c>
      <c r="B1741" s="209" t="s">
        <v>859</v>
      </c>
      <c r="C1741" s="209" t="s">
        <v>1753</v>
      </c>
      <c r="D1741" s="276">
        <v>1570344</v>
      </c>
      <c r="E1741" s="479">
        <v>1.863803E-2</v>
      </c>
      <c r="F1741" s="276">
        <v>0</v>
      </c>
      <c r="G1741" s="276">
        <v>141583</v>
      </c>
      <c r="H1741" s="276">
        <v>0</v>
      </c>
      <c r="I1741" s="276">
        <v>3913</v>
      </c>
      <c r="J1741" s="276">
        <v>1715840</v>
      </c>
      <c r="K1741" s="479">
        <v>2.0364879999999998E-2</v>
      </c>
    </row>
    <row r="1742" spans="1:11" x14ac:dyDescent="0.2">
      <c r="A1742" s="209" t="s">
        <v>1198</v>
      </c>
      <c r="B1742" s="209" t="s">
        <v>1136</v>
      </c>
      <c r="C1742" s="209" t="s">
        <v>1753</v>
      </c>
      <c r="D1742" s="276">
        <v>92307</v>
      </c>
      <c r="E1742" s="479">
        <v>1.0955699999999999E-3</v>
      </c>
      <c r="F1742" s="276">
        <v>0</v>
      </c>
      <c r="G1742" s="276">
        <v>11478</v>
      </c>
      <c r="H1742" s="276">
        <v>0</v>
      </c>
      <c r="I1742" s="276">
        <v>1454</v>
      </c>
      <c r="J1742" s="276">
        <v>105239</v>
      </c>
      <c r="K1742" s="479">
        <v>1.24906E-3</v>
      </c>
    </row>
    <row r="1743" spans="1:11" x14ac:dyDescent="0.2">
      <c r="A1743" s="209" t="s">
        <v>1198</v>
      </c>
      <c r="B1743" s="209" t="s">
        <v>1137</v>
      </c>
      <c r="C1743" s="209" t="s">
        <v>1753</v>
      </c>
      <c r="D1743" s="276">
        <v>930842</v>
      </c>
      <c r="E1743" s="479">
        <v>1.1047939999999999E-2</v>
      </c>
      <c r="F1743" s="276">
        <v>0</v>
      </c>
      <c r="G1743" s="276">
        <v>94830</v>
      </c>
      <c r="H1743" s="276">
        <v>0</v>
      </c>
      <c r="I1743" s="276">
        <v>13340</v>
      </c>
      <c r="J1743" s="276">
        <v>1039012</v>
      </c>
      <c r="K1743" s="479">
        <v>1.2331780000000001E-2</v>
      </c>
    </row>
    <row r="1744" spans="1:11" x14ac:dyDescent="0.2">
      <c r="A1744" s="209" t="s">
        <v>1198</v>
      </c>
      <c r="B1744" s="209" t="s">
        <v>1138</v>
      </c>
      <c r="C1744" s="209" t="s">
        <v>1753</v>
      </c>
      <c r="D1744" s="276">
        <v>268859</v>
      </c>
      <c r="E1744" s="479">
        <v>3.1910200000000001E-3</v>
      </c>
      <c r="F1744" s="276">
        <v>0</v>
      </c>
      <c r="G1744" s="276">
        <v>28903</v>
      </c>
      <c r="H1744" s="276">
        <v>30</v>
      </c>
      <c r="I1744" s="276">
        <v>3307</v>
      </c>
      <c r="J1744" s="276">
        <v>301099</v>
      </c>
      <c r="K1744" s="479">
        <v>3.5736700000000001E-3</v>
      </c>
    </row>
    <row r="1745" spans="1:11" x14ac:dyDescent="0.2">
      <c r="A1745" s="209" t="s">
        <v>1198</v>
      </c>
      <c r="B1745" s="209" t="s">
        <v>839</v>
      </c>
      <c r="C1745" s="209" t="s">
        <v>1753</v>
      </c>
      <c r="D1745" s="276">
        <v>96459</v>
      </c>
      <c r="E1745" s="479">
        <v>1.14485E-3</v>
      </c>
      <c r="F1745" s="276">
        <v>0</v>
      </c>
      <c r="G1745" s="276">
        <v>29757</v>
      </c>
      <c r="H1745" s="276">
        <v>8</v>
      </c>
      <c r="I1745" s="276">
        <v>4169</v>
      </c>
      <c r="J1745" s="276">
        <v>130393</v>
      </c>
      <c r="K1745" s="479">
        <v>1.5476000000000001E-3</v>
      </c>
    </row>
    <row r="1746" spans="1:11" x14ac:dyDescent="0.2">
      <c r="A1746" s="209" t="s">
        <v>1198</v>
      </c>
      <c r="B1746" s="209" t="s">
        <v>837</v>
      </c>
      <c r="C1746" s="209" t="s">
        <v>1753</v>
      </c>
      <c r="D1746" s="276">
        <v>587381</v>
      </c>
      <c r="E1746" s="479">
        <v>6.9714800000000004E-3</v>
      </c>
      <c r="F1746" s="276">
        <v>0</v>
      </c>
      <c r="G1746" s="276">
        <v>103337</v>
      </c>
      <c r="H1746" s="276">
        <v>8224</v>
      </c>
      <c r="I1746" s="276">
        <v>26019</v>
      </c>
      <c r="J1746" s="276">
        <v>724961</v>
      </c>
      <c r="K1746" s="479">
        <v>8.60438E-3</v>
      </c>
    </row>
    <row r="1747" spans="1:11" x14ac:dyDescent="0.2">
      <c r="A1747" s="209" t="s">
        <v>1198</v>
      </c>
      <c r="B1747" s="209" t="s">
        <v>1141</v>
      </c>
      <c r="C1747" s="209" t="s">
        <v>1753</v>
      </c>
      <c r="D1747" s="276">
        <v>58614</v>
      </c>
      <c r="E1747" s="479">
        <v>6.9567999999999995E-4</v>
      </c>
      <c r="F1747" s="276">
        <v>0</v>
      </c>
      <c r="G1747" s="276">
        <v>0</v>
      </c>
      <c r="H1747" s="276">
        <v>0</v>
      </c>
      <c r="I1747" s="276">
        <v>0</v>
      </c>
      <c r="J1747" s="276">
        <v>58614</v>
      </c>
      <c r="K1747" s="479">
        <v>6.9567999999999995E-4</v>
      </c>
    </row>
    <row r="1748" spans="1:11" x14ac:dyDescent="0.2">
      <c r="A1748" s="209" t="s">
        <v>1198</v>
      </c>
      <c r="B1748" s="209" t="s">
        <v>1142</v>
      </c>
      <c r="C1748" s="209" t="s">
        <v>1753</v>
      </c>
      <c r="D1748" s="276">
        <v>1611</v>
      </c>
      <c r="E1748" s="479">
        <v>1.912E-5</v>
      </c>
      <c r="F1748" s="276">
        <v>0</v>
      </c>
      <c r="G1748" s="276">
        <v>0</v>
      </c>
      <c r="H1748" s="276">
        <v>0</v>
      </c>
      <c r="I1748" s="276">
        <v>0</v>
      </c>
      <c r="J1748" s="276">
        <v>1611</v>
      </c>
      <c r="K1748" s="479">
        <v>1.912E-5</v>
      </c>
    </row>
    <row r="1749" spans="1:11" x14ac:dyDescent="0.2">
      <c r="A1749" s="209" t="s">
        <v>1198</v>
      </c>
      <c r="B1749" s="209" t="s">
        <v>1144</v>
      </c>
      <c r="C1749" s="209" t="s">
        <v>1753</v>
      </c>
      <c r="D1749" s="276">
        <v>20656</v>
      </c>
      <c r="E1749" s="479">
        <v>2.4516000000000002E-4</v>
      </c>
      <c r="F1749" s="276">
        <v>0</v>
      </c>
      <c r="G1749" s="276">
        <v>0</v>
      </c>
      <c r="H1749" s="276">
        <v>0</v>
      </c>
      <c r="I1749" s="276">
        <v>0</v>
      </c>
      <c r="J1749" s="276">
        <v>20656</v>
      </c>
      <c r="K1749" s="479">
        <v>2.4516000000000002E-4</v>
      </c>
    </row>
    <row r="1750" spans="1:11" x14ac:dyDescent="0.2">
      <c r="A1750" s="209" t="s">
        <v>1198</v>
      </c>
      <c r="B1750" s="209" t="s">
        <v>1145</v>
      </c>
      <c r="C1750" s="209" t="s">
        <v>1753</v>
      </c>
      <c r="D1750" s="276">
        <v>8508</v>
      </c>
      <c r="E1750" s="479">
        <v>1.0098E-4</v>
      </c>
      <c r="F1750" s="276">
        <v>0</v>
      </c>
      <c r="G1750" s="276">
        <v>0</v>
      </c>
      <c r="H1750" s="276">
        <v>0</v>
      </c>
      <c r="I1750" s="276">
        <v>0</v>
      </c>
      <c r="J1750" s="276">
        <v>8508</v>
      </c>
      <c r="K1750" s="479">
        <v>1.0098E-4</v>
      </c>
    </row>
    <row r="1751" spans="1:11" x14ac:dyDescent="0.2">
      <c r="A1751" s="209" t="s">
        <v>1198</v>
      </c>
      <c r="B1751" s="209" t="s">
        <v>815</v>
      </c>
      <c r="C1751" s="209" t="s">
        <v>1753</v>
      </c>
      <c r="D1751" s="276">
        <v>-1044097</v>
      </c>
      <c r="E1751" s="479">
        <v>-1.2392129999999999E-2</v>
      </c>
      <c r="F1751" s="276">
        <v>0</v>
      </c>
      <c r="G1751" s="276">
        <v>0</v>
      </c>
      <c r="H1751" s="276">
        <v>0</v>
      </c>
      <c r="I1751" s="276">
        <v>0</v>
      </c>
      <c r="J1751" s="276">
        <v>-1044097</v>
      </c>
      <c r="K1751" s="479">
        <v>-1.2392129999999999E-2</v>
      </c>
    </row>
    <row r="1752" spans="1:11" x14ac:dyDescent="0.2">
      <c r="A1752" s="209" t="s">
        <v>1198</v>
      </c>
      <c r="B1752" s="209" t="s">
        <v>815</v>
      </c>
      <c r="C1752" s="209" t="s">
        <v>896</v>
      </c>
      <c r="D1752" s="276">
        <v>6273489</v>
      </c>
      <c r="E1752" s="479">
        <v>7.4458499999999997E-2</v>
      </c>
      <c r="F1752" s="276">
        <v>0</v>
      </c>
      <c r="G1752" s="276">
        <v>-6273489</v>
      </c>
      <c r="H1752" s="276">
        <v>0</v>
      </c>
      <c r="I1752" s="276">
        <v>0</v>
      </c>
      <c r="J1752" s="276">
        <v>0</v>
      </c>
      <c r="K1752" s="479">
        <v>0</v>
      </c>
    </row>
    <row r="1753" spans="1:11" x14ac:dyDescent="0.2">
      <c r="A1753" s="209" t="s">
        <v>1198</v>
      </c>
      <c r="B1753" s="209" t="s">
        <v>1146</v>
      </c>
      <c r="C1753" s="209" t="s">
        <v>1753</v>
      </c>
      <c r="D1753" s="276">
        <v>10356</v>
      </c>
      <c r="E1753" s="479">
        <v>1.2291E-4</v>
      </c>
      <c r="F1753" s="276">
        <v>0</v>
      </c>
      <c r="G1753" s="276">
        <v>0</v>
      </c>
      <c r="H1753" s="276">
        <v>0</v>
      </c>
      <c r="I1753" s="276">
        <v>0</v>
      </c>
      <c r="J1753" s="276">
        <v>10356</v>
      </c>
      <c r="K1753" s="479">
        <v>1.2291E-4</v>
      </c>
    </row>
    <row r="1754" spans="1:11" x14ac:dyDescent="0.2">
      <c r="A1754" s="209" t="s">
        <v>1198</v>
      </c>
      <c r="B1754" s="209" t="s">
        <v>1146</v>
      </c>
      <c r="C1754" s="209" t="s">
        <v>896</v>
      </c>
      <c r="D1754" s="276">
        <v>61309</v>
      </c>
      <c r="E1754" s="479">
        <v>7.2765999999999998E-4</v>
      </c>
      <c r="F1754" s="276">
        <v>0</v>
      </c>
      <c r="G1754" s="276">
        <v>0</v>
      </c>
      <c r="H1754" s="276">
        <v>-61309</v>
      </c>
      <c r="I1754" s="276">
        <v>0</v>
      </c>
      <c r="J1754" s="276">
        <v>0</v>
      </c>
      <c r="K1754" s="479">
        <v>0</v>
      </c>
    </row>
    <row r="1755" spans="1:11" x14ac:dyDescent="0.2">
      <c r="A1755" s="209" t="s">
        <v>1198</v>
      </c>
      <c r="B1755" s="209" t="s">
        <v>1147</v>
      </c>
      <c r="C1755" s="209" t="s">
        <v>1753</v>
      </c>
      <c r="D1755" s="276">
        <v>1553656</v>
      </c>
      <c r="E1755" s="479">
        <v>1.8439959999999998E-2</v>
      </c>
      <c r="F1755" s="276">
        <v>0</v>
      </c>
      <c r="G1755" s="276">
        <v>0</v>
      </c>
      <c r="H1755" s="276">
        <v>0</v>
      </c>
      <c r="I1755" s="276">
        <v>0</v>
      </c>
      <c r="J1755" s="276">
        <v>1553656</v>
      </c>
      <c r="K1755" s="479">
        <v>1.8439959999999998E-2</v>
      </c>
    </row>
    <row r="1756" spans="1:11" x14ac:dyDescent="0.2">
      <c r="A1756" s="209" t="s">
        <v>1198</v>
      </c>
      <c r="B1756" s="209" t="s">
        <v>1148</v>
      </c>
      <c r="C1756" s="209" t="s">
        <v>1753</v>
      </c>
      <c r="D1756" s="276">
        <v>191200</v>
      </c>
      <c r="E1756" s="479">
        <v>2.2693100000000001E-3</v>
      </c>
      <c r="F1756" s="276">
        <v>0</v>
      </c>
      <c r="G1756" s="276">
        <v>0</v>
      </c>
      <c r="H1756" s="276">
        <v>0</v>
      </c>
      <c r="I1756" s="276">
        <v>0</v>
      </c>
      <c r="J1756" s="276">
        <v>191200</v>
      </c>
      <c r="K1756" s="479">
        <v>2.2693100000000001E-3</v>
      </c>
    </row>
    <row r="1757" spans="1:11" x14ac:dyDescent="0.2">
      <c r="A1757" s="209" t="s">
        <v>1198</v>
      </c>
      <c r="B1757" s="209" t="s">
        <v>1149</v>
      </c>
      <c r="C1757" s="209" t="s">
        <v>1753</v>
      </c>
      <c r="D1757" s="276">
        <v>2528</v>
      </c>
      <c r="E1757" s="479">
        <v>3.0000000000000001E-5</v>
      </c>
      <c r="F1757" s="276">
        <v>0</v>
      </c>
      <c r="G1757" s="276">
        <v>0</v>
      </c>
      <c r="H1757" s="276">
        <v>0</v>
      </c>
      <c r="I1757" s="276">
        <v>0</v>
      </c>
      <c r="J1757" s="276">
        <v>2528</v>
      </c>
      <c r="K1757" s="479">
        <v>3.0000000000000001E-5</v>
      </c>
    </row>
    <row r="1758" spans="1:11" x14ac:dyDescent="0.2">
      <c r="A1758" s="209" t="s">
        <v>1198</v>
      </c>
      <c r="B1758" s="209" t="s">
        <v>1150</v>
      </c>
      <c r="C1758" s="209" t="s">
        <v>1753</v>
      </c>
      <c r="D1758" s="276">
        <v>44120</v>
      </c>
      <c r="E1758" s="479">
        <v>5.2364999999999996E-4</v>
      </c>
      <c r="F1758" s="276">
        <v>0</v>
      </c>
      <c r="G1758" s="276">
        <v>0</v>
      </c>
      <c r="H1758" s="276">
        <v>0</v>
      </c>
      <c r="I1758" s="276">
        <v>0</v>
      </c>
      <c r="J1758" s="276">
        <v>44120</v>
      </c>
      <c r="K1758" s="479">
        <v>5.2364999999999996E-4</v>
      </c>
    </row>
    <row r="1759" spans="1:11" x14ac:dyDescent="0.2">
      <c r="A1759" s="209" t="s">
        <v>1198</v>
      </c>
      <c r="B1759" s="209" t="s">
        <v>1152</v>
      </c>
      <c r="C1759" s="209" t="s">
        <v>1753</v>
      </c>
      <c r="D1759" s="276">
        <v>18491</v>
      </c>
      <c r="E1759" s="479">
        <v>2.1947000000000001E-4</v>
      </c>
      <c r="F1759" s="276">
        <v>0</v>
      </c>
      <c r="G1759" s="276">
        <v>0</v>
      </c>
      <c r="H1759" s="276">
        <v>0</v>
      </c>
      <c r="I1759" s="276">
        <v>0</v>
      </c>
      <c r="J1759" s="276">
        <v>18491</v>
      </c>
      <c r="K1759" s="479">
        <v>2.1947000000000001E-4</v>
      </c>
    </row>
    <row r="1760" spans="1:11" x14ac:dyDescent="0.2">
      <c r="A1760" s="209" t="s">
        <v>1198</v>
      </c>
      <c r="B1760" s="209" t="s">
        <v>1153</v>
      </c>
      <c r="C1760" s="209" t="s">
        <v>897</v>
      </c>
      <c r="D1760" s="276">
        <v>7970</v>
      </c>
      <c r="E1760" s="479">
        <v>9.4590000000000001E-5</v>
      </c>
      <c r="F1760" s="276">
        <v>0</v>
      </c>
      <c r="G1760" s="276">
        <v>0</v>
      </c>
      <c r="H1760" s="276">
        <v>0</v>
      </c>
      <c r="I1760" s="276">
        <v>-7970</v>
      </c>
      <c r="J1760" s="276">
        <v>0</v>
      </c>
      <c r="K1760" s="479">
        <v>0</v>
      </c>
    </row>
    <row r="1761" spans="1:11" x14ac:dyDescent="0.2">
      <c r="A1761" s="209" t="s">
        <v>1198</v>
      </c>
      <c r="B1761" s="209" t="s">
        <v>1154</v>
      </c>
      <c r="C1761" s="209" t="s">
        <v>1753</v>
      </c>
      <c r="D1761" s="276">
        <v>5874</v>
      </c>
      <c r="E1761" s="479">
        <v>6.9720000000000003E-5</v>
      </c>
      <c r="F1761" s="276">
        <v>0</v>
      </c>
      <c r="G1761" s="276">
        <v>0</v>
      </c>
      <c r="H1761" s="276">
        <v>0</v>
      </c>
      <c r="I1761" s="276">
        <v>0</v>
      </c>
      <c r="J1761" s="276">
        <v>5874</v>
      </c>
      <c r="K1761" s="479">
        <v>6.9720000000000003E-5</v>
      </c>
    </row>
    <row r="1762" spans="1:11" x14ac:dyDescent="0.2">
      <c r="A1762" s="209" t="s">
        <v>1198</v>
      </c>
      <c r="B1762" s="209" t="s">
        <v>1251</v>
      </c>
      <c r="C1762" s="209" t="s">
        <v>1753</v>
      </c>
      <c r="D1762" s="276">
        <v>2289</v>
      </c>
      <c r="E1762" s="479">
        <v>2.7169999999999999E-5</v>
      </c>
      <c r="F1762" s="276">
        <v>0</v>
      </c>
      <c r="G1762" s="276">
        <v>0</v>
      </c>
      <c r="H1762" s="276">
        <v>0</v>
      </c>
      <c r="I1762" s="276">
        <v>0</v>
      </c>
      <c r="J1762" s="276">
        <v>2289</v>
      </c>
      <c r="K1762" s="479">
        <v>2.7169999999999999E-5</v>
      </c>
    </row>
    <row r="1763" spans="1:11" x14ac:dyDescent="0.2">
      <c r="A1763" s="209" t="s">
        <v>1198</v>
      </c>
      <c r="B1763" s="209" t="s">
        <v>1251</v>
      </c>
      <c r="C1763" s="209" t="s">
        <v>897</v>
      </c>
      <c r="D1763" s="276">
        <v>1101477</v>
      </c>
      <c r="E1763" s="479">
        <v>1.307316E-2</v>
      </c>
      <c r="F1763" s="276">
        <v>0</v>
      </c>
      <c r="G1763" s="276">
        <v>0</v>
      </c>
      <c r="H1763" s="276">
        <v>0</v>
      </c>
      <c r="I1763" s="276">
        <v>-1101477</v>
      </c>
      <c r="J1763" s="276">
        <v>0</v>
      </c>
      <c r="K1763" s="479">
        <v>0</v>
      </c>
    </row>
    <row r="1764" spans="1:11" x14ac:dyDescent="0.2">
      <c r="A1764" s="209" t="s">
        <v>1198</v>
      </c>
      <c r="B1764" s="209" t="s">
        <v>1156</v>
      </c>
      <c r="C1764" s="209" t="s">
        <v>1753</v>
      </c>
      <c r="D1764" s="276">
        <v>3786630</v>
      </c>
      <c r="E1764" s="479">
        <v>4.4942580000000003E-2</v>
      </c>
      <c r="F1764" s="276">
        <v>0</v>
      </c>
      <c r="G1764" s="276">
        <v>0</v>
      </c>
      <c r="H1764" s="276">
        <v>0</v>
      </c>
      <c r="I1764" s="276">
        <v>0</v>
      </c>
      <c r="J1764" s="276">
        <v>3786630</v>
      </c>
      <c r="K1764" s="479">
        <v>4.4942580000000003E-2</v>
      </c>
    </row>
    <row r="1765" spans="1:11" x14ac:dyDescent="0.2">
      <c r="A1765" s="209" t="s">
        <v>1198</v>
      </c>
      <c r="B1765" s="209" t="s">
        <v>1157</v>
      </c>
      <c r="C1765" s="209" t="s">
        <v>1753</v>
      </c>
      <c r="D1765" s="276">
        <v>380</v>
      </c>
      <c r="E1765" s="479">
        <v>4.51E-6</v>
      </c>
      <c r="F1765" s="276">
        <v>0</v>
      </c>
      <c r="G1765" s="276">
        <v>0</v>
      </c>
      <c r="H1765" s="276">
        <v>0</v>
      </c>
      <c r="I1765" s="276">
        <v>0</v>
      </c>
      <c r="J1765" s="276">
        <v>380</v>
      </c>
      <c r="K1765" s="479">
        <v>4.51E-6</v>
      </c>
    </row>
    <row r="1766" spans="1:11" x14ac:dyDescent="0.2">
      <c r="A1766" s="209" t="s">
        <v>1198</v>
      </c>
      <c r="B1766" s="209" t="s">
        <v>1157</v>
      </c>
      <c r="C1766" s="209" t="s">
        <v>897</v>
      </c>
      <c r="D1766" s="276">
        <v>52518</v>
      </c>
      <c r="E1766" s="479">
        <v>6.2332000000000002E-4</v>
      </c>
      <c r="F1766" s="276">
        <v>0</v>
      </c>
      <c r="G1766" s="276">
        <v>0</v>
      </c>
      <c r="H1766" s="276">
        <v>0</v>
      </c>
      <c r="I1766" s="276">
        <v>-52518</v>
      </c>
      <c r="J1766" s="276">
        <v>0</v>
      </c>
      <c r="K1766" s="479">
        <v>0</v>
      </c>
    </row>
    <row r="1767" spans="1:11" x14ac:dyDescent="0.2">
      <c r="A1767" s="209" t="s">
        <v>1198</v>
      </c>
      <c r="B1767" s="209" t="s">
        <v>1158</v>
      </c>
      <c r="C1767" s="209" t="s">
        <v>1753</v>
      </c>
      <c r="D1767" s="276">
        <v>253235</v>
      </c>
      <c r="E1767" s="479">
        <v>3.0055799999999999E-3</v>
      </c>
      <c r="F1767" s="276">
        <v>0</v>
      </c>
      <c r="G1767" s="276">
        <v>0</v>
      </c>
      <c r="H1767" s="276">
        <v>0</v>
      </c>
      <c r="I1767" s="276">
        <v>0</v>
      </c>
      <c r="J1767" s="276">
        <v>253235</v>
      </c>
      <c r="K1767" s="479">
        <v>3.0055799999999999E-3</v>
      </c>
    </row>
    <row r="1768" spans="1:11" x14ac:dyDescent="0.2">
      <c r="A1768" s="209" t="s">
        <v>1198</v>
      </c>
      <c r="B1768" s="209" t="s">
        <v>1158</v>
      </c>
      <c r="C1768" s="209" t="s">
        <v>897</v>
      </c>
      <c r="D1768" s="276">
        <v>70680</v>
      </c>
      <c r="E1768" s="479">
        <v>8.3887999999999996E-4</v>
      </c>
      <c r="F1768" s="276">
        <v>0</v>
      </c>
      <c r="G1768" s="276">
        <v>0</v>
      </c>
      <c r="H1768" s="276">
        <v>0</v>
      </c>
      <c r="I1768" s="276">
        <v>-70680</v>
      </c>
      <c r="J1768" s="276">
        <v>0</v>
      </c>
      <c r="K1768" s="479">
        <v>0</v>
      </c>
    </row>
    <row r="1769" spans="1:11" x14ac:dyDescent="0.2">
      <c r="A1769" s="209" t="s">
        <v>1198</v>
      </c>
      <c r="B1769" s="209" t="s">
        <v>1159</v>
      </c>
      <c r="C1769" s="209" t="s">
        <v>1753</v>
      </c>
      <c r="D1769" s="276">
        <v>650058</v>
      </c>
      <c r="E1769" s="479">
        <v>7.71538E-3</v>
      </c>
      <c r="F1769" s="276">
        <v>0</v>
      </c>
      <c r="G1769" s="276">
        <v>0</v>
      </c>
      <c r="H1769" s="276">
        <v>0</v>
      </c>
      <c r="I1769" s="276">
        <v>0</v>
      </c>
      <c r="J1769" s="276">
        <v>650058</v>
      </c>
      <c r="K1769" s="479">
        <v>7.71538E-3</v>
      </c>
    </row>
    <row r="1770" spans="1:11" x14ac:dyDescent="0.2">
      <c r="A1770" s="209" t="s">
        <v>1198</v>
      </c>
      <c r="B1770" s="209" t="s">
        <v>1159</v>
      </c>
      <c r="C1770" s="209" t="s">
        <v>897</v>
      </c>
      <c r="D1770" s="276">
        <v>3311</v>
      </c>
      <c r="E1770" s="479">
        <v>3.93E-5</v>
      </c>
      <c r="F1770" s="276">
        <v>0</v>
      </c>
      <c r="G1770" s="276">
        <v>0</v>
      </c>
      <c r="H1770" s="276">
        <v>0</v>
      </c>
      <c r="I1770" s="276">
        <v>-3311</v>
      </c>
      <c r="J1770" s="276">
        <v>0</v>
      </c>
      <c r="K1770" s="479">
        <v>0</v>
      </c>
    </row>
    <row r="1771" spans="1:11" x14ac:dyDescent="0.2">
      <c r="A1771" s="209" t="s">
        <v>1198</v>
      </c>
      <c r="B1771" s="209" t="s">
        <v>1160</v>
      </c>
      <c r="C1771" s="209" t="s">
        <v>897</v>
      </c>
      <c r="D1771" s="276">
        <v>87722</v>
      </c>
      <c r="E1771" s="479">
        <v>1.04115E-3</v>
      </c>
      <c r="F1771" s="276">
        <v>0</v>
      </c>
      <c r="G1771" s="276">
        <v>0</v>
      </c>
      <c r="H1771" s="276">
        <v>0</v>
      </c>
      <c r="I1771" s="276">
        <v>-87722</v>
      </c>
      <c r="J1771" s="276">
        <v>0</v>
      </c>
      <c r="K1771" s="479">
        <v>0</v>
      </c>
    </row>
    <row r="1772" spans="1:11" x14ac:dyDescent="0.2">
      <c r="A1772" s="209" t="s">
        <v>1198</v>
      </c>
      <c r="B1772" s="209" t="s">
        <v>1161</v>
      </c>
      <c r="C1772" s="209" t="s">
        <v>897</v>
      </c>
      <c r="D1772" s="276">
        <v>142329</v>
      </c>
      <c r="E1772" s="479">
        <v>1.6892700000000001E-3</v>
      </c>
      <c r="F1772" s="276">
        <v>0</v>
      </c>
      <c r="G1772" s="276">
        <v>0</v>
      </c>
      <c r="H1772" s="276">
        <v>0</v>
      </c>
      <c r="I1772" s="276">
        <v>-142329</v>
      </c>
      <c r="J1772" s="276">
        <v>0</v>
      </c>
      <c r="K1772" s="479">
        <v>0</v>
      </c>
    </row>
    <row r="1773" spans="1:11" x14ac:dyDescent="0.2">
      <c r="A1773" s="209" t="s">
        <v>1198</v>
      </c>
      <c r="B1773" s="209" t="s">
        <v>1162</v>
      </c>
      <c r="C1773" s="209" t="s">
        <v>1753</v>
      </c>
      <c r="D1773" s="276">
        <v>1364</v>
      </c>
      <c r="E1773" s="479">
        <v>1.6189999999999999E-5</v>
      </c>
      <c r="F1773" s="276">
        <v>0</v>
      </c>
      <c r="G1773" s="276">
        <v>0</v>
      </c>
      <c r="H1773" s="276">
        <v>0</v>
      </c>
      <c r="I1773" s="276">
        <v>0</v>
      </c>
      <c r="J1773" s="276">
        <v>1364</v>
      </c>
      <c r="K1773" s="479">
        <v>1.6189999999999999E-5</v>
      </c>
    </row>
    <row r="1774" spans="1:11" x14ac:dyDescent="0.2">
      <c r="A1774" s="209" t="s">
        <v>1198</v>
      </c>
      <c r="B1774" s="209" t="s">
        <v>1163</v>
      </c>
      <c r="C1774" s="209" t="s">
        <v>1753</v>
      </c>
      <c r="D1774" s="276">
        <v>811734</v>
      </c>
      <c r="E1774" s="479">
        <v>9.6342700000000003E-3</v>
      </c>
      <c r="F1774" s="276">
        <v>0</v>
      </c>
      <c r="G1774" s="276">
        <v>0</v>
      </c>
      <c r="H1774" s="276">
        <v>0</v>
      </c>
      <c r="I1774" s="276">
        <v>0</v>
      </c>
      <c r="J1774" s="276">
        <v>811734</v>
      </c>
      <c r="K1774" s="479">
        <v>9.6342700000000003E-3</v>
      </c>
    </row>
    <row r="1775" spans="1:11" x14ac:dyDescent="0.2">
      <c r="A1775" s="209" t="s">
        <v>1198</v>
      </c>
      <c r="B1775" s="209" t="s">
        <v>1164</v>
      </c>
      <c r="C1775" s="209" t="s">
        <v>1753</v>
      </c>
      <c r="D1775" s="276">
        <v>45647</v>
      </c>
      <c r="E1775" s="479">
        <v>5.4177000000000001E-4</v>
      </c>
      <c r="F1775" s="276">
        <v>0</v>
      </c>
      <c r="G1775" s="276">
        <v>0</v>
      </c>
      <c r="H1775" s="276">
        <v>0</v>
      </c>
      <c r="I1775" s="276">
        <v>0</v>
      </c>
      <c r="J1775" s="276">
        <v>45647</v>
      </c>
      <c r="K1775" s="479">
        <v>5.4177000000000001E-4</v>
      </c>
    </row>
    <row r="1776" spans="1:11" x14ac:dyDescent="0.2">
      <c r="A1776" s="209" t="s">
        <v>1198</v>
      </c>
      <c r="B1776" s="209" t="s">
        <v>1165</v>
      </c>
      <c r="C1776" s="209" t="s">
        <v>1753</v>
      </c>
      <c r="D1776" s="276">
        <v>101881</v>
      </c>
      <c r="E1776" s="479">
        <v>1.2091999999999999E-3</v>
      </c>
      <c r="F1776" s="276">
        <v>0</v>
      </c>
      <c r="G1776" s="276">
        <v>0</v>
      </c>
      <c r="H1776" s="276">
        <v>0</v>
      </c>
      <c r="I1776" s="276">
        <v>0</v>
      </c>
      <c r="J1776" s="276">
        <v>101881</v>
      </c>
      <c r="K1776" s="479">
        <v>1.2091999999999999E-3</v>
      </c>
    </row>
    <row r="1777" spans="1:11" x14ac:dyDescent="0.2">
      <c r="A1777" s="209" t="s">
        <v>1198</v>
      </c>
      <c r="B1777" s="209" t="s">
        <v>1166</v>
      </c>
      <c r="C1777" s="209" t="s">
        <v>1753</v>
      </c>
      <c r="D1777" s="276">
        <v>4</v>
      </c>
      <c r="E1777" s="479">
        <v>4.9999999999999998E-8</v>
      </c>
      <c r="F1777" s="276">
        <v>0</v>
      </c>
      <c r="G1777" s="276">
        <v>0</v>
      </c>
      <c r="H1777" s="276">
        <v>0</v>
      </c>
      <c r="I1777" s="276">
        <v>0</v>
      </c>
      <c r="J1777" s="276">
        <v>4</v>
      </c>
      <c r="K1777" s="479">
        <v>4.9999999999999998E-8</v>
      </c>
    </row>
    <row r="1778" spans="1:11" x14ac:dyDescent="0.2">
      <c r="A1778" s="209" t="s">
        <v>1198</v>
      </c>
      <c r="B1778" s="209" t="s">
        <v>1167</v>
      </c>
      <c r="C1778" s="209" t="s">
        <v>1753</v>
      </c>
      <c r="D1778" s="276">
        <v>427320</v>
      </c>
      <c r="E1778" s="479">
        <v>5.0717599999999998E-3</v>
      </c>
      <c r="F1778" s="276">
        <v>0</v>
      </c>
      <c r="G1778" s="276">
        <v>1091</v>
      </c>
      <c r="H1778" s="276">
        <v>2621</v>
      </c>
      <c r="I1778" s="276">
        <v>283</v>
      </c>
      <c r="J1778" s="276">
        <v>431315</v>
      </c>
      <c r="K1778" s="479">
        <v>5.1191700000000001E-3</v>
      </c>
    </row>
    <row r="1779" spans="1:11" x14ac:dyDescent="0.2">
      <c r="A1779" s="209" t="s">
        <v>1198</v>
      </c>
      <c r="B1779" s="209" t="s">
        <v>1168</v>
      </c>
      <c r="C1779" s="209" t="s">
        <v>1753</v>
      </c>
      <c r="D1779" s="276">
        <v>6755</v>
      </c>
      <c r="E1779" s="479">
        <v>8.017E-5</v>
      </c>
      <c r="F1779" s="276">
        <v>0</v>
      </c>
      <c r="G1779" s="276">
        <v>0</v>
      </c>
      <c r="H1779" s="276">
        <v>0</v>
      </c>
      <c r="I1779" s="276">
        <v>0</v>
      </c>
      <c r="J1779" s="276">
        <v>6755</v>
      </c>
      <c r="K1779" s="479">
        <v>8.017E-5</v>
      </c>
    </row>
    <row r="1780" spans="1:11" x14ac:dyDescent="0.2">
      <c r="A1780" s="209" t="s">
        <v>1198</v>
      </c>
      <c r="B1780" s="209" t="s">
        <v>1169</v>
      </c>
      <c r="C1780" s="209" t="s">
        <v>1753</v>
      </c>
      <c r="D1780" s="276">
        <v>189716</v>
      </c>
      <c r="E1780" s="479">
        <v>2.2516900000000002E-3</v>
      </c>
      <c r="F1780" s="276">
        <v>0</v>
      </c>
      <c r="G1780" s="276">
        <v>8184</v>
      </c>
      <c r="H1780" s="276">
        <v>10152</v>
      </c>
      <c r="I1780" s="276">
        <v>1244</v>
      </c>
      <c r="J1780" s="276">
        <v>209296</v>
      </c>
      <c r="K1780" s="479">
        <v>2.4840800000000001E-3</v>
      </c>
    </row>
    <row r="1781" spans="1:11" x14ac:dyDescent="0.2">
      <c r="A1781" s="209" t="s">
        <v>1198</v>
      </c>
      <c r="B1781" s="209" t="s">
        <v>1171</v>
      </c>
      <c r="C1781" s="209" t="s">
        <v>1753</v>
      </c>
      <c r="D1781" s="276">
        <v>31203</v>
      </c>
      <c r="E1781" s="479">
        <v>3.7033999999999998E-4</v>
      </c>
      <c r="F1781" s="276">
        <v>0</v>
      </c>
      <c r="G1781" s="276">
        <v>0</v>
      </c>
      <c r="H1781" s="276">
        <v>0</v>
      </c>
      <c r="I1781" s="276">
        <v>0</v>
      </c>
      <c r="J1781" s="276">
        <v>31203</v>
      </c>
      <c r="K1781" s="479">
        <v>3.7033999999999998E-4</v>
      </c>
    </row>
    <row r="1782" spans="1:11" x14ac:dyDescent="0.2">
      <c r="A1782" s="209" t="s">
        <v>1198</v>
      </c>
      <c r="B1782" s="209" t="s">
        <v>1172</v>
      </c>
      <c r="C1782" s="209" t="s">
        <v>1753</v>
      </c>
      <c r="D1782" s="276">
        <v>100903</v>
      </c>
      <c r="E1782" s="479">
        <v>1.1975899999999999E-3</v>
      </c>
      <c r="F1782" s="276">
        <v>0</v>
      </c>
      <c r="G1782" s="276">
        <v>0</v>
      </c>
      <c r="H1782" s="276">
        <v>0</v>
      </c>
      <c r="I1782" s="276">
        <v>0</v>
      </c>
      <c r="J1782" s="276">
        <v>100903</v>
      </c>
      <c r="K1782" s="479">
        <v>1.1975899999999999E-3</v>
      </c>
    </row>
    <row r="1783" spans="1:11" x14ac:dyDescent="0.2">
      <c r="A1783" s="209" t="s">
        <v>1198</v>
      </c>
      <c r="B1783" s="209" t="s">
        <v>1173</v>
      </c>
      <c r="C1783" s="209" t="s">
        <v>1753</v>
      </c>
      <c r="D1783" s="276">
        <v>592457</v>
      </c>
      <c r="E1783" s="479">
        <v>7.0317299999999999E-3</v>
      </c>
      <c r="F1783" s="276">
        <v>0</v>
      </c>
      <c r="G1783" s="276">
        <v>0</v>
      </c>
      <c r="H1783" s="276">
        <v>0</v>
      </c>
      <c r="I1783" s="276">
        <v>0</v>
      </c>
      <c r="J1783" s="276">
        <v>592457</v>
      </c>
      <c r="K1783" s="479">
        <v>7.0317299999999999E-3</v>
      </c>
    </row>
    <row r="1784" spans="1:11" x14ac:dyDescent="0.2">
      <c r="A1784" s="209" t="s">
        <v>1198</v>
      </c>
      <c r="B1784" s="209" t="s">
        <v>793</v>
      </c>
      <c r="C1784" s="209" t="s">
        <v>1753</v>
      </c>
      <c r="D1784" s="276">
        <v>34</v>
      </c>
      <c r="E1784" s="479">
        <v>3.9999999999999998E-7</v>
      </c>
      <c r="F1784" s="276">
        <v>0</v>
      </c>
      <c r="G1784" s="276">
        <v>0</v>
      </c>
      <c r="H1784" s="276">
        <v>0</v>
      </c>
      <c r="I1784" s="276">
        <v>0</v>
      </c>
      <c r="J1784" s="276">
        <v>34</v>
      </c>
      <c r="K1784" s="479">
        <v>3.9999999999999998E-7</v>
      </c>
    </row>
    <row r="1785" spans="1:11" x14ac:dyDescent="0.2">
      <c r="A1785" s="209" t="s">
        <v>1198</v>
      </c>
      <c r="B1785" s="209" t="s">
        <v>1176</v>
      </c>
      <c r="C1785" s="209" t="s">
        <v>1753</v>
      </c>
      <c r="D1785" s="276">
        <v>34573</v>
      </c>
      <c r="E1785" s="479">
        <v>4.1033999999999998E-4</v>
      </c>
      <c r="F1785" s="276">
        <v>0</v>
      </c>
      <c r="G1785" s="276">
        <v>0</v>
      </c>
      <c r="H1785" s="276">
        <v>0</v>
      </c>
      <c r="I1785" s="276">
        <v>0</v>
      </c>
      <c r="J1785" s="276">
        <v>34573</v>
      </c>
      <c r="K1785" s="479">
        <v>4.1033999999999998E-4</v>
      </c>
    </row>
    <row r="1786" spans="1:11" x14ac:dyDescent="0.2">
      <c r="A1786" s="209" t="s">
        <v>1198</v>
      </c>
      <c r="B1786" s="209" t="s">
        <v>1177</v>
      </c>
      <c r="C1786" s="209" t="s">
        <v>1753</v>
      </c>
      <c r="D1786" s="276">
        <v>842700</v>
      </c>
      <c r="E1786" s="479">
        <v>1.00018E-2</v>
      </c>
      <c r="F1786" s="276">
        <v>0</v>
      </c>
      <c r="G1786" s="276">
        <v>0</v>
      </c>
      <c r="H1786" s="276">
        <v>0</v>
      </c>
      <c r="I1786" s="276">
        <v>0</v>
      </c>
      <c r="J1786" s="276">
        <v>842700</v>
      </c>
      <c r="K1786" s="479">
        <v>1.00018E-2</v>
      </c>
    </row>
    <row r="1787" spans="1:11" x14ac:dyDescent="0.2">
      <c r="A1787" s="209" t="s">
        <v>1198</v>
      </c>
      <c r="B1787" s="209" t="s">
        <v>1178</v>
      </c>
      <c r="C1787" s="209" t="s">
        <v>1753</v>
      </c>
      <c r="D1787" s="276">
        <v>2645</v>
      </c>
      <c r="E1787" s="479">
        <v>3.1390000000000003E-5</v>
      </c>
      <c r="F1787" s="276">
        <v>0</v>
      </c>
      <c r="G1787" s="276">
        <v>0</v>
      </c>
      <c r="H1787" s="276">
        <v>0</v>
      </c>
      <c r="I1787" s="276">
        <v>0</v>
      </c>
      <c r="J1787" s="276">
        <v>2645</v>
      </c>
      <c r="K1787" s="479">
        <v>3.1390000000000003E-5</v>
      </c>
    </row>
    <row r="1788" spans="1:11" x14ac:dyDescent="0.2">
      <c r="A1788" s="209" t="s">
        <v>1198</v>
      </c>
      <c r="B1788" s="209" t="s">
        <v>1179</v>
      </c>
      <c r="C1788" s="209" t="s">
        <v>1753</v>
      </c>
      <c r="D1788" s="276">
        <v>402400</v>
      </c>
      <c r="E1788" s="479">
        <v>4.7759899999999999E-3</v>
      </c>
      <c r="F1788" s="276">
        <v>0</v>
      </c>
      <c r="G1788" s="276">
        <v>0</v>
      </c>
      <c r="H1788" s="276">
        <v>0</v>
      </c>
      <c r="I1788" s="276">
        <v>0</v>
      </c>
      <c r="J1788" s="276">
        <v>402400</v>
      </c>
      <c r="K1788" s="479">
        <v>4.7759899999999999E-3</v>
      </c>
    </row>
    <row r="1789" spans="1:11" x14ac:dyDescent="0.2">
      <c r="A1789" s="209" t="s">
        <v>1198</v>
      </c>
      <c r="B1789" s="209" t="s">
        <v>1180</v>
      </c>
      <c r="C1789" s="209" t="s">
        <v>1753</v>
      </c>
      <c r="D1789" s="276">
        <v>100</v>
      </c>
      <c r="E1789" s="479">
        <v>1.19E-6</v>
      </c>
      <c r="F1789" s="276">
        <v>0</v>
      </c>
      <c r="G1789" s="276">
        <v>0</v>
      </c>
      <c r="H1789" s="276">
        <v>0</v>
      </c>
      <c r="I1789" s="276">
        <v>0</v>
      </c>
      <c r="J1789" s="276">
        <v>100</v>
      </c>
      <c r="K1789" s="479">
        <v>1.19E-6</v>
      </c>
    </row>
    <row r="1790" spans="1:11" x14ac:dyDescent="0.2">
      <c r="A1790" s="209" t="s">
        <v>1198</v>
      </c>
      <c r="B1790" s="209" t="s">
        <v>1181</v>
      </c>
      <c r="C1790" s="209" t="s">
        <v>1753</v>
      </c>
      <c r="D1790" s="276">
        <v>3348</v>
      </c>
      <c r="E1790" s="479">
        <v>3.9740000000000002E-5</v>
      </c>
      <c r="F1790" s="276">
        <v>0</v>
      </c>
      <c r="G1790" s="276">
        <v>0</v>
      </c>
      <c r="H1790" s="276">
        <v>0</v>
      </c>
      <c r="I1790" s="276">
        <v>0</v>
      </c>
      <c r="J1790" s="276">
        <v>3348</v>
      </c>
      <c r="K1790" s="479">
        <v>3.9740000000000002E-5</v>
      </c>
    </row>
    <row r="1791" spans="1:11" x14ac:dyDescent="0.2">
      <c r="A1791" s="209" t="s">
        <v>1198</v>
      </c>
      <c r="B1791" s="209" t="s">
        <v>1182</v>
      </c>
      <c r="C1791" s="209" t="s">
        <v>1753</v>
      </c>
      <c r="D1791" s="276">
        <v>1852787</v>
      </c>
      <c r="E1791" s="479">
        <v>2.1990280000000001E-2</v>
      </c>
      <c r="F1791" s="276">
        <v>0</v>
      </c>
      <c r="G1791" s="276">
        <v>0</v>
      </c>
      <c r="H1791" s="276">
        <v>0</v>
      </c>
      <c r="I1791" s="276">
        <v>0</v>
      </c>
      <c r="J1791" s="276">
        <v>1852787</v>
      </c>
      <c r="K1791" s="479">
        <v>2.1990280000000001E-2</v>
      </c>
    </row>
    <row r="1792" spans="1:11" x14ac:dyDescent="0.2">
      <c r="A1792" s="209" t="s">
        <v>1198</v>
      </c>
      <c r="B1792" s="209" t="s">
        <v>1183</v>
      </c>
      <c r="C1792" s="209" t="s">
        <v>1753</v>
      </c>
      <c r="D1792" s="276">
        <v>107003</v>
      </c>
      <c r="E1792" s="479">
        <v>1.2699899999999999E-3</v>
      </c>
      <c r="F1792" s="276">
        <v>0</v>
      </c>
      <c r="G1792" s="276">
        <v>0</v>
      </c>
      <c r="H1792" s="276">
        <v>0</v>
      </c>
      <c r="I1792" s="276">
        <v>0</v>
      </c>
      <c r="J1792" s="276">
        <v>107003</v>
      </c>
      <c r="K1792" s="479">
        <v>1.2699899999999999E-3</v>
      </c>
    </row>
    <row r="1793" spans="1:11" x14ac:dyDescent="0.2">
      <c r="A1793" s="209" t="s">
        <v>1198</v>
      </c>
      <c r="B1793" s="209" t="s">
        <v>1184</v>
      </c>
      <c r="C1793" s="209" t="s">
        <v>1753</v>
      </c>
      <c r="D1793" s="276">
        <v>69583</v>
      </c>
      <c r="E1793" s="479">
        <v>8.2585999999999998E-4</v>
      </c>
      <c r="F1793" s="276">
        <v>0</v>
      </c>
      <c r="G1793" s="276">
        <v>0</v>
      </c>
      <c r="H1793" s="276">
        <v>0</v>
      </c>
      <c r="I1793" s="276">
        <v>0</v>
      </c>
      <c r="J1793" s="276">
        <v>69583</v>
      </c>
      <c r="K1793" s="479">
        <v>8.2585999999999998E-4</v>
      </c>
    </row>
    <row r="1794" spans="1:11" x14ac:dyDescent="0.2">
      <c r="A1794" s="209" t="s">
        <v>1198</v>
      </c>
      <c r="B1794" s="209" t="s">
        <v>1185</v>
      </c>
      <c r="C1794" s="209" t="s">
        <v>1753</v>
      </c>
      <c r="D1794" s="276">
        <v>166</v>
      </c>
      <c r="E1794" s="479">
        <v>1.9700000000000002E-6</v>
      </c>
      <c r="F1794" s="276">
        <v>0</v>
      </c>
      <c r="G1794" s="276">
        <v>0</v>
      </c>
      <c r="H1794" s="276">
        <v>0</v>
      </c>
      <c r="I1794" s="276">
        <v>0</v>
      </c>
      <c r="J1794" s="276">
        <v>166</v>
      </c>
      <c r="K1794" s="479">
        <v>1.9700000000000002E-6</v>
      </c>
    </row>
    <row r="1795" spans="1:11" x14ac:dyDescent="0.2">
      <c r="A1795" s="209" t="s">
        <v>1198</v>
      </c>
      <c r="B1795" s="209" t="s">
        <v>1186</v>
      </c>
      <c r="C1795" s="209" t="s">
        <v>1753</v>
      </c>
      <c r="D1795" s="276">
        <v>78366</v>
      </c>
      <c r="E1795" s="479">
        <v>9.3011000000000005E-4</v>
      </c>
      <c r="F1795" s="276">
        <v>0</v>
      </c>
      <c r="G1795" s="276">
        <v>0</v>
      </c>
      <c r="H1795" s="276">
        <v>0</v>
      </c>
      <c r="I1795" s="276">
        <v>0</v>
      </c>
      <c r="J1795" s="276">
        <v>78366</v>
      </c>
      <c r="K1795" s="479">
        <v>9.3011000000000005E-4</v>
      </c>
    </row>
    <row r="1796" spans="1:11" x14ac:dyDescent="0.2">
      <c r="A1796" s="209" t="s">
        <v>1198</v>
      </c>
      <c r="B1796" s="209" t="s">
        <v>1187</v>
      </c>
      <c r="C1796" s="209" t="s">
        <v>1753</v>
      </c>
      <c r="D1796" s="276">
        <v>46020</v>
      </c>
      <c r="E1796" s="479">
        <v>5.4620000000000005E-4</v>
      </c>
      <c r="F1796" s="276">
        <v>0</v>
      </c>
      <c r="G1796" s="276">
        <v>990</v>
      </c>
      <c r="H1796" s="276">
        <v>0</v>
      </c>
      <c r="I1796" s="276">
        <v>351</v>
      </c>
      <c r="J1796" s="276">
        <v>47361</v>
      </c>
      <c r="K1796" s="479">
        <v>5.6212000000000005E-4</v>
      </c>
    </row>
    <row r="1797" spans="1:11" x14ac:dyDescent="0.2">
      <c r="A1797" s="209" t="s">
        <v>1198</v>
      </c>
      <c r="B1797" s="209" t="s">
        <v>1189</v>
      </c>
      <c r="C1797" s="209" t="s">
        <v>1753</v>
      </c>
      <c r="D1797" s="276">
        <v>4093</v>
      </c>
      <c r="E1797" s="479">
        <v>4.8579999999999999E-5</v>
      </c>
      <c r="F1797" s="276">
        <v>0</v>
      </c>
      <c r="G1797" s="276">
        <v>18</v>
      </c>
      <c r="H1797" s="276">
        <v>19</v>
      </c>
      <c r="I1797" s="276">
        <v>47</v>
      </c>
      <c r="J1797" s="276">
        <v>4177</v>
      </c>
      <c r="K1797" s="479">
        <v>4.9580000000000003E-5</v>
      </c>
    </row>
    <row r="1798" spans="1:11" x14ac:dyDescent="0.2">
      <c r="A1798" s="209" t="s">
        <v>1198</v>
      </c>
      <c r="B1798" s="209" t="s">
        <v>1190</v>
      </c>
      <c r="C1798" s="209" t="s">
        <v>1753</v>
      </c>
      <c r="D1798" s="276">
        <v>84254835</v>
      </c>
      <c r="E1798" s="479">
        <v>1</v>
      </c>
      <c r="F1798" s="276">
        <v>0</v>
      </c>
      <c r="G1798" s="276">
        <v>0</v>
      </c>
      <c r="H1798" s="276">
        <v>0</v>
      </c>
      <c r="I1798" s="276">
        <v>0</v>
      </c>
      <c r="J1798" s="276">
        <v>84254835</v>
      </c>
      <c r="K1798" s="479">
        <v>1</v>
      </c>
    </row>
    <row r="1799" spans="1:11" x14ac:dyDescent="0.2">
      <c r="A1799" s="209" t="s">
        <v>1198</v>
      </c>
      <c r="B1799" s="209" t="s">
        <v>691</v>
      </c>
      <c r="C1799" s="209" t="s">
        <v>1753</v>
      </c>
      <c r="D1799" s="276">
        <v>84254835</v>
      </c>
      <c r="E1799" s="479">
        <v>1</v>
      </c>
      <c r="F1799" s="276">
        <v>0</v>
      </c>
      <c r="G1799" s="276">
        <v>0</v>
      </c>
      <c r="H1799" s="276">
        <v>0</v>
      </c>
      <c r="I1799" s="276">
        <v>0</v>
      </c>
      <c r="J1799" s="276">
        <v>84254835</v>
      </c>
      <c r="K1799" s="479">
        <v>1</v>
      </c>
    </row>
    <row r="1800" spans="1:11" x14ac:dyDescent="0.2">
      <c r="A1800" s="209" t="s">
        <v>1199</v>
      </c>
      <c r="B1800" s="209" t="s">
        <v>500</v>
      </c>
      <c r="C1800" s="209" t="s">
        <v>1753</v>
      </c>
      <c r="D1800" s="276">
        <v>60</v>
      </c>
      <c r="E1800" s="479">
        <v>2.3859999999999999E-5</v>
      </c>
      <c r="F1800" s="276">
        <v>0</v>
      </c>
      <c r="G1800" s="276">
        <v>23</v>
      </c>
      <c r="H1800" s="276">
        <v>12</v>
      </c>
      <c r="I1800" s="276">
        <v>8</v>
      </c>
      <c r="J1800" s="276">
        <v>103</v>
      </c>
      <c r="K1800" s="479">
        <v>4.0960000000000001E-5</v>
      </c>
    </row>
    <row r="1801" spans="1:11" x14ac:dyDescent="0.2">
      <c r="A1801" s="209" t="s">
        <v>1199</v>
      </c>
      <c r="B1801" s="209" t="s">
        <v>490</v>
      </c>
      <c r="C1801" s="209" t="s">
        <v>1753</v>
      </c>
      <c r="D1801" s="276">
        <v>389</v>
      </c>
      <c r="E1801" s="479">
        <v>1.5469999999999999E-4</v>
      </c>
      <c r="F1801" s="276">
        <v>0</v>
      </c>
      <c r="G1801" s="276">
        <v>185</v>
      </c>
      <c r="H1801" s="276">
        <v>136</v>
      </c>
      <c r="I1801" s="276">
        <v>48</v>
      </c>
      <c r="J1801" s="276">
        <v>758</v>
      </c>
      <c r="K1801" s="479">
        <v>3.0143999999999999E-4</v>
      </c>
    </row>
    <row r="1802" spans="1:11" x14ac:dyDescent="0.2">
      <c r="A1802" s="209" t="s">
        <v>1199</v>
      </c>
      <c r="B1802" s="209" t="s">
        <v>489</v>
      </c>
      <c r="C1802" s="209" t="s">
        <v>1753</v>
      </c>
      <c r="D1802" s="276">
        <v>65</v>
      </c>
      <c r="E1802" s="479">
        <v>2.5850000000000002E-5</v>
      </c>
      <c r="F1802" s="276">
        <v>0</v>
      </c>
      <c r="G1802" s="276">
        <v>55</v>
      </c>
      <c r="H1802" s="276">
        <v>24</v>
      </c>
      <c r="I1802" s="276">
        <v>2</v>
      </c>
      <c r="J1802" s="276">
        <v>146</v>
      </c>
      <c r="K1802" s="479">
        <v>5.8060000000000003E-5</v>
      </c>
    </row>
    <row r="1803" spans="1:11" x14ac:dyDescent="0.2">
      <c r="A1803" s="209" t="s">
        <v>1199</v>
      </c>
      <c r="B1803" s="209" t="s">
        <v>479</v>
      </c>
      <c r="C1803" s="209" t="s">
        <v>1753</v>
      </c>
      <c r="D1803" s="276">
        <v>45</v>
      </c>
      <c r="E1803" s="479">
        <v>1.7900000000000001E-5</v>
      </c>
      <c r="F1803" s="276">
        <v>0</v>
      </c>
      <c r="G1803" s="276">
        <v>16</v>
      </c>
      <c r="H1803" s="276">
        <v>31</v>
      </c>
      <c r="I1803" s="276">
        <v>3</v>
      </c>
      <c r="J1803" s="276">
        <v>95</v>
      </c>
      <c r="K1803" s="479">
        <v>3.7780000000000001E-5</v>
      </c>
    </row>
    <row r="1804" spans="1:11" x14ac:dyDescent="0.2">
      <c r="A1804" s="209" t="s">
        <v>1199</v>
      </c>
      <c r="B1804" s="209" t="s">
        <v>472</v>
      </c>
      <c r="C1804" s="209" t="s">
        <v>1753</v>
      </c>
      <c r="D1804" s="276">
        <v>166</v>
      </c>
      <c r="E1804" s="479">
        <v>6.601E-5</v>
      </c>
      <c r="F1804" s="276">
        <v>0</v>
      </c>
      <c r="G1804" s="276">
        <v>22</v>
      </c>
      <c r="H1804" s="276">
        <v>16</v>
      </c>
      <c r="I1804" s="276">
        <v>6</v>
      </c>
      <c r="J1804" s="276">
        <v>210</v>
      </c>
      <c r="K1804" s="479">
        <v>8.3510000000000005E-5</v>
      </c>
    </row>
    <row r="1805" spans="1:11" x14ac:dyDescent="0.2">
      <c r="A1805" s="209" t="s">
        <v>1199</v>
      </c>
      <c r="B1805" s="209" t="s">
        <v>1097</v>
      </c>
      <c r="C1805" s="209" t="s">
        <v>1753</v>
      </c>
      <c r="D1805" s="276">
        <v>14</v>
      </c>
      <c r="E1805" s="479">
        <v>5.57E-6</v>
      </c>
      <c r="F1805" s="276">
        <v>0</v>
      </c>
      <c r="G1805" s="276">
        <v>7</v>
      </c>
      <c r="H1805" s="276">
        <v>5</v>
      </c>
      <c r="I1805" s="276">
        <v>0</v>
      </c>
      <c r="J1805" s="276">
        <v>26</v>
      </c>
      <c r="K1805" s="479">
        <v>1.0339999999999999E-5</v>
      </c>
    </row>
    <row r="1806" spans="1:11" x14ac:dyDescent="0.2">
      <c r="A1806" s="209" t="s">
        <v>1199</v>
      </c>
      <c r="B1806" s="209" t="s">
        <v>1098</v>
      </c>
      <c r="C1806" s="209" t="s">
        <v>1753</v>
      </c>
      <c r="D1806" s="276">
        <v>297</v>
      </c>
      <c r="E1806" s="479">
        <v>1.1811000000000001E-4</v>
      </c>
      <c r="F1806" s="276">
        <v>0</v>
      </c>
      <c r="G1806" s="276">
        <v>50</v>
      </c>
      <c r="H1806" s="276">
        <v>44</v>
      </c>
      <c r="I1806" s="276">
        <v>15</v>
      </c>
      <c r="J1806" s="276">
        <v>406</v>
      </c>
      <c r="K1806" s="479">
        <v>1.6145999999999999E-4</v>
      </c>
    </row>
    <row r="1807" spans="1:11" x14ac:dyDescent="0.2">
      <c r="A1807" s="209" t="s">
        <v>1199</v>
      </c>
      <c r="B1807" s="209" t="s">
        <v>1099</v>
      </c>
      <c r="C1807" s="209" t="s">
        <v>1753</v>
      </c>
      <c r="D1807" s="276">
        <v>61</v>
      </c>
      <c r="E1807" s="479">
        <v>2.4260000000000002E-5</v>
      </c>
      <c r="F1807" s="276">
        <v>0</v>
      </c>
      <c r="G1807" s="276">
        <v>14</v>
      </c>
      <c r="H1807" s="276">
        <v>30</v>
      </c>
      <c r="I1807" s="276">
        <v>2</v>
      </c>
      <c r="J1807" s="276">
        <v>107</v>
      </c>
      <c r="K1807" s="479">
        <v>4.2549999999999997E-5</v>
      </c>
    </row>
    <row r="1808" spans="1:11" x14ac:dyDescent="0.2">
      <c r="A1808" s="209" t="s">
        <v>1199</v>
      </c>
      <c r="B1808" s="209" t="s">
        <v>444</v>
      </c>
      <c r="C1808" s="209" t="s">
        <v>1753</v>
      </c>
      <c r="D1808" s="276">
        <v>4012</v>
      </c>
      <c r="E1808" s="479">
        <v>1.59549E-3</v>
      </c>
      <c r="F1808" s="276">
        <v>0</v>
      </c>
      <c r="G1808" s="276">
        <v>989</v>
      </c>
      <c r="H1808" s="276">
        <v>763</v>
      </c>
      <c r="I1808" s="276">
        <v>150</v>
      </c>
      <c r="J1808" s="276">
        <v>5914</v>
      </c>
      <c r="K1808" s="479">
        <v>2.3518800000000002E-3</v>
      </c>
    </row>
    <row r="1809" spans="1:11" x14ac:dyDescent="0.2">
      <c r="A1809" s="209" t="s">
        <v>1199</v>
      </c>
      <c r="B1809" s="209" t="s">
        <v>440</v>
      </c>
      <c r="C1809" s="209" t="s">
        <v>1753</v>
      </c>
      <c r="D1809" s="276">
        <v>2265</v>
      </c>
      <c r="E1809" s="479">
        <v>9.0074999999999997E-4</v>
      </c>
      <c r="F1809" s="276">
        <v>0</v>
      </c>
      <c r="G1809" s="276">
        <v>552</v>
      </c>
      <c r="H1809" s="276">
        <v>806</v>
      </c>
      <c r="I1809" s="276">
        <v>95</v>
      </c>
      <c r="J1809" s="276">
        <v>3718</v>
      </c>
      <c r="K1809" s="479">
        <v>1.47858E-3</v>
      </c>
    </row>
    <row r="1810" spans="1:11" x14ac:dyDescent="0.2">
      <c r="A1810" s="209" t="s">
        <v>1199</v>
      </c>
      <c r="B1810" s="209" t="s">
        <v>290</v>
      </c>
      <c r="C1810" s="209" t="s">
        <v>1753</v>
      </c>
      <c r="D1810" s="276">
        <v>73127</v>
      </c>
      <c r="E1810" s="479">
        <v>2.9081160000000002E-2</v>
      </c>
      <c r="F1810" s="276">
        <v>0</v>
      </c>
      <c r="G1810" s="276">
        <v>7078</v>
      </c>
      <c r="H1810" s="276">
        <v>41798</v>
      </c>
      <c r="I1810" s="276">
        <v>3782</v>
      </c>
      <c r="J1810" s="276">
        <v>125785</v>
      </c>
      <c r="K1810" s="479">
        <v>5.0022209999999998E-2</v>
      </c>
    </row>
    <row r="1811" spans="1:11" x14ac:dyDescent="0.2">
      <c r="A1811" s="209" t="s">
        <v>1199</v>
      </c>
      <c r="B1811" s="209" t="s">
        <v>287</v>
      </c>
      <c r="C1811" s="209" t="s">
        <v>1753</v>
      </c>
      <c r="D1811" s="276">
        <v>292</v>
      </c>
      <c r="E1811" s="479">
        <v>1.1612000000000001E-4</v>
      </c>
      <c r="F1811" s="276">
        <v>0</v>
      </c>
      <c r="G1811" s="276">
        <v>95</v>
      </c>
      <c r="H1811" s="276">
        <v>95</v>
      </c>
      <c r="I1811" s="276">
        <v>10</v>
      </c>
      <c r="J1811" s="276">
        <v>492</v>
      </c>
      <c r="K1811" s="479">
        <v>1.9566000000000001E-4</v>
      </c>
    </row>
    <row r="1812" spans="1:11" x14ac:dyDescent="0.2">
      <c r="A1812" s="209" t="s">
        <v>1199</v>
      </c>
      <c r="B1812" s="209" t="s">
        <v>284</v>
      </c>
      <c r="C1812" s="209" t="s">
        <v>1753</v>
      </c>
      <c r="D1812" s="276">
        <v>168</v>
      </c>
      <c r="E1812" s="479">
        <v>6.6810000000000006E-5</v>
      </c>
      <c r="F1812" s="276">
        <v>0</v>
      </c>
      <c r="G1812" s="276">
        <v>24</v>
      </c>
      <c r="H1812" s="276">
        <v>44</v>
      </c>
      <c r="I1812" s="276">
        <v>9</v>
      </c>
      <c r="J1812" s="276">
        <v>245</v>
      </c>
      <c r="K1812" s="479">
        <v>9.7429999999999994E-5</v>
      </c>
    </row>
    <row r="1813" spans="1:11" x14ac:dyDescent="0.2">
      <c r="A1813" s="209" t="s">
        <v>1199</v>
      </c>
      <c r="B1813" s="209" t="s">
        <v>273</v>
      </c>
      <c r="C1813" s="209" t="s">
        <v>1753</v>
      </c>
      <c r="D1813" s="276">
        <v>1010</v>
      </c>
      <c r="E1813" s="479">
        <v>4.0166000000000003E-4</v>
      </c>
      <c r="F1813" s="276">
        <v>0</v>
      </c>
      <c r="G1813" s="276">
        <v>158</v>
      </c>
      <c r="H1813" s="276">
        <v>557</v>
      </c>
      <c r="I1813" s="276">
        <v>47</v>
      </c>
      <c r="J1813" s="276">
        <v>1772</v>
      </c>
      <c r="K1813" s="479">
        <v>7.0469E-4</v>
      </c>
    </row>
    <row r="1814" spans="1:11" x14ac:dyDescent="0.2">
      <c r="A1814" s="209" t="s">
        <v>1199</v>
      </c>
      <c r="B1814" s="209" t="s">
        <v>267</v>
      </c>
      <c r="C1814" s="209" t="s">
        <v>1753</v>
      </c>
      <c r="D1814" s="276">
        <v>8625</v>
      </c>
      <c r="E1814" s="479">
        <v>3.4299899999999999E-3</v>
      </c>
      <c r="F1814" s="276">
        <v>0</v>
      </c>
      <c r="G1814" s="276">
        <v>2703</v>
      </c>
      <c r="H1814" s="276">
        <v>2331</v>
      </c>
      <c r="I1814" s="276">
        <v>592</v>
      </c>
      <c r="J1814" s="276">
        <v>14251</v>
      </c>
      <c r="K1814" s="479">
        <v>5.6673399999999999E-3</v>
      </c>
    </row>
    <row r="1815" spans="1:11" x14ac:dyDescent="0.2">
      <c r="A1815" s="209" t="s">
        <v>1199</v>
      </c>
      <c r="B1815" s="209" t="s">
        <v>264</v>
      </c>
      <c r="C1815" s="209" t="s">
        <v>1753</v>
      </c>
      <c r="D1815" s="276">
        <v>1353</v>
      </c>
      <c r="E1815" s="479">
        <v>5.3806000000000004E-4</v>
      </c>
      <c r="F1815" s="276">
        <v>0</v>
      </c>
      <c r="G1815" s="276">
        <v>241</v>
      </c>
      <c r="H1815" s="276">
        <v>263</v>
      </c>
      <c r="I1815" s="276">
        <v>84</v>
      </c>
      <c r="J1815" s="276">
        <v>1941</v>
      </c>
      <c r="K1815" s="479">
        <v>7.7189999999999995E-4</v>
      </c>
    </row>
    <row r="1816" spans="1:11" x14ac:dyDescent="0.2">
      <c r="A1816" s="209" t="s">
        <v>1199</v>
      </c>
      <c r="B1816" s="209" t="s">
        <v>260</v>
      </c>
      <c r="C1816" s="209" t="s">
        <v>1753</v>
      </c>
      <c r="D1816" s="276">
        <v>57090</v>
      </c>
      <c r="E1816" s="479">
        <v>2.2703569999999999E-2</v>
      </c>
      <c r="F1816" s="276">
        <v>0</v>
      </c>
      <c r="G1816" s="276">
        <v>6178</v>
      </c>
      <c r="H1816" s="276">
        <v>15301</v>
      </c>
      <c r="I1816" s="276">
        <v>862</v>
      </c>
      <c r="J1816" s="276">
        <v>79431</v>
      </c>
      <c r="K1816" s="479">
        <v>3.1588140000000001E-2</v>
      </c>
    </row>
    <row r="1817" spans="1:11" x14ac:dyDescent="0.2">
      <c r="A1817" s="209" t="s">
        <v>1199</v>
      </c>
      <c r="B1817" s="209" t="s">
        <v>254</v>
      </c>
      <c r="C1817" s="209" t="s">
        <v>1753</v>
      </c>
      <c r="D1817" s="276">
        <v>3607</v>
      </c>
      <c r="E1817" s="479">
        <v>1.43443E-3</v>
      </c>
      <c r="F1817" s="276">
        <v>0</v>
      </c>
      <c r="G1817" s="276">
        <v>717</v>
      </c>
      <c r="H1817" s="276">
        <v>324</v>
      </c>
      <c r="I1817" s="276">
        <v>77</v>
      </c>
      <c r="J1817" s="276">
        <v>4725</v>
      </c>
      <c r="K1817" s="479">
        <v>1.87904E-3</v>
      </c>
    </row>
    <row r="1818" spans="1:11" x14ac:dyDescent="0.2">
      <c r="A1818" s="209" t="s">
        <v>1199</v>
      </c>
      <c r="B1818" s="209" t="s">
        <v>251</v>
      </c>
      <c r="C1818" s="209" t="s">
        <v>1753</v>
      </c>
      <c r="D1818" s="276">
        <v>91</v>
      </c>
      <c r="E1818" s="479">
        <v>3.6189999999999997E-5</v>
      </c>
      <c r="F1818" s="276">
        <v>0</v>
      </c>
      <c r="G1818" s="276">
        <v>17</v>
      </c>
      <c r="H1818" s="276">
        <v>5</v>
      </c>
      <c r="I1818" s="276">
        <v>4</v>
      </c>
      <c r="J1818" s="276">
        <v>117</v>
      </c>
      <c r="K1818" s="479">
        <v>4.6529999999999997E-5</v>
      </c>
    </row>
    <row r="1819" spans="1:11" x14ac:dyDescent="0.2">
      <c r="A1819" s="209" t="s">
        <v>1199</v>
      </c>
      <c r="B1819" s="209" t="s">
        <v>247</v>
      </c>
      <c r="C1819" s="209" t="s">
        <v>1753</v>
      </c>
      <c r="D1819" s="276">
        <v>87</v>
      </c>
      <c r="E1819" s="479">
        <v>3.4600000000000001E-5</v>
      </c>
      <c r="F1819" s="276">
        <v>0</v>
      </c>
      <c r="G1819" s="276">
        <v>15</v>
      </c>
      <c r="H1819" s="276">
        <v>16</v>
      </c>
      <c r="I1819" s="276">
        <v>2</v>
      </c>
      <c r="J1819" s="276">
        <v>120</v>
      </c>
      <c r="K1819" s="479">
        <v>4.7719999999999997E-5</v>
      </c>
    </row>
    <row r="1820" spans="1:11" x14ac:dyDescent="0.2">
      <c r="A1820" s="209" t="s">
        <v>1199</v>
      </c>
      <c r="B1820" s="209" t="s">
        <v>243</v>
      </c>
      <c r="C1820" s="209" t="s">
        <v>1753</v>
      </c>
      <c r="D1820" s="276">
        <v>45276</v>
      </c>
      <c r="E1820" s="479">
        <v>1.800537E-2</v>
      </c>
      <c r="F1820" s="276">
        <v>0</v>
      </c>
      <c r="G1820" s="276">
        <v>10513</v>
      </c>
      <c r="H1820" s="276">
        <v>33533</v>
      </c>
      <c r="I1820" s="276">
        <v>2328</v>
      </c>
      <c r="J1820" s="276">
        <v>91650</v>
      </c>
      <c r="K1820" s="479">
        <v>3.6447399999999998E-2</v>
      </c>
    </row>
    <row r="1821" spans="1:11" x14ac:dyDescent="0.2">
      <c r="A1821" s="209" t="s">
        <v>1199</v>
      </c>
      <c r="B1821" s="209" t="s">
        <v>240</v>
      </c>
      <c r="C1821" s="209" t="s">
        <v>1753</v>
      </c>
      <c r="D1821" s="276">
        <v>1442</v>
      </c>
      <c r="E1821" s="479">
        <v>5.7344999999999998E-4</v>
      </c>
      <c r="F1821" s="276">
        <v>0</v>
      </c>
      <c r="G1821" s="276">
        <v>598</v>
      </c>
      <c r="H1821" s="276">
        <v>1002</v>
      </c>
      <c r="I1821" s="276">
        <v>71</v>
      </c>
      <c r="J1821" s="276">
        <v>3113</v>
      </c>
      <c r="K1821" s="479">
        <v>1.2379800000000001E-3</v>
      </c>
    </row>
    <row r="1822" spans="1:11" x14ac:dyDescent="0.2">
      <c r="A1822" s="209" t="s">
        <v>1199</v>
      </c>
      <c r="B1822" s="209" t="s">
        <v>237</v>
      </c>
      <c r="C1822" s="209" t="s">
        <v>1753</v>
      </c>
      <c r="D1822" s="276">
        <v>17706</v>
      </c>
      <c r="E1822" s="479">
        <v>7.0413300000000002E-3</v>
      </c>
      <c r="F1822" s="276">
        <v>0</v>
      </c>
      <c r="G1822" s="276">
        <v>1897</v>
      </c>
      <c r="H1822" s="276">
        <v>4309</v>
      </c>
      <c r="I1822" s="276">
        <v>2744</v>
      </c>
      <c r="J1822" s="276">
        <v>26656</v>
      </c>
      <c r="K1822" s="479">
        <v>1.060056E-2</v>
      </c>
    </row>
    <row r="1823" spans="1:11" x14ac:dyDescent="0.2">
      <c r="A1823" s="209" t="s">
        <v>1199</v>
      </c>
      <c r="B1823" s="209" t="s">
        <v>230</v>
      </c>
      <c r="C1823" s="209" t="s">
        <v>1753</v>
      </c>
      <c r="D1823" s="276">
        <v>15993</v>
      </c>
      <c r="E1823" s="479">
        <v>6.3600999999999996E-3</v>
      </c>
      <c r="F1823" s="276">
        <v>0</v>
      </c>
      <c r="G1823" s="276">
        <v>2348</v>
      </c>
      <c r="H1823" s="276">
        <v>379</v>
      </c>
      <c r="I1823" s="276">
        <v>1166</v>
      </c>
      <c r="J1823" s="276">
        <v>19886</v>
      </c>
      <c r="K1823" s="479">
        <v>7.9082700000000002E-3</v>
      </c>
    </row>
    <row r="1824" spans="1:11" x14ac:dyDescent="0.2">
      <c r="A1824" s="209" t="s">
        <v>1199</v>
      </c>
      <c r="B1824" s="209" t="s">
        <v>1100</v>
      </c>
      <c r="C1824" s="209" t="s">
        <v>1753</v>
      </c>
      <c r="D1824" s="276">
        <v>2140</v>
      </c>
      <c r="E1824" s="479">
        <v>8.5103999999999996E-4</v>
      </c>
      <c r="F1824" s="276">
        <v>0</v>
      </c>
      <c r="G1824" s="276">
        <v>868</v>
      </c>
      <c r="H1824" s="276">
        <v>750</v>
      </c>
      <c r="I1824" s="276">
        <v>70</v>
      </c>
      <c r="J1824" s="276">
        <v>3828</v>
      </c>
      <c r="K1824" s="479">
        <v>1.52232E-3</v>
      </c>
    </row>
    <row r="1825" spans="1:11" x14ac:dyDescent="0.2">
      <c r="A1825" s="209" t="s">
        <v>1199</v>
      </c>
      <c r="B1825" s="209" t="s">
        <v>1102</v>
      </c>
      <c r="C1825" s="209" t="s">
        <v>1753</v>
      </c>
      <c r="D1825" s="276">
        <v>18</v>
      </c>
      <c r="E1825" s="479">
        <v>7.1600000000000001E-6</v>
      </c>
      <c r="F1825" s="276">
        <v>0</v>
      </c>
      <c r="G1825" s="276">
        <v>6</v>
      </c>
      <c r="H1825" s="276">
        <v>1</v>
      </c>
      <c r="I1825" s="276">
        <v>1</v>
      </c>
      <c r="J1825" s="276">
        <v>26</v>
      </c>
      <c r="K1825" s="479">
        <v>1.0339999999999999E-5</v>
      </c>
    </row>
    <row r="1826" spans="1:11" x14ac:dyDescent="0.2">
      <c r="A1826" s="209" t="s">
        <v>1199</v>
      </c>
      <c r="B1826" s="209" t="s">
        <v>1104</v>
      </c>
      <c r="C1826" s="209" t="s">
        <v>1753</v>
      </c>
      <c r="D1826" s="276">
        <v>3</v>
      </c>
      <c r="E1826" s="479">
        <v>1.19E-6</v>
      </c>
      <c r="F1826" s="276">
        <v>0</v>
      </c>
      <c r="G1826" s="276">
        <v>0</v>
      </c>
      <c r="H1826" s="276">
        <v>0</v>
      </c>
      <c r="I1826" s="276">
        <v>0</v>
      </c>
      <c r="J1826" s="276">
        <v>3</v>
      </c>
      <c r="K1826" s="479">
        <v>1.19E-6</v>
      </c>
    </row>
    <row r="1827" spans="1:11" x14ac:dyDescent="0.2">
      <c r="A1827" s="209" t="s">
        <v>1199</v>
      </c>
      <c r="B1827" s="209" t="s">
        <v>1105</v>
      </c>
      <c r="C1827" s="209" t="s">
        <v>1753</v>
      </c>
      <c r="D1827" s="276">
        <v>65</v>
      </c>
      <c r="E1827" s="479">
        <v>2.5850000000000002E-5</v>
      </c>
      <c r="F1827" s="276">
        <v>0</v>
      </c>
      <c r="G1827" s="276">
        <v>14</v>
      </c>
      <c r="H1827" s="276">
        <v>10</v>
      </c>
      <c r="I1827" s="276">
        <v>5</v>
      </c>
      <c r="J1827" s="276">
        <v>94</v>
      </c>
      <c r="K1827" s="479">
        <v>3.7379999999999998E-5</v>
      </c>
    </row>
    <row r="1828" spans="1:11" x14ac:dyDescent="0.2">
      <c r="A1828" s="209" t="s">
        <v>1199</v>
      </c>
      <c r="B1828" s="209" t="s">
        <v>206</v>
      </c>
      <c r="C1828" s="209" t="s">
        <v>1753</v>
      </c>
      <c r="D1828" s="276">
        <v>42</v>
      </c>
      <c r="E1828" s="479">
        <v>1.6699999999999999E-5</v>
      </c>
      <c r="F1828" s="276">
        <v>0</v>
      </c>
      <c r="G1828" s="276">
        <v>2</v>
      </c>
      <c r="H1828" s="276">
        <v>1</v>
      </c>
      <c r="I1828" s="276">
        <v>1</v>
      </c>
      <c r="J1828" s="276">
        <v>46</v>
      </c>
      <c r="K1828" s="479">
        <v>1.8289999999999999E-5</v>
      </c>
    </row>
    <row r="1829" spans="1:11" x14ac:dyDescent="0.2">
      <c r="A1829" s="209" t="s">
        <v>1199</v>
      </c>
      <c r="B1829" s="209" t="s">
        <v>195</v>
      </c>
      <c r="C1829" s="209" t="s">
        <v>1753</v>
      </c>
      <c r="D1829" s="276">
        <v>2</v>
      </c>
      <c r="E1829" s="479">
        <v>7.9999999999999996E-7</v>
      </c>
      <c r="F1829" s="276">
        <v>0</v>
      </c>
      <c r="G1829" s="276">
        <v>0</v>
      </c>
      <c r="H1829" s="276">
        <v>1</v>
      </c>
      <c r="I1829" s="276">
        <v>0</v>
      </c>
      <c r="J1829" s="276">
        <v>3</v>
      </c>
      <c r="K1829" s="479">
        <v>1.19E-6</v>
      </c>
    </row>
    <row r="1830" spans="1:11" x14ac:dyDescent="0.2">
      <c r="A1830" s="209" t="s">
        <v>1199</v>
      </c>
      <c r="B1830" s="209" t="s">
        <v>152</v>
      </c>
      <c r="C1830" s="209" t="s">
        <v>1753</v>
      </c>
      <c r="D1830" s="276">
        <v>103007</v>
      </c>
      <c r="E1830" s="479">
        <v>4.0963850000000003E-2</v>
      </c>
      <c r="F1830" s="276">
        <v>0</v>
      </c>
      <c r="G1830" s="276">
        <v>27162</v>
      </c>
      <c r="H1830" s="276">
        <v>7018</v>
      </c>
      <c r="I1830" s="276">
        <v>3973</v>
      </c>
      <c r="J1830" s="276">
        <v>141160</v>
      </c>
      <c r="K1830" s="479">
        <v>5.6136539999999999E-2</v>
      </c>
    </row>
    <row r="1831" spans="1:11" x14ac:dyDescent="0.2">
      <c r="A1831" s="209" t="s">
        <v>1199</v>
      </c>
      <c r="B1831" s="209" t="s">
        <v>1108</v>
      </c>
      <c r="C1831" s="209" t="s">
        <v>1753</v>
      </c>
      <c r="D1831" s="276">
        <v>3705</v>
      </c>
      <c r="E1831" s="479">
        <v>1.4734100000000001E-3</v>
      </c>
      <c r="F1831" s="276">
        <v>0</v>
      </c>
      <c r="G1831" s="276">
        <v>1166</v>
      </c>
      <c r="H1831" s="276">
        <v>984</v>
      </c>
      <c r="I1831" s="276">
        <v>100</v>
      </c>
      <c r="J1831" s="276">
        <v>5955</v>
      </c>
      <c r="K1831" s="479">
        <v>2.3681900000000001E-3</v>
      </c>
    </row>
    <row r="1832" spans="1:11" x14ac:dyDescent="0.2">
      <c r="A1832" s="209" t="s">
        <v>1199</v>
      </c>
      <c r="B1832" s="209" t="s">
        <v>1109</v>
      </c>
      <c r="C1832" s="209" t="s">
        <v>1753</v>
      </c>
      <c r="D1832" s="276">
        <v>78109</v>
      </c>
      <c r="E1832" s="479">
        <v>3.1062409999999999E-2</v>
      </c>
      <c r="F1832" s="276">
        <v>0</v>
      </c>
      <c r="G1832" s="276">
        <v>38118</v>
      </c>
      <c r="H1832" s="276">
        <v>51847</v>
      </c>
      <c r="I1832" s="276">
        <v>1606</v>
      </c>
      <c r="J1832" s="276">
        <v>169680</v>
      </c>
      <c r="K1832" s="479">
        <v>6.7478389999999999E-2</v>
      </c>
    </row>
    <row r="1833" spans="1:11" x14ac:dyDescent="0.2">
      <c r="A1833" s="209" t="s">
        <v>1199</v>
      </c>
      <c r="B1833" s="209" t="s">
        <v>1112</v>
      </c>
      <c r="C1833" s="209" t="s">
        <v>1753</v>
      </c>
      <c r="D1833" s="276">
        <v>2052</v>
      </c>
      <c r="E1833" s="479">
        <v>8.1603999999999997E-4</v>
      </c>
      <c r="F1833" s="276">
        <v>0</v>
      </c>
      <c r="G1833" s="276">
        <v>461</v>
      </c>
      <c r="H1833" s="276">
        <v>1890</v>
      </c>
      <c r="I1833" s="276">
        <v>130</v>
      </c>
      <c r="J1833" s="276">
        <v>4533</v>
      </c>
      <c r="K1833" s="479">
        <v>1.8026800000000001E-3</v>
      </c>
    </row>
    <row r="1834" spans="1:11" x14ac:dyDescent="0.2">
      <c r="A1834" s="209" t="s">
        <v>1199</v>
      </c>
      <c r="B1834" s="209" t="s">
        <v>142</v>
      </c>
      <c r="C1834" s="209" t="s">
        <v>1753</v>
      </c>
      <c r="D1834" s="276">
        <v>3264</v>
      </c>
      <c r="E1834" s="479">
        <v>1.2980299999999999E-3</v>
      </c>
      <c r="F1834" s="276">
        <v>0</v>
      </c>
      <c r="G1834" s="276">
        <v>347</v>
      </c>
      <c r="H1834" s="276">
        <v>359</v>
      </c>
      <c r="I1834" s="276">
        <v>56</v>
      </c>
      <c r="J1834" s="276">
        <v>4026</v>
      </c>
      <c r="K1834" s="479">
        <v>1.6010600000000001E-3</v>
      </c>
    </row>
    <row r="1835" spans="1:11" x14ac:dyDescent="0.2">
      <c r="A1835" s="209" t="s">
        <v>1199</v>
      </c>
      <c r="B1835" s="209" t="s">
        <v>126</v>
      </c>
      <c r="C1835" s="209" t="s">
        <v>1753</v>
      </c>
      <c r="D1835" s="276">
        <v>2</v>
      </c>
      <c r="E1835" s="479">
        <v>7.9999999999999996E-7</v>
      </c>
      <c r="F1835" s="276">
        <v>0</v>
      </c>
      <c r="G1835" s="276">
        <v>0</v>
      </c>
      <c r="H1835" s="276">
        <v>1</v>
      </c>
      <c r="I1835" s="276">
        <v>0</v>
      </c>
      <c r="J1835" s="276">
        <v>3</v>
      </c>
      <c r="K1835" s="479">
        <v>1.19E-6</v>
      </c>
    </row>
    <row r="1836" spans="1:11" x14ac:dyDescent="0.2">
      <c r="A1836" s="209" t="s">
        <v>1199</v>
      </c>
      <c r="B1836" s="209" t="s">
        <v>1113</v>
      </c>
      <c r="C1836" s="209" t="s">
        <v>1753</v>
      </c>
      <c r="D1836" s="276">
        <v>18</v>
      </c>
      <c r="E1836" s="479">
        <v>7.1600000000000001E-6</v>
      </c>
      <c r="F1836" s="276">
        <v>0</v>
      </c>
      <c r="G1836" s="276">
        <v>2</v>
      </c>
      <c r="H1836" s="276">
        <v>0</v>
      </c>
      <c r="I1836" s="276">
        <v>1</v>
      </c>
      <c r="J1836" s="276">
        <v>21</v>
      </c>
      <c r="K1836" s="479">
        <v>8.3499999999999997E-6</v>
      </c>
    </row>
    <row r="1837" spans="1:11" x14ac:dyDescent="0.2">
      <c r="A1837" s="209" t="s">
        <v>1199</v>
      </c>
      <c r="B1837" s="209" t="s">
        <v>1114</v>
      </c>
      <c r="C1837" s="209" t="s">
        <v>1753</v>
      </c>
      <c r="D1837" s="276">
        <v>20</v>
      </c>
      <c r="E1837" s="479">
        <v>7.9500000000000001E-6</v>
      </c>
      <c r="F1837" s="276">
        <v>0</v>
      </c>
      <c r="G1837" s="276">
        <v>3</v>
      </c>
      <c r="H1837" s="276">
        <v>3</v>
      </c>
      <c r="I1837" s="276">
        <v>1</v>
      </c>
      <c r="J1837" s="276">
        <v>27</v>
      </c>
      <c r="K1837" s="479">
        <v>1.0740000000000001E-5</v>
      </c>
    </row>
    <row r="1838" spans="1:11" x14ac:dyDescent="0.2">
      <c r="A1838" s="209" t="s">
        <v>1199</v>
      </c>
      <c r="B1838" s="209" t="s">
        <v>115</v>
      </c>
      <c r="C1838" s="209" t="s">
        <v>1753</v>
      </c>
      <c r="D1838" s="276">
        <v>239</v>
      </c>
      <c r="E1838" s="479">
        <v>9.5050000000000006E-5</v>
      </c>
      <c r="F1838" s="276">
        <v>0</v>
      </c>
      <c r="G1838" s="276">
        <v>58</v>
      </c>
      <c r="H1838" s="276">
        <v>165</v>
      </c>
      <c r="I1838" s="276">
        <v>9</v>
      </c>
      <c r="J1838" s="276">
        <v>471</v>
      </c>
      <c r="K1838" s="479">
        <v>1.8730999999999999E-4</v>
      </c>
    </row>
    <row r="1839" spans="1:11" x14ac:dyDescent="0.2">
      <c r="A1839" s="209" t="s">
        <v>1199</v>
      </c>
      <c r="B1839" s="209" t="s">
        <v>1115</v>
      </c>
      <c r="C1839" s="209" t="s">
        <v>1753</v>
      </c>
      <c r="D1839" s="276">
        <v>5797</v>
      </c>
      <c r="E1839" s="479">
        <v>2.3053499999999998E-3</v>
      </c>
      <c r="F1839" s="276">
        <v>0</v>
      </c>
      <c r="G1839" s="276">
        <v>1207</v>
      </c>
      <c r="H1839" s="276">
        <v>2603</v>
      </c>
      <c r="I1839" s="276">
        <v>166</v>
      </c>
      <c r="J1839" s="276">
        <v>9773</v>
      </c>
      <c r="K1839" s="479">
        <v>3.88653E-3</v>
      </c>
    </row>
    <row r="1840" spans="1:11" x14ac:dyDescent="0.2">
      <c r="A1840" s="209" t="s">
        <v>1199</v>
      </c>
      <c r="B1840" s="209" t="s">
        <v>107</v>
      </c>
      <c r="C1840" s="209" t="s">
        <v>1753</v>
      </c>
      <c r="D1840" s="276">
        <v>2</v>
      </c>
      <c r="E1840" s="479">
        <v>7.9999999999999996E-7</v>
      </c>
      <c r="F1840" s="276">
        <v>0</v>
      </c>
      <c r="G1840" s="276">
        <v>0</v>
      </c>
      <c r="H1840" s="276">
        <v>1</v>
      </c>
      <c r="I1840" s="276">
        <v>0</v>
      </c>
      <c r="J1840" s="276">
        <v>3</v>
      </c>
      <c r="K1840" s="479">
        <v>1.19E-6</v>
      </c>
    </row>
    <row r="1841" spans="1:11" x14ac:dyDescent="0.2">
      <c r="A1841" s="209" t="s">
        <v>1199</v>
      </c>
      <c r="B1841" s="209" t="s">
        <v>94</v>
      </c>
      <c r="C1841" s="209" t="s">
        <v>1753</v>
      </c>
      <c r="D1841" s="276">
        <v>10851</v>
      </c>
      <c r="E1841" s="479">
        <v>4.3152299999999998E-3</v>
      </c>
      <c r="F1841" s="276">
        <v>0</v>
      </c>
      <c r="G1841" s="276">
        <v>2998</v>
      </c>
      <c r="H1841" s="276">
        <v>6693</v>
      </c>
      <c r="I1841" s="276">
        <v>593</v>
      </c>
      <c r="J1841" s="276">
        <v>21135</v>
      </c>
      <c r="K1841" s="479">
        <v>8.4049699999999995E-3</v>
      </c>
    </row>
    <row r="1842" spans="1:11" x14ac:dyDescent="0.2">
      <c r="A1842" s="209" t="s">
        <v>1199</v>
      </c>
      <c r="B1842" s="209" t="s">
        <v>79</v>
      </c>
      <c r="C1842" s="209" t="s">
        <v>1753</v>
      </c>
      <c r="D1842" s="276">
        <v>694</v>
      </c>
      <c r="E1842" s="479">
        <v>2.7598999999999999E-4</v>
      </c>
      <c r="F1842" s="276">
        <v>0</v>
      </c>
      <c r="G1842" s="276">
        <v>97</v>
      </c>
      <c r="H1842" s="276">
        <v>46</v>
      </c>
      <c r="I1842" s="276">
        <v>36</v>
      </c>
      <c r="J1842" s="276">
        <v>873</v>
      </c>
      <c r="K1842" s="479">
        <v>3.4717E-4</v>
      </c>
    </row>
    <row r="1843" spans="1:11" x14ac:dyDescent="0.2">
      <c r="A1843" s="209" t="s">
        <v>1199</v>
      </c>
      <c r="B1843" s="209" t="s">
        <v>50</v>
      </c>
      <c r="C1843" s="209" t="s">
        <v>1753</v>
      </c>
      <c r="D1843" s="276">
        <v>12</v>
      </c>
      <c r="E1843" s="479">
        <v>4.7700000000000001E-6</v>
      </c>
      <c r="F1843" s="276">
        <v>0</v>
      </c>
      <c r="G1843" s="276">
        <v>0</v>
      </c>
      <c r="H1843" s="276">
        <v>0</v>
      </c>
      <c r="I1843" s="276">
        <v>0</v>
      </c>
      <c r="J1843" s="276">
        <v>12</v>
      </c>
      <c r="K1843" s="479">
        <v>4.7700000000000001E-6</v>
      </c>
    </row>
    <row r="1844" spans="1:11" x14ac:dyDescent="0.2">
      <c r="A1844" s="209" t="s">
        <v>1199</v>
      </c>
      <c r="B1844" s="209" t="s">
        <v>21</v>
      </c>
      <c r="C1844" s="209" t="s">
        <v>1753</v>
      </c>
      <c r="D1844" s="276">
        <v>12</v>
      </c>
      <c r="E1844" s="479">
        <v>4.7700000000000001E-6</v>
      </c>
      <c r="F1844" s="276">
        <v>0</v>
      </c>
      <c r="G1844" s="276">
        <v>1</v>
      </c>
      <c r="H1844" s="276">
        <v>1</v>
      </c>
      <c r="I1844" s="276">
        <v>0</v>
      </c>
      <c r="J1844" s="276">
        <v>14</v>
      </c>
      <c r="K1844" s="479">
        <v>5.57E-6</v>
      </c>
    </row>
    <row r="1845" spans="1:11" x14ac:dyDescent="0.2">
      <c r="A1845" s="209" t="s">
        <v>1199</v>
      </c>
      <c r="B1845" s="209" t="s">
        <v>20</v>
      </c>
      <c r="C1845" s="209" t="s">
        <v>1753</v>
      </c>
      <c r="D1845" s="276">
        <v>17</v>
      </c>
      <c r="E1845" s="479">
        <v>6.7599999999999997E-6</v>
      </c>
      <c r="F1845" s="276">
        <v>0</v>
      </c>
      <c r="G1845" s="276">
        <v>2</v>
      </c>
      <c r="H1845" s="276">
        <v>2</v>
      </c>
      <c r="I1845" s="276">
        <v>0</v>
      </c>
      <c r="J1845" s="276">
        <v>21</v>
      </c>
      <c r="K1845" s="479">
        <v>8.3499999999999997E-6</v>
      </c>
    </row>
    <row r="1846" spans="1:11" x14ac:dyDescent="0.2">
      <c r="A1846" s="209" t="s">
        <v>1199</v>
      </c>
      <c r="B1846" s="209" t="s">
        <v>886</v>
      </c>
      <c r="C1846" s="209" t="s">
        <v>1753</v>
      </c>
      <c r="D1846" s="276">
        <v>4</v>
      </c>
      <c r="E1846" s="479">
        <v>1.59E-6</v>
      </c>
      <c r="F1846" s="276">
        <v>0</v>
      </c>
      <c r="G1846" s="276">
        <v>1</v>
      </c>
      <c r="H1846" s="276">
        <v>0</v>
      </c>
      <c r="I1846" s="276">
        <v>0</v>
      </c>
      <c r="J1846" s="276">
        <v>5</v>
      </c>
      <c r="K1846" s="479">
        <v>1.99E-6</v>
      </c>
    </row>
    <row r="1847" spans="1:11" x14ac:dyDescent="0.2">
      <c r="A1847" s="209" t="s">
        <v>1199</v>
      </c>
      <c r="B1847" s="209" t="s">
        <v>1128</v>
      </c>
      <c r="C1847" s="209" t="s">
        <v>1753</v>
      </c>
      <c r="D1847" s="276">
        <v>7</v>
      </c>
      <c r="E1847" s="479">
        <v>2.7800000000000001E-6</v>
      </c>
      <c r="F1847" s="276">
        <v>0</v>
      </c>
      <c r="G1847" s="276">
        <v>1</v>
      </c>
      <c r="H1847" s="276">
        <v>2</v>
      </c>
      <c r="I1847" s="276">
        <v>0</v>
      </c>
      <c r="J1847" s="276">
        <v>10</v>
      </c>
      <c r="K1847" s="479">
        <v>3.98E-6</v>
      </c>
    </row>
    <row r="1848" spans="1:11" x14ac:dyDescent="0.2">
      <c r="A1848" s="209" t="s">
        <v>1199</v>
      </c>
      <c r="B1848" s="209" t="s">
        <v>1130</v>
      </c>
      <c r="C1848" s="209" t="s">
        <v>1753</v>
      </c>
      <c r="D1848" s="276">
        <v>16053</v>
      </c>
      <c r="E1848" s="479">
        <v>6.3839600000000002E-3</v>
      </c>
      <c r="F1848" s="276">
        <v>0</v>
      </c>
      <c r="G1848" s="276">
        <v>1627</v>
      </c>
      <c r="H1848" s="276">
        <v>2882</v>
      </c>
      <c r="I1848" s="276">
        <v>245</v>
      </c>
      <c r="J1848" s="276">
        <v>20807</v>
      </c>
      <c r="K1848" s="479">
        <v>8.2745300000000004E-3</v>
      </c>
    </row>
    <row r="1849" spans="1:11" x14ac:dyDescent="0.2">
      <c r="A1849" s="209" t="s">
        <v>1199</v>
      </c>
      <c r="B1849" s="209" t="s">
        <v>1132</v>
      </c>
      <c r="C1849" s="209" t="s">
        <v>1753</v>
      </c>
      <c r="D1849" s="276">
        <v>10</v>
      </c>
      <c r="E1849" s="479">
        <v>3.98E-6</v>
      </c>
      <c r="F1849" s="276">
        <v>0</v>
      </c>
      <c r="G1849" s="276">
        <v>1</v>
      </c>
      <c r="H1849" s="276">
        <v>0</v>
      </c>
      <c r="I1849" s="276">
        <v>0</v>
      </c>
      <c r="J1849" s="276">
        <v>11</v>
      </c>
      <c r="K1849" s="479">
        <v>4.3699999999999997E-6</v>
      </c>
    </row>
    <row r="1850" spans="1:11" x14ac:dyDescent="0.2">
      <c r="A1850" s="209" t="s">
        <v>1199</v>
      </c>
      <c r="B1850" s="209" t="s">
        <v>878</v>
      </c>
      <c r="C1850" s="209" t="s">
        <v>1753</v>
      </c>
      <c r="D1850" s="276">
        <v>11</v>
      </c>
      <c r="E1850" s="479">
        <v>4.3699999999999997E-6</v>
      </c>
      <c r="F1850" s="276">
        <v>0</v>
      </c>
      <c r="G1850" s="276">
        <v>2</v>
      </c>
      <c r="H1850" s="276">
        <v>0</v>
      </c>
      <c r="I1850" s="276">
        <v>0</v>
      </c>
      <c r="J1850" s="276">
        <v>13</v>
      </c>
      <c r="K1850" s="479">
        <v>5.1699999999999996E-6</v>
      </c>
    </row>
    <row r="1851" spans="1:11" x14ac:dyDescent="0.2">
      <c r="A1851" s="209" t="s">
        <v>1199</v>
      </c>
      <c r="B1851" s="209" t="s">
        <v>877</v>
      </c>
      <c r="C1851" s="209" t="s">
        <v>1753</v>
      </c>
      <c r="D1851" s="276">
        <v>46211</v>
      </c>
      <c r="E1851" s="479">
        <v>1.83772E-2</v>
      </c>
      <c r="F1851" s="276">
        <v>0</v>
      </c>
      <c r="G1851" s="276">
        <v>8986</v>
      </c>
      <c r="H1851" s="276">
        <v>20460</v>
      </c>
      <c r="I1851" s="276">
        <v>568</v>
      </c>
      <c r="J1851" s="276">
        <v>76225</v>
      </c>
      <c r="K1851" s="479">
        <v>3.0313179999999999E-2</v>
      </c>
    </row>
    <row r="1852" spans="1:11" x14ac:dyDescent="0.2">
      <c r="A1852" s="209" t="s">
        <v>1199</v>
      </c>
      <c r="B1852" s="209" t="s">
        <v>1133</v>
      </c>
      <c r="C1852" s="209" t="s">
        <v>1753</v>
      </c>
      <c r="D1852" s="276">
        <v>2890</v>
      </c>
      <c r="E1852" s="479">
        <v>1.1493E-3</v>
      </c>
      <c r="F1852" s="276">
        <v>0</v>
      </c>
      <c r="G1852" s="276">
        <v>193</v>
      </c>
      <c r="H1852" s="276">
        <v>96</v>
      </c>
      <c r="I1852" s="276">
        <v>23</v>
      </c>
      <c r="J1852" s="276">
        <v>3202</v>
      </c>
      <c r="K1852" s="479">
        <v>1.27337E-3</v>
      </c>
    </row>
    <row r="1853" spans="1:11" x14ac:dyDescent="0.2">
      <c r="A1853" s="209" t="s">
        <v>1199</v>
      </c>
      <c r="B1853" s="209" t="s">
        <v>870</v>
      </c>
      <c r="C1853" s="209" t="s">
        <v>1753</v>
      </c>
      <c r="D1853" s="276">
        <v>42371</v>
      </c>
      <c r="E1853" s="479">
        <v>1.6850110000000001E-2</v>
      </c>
      <c r="F1853" s="276">
        <v>0</v>
      </c>
      <c r="G1853" s="276">
        <v>5456</v>
      </c>
      <c r="H1853" s="276">
        <v>4683</v>
      </c>
      <c r="I1853" s="276">
        <v>473</v>
      </c>
      <c r="J1853" s="276">
        <v>52983</v>
      </c>
      <c r="K1853" s="479">
        <v>2.1070289999999998E-2</v>
      </c>
    </row>
    <row r="1854" spans="1:11" x14ac:dyDescent="0.2">
      <c r="A1854" s="209" t="s">
        <v>1199</v>
      </c>
      <c r="B1854" s="209" t="s">
        <v>1134</v>
      </c>
      <c r="C1854" s="209" t="s">
        <v>1753</v>
      </c>
      <c r="D1854" s="276">
        <v>37590</v>
      </c>
      <c r="E1854" s="479">
        <v>1.49488E-2</v>
      </c>
      <c r="F1854" s="276">
        <v>0</v>
      </c>
      <c r="G1854" s="276">
        <v>6218</v>
      </c>
      <c r="H1854" s="276">
        <v>9324</v>
      </c>
      <c r="I1854" s="276">
        <v>499</v>
      </c>
      <c r="J1854" s="276">
        <v>53631</v>
      </c>
      <c r="K1854" s="479">
        <v>2.1327990000000002E-2</v>
      </c>
    </row>
    <row r="1855" spans="1:11" x14ac:dyDescent="0.2">
      <c r="A1855" s="209" t="s">
        <v>1199</v>
      </c>
      <c r="B1855" s="209" t="s">
        <v>866</v>
      </c>
      <c r="C1855" s="209" t="s">
        <v>1753</v>
      </c>
      <c r="D1855" s="276">
        <v>24267</v>
      </c>
      <c r="E1855" s="479">
        <v>9.6505099999999993E-3</v>
      </c>
      <c r="F1855" s="276">
        <v>0</v>
      </c>
      <c r="G1855" s="276">
        <v>2643</v>
      </c>
      <c r="H1855" s="276">
        <v>1961</v>
      </c>
      <c r="I1855" s="276">
        <v>198</v>
      </c>
      <c r="J1855" s="276">
        <v>29069</v>
      </c>
      <c r="K1855" s="479">
        <v>1.156017E-2</v>
      </c>
    </row>
    <row r="1856" spans="1:11" x14ac:dyDescent="0.2">
      <c r="A1856" s="209" t="s">
        <v>1199</v>
      </c>
      <c r="B1856" s="209" t="s">
        <v>865</v>
      </c>
      <c r="C1856" s="209" t="s">
        <v>1753</v>
      </c>
      <c r="D1856" s="276">
        <v>165</v>
      </c>
      <c r="E1856" s="479">
        <v>6.5619999999999999E-5</v>
      </c>
      <c r="F1856" s="276">
        <v>0</v>
      </c>
      <c r="G1856" s="276">
        <v>6</v>
      </c>
      <c r="H1856" s="276">
        <v>59</v>
      </c>
      <c r="I1856" s="276">
        <v>3</v>
      </c>
      <c r="J1856" s="276">
        <v>233</v>
      </c>
      <c r="K1856" s="479">
        <v>9.2659999999999997E-5</v>
      </c>
    </row>
    <row r="1857" spans="1:11" x14ac:dyDescent="0.2">
      <c r="A1857" s="209" t="s">
        <v>1199</v>
      </c>
      <c r="B1857" s="209" t="s">
        <v>1135</v>
      </c>
      <c r="C1857" s="209" t="s">
        <v>1753</v>
      </c>
      <c r="D1857" s="276">
        <v>1</v>
      </c>
      <c r="E1857" s="479">
        <v>3.9999999999999998E-7</v>
      </c>
      <c r="F1857" s="276">
        <v>0</v>
      </c>
      <c r="G1857" s="276">
        <v>0</v>
      </c>
      <c r="H1857" s="276">
        <v>0</v>
      </c>
      <c r="I1857" s="276">
        <v>0</v>
      </c>
      <c r="J1857" s="276">
        <v>1</v>
      </c>
      <c r="K1857" s="479">
        <v>3.9999999999999998E-7</v>
      </c>
    </row>
    <row r="1858" spans="1:11" x14ac:dyDescent="0.2">
      <c r="A1858" s="209" t="s">
        <v>1199</v>
      </c>
      <c r="B1858" s="209" t="s">
        <v>861</v>
      </c>
      <c r="C1858" s="209" t="s">
        <v>1753</v>
      </c>
      <c r="D1858" s="276">
        <v>23</v>
      </c>
      <c r="E1858" s="479">
        <v>9.1500000000000005E-6</v>
      </c>
      <c r="F1858" s="276">
        <v>0</v>
      </c>
      <c r="G1858" s="276">
        <v>1</v>
      </c>
      <c r="H1858" s="276">
        <v>0</v>
      </c>
      <c r="I1858" s="276">
        <v>0</v>
      </c>
      <c r="J1858" s="276">
        <v>24</v>
      </c>
      <c r="K1858" s="479">
        <v>9.5400000000000001E-6</v>
      </c>
    </row>
    <row r="1859" spans="1:11" x14ac:dyDescent="0.2">
      <c r="A1859" s="209" t="s">
        <v>1199</v>
      </c>
      <c r="B1859" s="209" t="s">
        <v>1138</v>
      </c>
      <c r="C1859" s="209" t="s">
        <v>1753</v>
      </c>
      <c r="D1859" s="276">
        <v>174</v>
      </c>
      <c r="E1859" s="479">
        <v>6.9200000000000002E-5</v>
      </c>
      <c r="F1859" s="276">
        <v>0</v>
      </c>
      <c r="G1859" s="276">
        <v>8</v>
      </c>
      <c r="H1859" s="276">
        <v>77</v>
      </c>
      <c r="I1859" s="276">
        <v>2</v>
      </c>
      <c r="J1859" s="276">
        <v>261</v>
      </c>
      <c r="K1859" s="479">
        <v>1.0378999999999999E-4</v>
      </c>
    </row>
    <row r="1860" spans="1:11" x14ac:dyDescent="0.2">
      <c r="A1860" s="209" t="s">
        <v>1199</v>
      </c>
      <c r="B1860" s="209" t="s">
        <v>839</v>
      </c>
      <c r="C1860" s="209" t="s">
        <v>1753</v>
      </c>
      <c r="D1860" s="276">
        <v>652</v>
      </c>
      <c r="E1860" s="479">
        <v>2.5929000000000002E-4</v>
      </c>
      <c r="F1860" s="276">
        <v>0</v>
      </c>
      <c r="G1860" s="276">
        <v>191</v>
      </c>
      <c r="H1860" s="276">
        <v>155</v>
      </c>
      <c r="I1860" s="276">
        <v>21</v>
      </c>
      <c r="J1860" s="276">
        <v>1019</v>
      </c>
      <c r="K1860" s="479">
        <v>4.0524000000000002E-4</v>
      </c>
    </row>
    <row r="1861" spans="1:11" x14ac:dyDescent="0.2">
      <c r="A1861" s="209" t="s">
        <v>1199</v>
      </c>
      <c r="B1861" s="209" t="s">
        <v>837</v>
      </c>
      <c r="C1861" s="209" t="s">
        <v>1753</v>
      </c>
      <c r="D1861" s="276">
        <v>19385</v>
      </c>
      <c r="E1861" s="479">
        <v>7.7090300000000004E-3</v>
      </c>
      <c r="F1861" s="276">
        <v>0</v>
      </c>
      <c r="G1861" s="276">
        <v>3999</v>
      </c>
      <c r="H1861" s="276">
        <v>15989</v>
      </c>
      <c r="I1861" s="276">
        <v>2038</v>
      </c>
      <c r="J1861" s="276">
        <v>41411</v>
      </c>
      <c r="K1861" s="479">
        <v>1.6468340000000001E-2</v>
      </c>
    </row>
    <row r="1862" spans="1:11" x14ac:dyDescent="0.2">
      <c r="A1862" s="209" t="s">
        <v>1199</v>
      </c>
      <c r="B1862" s="209" t="s">
        <v>1141</v>
      </c>
      <c r="C1862" s="209" t="s">
        <v>1753</v>
      </c>
      <c r="D1862" s="276">
        <v>420</v>
      </c>
      <c r="E1862" s="479">
        <v>1.6703000000000001E-4</v>
      </c>
      <c r="F1862" s="276">
        <v>0</v>
      </c>
      <c r="G1862" s="276">
        <v>0</v>
      </c>
      <c r="H1862" s="276">
        <v>0</v>
      </c>
      <c r="I1862" s="276">
        <v>0</v>
      </c>
      <c r="J1862" s="276">
        <v>420</v>
      </c>
      <c r="K1862" s="479">
        <v>1.6703000000000001E-4</v>
      </c>
    </row>
    <row r="1863" spans="1:11" x14ac:dyDescent="0.2">
      <c r="A1863" s="209" t="s">
        <v>1199</v>
      </c>
      <c r="B1863" s="209" t="s">
        <v>1142</v>
      </c>
      <c r="C1863" s="209" t="s">
        <v>1753</v>
      </c>
      <c r="D1863" s="276">
        <v>187</v>
      </c>
      <c r="E1863" s="479">
        <v>7.4369999999999994E-5</v>
      </c>
      <c r="F1863" s="276">
        <v>0</v>
      </c>
      <c r="G1863" s="276">
        <v>0</v>
      </c>
      <c r="H1863" s="276">
        <v>0</v>
      </c>
      <c r="I1863" s="276">
        <v>0</v>
      </c>
      <c r="J1863" s="276">
        <v>187</v>
      </c>
      <c r="K1863" s="479">
        <v>7.4369999999999994E-5</v>
      </c>
    </row>
    <row r="1864" spans="1:11" x14ac:dyDescent="0.2">
      <c r="A1864" s="209" t="s">
        <v>1199</v>
      </c>
      <c r="B1864" s="209" t="s">
        <v>1144</v>
      </c>
      <c r="C1864" s="209" t="s">
        <v>1753</v>
      </c>
      <c r="D1864" s="276">
        <v>212</v>
      </c>
      <c r="E1864" s="479">
        <v>8.4309999999999997E-5</v>
      </c>
      <c r="F1864" s="276">
        <v>0</v>
      </c>
      <c r="G1864" s="276">
        <v>0</v>
      </c>
      <c r="H1864" s="276">
        <v>0</v>
      </c>
      <c r="I1864" s="276">
        <v>0</v>
      </c>
      <c r="J1864" s="276">
        <v>212</v>
      </c>
      <c r="K1864" s="479">
        <v>8.4309999999999997E-5</v>
      </c>
    </row>
    <row r="1865" spans="1:11" x14ac:dyDescent="0.2">
      <c r="A1865" s="209" t="s">
        <v>1199</v>
      </c>
      <c r="B1865" s="209" t="s">
        <v>815</v>
      </c>
      <c r="C1865" s="209" t="s">
        <v>896</v>
      </c>
      <c r="D1865" s="276">
        <v>137864</v>
      </c>
      <c r="E1865" s="479">
        <v>5.4825789999999999E-2</v>
      </c>
      <c r="F1865" s="276">
        <v>0</v>
      </c>
      <c r="G1865" s="276">
        <v>-137864</v>
      </c>
      <c r="H1865" s="276">
        <v>0</v>
      </c>
      <c r="I1865" s="276">
        <v>0</v>
      </c>
      <c r="J1865" s="276">
        <v>0</v>
      </c>
      <c r="K1865" s="479">
        <v>0</v>
      </c>
    </row>
    <row r="1866" spans="1:11" x14ac:dyDescent="0.2">
      <c r="A1866" s="209" t="s">
        <v>1199</v>
      </c>
      <c r="B1866" s="209" t="s">
        <v>1146</v>
      </c>
      <c r="C1866" s="209" t="s">
        <v>896</v>
      </c>
      <c r="D1866" s="276">
        <v>235943</v>
      </c>
      <c r="E1866" s="479">
        <v>9.3829869999999996E-2</v>
      </c>
      <c r="F1866" s="276">
        <v>0</v>
      </c>
      <c r="G1866" s="276">
        <v>0</v>
      </c>
      <c r="H1866" s="276">
        <v>-235943</v>
      </c>
      <c r="I1866" s="276">
        <v>0</v>
      </c>
      <c r="J1866" s="276">
        <v>0</v>
      </c>
      <c r="K1866" s="479">
        <v>0</v>
      </c>
    </row>
    <row r="1867" spans="1:11" x14ac:dyDescent="0.2">
      <c r="A1867" s="209" t="s">
        <v>1199</v>
      </c>
      <c r="B1867" s="209" t="s">
        <v>1148</v>
      </c>
      <c r="C1867" s="209" t="s">
        <v>1753</v>
      </c>
      <c r="D1867" s="276">
        <v>75</v>
      </c>
      <c r="E1867" s="479">
        <v>2.9830000000000001E-5</v>
      </c>
      <c r="F1867" s="276">
        <v>0</v>
      </c>
      <c r="G1867" s="276">
        <v>0</v>
      </c>
      <c r="H1867" s="276">
        <v>0</v>
      </c>
      <c r="I1867" s="276">
        <v>0</v>
      </c>
      <c r="J1867" s="276">
        <v>75</v>
      </c>
      <c r="K1867" s="479">
        <v>2.9830000000000001E-5</v>
      </c>
    </row>
    <row r="1868" spans="1:11" x14ac:dyDescent="0.2">
      <c r="A1868" s="209" t="s">
        <v>1199</v>
      </c>
      <c r="B1868" s="209" t="s">
        <v>1150</v>
      </c>
      <c r="C1868" s="209" t="s">
        <v>1753</v>
      </c>
      <c r="D1868" s="276">
        <v>211</v>
      </c>
      <c r="E1868" s="479">
        <v>8.3910000000000001E-5</v>
      </c>
      <c r="F1868" s="276">
        <v>0</v>
      </c>
      <c r="G1868" s="276">
        <v>0</v>
      </c>
      <c r="H1868" s="276">
        <v>0</v>
      </c>
      <c r="I1868" s="276">
        <v>0</v>
      </c>
      <c r="J1868" s="276">
        <v>211</v>
      </c>
      <c r="K1868" s="479">
        <v>8.3910000000000001E-5</v>
      </c>
    </row>
    <row r="1869" spans="1:11" x14ac:dyDescent="0.2">
      <c r="A1869" s="209" t="s">
        <v>1199</v>
      </c>
      <c r="B1869" s="209" t="s">
        <v>1152</v>
      </c>
      <c r="C1869" s="209" t="s">
        <v>1753</v>
      </c>
      <c r="D1869" s="276">
        <v>157715</v>
      </c>
      <c r="E1869" s="479">
        <v>6.2720139999999994E-2</v>
      </c>
      <c r="F1869" s="276">
        <v>0</v>
      </c>
      <c r="G1869" s="276">
        <v>0</v>
      </c>
      <c r="H1869" s="276">
        <v>0</v>
      </c>
      <c r="I1869" s="276">
        <v>0</v>
      </c>
      <c r="J1869" s="276">
        <v>157715</v>
      </c>
      <c r="K1869" s="479">
        <v>6.2720139999999994E-2</v>
      </c>
    </row>
    <row r="1870" spans="1:11" x14ac:dyDescent="0.2">
      <c r="A1870" s="209" t="s">
        <v>1199</v>
      </c>
      <c r="B1870" s="209" t="s">
        <v>1153</v>
      </c>
      <c r="C1870" s="209" t="s">
        <v>897</v>
      </c>
      <c r="D1870" s="276">
        <v>163</v>
      </c>
      <c r="E1870" s="479">
        <v>6.4820000000000006E-5</v>
      </c>
      <c r="F1870" s="276">
        <v>0</v>
      </c>
      <c r="G1870" s="276">
        <v>0</v>
      </c>
      <c r="H1870" s="276">
        <v>0</v>
      </c>
      <c r="I1870" s="276">
        <v>-163</v>
      </c>
      <c r="J1870" s="276">
        <v>0</v>
      </c>
      <c r="K1870" s="479">
        <v>0</v>
      </c>
    </row>
    <row r="1871" spans="1:11" x14ac:dyDescent="0.2">
      <c r="A1871" s="209" t="s">
        <v>1199</v>
      </c>
      <c r="B1871" s="209" t="s">
        <v>1154</v>
      </c>
      <c r="C1871" s="209" t="s">
        <v>1753</v>
      </c>
      <c r="D1871" s="276">
        <v>38040</v>
      </c>
      <c r="E1871" s="479">
        <v>1.5127760000000001E-2</v>
      </c>
      <c r="F1871" s="276">
        <v>0</v>
      </c>
      <c r="G1871" s="276">
        <v>0</v>
      </c>
      <c r="H1871" s="276">
        <v>0</v>
      </c>
      <c r="I1871" s="276">
        <v>0</v>
      </c>
      <c r="J1871" s="276">
        <v>38040</v>
      </c>
      <c r="K1871" s="479">
        <v>1.5127760000000001E-2</v>
      </c>
    </row>
    <row r="1872" spans="1:11" x14ac:dyDescent="0.2">
      <c r="A1872" s="209" t="s">
        <v>1199</v>
      </c>
      <c r="B1872" s="209" t="s">
        <v>1251</v>
      </c>
      <c r="C1872" s="209" t="s">
        <v>1753</v>
      </c>
      <c r="D1872" s="276">
        <v>988</v>
      </c>
      <c r="E1872" s="479">
        <v>3.9291E-4</v>
      </c>
      <c r="F1872" s="276">
        <v>0</v>
      </c>
      <c r="G1872" s="276">
        <v>0</v>
      </c>
      <c r="H1872" s="276">
        <v>0</v>
      </c>
      <c r="I1872" s="276">
        <v>0</v>
      </c>
      <c r="J1872" s="276">
        <v>988</v>
      </c>
      <c r="K1872" s="479">
        <v>3.9291E-4</v>
      </c>
    </row>
    <row r="1873" spans="1:11" x14ac:dyDescent="0.2">
      <c r="A1873" s="209" t="s">
        <v>1199</v>
      </c>
      <c r="B1873" s="209" t="s">
        <v>1251</v>
      </c>
      <c r="C1873" s="209" t="s">
        <v>897</v>
      </c>
      <c r="D1873" s="276">
        <v>19621</v>
      </c>
      <c r="E1873" s="479">
        <v>7.8028799999999999E-3</v>
      </c>
      <c r="F1873" s="276">
        <v>0</v>
      </c>
      <c r="G1873" s="276">
        <v>0</v>
      </c>
      <c r="H1873" s="276">
        <v>0</v>
      </c>
      <c r="I1873" s="276">
        <v>-19621</v>
      </c>
      <c r="J1873" s="276">
        <v>0</v>
      </c>
      <c r="K1873" s="479">
        <v>0</v>
      </c>
    </row>
    <row r="1874" spans="1:11" x14ac:dyDescent="0.2">
      <c r="A1874" s="209" t="s">
        <v>1199</v>
      </c>
      <c r="B1874" s="209" t="s">
        <v>1157</v>
      </c>
      <c r="C1874" s="209" t="s">
        <v>1753</v>
      </c>
      <c r="D1874" s="276">
        <v>3378</v>
      </c>
      <c r="E1874" s="479">
        <v>1.34336E-3</v>
      </c>
      <c r="F1874" s="276">
        <v>0</v>
      </c>
      <c r="G1874" s="276">
        <v>0</v>
      </c>
      <c r="H1874" s="276">
        <v>0</v>
      </c>
      <c r="I1874" s="276">
        <v>0</v>
      </c>
      <c r="J1874" s="276">
        <v>3378</v>
      </c>
      <c r="K1874" s="479">
        <v>1.34336E-3</v>
      </c>
    </row>
    <row r="1875" spans="1:11" x14ac:dyDescent="0.2">
      <c r="A1875" s="209" t="s">
        <v>1199</v>
      </c>
      <c r="B1875" s="209" t="s">
        <v>1157</v>
      </c>
      <c r="C1875" s="209" t="s">
        <v>897</v>
      </c>
      <c r="D1875" s="276">
        <v>207</v>
      </c>
      <c r="E1875" s="479">
        <v>8.2319999999999998E-5</v>
      </c>
      <c r="F1875" s="276">
        <v>0</v>
      </c>
      <c r="G1875" s="276">
        <v>0</v>
      </c>
      <c r="H1875" s="276">
        <v>0</v>
      </c>
      <c r="I1875" s="276">
        <v>-207</v>
      </c>
      <c r="J1875" s="276">
        <v>0</v>
      </c>
      <c r="K1875" s="479">
        <v>0</v>
      </c>
    </row>
    <row r="1876" spans="1:11" x14ac:dyDescent="0.2">
      <c r="A1876" s="209" t="s">
        <v>1199</v>
      </c>
      <c r="B1876" s="209" t="s">
        <v>1158</v>
      </c>
      <c r="C1876" s="209" t="s">
        <v>897</v>
      </c>
      <c r="D1876" s="276">
        <v>264</v>
      </c>
      <c r="E1876" s="479">
        <v>1.0499E-4</v>
      </c>
      <c r="F1876" s="276">
        <v>0</v>
      </c>
      <c r="G1876" s="276">
        <v>0</v>
      </c>
      <c r="H1876" s="276">
        <v>0</v>
      </c>
      <c r="I1876" s="276">
        <v>-264</v>
      </c>
      <c r="J1876" s="276">
        <v>0</v>
      </c>
      <c r="K1876" s="479">
        <v>0</v>
      </c>
    </row>
    <row r="1877" spans="1:11" x14ac:dyDescent="0.2">
      <c r="A1877" s="209" t="s">
        <v>1199</v>
      </c>
      <c r="B1877" s="209" t="s">
        <v>1159</v>
      </c>
      <c r="C1877" s="209" t="s">
        <v>1753</v>
      </c>
      <c r="D1877" s="276">
        <v>17423</v>
      </c>
      <c r="E1877" s="479">
        <v>6.9287799999999998E-3</v>
      </c>
      <c r="F1877" s="276">
        <v>0</v>
      </c>
      <c r="G1877" s="276">
        <v>0</v>
      </c>
      <c r="H1877" s="276">
        <v>0</v>
      </c>
      <c r="I1877" s="276">
        <v>0</v>
      </c>
      <c r="J1877" s="276">
        <v>17423</v>
      </c>
      <c r="K1877" s="479">
        <v>6.9287799999999998E-3</v>
      </c>
    </row>
    <row r="1878" spans="1:11" x14ac:dyDescent="0.2">
      <c r="A1878" s="209" t="s">
        <v>1199</v>
      </c>
      <c r="B1878" s="209" t="s">
        <v>1159</v>
      </c>
      <c r="C1878" s="209" t="s">
        <v>897</v>
      </c>
      <c r="D1878" s="276">
        <v>60</v>
      </c>
      <c r="E1878" s="479">
        <v>2.3859999999999999E-5</v>
      </c>
      <c r="F1878" s="276">
        <v>0</v>
      </c>
      <c r="G1878" s="276">
        <v>0</v>
      </c>
      <c r="H1878" s="276">
        <v>0</v>
      </c>
      <c r="I1878" s="276">
        <v>-60</v>
      </c>
      <c r="J1878" s="276">
        <v>0</v>
      </c>
      <c r="K1878" s="479">
        <v>0</v>
      </c>
    </row>
    <row r="1879" spans="1:11" x14ac:dyDescent="0.2">
      <c r="A1879" s="209" t="s">
        <v>1199</v>
      </c>
      <c r="B1879" s="209" t="s">
        <v>1160</v>
      </c>
      <c r="C1879" s="209" t="s">
        <v>897</v>
      </c>
      <c r="D1879" s="276">
        <v>1474</v>
      </c>
      <c r="E1879" s="479">
        <v>5.8617999999999995E-4</v>
      </c>
      <c r="F1879" s="276">
        <v>0</v>
      </c>
      <c r="G1879" s="276">
        <v>0</v>
      </c>
      <c r="H1879" s="276">
        <v>0</v>
      </c>
      <c r="I1879" s="276">
        <v>-1474</v>
      </c>
      <c r="J1879" s="276">
        <v>0</v>
      </c>
      <c r="K1879" s="479">
        <v>0</v>
      </c>
    </row>
    <row r="1880" spans="1:11" x14ac:dyDescent="0.2">
      <c r="A1880" s="209" t="s">
        <v>1199</v>
      </c>
      <c r="B1880" s="209" t="s">
        <v>1161</v>
      </c>
      <c r="C1880" s="209" t="s">
        <v>897</v>
      </c>
      <c r="D1880" s="276">
        <v>1896</v>
      </c>
      <c r="E1880" s="479">
        <v>7.54E-4</v>
      </c>
      <c r="F1880" s="276">
        <v>0</v>
      </c>
      <c r="G1880" s="276">
        <v>0</v>
      </c>
      <c r="H1880" s="276">
        <v>0</v>
      </c>
      <c r="I1880" s="276">
        <v>-1896</v>
      </c>
      <c r="J1880" s="276">
        <v>0</v>
      </c>
      <c r="K1880" s="479">
        <v>0</v>
      </c>
    </row>
    <row r="1881" spans="1:11" x14ac:dyDescent="0.2">
      <c r="A1881" s="209" t="s">
        <v>1199</v>
      </c>
      <c r="B1881" s="209" t="s">
        <v>1163</v>
      </c>
      <c r="C1881" s="209" t="s">
        <v>1753</v>
      </c>
      <c r="D1881" s="276">
        <v>20191</v>
      </c>
      <c r="E1881" s="479">
        <v>8.0295599999999998E-3</v>
      </c>
      <c r="F1881" s="276">
        <v>0</v>
      </c>
      <c r="G1881" s="276">
        <v>0</v>
      </c>
      <c r="H1881" s="276">
        <v>0</v>
      </c>
      <c r="I1881" s="276">
        <v>0</v>
      </c>
      <c r="J1881" s="276">
        <v>20191</v>
      </c>
      <c r="K1881" s="479">
        <v>8.0295599999999998E-3</v>
      </c>
    </row>
    <row r="1882" spans="1:11" x14ac:dyDescent="0.2">
      <c r="A1882" s="209" t="s">
        <v>1199</v>
      </c>
      <c r="B1882" s="209" t="s">
        <v>1164</v>
      </c>
      <c r="C1882" s="209" t="s">
        <v>1753</v>
      </c>
      <c r="D1882" s="276">
        <v>766</v>
      </c>
      <c r="E1882" s="479">
        <v>3.0462000000000002E-4</v>
      </c>
      <c r="F1882" s="276">
        <v>0</v>
      </c>
      <c r="G1882" s="276">
        <v>0</v>
      </c>
      <c r="H1882" s="276">
        <v>0</v>
      </c>
      <c r="I1882" s="276">
        <v>0</v>
      </c>
      <c r="J1882" s="276">
        <v>766</v>
      </c>
      <c r="K1882" s="479">
        <v>3.0462000000000002E-4</v>
      </c>
    </row>
    <row r="1883" spans="1:11" x14ac:dyDescent="0.2">
      <c r="A1883" s="209" t="s">
        <v>1199</v>
      </c>
      <c r="B1883" s="209" t="s">
        <v>1165</v>
      </c>
      <c r="C1883" s="209" t="s">
        <v>1753</v>
      </c>
      <c r="D1883" s="276">
        <v>1119</v>
      </c>
      <c r="E1883" s="479">
        <v>4.4499999999999997E-4</v>
      </c>
      <c r="F1883" s="276">
        <v>0</v>
      </c>
      <c r="G1883" s="276">
        <v>0</v>
      </c>
      <c r="H1883" s="276">
        <v>0</v>
      </c>
      <c r="I1883" s="276">
        <v>0</v>
      </c>
      <c r="J1883" s="276">
        <v>1119</v>
      </c>
      <c r="K1883" s="479">
        <v>4.4499999999999997E-4</v>
      </c>
    </row>
    <row r="1884" spans="1:11" x14ac:dyDescent="0.2">
      <c r="A1884" s="209" t="s">
        <v>1199</v>
      </c>
      <c r="B1884" s="209" t="s">
        <v>1166</v>
      </c>
      <c r="C1884" s="209" t="s">
        <v>1753</v>
      </c>
      <c r="D1884" s="276">
        <v>47</v>
      </c>
      <c r="E1884" s="479">
        <v>1.8689999999999999E-5</v>
      </c>
      <c r="F1884" s="276">
        <v>0</v>
      </c>
      <c r="G1884" s="276">
        <v>0</v>
      </c>
      <c r="H1884" s="276">
        <v>0</v>
      </c>
      <c r="I1884" s="276">
        <v>0</v>
      </c>
      <c r="J1884" s="276">
        <v>47</v>
      </c>
      <c r="K1884" s="479">
        <v>1.8689999999999999E-5</v>
      </c>
    </row>
    <row r="1885" spans="1:11" x14ac:dyDescent="0.2">
      <c r="A1885" s="209" t="s">
        <v>1199</v>
      </c>
      <c r="B1885" s="209" t="s">
        <v>1168</v>
      </c>
      <c r="C1885" s="209" t="s">
        <v>1753</v>
      </c>
      <c r="D1885" s="276">
        <v>23</v>
      </c>
      <c r="E1885" s="479">
        <v>9.1500000000000005E-6</v>
      </c>
      <c r="F1885" s="276">
        <v>0</v>
      </c>
      <c r="G1885" s="276">
        <v>0</v>
      </c>
      <c r="H1885" s="276">
        <v>0</v>
      </c>
      <c r="I1885" s="276">
        <v>0</v>
      </c>
      <c r="J1885" s="276">
        <v>23</v>
      </c>
      <c r="K1885" s="479">
        <v>9.1500000000000005E-6</v>
      </c>
    </row>
    <row r="1886" spans="1:11" x14ac:dyDescent="0.2">
      <c r="A1886" s="209" t="s">
        <v>1199</v>
      </c>
      <c r="B1886" s="209" t="s">
        <v>1169</v>
      </c>
      <c r="C1886" s="209" t="s">
        <v>1753</v>
      </c>
      <c r="D1886" s="276">
        <v>36282</v>
      </c>
      <c r="E1886" s="479">
        <v>1.442863E-2</v>
      </c>
      <c r="F1886" s="276">
        <v>0</v>
      </c>
      <c r="G1886" s="276">
        <v>1519</v>
      </c>
      <c r="H1886" s="276">
        <v>6050</v>
      </c>
      <c r="I1886" s="276">
        <v>746</v>
      </c>
      <c r="J1886" s="276">
        <v>44597</v>
      </c>
      <c r="K1886" s="479">
        <v>1.773535E-2</v>
      </c>
    </row>
    <row r="1887" spans="1:11" x14ac:dyDescent="0.2">
      <c r="A1887" s="209" t="s">
        <v>1199</v>
      </c>
      <c r="B1887" s="209" t="s">
        <v>1171</v>
      </c>
      <c r="C1887" s="209" t="s">
        <v>1753</v>
      </c>
      <c r="D1887" s="276">
        <v>2859</v>
      </c>
      <c r="E1887" s="479">
        <v>1.13697E-3</v>
      </c>
      <c r="F1887" s="276">
        <v>0</v>
      </c>
      <c r="G1887" s="276">
        <v>0</v>
      </c>
      <c r="H1887" s="276">
        <v>0</v>
      </c>
      <c r="I1887" s="276">
        <v>0</v>
      </c>
      <c r="J1887" s="276">
        <v>2859</v>
      </c>
      <c r="K1887" s="479">
        <v>1.13697E-3</v>
      </c>
    </row>
    <row r="1888" spans="1:11" x14ac:dyDescent="0.2">
      <c r="A1888" s="209" t="s">
        <v>1199</v>
      </c>
      <c r="B1888" s="209" t="s">
        <v>793</v>
      </c>
      <c r="C1888" s="209" t="s">
        <v>1753</v>
      </c>
      <c r="D1888" s="276">
        <v>207</v>
      </c>
      <c r="E1888" s="479">
        <v>8.2319999999999998E-5</v>
      </c>
      <c r="F1888" s="276">
        <v>0</v>
      </c>
      <c r="G1888" s="276">
        <v>0</v>
      </c>
      <c r="H1888" s="276">
        <v>0</v>
      </c>
      <c r="I1888" s="276">
        <v>0</v>
      </c>
      <c r="J1888" s="276">
        <v>207</v>
      </c>
      <c r="K1888" s="479">
        <v>8.2319999999999998E-5</v>
      </c>
    </row>
    <row r="1889" spans="1:11" x14ac:dyDescent="0.2">
      <c r="A1889" s="209" t="s">
        <v>1199</v>
      </c>
      <c r="B1889" s="209" t="s">
        <v>1176</v>
      </c>
      <c r="C1889" s="209" t="s">
        <v>1753</v>
      </c>
      <c r="D1889" s="276">
        <v>3</v>
      </c>
      <c r="E1889" s="479">
        <v>1.19E-6</v>
      </c>
      <c r="F1889" s="276">
        <v>0</v>
      </c>
      <c r="G1889" s="276">
        <v>0</v>
      </c>
      <c r="H1889" s="276">
        <v>0</v>
      </c>
      <c r="I1889" s="276">
        <v>0</v>
      </c>
      <c r="J1889" s="276">
        <v>3</v>
      </c>
      <c r="K1889" s="479">
        <v>1.19E-6</v>
      </c>
    </row>
    <row r="1890" spans="1:11" x14ac:dyDescent="0.2">
      <c r="A1890" s="209" t="s">
        <v>1199</v>
      </c>
      <c r="B1890" s="209" t="s">
        <v>1177</v>
      </c>
      <c r="C1890" s="209" t="s">
        <v>1753</v>
      </c>
      <c r="D1890" s="276">
        <v>3</v>
      </c>
      <c r="E1890" s="479">
        <v>1.19E-6</v>
      </c>
      <c r="F1890" s="276">
        <v>0</v>
      </c>
      <c r="G1890" s="276">
        <v>0</v>
      </c>
      <c r="H1890" s="276">
        <v>0</v>
      </c>
      <c r="I1890" s="276">
        <v>0</v>
      </c>
      <c r="J1890" s="276">
        <v>3</v>
      </c>
      <c r="K1890" s="479">
        <v>1.19E-6</v>
      </c>
    </row>
    <row r="1891" spans="1:11" x14ac:dyDescent="0.2">
      <c r="A1891" s="209" t="s">
        <v>1199</v>
      </c>
      <c r="B1891" s="209" t="s">
        <v>1178</v>
      </c>
      <c r="C1891" s="209" t="s">
        <v>1753</v>
      </c>
      <c r="D1891" s="276">
        <v>20572</v>
      </c>
      <c r="E1891" s="479">
        <v>8.1810800000000003E-3</v>
      </c>
      <c r="F1891" s="276">
        <v>0</v>
      </c>
      <c r="G1891" s="276">
        <v>0</v>
      </c>
      <c r="H1891" s="276">
        <v>0</v>
      </c>
      <c r="I1891" s="276">
        <v>0</v>
      </c>
      <c r="J1891" s="276">
        <v>20572</v>
      </c>
      <c r="K1891" s="479">
        <v>8.1810800000000003E-3</v>
      </c>
    </row>
    <row r="1892" spans="1:11" x14ac:dyDescent="0.2">
      <c r="A1892" s="209" t="s">
        <v>1199</v>
      </c>
      <c r="B1892" s="209" t="s">
        <v>1180</v>
      </c>
      <c r="C1892" s="209" t="s">
        <v>1753</v>
      </c>
      <c r="D1892" s="276">
        <v>87</v>
      </c>
      <c r="E1892" s="479">
        <v>3.4600000000000001E-5</v>
      </c>
      <c r="F1892" s="276">
        <v>0</v>
      </c>
      <c r="G1892" s="276">
        <v>0</v>
      </c>
      <c r="H1892" s="276">
        <v>0</v>
      </c>
      <c r="I1892" s="276">
        <v>0</v>
      </c>
      <c r="J1892" s="276">
        <v>87</v>
      </c>
      <c r="K1892" s="479">
        <v>3.4600000000000001E-5</v>
      </c>
    </row>
    <row r="1893" spans="1:11" x14ac:dyDescent="0.2">
      <c r="A1893" s="209" t="s">
        <v>1199</v>
      </c>
      <c r="B1893" s="209" t="s">
        <v>1181</v>
      </c>
      <c r="C1893" s="209" t="s">
        <v>1753</v>
      </c>
      <c r="D1893" s="276">
        <v>20</v>
      </c>
      <c r="E1893" s="479">
        <v>7.9500000000000001E-6</v>
      </c>
      <c r="F1893" s="276">
        <v>0</v>
      </c>
      <c r="G1893" s="276">
        <v>0</v>
      </c>
      <c r="H1893" s="276">
        <v>0</v>
      </c>
      <c r="I1893" s="276">
        <v>0</v>
      </c>
      <c r="J1893" s="276">
        <v>20</v>
      </c>
      <c r="K1893" s="479">
        <v>7.9500000000000001E-6</v>
      </c>
    </row>
    <row r="1894" spans="1:11" x14ac:dyDescent="0.2">
      <c r="A1894" s="209" t="s">
        <v>1199</v>
      </c>
      <c r="B1894" s="209" t="s">
        <v>1182</v>
      </c>
      <c r="C1894" s="209" t="s">
        <v>1753</v>
      </c>
      <c r="D1894" s="276">
        <v>111</v>
      </c>
      <c r="E1894" s="479">
        <v>4.4140000000000001E-5</v>
      </c>
      <c r="F1894" s="276">
        <v>0</v>
      </c>
      <c r="G1894" s="276">
        <v>0</v>
      </c>
      <c r="H1894" s="276">
        <v>0</v>
      </c>
      <c r="I1894" s="276">
        <v>0</v>
      </c>
      <c r="J1894" s="276">
        <v>111</v>
      </c>
      <c r="K1894" s="479">
        <v>4.4140000000000001E-5</v>
      </c>
    </row>
    <row r="1895" spans="1:11" x14ac:dyDescent="0.2">
      <c r="A1895" s="209" t="s">
        <v>1199</v>
      </c>
      <c r="B1895" s="209" t="s">
        <v>1183</v>
      </c>
      <c r="C1895" s="209" t="s">
        <v>1753</v>
      </c>
      <c r="D1895" s="276">
        <v>687264</v>
      </c>
      <c r="E1895" s="479">
        <v>0.27331132000000002</v>
      </c>
      <c r="F1895" s="276">
        <v>0</v>
      </c>
      <c r="G1895" s="276">
        <v>0</v>
      </c>
      <c r="H1895" s="276">
        <v>0</v>
      </c>
      <c r="I1895" s="276">
        <v>0</v>
      </c>
      <c r="J1895" s="276">
        <v>687264</v>
      </c>
      <c r="K1895" s="479">
        <v>0.27331132000000002</v>
      </c>
    </row>
    <row r="1896" spans="1:11" x14ac:dyDescent="0.2">
      <c r="A1896" s="209" t="s">
        <v>1199</v>
      </c>
      <c r="B1896" s="209" t="s">
        <v>1184</v>
      </c>
      <c r="C1896" s="209" t="s">
        <v>1753</v>
      </c>
      <c r="D1896" s="276">
        <v>454296</v>
      </c>
      <c r="E1896" s="479">
        <v>0.18066455000000001</v>
      </c>
      <c r="F1896" s="276">
        <v>0</v>
      </c>
      <c r="G1896" s="276">
        <v>0</v>
      </c>
      <c r="H1896" s="276">
        <v>0</v>
      </c>
      <c r="I1896" s="276">
        <v>0</v>
      </c>
      <c r="J1896" s="276">
        <v>454296</v>
      </c>
      <c r="K1896" s="479">
        <v>0.18066455000000001</v>
      </c>
    </row>
    <row r="1897" spans="1:11" x14ac:dyDescent="0.2">
      <c r="A1897" s="209" t="s">
        <v>1199</v>
      </c>
      <c r="B1897" s="209" t="s">
        <v>1185</v>
      </c>
      <c r="C1897" s="209" t="s">
        <v>1753</v>
      </c>
      <c r="D1897" s="276">
        <v>298</v>
      </c>
      <c r="E1897" s="479">
        <v>1.1851E-4</v>
      </c>
      <c r="F1897" s="276">
        <v>0</v>
      </c>
      <c r="G1897" s="276">
        <v>0</v>
      </c>
      <c r="H1897" s="276">
        <v>0</v>
      </c>
      <c r="I1897" s="276">
        <v>0</v>
      </c>
      <c r="J1897" s="276">
        <v>298</v>
      </c>
      <c r="K1897" s="479">
        <v>1.1851E-4</v>
      </c>
    </row>
    <row r="1898" spans="1:11" x14ac:dyDescent="0.2">
      <c r="A1898" s="209" t="s">
        <v>1199</v>
      </c>
      <c r="B1898" s="209" t="s">
        <v>1186</v>
      </c>
      <c r="C1898" s="209" t="s">
        <v>1753</v>
      </c>
      <c r="D1898" s="276">
        <v>39786</v>
      </c>
      <c r="E1898" s="479">
        <v>1.582211E-2</v>
      </c>
      <c r="F1898" s="276">
        <v>0</v>
      </c>
      <c r="G1898" s="276">
        <v>0</v>
      </c>
      <c r="H1898" s="276">
        <v>0</v>
      </c>
      <c r="I1898" s="276">
        <v>0</v>
      </c>
      <c r="J1898" s="276">
        <v>39786</v>
      </c>
      <c r="K1898" s="479">
        <v>1.582211E-2</v>
      </c>
    </row>
    <row r="1899" spans="1:11" x14ac:dyDescent="0.2">
      <c r="A1899" s="209" t="s">
        <v>1199</v>
      </c>
      <c r="B1899" s="209" t="s">
        <v>1187</v>
      </c>
      <c r="C1899" s="209" t="s">
        <v>1753</v>
      </c>
      <c r="D1899" s="276">
        <v>180</v>
      </c>
      <c r="E1899" s="479">
        <v>7.1580000000000002E-5</v>
      </c>
      <c r="F1899" s="276">
        <v>0</v>
      </c>
      <c r="G1899" s="276">
        <v>0</v>
      </c>
      <c r="H1899" s="276">
        <v>0</v>
      </c>
      <c r="I1899" s="276">
        <v>0</v>
      </c>
      <c r="J1899" s="276">
        <v>180</v>
      </c>
      <c r="K1899" s="479">
        <v>7.1580000000000002E-5</v>
      </c>
    </row>
    <row r="1900" spans="1:11" x14ac:dyDescent="0.2">
      <c r="A1900" s="209" t="s">
        <v>1199</v>
      </c>
      <c r="B1900" s="209" t="s">
        <v>1189</v>
      </c>
      <c r="C1900" s="209" t="s">
        <v>1753</v>
      </c>
      <c r="D1900" s="276">
        <v>1202</v>
      </c>
      <c r="E1900" s="479">
        <v>4.7801000000000001E-4</v>
      </c>
      <c r="F1900" s="276">
        <v>0</v>
      </c>
      <c r="G1900" s="276">
        <v>5</v>
      </c>
      <c r="H1900" s="276">
        <v>5</v>
      </c>
      <c r="I1900" s="276">
        <v>14</v>
      </c>
      <c r="J1900" s="276">
        <v>1226</v>
      </c>
      <c r="K1900" s="479">
        <v>4.8756E-4</v>
      </c>
    </row>
    <row r="1901" spans="1:11" x14ac:dyDescent="0.2">
      <c r="A1901" s="209" t="s">
        <v>1199</v>
      </c>
      <c r="B1901" s="209" t="s">
        <v>1190</v>
      </c>
      <c r="C1901" s="209" t="s">
        <v>1753</v>
      </c>
      <c r="D1901" s="276">
        <v>2514583</v>
      </c>
      <c r="E1901" s="479">
        <v>1</v>
      </c>
      <c r="F1901" s="276">
        <v>0</v>
      </c>
      <c r="G1901" s="276">
        <v>0</v>
      </c>
      <c r="H1901" s="276">
        <v>0</v>
      </c>
      <c r="I1901" s="276">
        <v>0</v>
      </c>
      <c r="J1901" s="276">
        <v>2514583</v>
      </c>
      <c r="K1901" s="479">
        <v>1</v>
      </c>
    </row>
    <row r="1902" spans="1:11" x14ac:dyDescent="0.2">
      <c r="A1902" s="209" t="s">
        <v>1199</v>
      </c>
      <c r="B1902" s="209" t="s">
        <v>691</v>
      </c>
      <c r="C1902" s="209" t="s">
        <v>1753</v>
      </c>
      <c r="D1902" s="276">
        <v>2514583</v>
      </c>
      <c r="E1902" s="479">
        <v>1</v>
      </c>
      <c r="F1902" s="276">
        <v>0</v>
      </c>
      <c r="G1902" s="276">
        <v>0</v>
      </c>
      <c r="H1902" s="276">
        <v>0</v>
      </c>
      <c r="I1902" s="276">
        <v>0</v>
      </c>
      <c r="J1902" s="276">
        <v>2514583</v>
      </c>
      <c r="K1902" s="479">
        <v>1</v>
      </c>
    </row>
    <row r="1903" spans="1:11" x14ac:dyDescent="0.2">
      <c r="A1903" s="209" t="s">
        <v>1200</v>
      </c>
      <c r="B1903" s="209" t="s">
        <v>508</v>
      </c>
      <c r="C1903" s="209" t="s">
        <v>1753</v>
      </c>
      <c r="D1903" s="276">
        <v>506</v>
      </c>
      <c r="E1903" s="479">
        <v>5.8300000000000001E-6</v>
      </c>
      <c r="F1903" s="276">
        <v>0</v>
      </c>
      <c r="G1903" s="276">
        <v>23</v>
      </c>
      <c r="H1903" s="276">
        <v>0</v>
      </c>
      <c r="I1903" s="276">
        <v>31</v>
      </c>
      <c r="J1903" s="276">
        <v>560</v>
      </c>
      <c r="K1903" s="479">
        <v>6.4500000000000001E-6</v>
      </c>
    </row>
    <row r="1904" spans="1:11" x14ac:dyDescent="0.2">
      <c r="A1904" s="209" t="s">
        <v>1200</v>
      </c>
      <c r="B1904" s="209" t="s">
        <v>500</v>
      </c>
      <c r="C1904" s="209" t="s">
        <v>1753</v>
      </c>
      <c r="D1904" s="276">
        <v>563</v>
      </c>
      <c r="E1904" s="479">
        <v>6.4899999999999997E-6</v>
      </c>
      <c r="F1904" s="276">
        <v>0</v>
      </c>
      <c r="G1904" s="276">
        <v>181</v>
      </c>
      <c r="H1904" s="276">
        <v>15</v>
      </c>
      <c r="I1904" s="276">
        <v>82</v>
      </c>
      <c r="J1904" s="276">
        <v>841</v>
      </c>
      <c r="K1904" s="479">
        <v>9.6900000000000004E-6</v>
      </c>
    </row>
    <row r="1905" spans="1:11" x14ac:dyDescent="0.2">
      <c r="A1905" s="209" t="s">
        <v>1200</v>
      </c>
      <c r="B1905" s="209" t="s">
        <v>490</v>
      </c>
      <c r="C1905" s="209" t="s">
        <v>1753</v>
      </c>
      <c r="D1905" s="276">
        <v>4090</v>
      </c>
      <c r="E1905" s="479">
        <v>4.7139999999999999E-5</v>
      </c>
      <c r="F1905" s="276">
        <v>0</v>
      </c>
      <c r="G1905" s="276">
        <v>1776</v>
      </c>
      <c r="H1905" s="276">
        <v>251</v>
      </c>
      <c r="I1905" s="276">
        <v>460</v>
      </c>
      <c r="J1905" s="276">
        <v>6577</v>
      </c>
      <c r="K1905" s="479">
        <v>7.5799999999999999E-5</v>
      </c>
    </row>
    <row r="1906" spans="1:11" x14ac:dyDescent="0.2">
      <c r="A1906" s="209" t="s">
        <v>1200</v>
      </c>
      <c r="B1906" s="209" t="s">
        <v>489</v>
      </c>
      <c r="C1906" s="209" t="s">
        <v>1753</v>
      </c>
      <c r="D1906" s="276">
        <v>10424</v>
      </c>
      <c r="E1906" s="479">
        <v>1.2013E-4</v>
      </c>
      <c r="F1906" s="276">
        <v>0</v>
      </c>
      <c r="G1906" s="276">
        <v>8057</v>
      </c>
      <c r="H1906" s="276">
        <v>28</v>
      </c>
      <c r="I1906" s="276">
        <v>398</v>
      </c>
      <c r="J1906" s="276">
        <v>18907</v>
      </c>
      <c r="K1906" s="479">
        <v>2.1790000000000001E-4</v>
      </c>
    </row>
    <row r="1907" spans="1:11" x14ac:dyDescent="0.2">
      <c r="A1907" s="209" t="s">
        <v>1200</v>
      </c>
      <c r="B1907" s="209" t="s">
        <v>487</v>
      </c>
      <c r="C1907" s="209" t="s">
        <v>1753</v>
      </c>
      <c r="D1907" s="276">
        <v>691</v>
      </c>
      <c r="E1907" s="479">
        <v>7.96E-6</v>
      </c>
      <c r="F1907" s="276">
        <v>0</v>
      </c>
      <c r="G1907" s="276">
        <v>69</v>
      </c>
      <c r="H1907" s="276">
        <v>0</v>
      </c>
      <c r="I1907" s="276">
        <v>51</v>
      </c>
      <c r="J1907" s="276">
        <v>811</v>
      </c>
      <c r="K1907" s="479">
        <v>9.3500000000000003E-6</v>
      </c>
    </row>
    <row r="1908" spans="1:11" x14ac:dyDescent="0.2">
      <c r="A1908" s="209" t="s">
        <v>1200</v>
      </c>
      <c r="B1908" s="209" t="s">
        <v>479</v>
      </c>
      <c r="C1908" s="209" t="s">
        <v>1753</v>
      </c>
      <c r="D1908" s="276">
        <v>20508</v>
      </c>
      <c r="E1908" s="479">
        <v>2.3635E-4</v>
      </c>
      <c r="F1908" s="276">
        <v>0</v>
      </c>
      <c r="G1908" s="276">
        <v>4488</v>
      </c>
      <c r="H1908" s="276">
        <v>46</v>
      </c>
      <c r="I1908" s="276">
        <v>861</v>
      </c>
      <c r="J1908" s="276">
        <v>25903</v>
      </c>
      <c r="K1908" s="479">
        <v>2.9852999999999998E-4</v>
      </c>
    </row>
    <row r="1909" spans="1:11" x14ac:dyDescent="0.2">
      <c r="A1909" s="209" t="s">
        <v>1200</v>
      </c>
      <c r="B1909" s="209" t="s">
        <v>472</v>
      </c>
      <c r="C1909" s="209" t="s">
        <v>1753</v>
      </c>
      <c r="D1909" s="276">
        <v>3611</v>
      </c>
      <c r="E1909" s="479">
        <v>4.1619999999999998E-5</v>
      </c>
      <c r="F1909" s="276">
        <v>0</v>
      </c>
      <c r="G1909" s="276">
        <v>525</v>
      </c>
      <c r="H1909" s="276">
        <v>17</v>
      </c>
      <c r="I1909" s="276">
        <v>174</v>
      </c>
      <c r="J1909" s="276">
        <v>4327</v>
      </c>
      <c r="K1909" s="479">
        <v>4.9870000000000002E-5</v>
      </c>
    </row>
    <row r="1910" spans="1:11" x14ac:dyDescent="0.2">
      <c r="A1910" s="209" t="s">
        <v>1200</v>
      </c>
      <c r="B1910" s="209" t="s">
        <v>1096</v>
      </c>
      <c r="C1910" s="209" t="s">
        <v>1753</v>
      </c>
      <c r="D1910" s="276">
        <v>8252</v>
      </c>
      <c r="E1910" s="479">
        <v>9.5099999999999994E-5</v>
      </c>
      <c r="F1910" s="276">
        <v>0</v>
      </c>
      <c r="G1910" s="276">
        <v>1224</v>
      </c>
      <c r="H1910" s="276">
        <v>0</v>
      </c>
      <c r="I1910" s="276">
        <v>551</v>
      </c>
      <c r="J1910" s="276">
        <v>10027</v>
      </c>
      <c r="K1910" s="479">
        <v>1.1556E-4</v>
      </c>
    </row>
    <row r="1911" spans="1:11" x14ac:dyDescent="0.2">
      <c r="A1911" s="209" t="s">
        <v>1200</v>
      </c>
      <c r="B1911" s="209" t="s">
        <v>1097</v>
      </c>
      <c r="C1911" s="209" t="s">
        <v>1753</v>
      </c>
      <c r="D1911" s="276">
        <v>1535</v>
      </c>
      <c r="E1911" s="479">
        <v>1.7689999999999998E-5</v>
      </c>
      <c r="F1911" s="276">
        <v>0</v>
      </c>
      <c r="G1911" s="276">
        <v>673</v>
      </c>
      <c r="H1911" s="276">
        <v>5</v>
      </c>
      <c r="I1911" s="276">
        <v>54</v>
      </c>
      <c r="J1911" s="276">
        <v>2267</v>
      </c>
      <c r="K1911" s="479">
        <v>2.6129999999999999E-5</v>
      </c>
    </row>
    <row r="1912" spans="1:11" x14ac:dyDescent="0.2">
      <c r="A1912" s="209" t="s">
        <v>1200</v>
      </c>
      <c r="B1912" s="209" t="s">
        <v>1098</v>
      </c>
      <c r="C1912" s="209" t="s">
        <v>1753</v>
      </c>
      <c r="D1912" s="276">
        <v>58899</v>
      </c>
      <c r="E1912" s="479">
        <v>6.7880000000000002E-4</v>
      </c>
      <c r="F1912" s="276">
        <v>0</v>
      </c>
      <c r="G1912" s="276">
        <v>9767</v>
      </c>
      <c r="H1912" s="276">
        <v>57</v>
      </c>
      <c r="I1912" s="276">
        <v>2612</v>
      </c>
      <c r="J1912" s="276">
        <v>71335</v>
      </c>
      <c r="K1912" s="479">
        <v>8.2211999999999997E-4</v>
      </c>
    </row>
    <row r="1913" spans="1:11" x14ac:dyDescent="0.2">
      <c r="A1913" s="209" t="s">
        <v>1200</v>
      </c>
      <c r="B1913" s="209" t="s">
        <v>1099</v>
      </c>
      <c r="C1913" s="209" t="s">
        <v>1753</v>
      </c>
      <c r="D1913" s="276">
        <v>3528</v>
      </c>
      <c r="E1913" s="479">
        <v>4.066E-5</v>
      </c>
      <c r="F1913" s="276">
        <v>0</v>
      </c>
      <c r="G1913" s="276">
        <v>774</v>
      </c>
      <c r="H1913" s="276">
        <v>83</v>
      </c>
      <c r="I1913" s="276">
        <v>140</v>
      </c>
      <c r="J1913" s="276">
        <v>4525</v>
      </c>
      <c r="K1913" s="479">
        <v>5.215E-5</v>
      </c>
    </row>
    <row r="1914" spans="1:11" x14ac:dyDescent="0.2">
      <c r="A1914" s="209" t="s">
        <v>1200</v>
      </c>
      <c r="B1914" s="209" t="s">
        <v>453</v>
      </c>
      <c r="C1914" s="209" t="s">
        <v>1753</v>
      </c>
      <c r="D1914" s="276">
        <v>91</v>
      </c>
      <c r="E1914" s="479">
        <v>1.0499999999999999E-6</v>
      </c>
      <c r="F1914" s="276">
        <v>0</v>
      </c>
      <c r="G1914" s="276">
        <v>2</v>
      </c>
      <c r="H1914" s="276">
        <v>0</v>
      </c>
      <c r="I1914" s="276">
        <v>3</v>
      </c>
      <c r="J1914" s="276">
        <v>96</v>
      </c>
      <c r="K1914" s="479">
        <v>1.11E-6</v>
      </c>
    </row>
    <row r="1915" spans="1:11" x14ac:dyDescent="0.2">
      <c r="A1915" s="209" t="s">
        <v>1200</v>
      </c>
      <c r="B1915" s="209" t="s">
        <v>449</v>
      </c>
      <c r="C1915" s="209" t="s">
        <v>1753</v>
      </c>
      <c r="D1915" s="276">
        <v>13846</v>
      </c>
      <c r="E1915" s="479">
        <v>1.5956999999999999E-4</v>
      </c>
      <c r="F1915" s="276">
        <v>0</v>
      </c>
      <c r="G1915" s="276">
        <v>199</v>
      </c>
      <c r="H1915" s="276">
        <v>0</v>
      </c>
      <c r="I1915" s="276">
        <v>1956</v>
      </c>
      <c r="J1915" s="276">
        <v>16001</v>
      </c>
      <c r="K1915" s="479">
        <v>1.8441E-4</v>
      </c>
    </row>
    <row r="1916" spans="1:11" x14ac:dyDescent="0.2">
      <c r="A1916" s="209" t="s">
        <v>1200</v>
      </c>
      <c r="B1916" s="209" t="s">
        <v>1826</v>
      </c>
      <c r="C1916" s="209" t="s">
        <v>1753</v>
      </c>
      <c r="D1916" s="276">
        <v>31138</v>
      </c>
      <c r="E1916" s="479">
        <v>3.5886000000000002E-4</v>
      </c>
      <c r="F1916" s="276">
        <v>0</v>
      </c>
      <c r="G1916" s="276">
        <v>361</v>
      </c>
      <c r="H1916" s="276">
        <v>0</v>
      </c>
      <c r="I1916" s="276">
        <v>3383</v>
      </c>
      <c r="J1916" s="276">
        <v>34882</v>
      </c>
      <c r="K1916" s="479">
        <v>4.0201000000000001E-4</v>
      </c>
    </row>
    <row r="1917" spans="1:11" x14ac:dyDescent="0.2">
      <c r="A1917" s="209" t="s">
        <v>1200</v>
      </c>
      <c r="B1917" s="209" t="s">
        <v>444</v>
      </c>
      <c r="C1917" s="209" t="s">
        <v>1753</v>
      </c>
      <c r="D1917" s="276">
        <v>38380</v>
      </c>
      <c r="E1917" s="479">
        <v>4.4232000000000001E-4</v>
      </c>
      <c r="F1917" s="276">
        <v>0</v>
      </c>
      <c r="G1917" s="276">
        <v>8363</v>
      </c>
      <c r="H1917" s="276">
        <v>1602</v>
      </c>
      <c r="I1917" s="276">
        <v>1203</v>
      </c>
      <c r="J1917" s="276">
        <v>49548</v>
      </c>
      <c r="K1917" s="479">
        <v>5.7103000000000004E-4</v>
      </c>
    </row>
    <row r="1918" spans="1:11" x14ac:dyDescent="0.2">
      <c r="A1918" s="209" t="s">
        <v>1200</v>
      </c>
      <c r="B1918" s="209" t="s">
        <v>440</v>
      </c>
      <c r="C1918" s="209" t="s">
        <v>1753</v>
      </c>
      <c r="D1918" s="276">
        <v>183254</v>
      </c>
      <c r="E1918" s="479">
        <v>2.1119699999999999E-3</v>
      </c>
      <c r="F1918" s="276">
        <v>0</v>
      </c>
      <c r="G1918" s="276">
        <v>25521</v>
      </c>
      <c r="H1918" s="276">
        <v>864</v>
      </c>
      <c r="I1918" s="276">
        <v>9221</v>
      </c>
      <c r="J1918" s="276">
        <v>218860</v>
      </c>
      <c r="K1918" s="479">
        <v>2.5223200000000002E-3</v>
      </c>
    </row>
    <row r="1919" spans="1:11" x14ac:dyDescent="0.2">
      <c r="A1919" s="209" t="s">
        <v>1200</v>
      </c>
      <c r="B1919" s="209" t="s">
        <v>292</v>
      </c>
      <c r="C1919" s="209" t="s">
        <v>1753</v>
      </c>
      <c r="D1919" s="276">
        <v>12520</v>
      </c>
      <c r="E1919" s="479">
        <v>1.4428999999999999E-4</v>
      </c>
      <c r="F1919" s="276">
        <v>0</v>
      </c>
      <c r="G1919" s="276">
        <v>2258</v>
      </c>
      <c r="H1919" s="276">
        <v>151</v>
      </c>
      <c r="I1919" s="276">
        <v>865</v>
      </c>
      <c r="J1919" s="276">
        <v>15794</v>
      </c>
      <c r="K1919" s="479">
        <v>1.8202E-4</v>
      </c>
    </row>
    <row r="1920" spans="1:11" x14ac:dyDescent="0.2">
      <c r="A1920" s="209" t="s">
        <v>1200</v>
      </c>
      <c r="B1920" s="209" t="s">
        <v>290</v>
      </c>
      <c r="C1920" s="209" t="s">
        <v>1753</v>
      </c>
      <c r="D1920" s="276">
        <v>157131</v>
      </c>
      <c r="E1920" s="479">
        <v>1.8109000000000001E-3</v>
      </c>
      <c r="F1920" s="276">
        <v>0</v>
      </c>
      <c r="G1920" s="276">
        <v>15319</v>
      </c>
      <c r="H1920" s="276">
        <v>54144</v>
      </c>
      <c r="I1920" s="276">
        <v>7522</v>
      </c>
      <c r="J1920" s="276">
        <v>234116</v>
      </c>
      <c r="K1920" s="479">
        <v>2.6981399999999999E-3</v>
      </c>
    </row>
    <row r="1921" spans="1:11" x14ac:dyDescent="0.2">
      <c r="A1921" s="209" t="s">
        <v>1200</v>
      </c>
      <c r="B1921" s="209" t="s">
        <v>287</v>
      </c>
      <c r="C1921" s="209" t="s">
        <v>1753</v>
      </c>
      <c r="D1921" s="276">
        <v>13524</v>
      </c>
      <c r="E1921" s="479">
        <v>1.5585999999999999E-4</v>
      </c>
      <c r="F1921" s="276">
        <v>0</v>
      </c>
      <c r="G1921" s="276">
        <v>4083</v>
      </c>
      <c r="H1921" s="276">
        <v>292</v>
      </c>
      <c r="I1921" s="276">
        <v>429</v>
      </c>
      <c r="J1921" s="276">
        <v>18328</v>
      </c>
      <c r="K1921" s="479">
        <v>2.1123E-4</v>
      </c>
    </row>
    <row r="1922" spans="1:11" x14ac:dyDescent="0.2">
      <c r="A1922" s="209" t="s">
        <v>1200</v>
      </c>
      <c r="B1922" s="209" t="s">
        <v>284</v>
      </c>
      <c r="C1922" s="209" t="s">
        <v>1753</v>
      </c>
      <c r="D1922" s="276">
        <v>59140</v>
      </c>
      <c r="E1922" s="479">
        <v>6.8157999999999999E-4</v>
      </c>
      <c r="F1922" s="276">
        <v>0</v>
      </c>
      <c r="G1922" s="276">
        <v>7783</v>
      </c>
      <c r="H1922" s="276">
        <v>596</v>
      </c>
      <c r="I1922" s="276">
        <v>2830</v>
      </c>
      <c r="J1922" s="276">
        <v>70349</v>
      </c>
      <c r="K1922" s="479">
        <v>8.1076E-4</v>
      </c>
    </row>
    <row r="1923" spans="1:11" x14ac:dyDescent="0.2">
      <c r="A1923" s="209" t="s">
        <v>1200</v>
      </c>
      <c r="B1923" s="209" t="s">
        <v>273</v>
      </c>
      <c r="C1923" s="209" t="s">
        <v>1753</v>
      </c>
      <c r="D1923" s="276">
        <v>59464</v>
      </c>
      <c r="E1923" s="479">
        <v>6.8530999999999996E-4</v>
      </c>
      <c r="F1923" s="276">
        <v>0</v>
      </c>
      <c r="G1923" s="276">
        <v>9272</v>
      </c>
      <c r="H1923" s="276">
        <v>1900</v>
      </c>
      <c r="I1923" s="276">
        <v>2555</v>
      </c>
      <c r="J1923" s="276">
        <v>73191</v>
      </c>
      <c r="K1923" s="479">
        <v>8.4351000000000001E-4</v>
      </c>
    </row>
    <row r="1924" spans="1:11" x14ac:dyDescent="0.2">
      <c r="A1924" s="209" t="s">
        <v>1200</v>
      </c>
      <c r="B1924" s="209" t="s">
        <v>267</v>
      </c>
      <c r="C1924" s="209" t="s">
        <v>1753</v>
      </c>
      <c r="D1924" s="276">
        <v>43567</v>
      </c>
      <c r="E1924" s="479">
        <v>5.0210000000000001E-4</v>
      </c>
      <c r="F1924" s="276">
        <v>0</v>
      </c>
      <c r="G1924" s="276">
        <v>13340</v>
      </c>
      <c r="H1924" s="276">
        <v>3734</v>
      </c>
      <c r="I1924" s="276">
        <v>2703</v>
      </c>
      <c r="J1924" s="276">
        <v>63344</v>
      </c>
      <c r="K1924" s="479">
        <v>7.3003E-4</v>
      </c>
    </row>
    <row r="1925" spans="1:11" x14ac:dyDescent="0.2">
      <c r="A1925" s="209" t="s">
        <v>1200</v>
      </c>
      <c r="B1925" s="209" t="s">
        <v>264</v>
      </c>
      <c r="C1925" s="209" t="s">
        <v>1753</v>
      </c>
      <c r="D1925" s="276">
        <v>36730</v>
      </c>
      <c r="E1925" s="479">
        <v>4.2330999999999998E-4</v>
      </c>
      <c r="F1925" s="276">
        <v>0</v>
      </c>
      <c r="G1925" s="276">
        <v>6299</v>
      </c>
      <c r="H1925" s="276">
        <v>673</v>
      </c>
      <c r="I1925" s="276">
        <v>2284</v>
      </c>
      <c r="J1925" s="276">
        <v>45986</v>
      </c>
      <c r="K1925" s="479">
        <v>5.2997999999999999E-4</v>
      </c>
    </row>
    <row r="1926" spans="1:11" x14ac:dyDescent="0.2">
      <c r="A1926" s="209" t="s">
        <v>1200</v>
      </c>
      <c r="B1926" s="209" t="s">
        <v>262</v>
      </c>
      <c r="C1926" s="209" t="s">
        <v>1753</v>
      </c>
      <c r="D1926" s="276">
        <v>7936</v>
      </c>
      <c r="E1926" s="479">
        <v>9.1459999999999995E-5</v>
      </c>
      <c r="F1926" s="276">
        <v>0</v>
      </c>
      <c r="G1926" s="276">
        <v>1558</v>
      </c>
      <c r="H1926" s="276">
        <v>0</v>
      </c>
      <c r="I1926" s="276">
        <v>1202</v>
      </c>
      <c r="J1926" s="276">
        <v>10696</v>
      </c>
      <c r="K1926" s="479">
        <v>1.2327E-4</v>
      </c>
    </row>
    <row r="1927" spans="1:11" x14ac:dyDescent="0.2">
      <c r="A1927" s="209" t="s">
        <v>1200</v>
      </c>
      <c r="B1927" s="209" t="s">
        <v>260</v>
      </c>
      <c r="C1927" s="209" t="s">
        <v>1753</v>
      </c>
      <c r="D1927" s="276">
        <v>79278</v>
      </c>
      <c r="E1927" s="479">
        <v>9.1365999999999995E-4</v>
      </c>
      <c r="F1927" s="276">
        <v>0</v>
      </c>
      <c r="G1927" s="276">
        <v>8498</v>
      </c>
      <c r="H1927" s="276">
        <v>15455</v>
      </c>
      <c r="I1927" s="276">
        <v>1183</v>
      </c>
      <c r="J1927" s="276">
        <v>104414</v>
      </c>
      <c r="K1927" s="479">
        <v>1.2033499999999999E-3</v>
      </c>
    </row>
    <row r="1928" spans="1:11" x14ac:dyDescent="0.2">
      <c r="A1928" s="209" t="s">
        <v>1200</v>
      </c>
      <c r="B1928" s="209" t="s">
        <v>258</v>
      </c>
      <c r="C1928" s="209" t="s">
        <v>1753</v>
      </c>
      <c r="D1928" s="276">
        <v>15373</v>
      </c>
      <c r="E1928" s="479">
        <v>1.7717000000000001E-4</v>
      </c>
      <c r="F1928" s="276">
        <v>0</v>
      </c>
      <c r="G1928" s="276">
        <v>2725</v>
      </c>
      <c r="H1928" s="276">
        <v>0</v>
      </c>
      <c r="I1928" s="276">
        <v>686</v>
      </c>
      <c r="J1928" s="276">
        <v>18784</v>
      </c>
      <c r="K1928" s="479">
        <v>2.1647999999999999E-4</v>
      </c>
    </row>
    <row r="1929" spans="1:11" x14ac:dyDescent="0.2">
      <c r="A1929" s="209" t="s">
        <v>1200</v>
      </c>
      <c r="B1929" s="209" t="s">
        <v>254</v>
      </c>
      <c r="C1929" s="209" t="s">
        <v>1753</v>
      </c>
      <c r="D1929" s="276">
        <v>267876</v>
      </c>
      <c r="E1929" s="479">
        <v>3.0872199999999999E-3</v>
      </c>
      <c r="F1929" s="276">
        <v>0</v>
      </c>
      <c r="G1929" s="276">
        <v>47007</v>
      </c>
      <c r="H1929" s="276">
        <v>324</v>
      </c>
      <c r="I1929" s="276">
        <v>5540</v>
      </c>
      <c r="J1929" s="276">
        <v>320747</v>
      </c>
      <c r="K1929" s="479">
        <v>3.6965399999999999E-3</v>
      </c>
    </row>
    <row r="1930" spans="1:11" x14ac:dyDescent="0.2">
      <c r="A1930" s="209" t="s">
        <v>1200</v>
      </c>
      <c r="B1930" s="209" t="s">
        <v>251</v>
      </c>
      <c r="C1930" s="209" t="s">
        <v>1753</v>
      </c>
      <c r="D1930" s="276">
        <v>58276</v>
      </c>
      <c r="E1930" s="479">
        <v>6.7162000000000005E-4</v>
      </c>
      <c r="F1930" s="276">
        <v>0</v>
      </c>
      <c r="G1930" s="276">
        <v>10317</v>
      </c>
      <c r="H1930" s="276">
        <v>5</v>
      </c>
      <c r="I1930" s="276">
        <v>2517</v>
      </c>
      <c r="J1930" s="276">
        <v>71115</v>
      </c>
      <c r="K1930" s="479">
        <v>8.1959000000000003E-4</v>
      </c>
    </row>
    <row r="1931" spans="1:11" x14ac:dyDescent="0.2">
      <c r="A1931" s="209" t="s">
        <v>1200</v>
      </c>
      <c r="B1931" s="209" t="s">
        <v>247</v>
      </c>
      <c r="C1931" s="209" t="s">
        <v>1753</v>
      </c>
      <c r="D1931" s="276">
        <v>180812</v>
      </c>
      <c r="E1931" s="479">
        <v>2.0838200000000001E-3</v>
      </c>
      <c r="F1931" s="276">
        <v>0</v>
      </c>
      <c r="G1931" s="276">
        <v>29913</v>
      </c>
      <c r="H1931" s="276">
        <v>18</v>
      </c>
      <c r="I1931" s="276">
        <v>3970</v>
      </c>
      <c r="J1931" s="276">
        <v>214713</v>
      </c>
      <c r="K1931" s="479">
        <v>2.47452E-3</v>
      </c>
    </row>
    <row r="1932" spans="1:11" x14ac:dyDescent="0.2">
      <c r="A1932" s="209" t="s">
        <v>1200</v>
      </c>
      <c r="B1932" s="209" t="s">
        <v>243</v>
      </c>
      <c r="C1932" s="209" t="s">
        <v>1753</v>
      </c>
      <c r="D1932" s="276">
        <v>79482</v>
      </c>
      <c r="E1932" s="479">
        <v>9.1600999999999998E-4</v>
      </c>
      <c r="F1932" s="276">
        <v>0</v>
      </c>
      <c r="G1932" s="276">
        <v>19482</v>
      </c>
      <c r="H1932" s="276">
        <v>36200</v>
      </c>
      <c r="I1932" s="276">
        <v>4040</v>
      </c>
      <c r="J1932" s="276">
        <v>139204</v>
      </c>
      <c r="K1932" s="479">
        <v>1.6042999999999999E-3</v>
      </c>
    </row>
    <row r="1933" spans="1:11" x14ac:dyDescent="0.2">
      <c r="A1933" s="209" t="s">
        <v>1200</v>
      </c>
      <c r="B1933" s="209" t="s">
        <v>240</v>
      </c>
      <c r="C1933" s="209" t="s">
        <v>1753</v>
      </c>
      <c r="D1933" s="276">
        <v>7928</v>
      </c>
      <c r="E1933" s="479">
        <v>9.1370000000000001E-5</v>
      </c>
      <c r="F1933" s="276">
        <v>0</v>
      </c>
      <c r="G1933" s="276">
        <v>3251</v>
      </c>
      <c r="H1933" s="276">
        <v>1033</v>
      </c>
      <c r="I1933" s="276">
        <v>385</v>
      </c>
      <c r="J1933" s="276">
        <v>12597</v>
      </c>
      <c r="K1933" s="479">
        <v>1.4517999999999999E-4</v>
      </c>
    </row>
    <row r="1934" spans="1:11" x14ac:dyDescent="0.2">
      <c r="A1934" s="209" t="s">
        <v>1200</v>
      </c>
      <c r="B1934" s="209" t="s">
        <v>237</v>
      </c>
      <c r="C1934" s="209" t="s">
        <v>1753</v>
      </c>
      <c r="D1934" s="276">
        <v>38084</v>
      </c>
      <c r="E1934" s="479">
        <v>4.3890999999999998E-4</v>
      </c>
      <c r="F1934" s="276">
        <v>0</v>
      </c>
      <c r="G1934" s="276">
        <v>6533</v>
      </c>
      <c r="H1934" s="276">
        <v>4504</v>
      </c>
      <c r="I1934" s="276">
        <v>4164</v>
      </c>
      <c r="J1934" s="276">
        <v>53285</v>
      </c>
      <c r="K1934" s="479">
        <v>6.1410000000000002E-4</v>
      </c>
    </row>
    <row r="1935" spans="1:11" x14ac:dyDescent="0.2">
      <c r="A1935" s="209" t="s">
        <v>1200</v>
      </c>
      <c r="B1935" s="209" t="s">
        <v>234</v>
      </c>
      <c r="C1935" s="209" t="s">
        <v>1753</v>
      </c>
      <c r="D1935" s="276">
        <v>9835</v>
      </c>
      <c r="E1935" s="479">
        <v>1.1335E-4</v>
      </c>
      <c r="F1935" s="276">
        <v>0</v>
      </c>
      <c r="G1935" s="276">
        <v>1426</v>
      </c>
      <c r="H1935" s="276">
        <v>0</v>
      </c>
      <c r="I1935" s="276">
        <v>989</v>
      </c>
      <c r="J1935" s="276">
        <v>12250</v>
      </c>
      <c r="K1935" s="479">
        <v>1.4118E-4</v>
      </c>
    </row>
    <row r="1936" spans="1:11" x14ac:dyDescent="0.2">
      <c r="A1936" s="209" t="s">
        <v>1200</v>
      </c>
      <c r="B1936" s="209" t="s">
        <v>230</v>
      </c>
      <c r="C1936" s="209" t="s">
        <v>1753</v>
      </c>
      <c r="D1936" s="276">
        <v>25899</v>
      </c>
      <c r="E1936" s="479">
        <v>2.9848E-4</v>
      </c>
      <c r="F1936" s="276">
        <v>0</v>
      </c>
      <c r="G1936" s="276">
        <v>3787</v>
      </c>
      <c r="H1936" s="276">
        <v>673</v>
      </c>
      <c r="I1936" s="276">
        <v>1921</v>
      </c>
      <c r="J1936" s="276">
        <v>32280</v>
      </c>
      <c r="K1936" s="479">
        <v>3.7201999999999998E-4</v>
      </c>
    </row>
    <row r="1937" spans="1:11" x14ac:dyDescent="0.2">
      <c r="A1937" s="209" t="s">
        <v>1200</v>
      </c>
      <c r="B1937" s="209" t="s">
        <v>1100</v>
      </c>
      <c r="C1937" s="209" t="s">
        <v>1753</v>
      </c>
      <c r="D1937" s="276">
        <v>78243</v>
      </c>
      <c r="E1937" s="479">
        <v>9.0173E-4</v>
      </c>
      <c r="F1937" s="276">
        <v>0</v>
      </c>
      <c r="G1937" s="276">
        <v>29073</v>
      </c>
      <c r="H1937" s="276">
        <v>2774</v>
      </c>
      <c r="I1937" s="276">
        <v>2801</v>
      </c>
      <c r="J1937" s="276">
        <v>112891</v>
      </c>
      <c r="K1937" s="479">
        <v>1.30105E-3</v>
      </c>
    </row>
    <row r="1938" spans="1:11" x14ac:dyDescent="0.2">
      <c r="A1938" s="209" t="s">
        <v>1200</v>
      </c>
      <c r="B1938" s="209" t="s">
        <v>1101</v>
      </c>
      <c r="C1938" s="209" t="s">
        <v>1753</v>
      </c>
      <c r="D1938" s="276">
        <v>122273</v>
      </c>
      <c r="E1938" s="479">
        <v>1.40917E-3</v>
      </c>
      <c r="F1938" s="276">
        <v>0</v>
      </c>
      <c r="G1938" s="276">
        <v>3213</v>
      </c>
      <c r="H1938" s="276">
        <v>0</v>
      </c>
      <c r="I1938" s="276">
        <v>1945</v>
      </c>
      <c r="J1938" s="276">
        <v>127431</v>
      </c>
      <c r="K1938" s="479">
        <v>1.4686199999999999E-3</v>
      </c>
    </row>
    <row r="1939" spans="1:11" x14ac:dyDescent="0.2">
      <c r="A1939" s="209" t="s">
        <v>1200</v>
      </c>
      <c r="B1939" s="209" t="s">
        <v>1102</v>
      </c>
      <c r="C1939" s="209" t="s">
        <v>1753</v>
      </c>
      <c r="D1939" s="276">
        <v>103257</v>
      </c>
      <c r="E1939" s="479">
        <v>1.19002E-3</v>
      </c>
      <c r="F1939" s="276">
        <v>0</v>
      </c>
      <c r="G1939" s="276">
        <v>33945</v>
      </c>
      <c r="H1939" s="276">
        <v>3</v>
      </c>
      <c r="I1939" s="276">
        <v>10152</v>
      </c>
      <c r="J1939" s="276">
        <v>147357</v>
      </c>
      <c r="K1939" s="479">
        <v>1.69826E-3</v>
      </c>
    </row>
    <row r="1940" spans="1:11" x14ac:dyDescent="0.2">
      <c r="A1940" s="209" t="s">
        <v>1200</v>
      </c>
      <c r="B1940" s="209" t="s">
        <v>1103</v>
      </c>
      <c r="C1940" s="209" t="s">
        <v>1753</v>
      </c>
      <c r="D1940" s="276">
        <v>79009</v>
      </c>
      <c r="E1940" s="479">
        <v>9.1056000000000004E-4</v>
      </c>
      <c r="F1940" s="276">
        <v>0</v>
      </c>
      <c r="G1940" s="276">
        <v>12900</v>
      </c>
      <c r="H1940" s="276">
        <v>0</v>
      </c>
      <c r="I1940" s="276">
        <v>5945</v>
      </c>
      <c r="J1940" s="276">
        <v>97854</v>
      </c>
      <c r="K1940" s="479">
        <v>1.1277500000000001E-3</v>
      </c>
    </row>
    <row r="1941" spans="1:11" x14ac:dyDescent="0.2">
      <c r="A1941" s="209" t="s">
        <v>1200</v>
      </c>
      <c r="B1941" s="209" t="s">
        <v>1104</v>
      </c>
      <c r="C1941" s="209" t="s">
        <v>1753</v>
      </c>
      <c r="D1941" s="276">
        <v>4884</v>
      </c>
      <c r="E1941" s="479">
        <v>5.6289999999999998E-5</v>
      </c>
      <c r="F1941" s="276">
        <v>0</v>
      </c>
      <c r="G1941" s="276">
        <v>767</v>
      </c>
      <c r="H1941" s="276">
        <v>0</v>
      </c>
      <c r="I1941" s="276">
        <v>494</v>
      </c>
      <c r="J1941" s="276">
        <v>6145</v>
      </c>
      <c r="K1941" s="479">
        <v>7.0820000000000003E-5</v>
      </c>
    </row>
    <row r="1942" spans="1:11" x14ac:dyDescent="0.2">
      <c r="A1942" s="209" t="s">
        <v>1200</v>
      </c>
      <c r="B1942" s="209" t="s">
        <v>1105</v>
      </c>
      <c r="C1942" s="209" t="s">
        <v>1753</v>
      </c>
      <c r="D1942" s="276">
        <v>167787</v>
      </c>
      <c r="E1942" s="479">
        <v>1.9337099999999999E-3</v>
      </c>
      <c r="F1942" s="276">
        <v>0</v>
      </c>
      <c r="G1942" s="276">
        <v>42509</v>
      </c>
      <c r="H1942" s="276">
        <v>61</v>
      </c>
      <c r="I1942" s="276">
        <v>17521</v>
      </c>
      <c r="J1942" s="276">
        <v>227878</v>
      </c>
      <c r="K1942" s="479">
        <v>2.6262500000000001E-3</v>
      </c>
    </row>
    <row r="1943" spans="1:11" x14ac:dyDescent="0.2">
      <c r="A1943" s="209" t="s">
        <v>1200</v>
      </c>
      <c r="B1943" s="209" t="s">
        <v>206</v>
      </c>
      <c r="C1943" s="209" t="s">
        <v>1753</v>
      </c>
      <c r="D1943" s="276">
        <v>36355</v>
      </c>
      <c r="E1943" s="479">
        <v>4.1898E-4</v>
      </c>
      <c r="F1943" s="276">
        <v>0</v>
      </c>
      <c r="G1943" s="276">
        <v>1462</v>
      </c>
      <c r="H1943" s="276">
        <v>1</v>
      </c>
      <c r="I1943" s="276">
        <v>1394</v>
      </c>
      <c r="J1943" s="276">
        <v>39212</v>
      </c>
      <c r="K1943" s="479">
        <v>4.5190999999999997E-4</v>
      </c>
    </row>
    <row r="1944" spans="1:11" x14ac:dyDescent="0.2">
      <c r="A1944" s="209" t="s">
        <v>1200</v>
      </c>
      <c r="B1944" s="209" t="s">
        <v>205</v>
      </c>
      <c r="C1944" s="209" t="s">
        <v>1753</v>
      </c>
      <c r="D1944" s="276">
        <v>13576</v>
      </c>
      <c r="E1944" s="479">
        <v>1.5646E-4</v>
      </c>
      <c r="F1944" s="276">
        <v>0</v>
      </c>
      <c r="G1944" s="276">
        <v>914</v>
      </c>
      <c r="H1944" s="276">
        <v>0</v>
      </c>
      <c r="I1944" s="276">
        <v>322</v>
      </c>
      <c r="J1944" s="276">
        <v>14812</v>
      </c>
      <c r="K1944" s="479">
        <v>1.7071E-4</v>
      </c>
    </row>
    <row r="1945" spans="1:11" x14ac:dyDescent="0.2">
      <c r="A1945" s="209" t="s">
        <v>1200</v>
      </c>
      <c r="B1945" s="209" t="s">
        <v>202</v>
      </c>
      <c r="C1945" s="209" t="s">
        <v>1753</v>
      </c>
      <c r="D1945" s="276">
        <v>31995</v>
      </c>
      <c r="E1945" s="479">
        <v>3.6874E-4</v>
      </c>
      <c r="F1945" s="276">
        <v>0</v>
      </c>
      <c r="G1945" s="276">
        <v>4163</v>
      </c>
      <c r="H1945" s="276">
        <v>0</v>
      </c>
      <c r="I1945" s="276">
        <v>722</v>
      </c>
      <c r="J1945" s="276">
        <v>36880</v>
      </c>
      <c r="K1945" s="479">
        <v>4.2503000000000001E-4</v>
      </c>
    </row>
    <row r="1946" spans="1:11" x14ac:dyDescent="0.2">
      <c r="A1946" s="209" t="s">
        <v>1200</v>
      </c>
      <c r="B1946" s="209" t="s">
        <v>195</v>
      </c>
      <c r="C1946" s="209" t="s">
        <v>1753</v>
      </c>
      <c r="D1946" s="276">
        <v>334597</v>
      </c>
      <c r="E1946" s="479">
        <v>3.85616E-3</v>
      </c>
      <c r="F1946" s="276">
        <v>0</v>
      </c>
      <c r="G1946" s="276">
        <v>46862</v>
      </c>
      <c r="H1946" s="276">
        <v>1</v>
      </c>
      <c r="I1946" s="276">
        <v>15083</v>
      </c>
      <c r="J1946" s="276">
        <v>396543</v>
      </c>
      <c r="K1946" s="479">
        <v>4.5700799999999998E-3</v>
      </c>
    </row>
    <row r="1947" spans="1:11" x14ac:dyDescent="0.2">
      <c r="A1947" s="209" t="s">
        <v>1200</v>
      </c>
      <c r="B1947" s="209" t="s">
        <v>194</v>
      </c>
      <c r="C1947" s="209" t="s">
        <v>1753</v>
      </c>
      <c r="D1947" s="276">
        <v>615654</v>
      </c>
      <c r="E1947" s="479">
        <v>7.0952899999999998E-3</v>
      </c>
      <c r="F1947" s="276">
        <v>0</v>
      </c>
      <c r="G1947" s="276">
        <v>33725</v>
      </c>
      <c r="H1947" s="276">
        <v>0</v>
      </c>
      <c r="I1947" s="276">
        <v>58652</v>
      </c>
      <c r="J1947" s="276">
        <v>708031</v>
      </c>
      <c r="K1947" s="479">
        <v>8.1599099999999994E-3</v>
      </c>
    </row>
    <row r="1948" spans="1:11" x14ac:dyDescent="0.2">
      <c r="A1948" s="209" t="s">
        <v>1200</v>
      </c>
      <c r="B1948" s="209" t="s">
        <v>167</v>
      </c>
      <c r="C1948" s="209" t="s">
        <v>1753</v>
      </c>
      <c r="D1948" s="276">
        <v>1112515</v>
      </c>
      <c r="E1948" s="479">
        <v>1.282151E-2</v>
      </c>
      <c r="F1948" s="276">
        <v>0</v>
      </c>
      <c r="G1948" s="276">
        <v>58511</v>
      </c>
      <c r="H1948" s="276">
        <v>0</v>
      </c>
      <c r="I1948" s="276">
        <v>29895</v>
      </c>
      <c r="J1948" s="276">
        <v>1200921</v>
      </c>
      <c r="K1948" s="479">
        <v>1.3840369999999999E-2</v>
      </c>
    </row>
    <row r="1949" spans="1:11" x14ac:dyDescent="0.2">
      <c r="A1949" s="209" t="s">
        <v>1200</v>
      </c>
      <c r="B1949" s="209" t="s">
        <v>1106</v>
      </c>
      <c r="C1949" s="209" t="s">
        <v>1753</v>
      </c>
      <c r="D1949" s="276">
        <v>238345</v>
      </c>
      <c r="E1949" s="479">
        <v>2.7468800000000002E-3</v>
      </c>
      <c r="F1949" s="276">
        <v>0</v>
      </c>
      <c r="G1949" s="276">
        <v>22539</v>
      </c>
      <c r="H1949" s="276">
        <v>0</v>
      </c>
      <c r="I1949" s="276">
        <v>7046</v>
      </c>
      <c r="J1949" s="276">
        <v>267930</v>
      </c>
      <c r="K1949" s="479">
        <v>3.0878400000000001E-3</v>
      </c>
    </row>
    <row r="1950" spans="1:11" x14ac:dyDescent="0.2">
      <c r="A1950" s="209" t="s">
        <v>1200</v>
      </c>
      <c r="B1950" s="209" t="s">
        <v>1107</v>
      </c>
      <c r="C1950" s="209" t="s">
        <v>1753</v>
      </c>
      <c r="D1950" s="276">
        <v>396333</v>
      </c>
      <c r="E1950" s="479">
        <v>4.5676600000000003E-3</v>
      </c>
      <c r="F1950" s="276">
        <v>0</v>
      </c>
      <c r="G1950" s="276">
        <v>51965</v>
      </c>
      <c r="H1950" s="276">
        <v>0</v>
      </c>
      <c r="I1950" s="276">
        <v>10945</v>
      </c>
      <c r="J1950" s="276">
        <v>459243</v>
      </c>
      <c r="K1950" s="479">
        <v>5.2926800000000001E-3</v>
      </c>
    </row>
    <row r="1951" spans="1:11" x14ac:dyDescent="0.2">
      <c r="A1951" s="209" t="s">
        <v>1200</v>
      </c>
      <c r="B1951" s="209" t="s">
        <v>156</v>
      </c>
      <c r="C1951" s="209" t="s">
        <v>1753</v>
      </c>
      <c r="D1951" s="276">
        <v>1031641</v>
      </c>
      <c r="E1951" s="479">
        <v>1.1889449999999999E-2</v>
      </c>
      <c r="F1951" s="276">
        <v>0</v>
      </c>
      <c r="G1951" s="276">
        <v>202124</v>
      </c>
      <c r="H1951" s="276">
        <v>0</v>
      </c>
      <c r="I1951" s="276">
        <v>43604</v>
      </c>
      <c r="J1951" s="276">
        <v>1277369</v>
      </c>
      <c r="K1951" s="479">
        <v>1.4721420000000001E-2</v>
      </c>
    </row>
    <row r="1952" spans="1:11" x14ac:dyDescent="0.2">
      <c r="A1952" s="209" t="s">
        <v>1200</v>
      </c>
      <c r="B1952" s="209" t="s">
        <v>154</v>
      </c>
      <c r="C1952" s="209" t="s">
        <v>1753</v>
      </c>
      <c r="D1952" s="276">
        <v>238950</v>
      </c>
      <c r="E1952" s="479">
        <v>2.75385E-3</v>
      </c>
      <c r="F1952" s="276">
        <v>0</v>
      </c>
      <c r="G1952" s="276">
        <v>50391</v>
      </c>
      <c r="H1952" s="276">
        <v>0</v>
      </c>
      <c r="I1952" s="276">
        <v>10485</v>
      </c>
      <c r="J1952" s="276">
        <v>299826</v>
      </c>
      <c r="K1952" s="479">
        <v>3.4554299999999998E-3</v>
      </c>
    </row>
    <row r="1953" spans="1:11" x14ac:dyDescent="0.2">
      <c r="A1953" s="209" t="s">
        <v>1200</v>
      </c>
      <c r="B1953" s="209" t="s">
        <v>152</v>
      </c>
      <c r="C1953" s="209" t="s">
        <v>1753</v>
      </c>
      <c r="D1953" s="276">
        <v>498015</v>
      </c>
      <c r="E1953" s="479">
        <v>5.7395199999999997E-3</v>
      </c>
      <c r="F1953" s="276">
        <v>0</v>
      </c>
      <c r="G1953" s="276">
        <v>125530</v>
      </c>
      <c r="H1953" s="276">
        <v>7519</v>
      </c>
      <c r="I1953" s="276">
        <v>18363</v>
      </c>
      <c r="J1953" s="276">
        <v>649427</v>
      </c>
      <c r="K1953" s="479">
        <v>7.4845099999999998E-3</v>
      </c>
    </row>
    <row r="1954" spans="1:11" x14ac:dyDescent="0.2">
      <c r="A1954" s="209" t="s">
        <v>1200</v>
      </c>
      <c r="B1954" s="209" t="s">
        <v>1108</v>
      </c>
      <c r="C1954" s="209" t="s">
        <v>1753</v>
      </c>
      <c r="D1954" s="276">
        <v>89036</v>
      </c>
      <c r="E1954" s="479">
        <v>1.0261199999999999E-3</v>
      </c>
      <c r="F1954" s="276">
        <v>0</v>
      </c>
      <c r="G1954" s="276">
        <v>15970</v>
      </c>
      <c r="H1954" s="276">
        <v>1401</v>
      </c>
      <c r="I1954" s="276">
        <v>2227</v>
      </c>
      <c r="J1954" s="276">
        <v>108634</v>
      </c>
      <c r="K1954" s="479">
        <v>1.25198E-3</v>
      </c>
    </row>
    <row r="1955" spans="1:11" x14ac:dyDescent="0.2">
      <c r="A1955" s="209" t="s">
        <v>1200</v>
      </c>
      <c r="B1955" s="209" t="s">
        <v>1109</v>
      </c>
      <c r="C1955" s="209" t="s">
        <v>1753</v>
      </c>
      <c r="D1955" s="276">
        <v>243330</v>
      </c>
      <c r="E1955" s="479">
        <v>2.8043299999999998E-3</v>
      </c>
      <c r="F1955" s="276">
        <v>0</v>
      </c>
      <c r="G1955" s="276">
        <v>110539</v>
      </c>
      <c r="H1955" s="276">
        <v>61593</v>
      </c>
      <c r="I1955" s="276">
        <v>4662</v>
      </c>
      <c r="J1955" s="276">
        <v>420124</v>
      </c>
      <c r="K1955" s="479">
        <v>4.84184E-3</v>
      </c>
    </row>
    <row r="1956" spans="1:11" x14ac:dyDescent="0.2">
      <c r="A1956" s="209" t="s">
        <v>1200</v>
      </c>
      <c r="B1956" s="209" t="s">
        <v>1110</v>
      </c>
      <c r="C1956" s="209" t="s">
        <v>1753</v>
      </c>
      <c r="D1956" s="276">
        <v>250180</v>
      </c>
      <c r="E1956" s="479">
        <v>2.8832699999999998E-3</v>
      </c>
      <c r="F1956" s="276">
        <v>0</v>
      </c>
      <c r="G1956" s="276">
        <v>52405</v>
      </c>
      <c r="H1956" s="276">
        <v>12</v>
      </c>
      <c r="I1956" s="276">
        <v>5043</v>
      </c>
      <c r="J1956" s="276">
        <v>307640</v>
      </c>
      <c r="K1956" s="479">
        <v>3.5454900000000001E-3</v>
      </c>
    </row>
    <row r="1957" spans="1:11" x14ac:dyDescent="0.2">
      <c r="A1957" s="209" t="s">
        <v>1200</v>
      </c>
      <c r="B1957" s="209" t="s">
        <v>1111</v>
      </c>
      <c r="C1957" s="209" t="s">
        <v>1753</v>
      </c>
      <c r="D1957" s="276">
        <v>50609</v>
      </c>
      <c r="E1957" s="479">
        <v>5.8326000000000005E-4</v>
      </c>
      <c r="F1957" s="276">
        <v>0</v>
      </c>
      <c r="G1957" s="276">
        <v>6691</v>
      </c>
      <c r="H1957" s="276">
        <v>92</v>
      </c>
      <c r="I1957" s="276">
        <v>1549</v>
      </c>
      <c r="J1957" s="276">
        <v>58941</v>
      </c>
      <c r="K1957" s="479">
        <v>6.7927999999999999E-4</v>
      </c>
    </row>
    <row r="1958" spans="1:11" x14ac:dyDescent="0.2">
      <c r="A1958" s="209" t="s">
        <v>1200</v>
      </c>
      <c r="B1958" s="209" t="s">
        <v>1112</v>
      </c>
      <c r="C1958" s="209" t="s">
        <v>1753</v>
      </c>
      <c r="D1958" s="276">
        <v>1204724</v>
      </c>
      <c r="E1958" s="479">
        <v>1.3884199999999999E-2</v>
      </c>
      <c r="F1958" s="276">
        <v>0</v>
      </c>
      <c r="G1958" s="276">
        <v>191630</v>
      </c>
      <c r="H1958" s="276">
        <v>1924</v>
      </c>
      <c r="I1958" s="276">
        <v>43905</v>
      </c>
      <c r="J1958" s="276">
        <v>1442183</v>
      </c>
      <c r="K1958" s="479">
        <v>1.6620869999999999E-2</v>
      </c>
    </row>
    <row r="1959" spans="1:11" x14ac:dyDescent="0.2">
      <c r="A1959" s="209" t="s">
        <v>1200</v>
      </c>
      <c r="B1959" s="209" t="s">
        <v>142</v>
      </c>
      <c r="C1959" s="209" t="s">
        <v>1753</v>
      </c>
      <c r="D1959" s="276">
        <v>1426197</v>
      </c>
      <c r="E1959" s="479">
        <v>1.6436630000000001E-2</v>
      </c>
      <c r="F1959" s="276">
        <v>0</v>
      </c>
      <c r="G1959" s="276">
        <v>172230</v>
      </c>
      <c r="H1959" s="276">
        <v>3032</v>
      </c>
      <c r="I1959" s="276">
        <v>36125</v>
      </c>
      <c r="J1959" s="276">
        <v>1637584</v>
      </c>
      <c r="K1959" s="479">
        <v>1.8872819999999998E-2</v>
      </c>
    </row>
    <row r="1960" spans="1:11" x14ac:dyDescent="0.2">
      <c r="A1960" s="209" t="s">
        <v>1200</v>
      </c>
      <c r="B1960" s="209" t="s">
        <v>131</v>
      </c>
      <c r="C1960" s="209" t="s">
        <v>1753</v>
      </c>
      <c r="D1960" s="276">
        <v>17988</v>
      </c>
      <c r="E1960" s="479">
        <v>2.0730999999999999E-4</v>
      </c>
      <c r="F1960" s="276">
        <v>0</v>
      </c>
      <c r="G1960" s="276">
        <v>280</v>
      </c>
      <c r="H1960" s="276">
        <v>0</v>
      </c>
      <c r="I1960" s="276">
        <v>673</v>
      </c>
      <c r="J1960" s="276">
        <v>18941</v>
      </c>
      <c r="K1960" s="479">
        <v>2.1829E-4</v>
      </c>
    </row>
    <row r="1961" spans="1:11" x14ac:dyDescent="0.2">
      <c r="A1961" s="209" t="s">
        <v>1200</v>
      </c>
      <c r="B1961" s="209" t="s">
        <v>126</v>
      </c>
      <c r="C1961" s="209" t="s">
        <v>1753</v>
      </c>
      <c r="D1961" s="276">
        <v>1591457</v>
      </c>
      <c r="E1961" s="479">
        <v>1.8341219999999998E-2</v>
      </c>
      <c r="F1961" s="276">
        <v>0</v>
      </c>
      <c r="G1961" s="276">
        <v>315642</v>
      </c>
      <c r="H1961" s="276">
        <v>50</v>
      </c>
      <c r="I1961" s="276">
        <v>39821</v>
      </c>
      <c r="J1961" s="276">
        <v>1946970</v>
      </c>
      <c r="K1961" s="479">
        <v>2.243844E-2</v>
      </c>
    </row>
    <row r="1962" spans="1:11" x14ac:dyDescent="0.2">
      <c r="A1962" s="209" t="s">
        <v>1200</v>
      </c>
      <c r="B1962" s="209" t="s">
        <v>1113</v>
      </c>
      <c r="C1962" s="209" t="s">
        <v>1753</v>
      </c>
      <c r="D1962" s="276">
        <v>580633</v>
      </c>
      <c r="E1962" s="479">
        <v>6.6916800000000002E-3</v>
      </c>
      <c r="F1962" s="276">
        <v>0</v>
      </c>
      <c r="G1962" s="276">
        <v>62428</v>
      </c>
      <c r="H1962" s="276">
        <v>0</v>
      </c>
      <c r="I1962" s="276">
        <v>25739</v>
      </c>
      <c r="J1962" s="276">
        <v>668800</v>
      </c>
      <c r="K1962" s="479">
        <v>7.70778E-3</v>
      </c>
    </row>
    <row r="1963" spans="1:11" x14ac:dyDescent="0.2">
      <c r="A1963" s="209" t="s">
        <v>1200</v>
      </c>
      <c r="B1963" s="209" t="s">
        <v>1114</v>
      </c>
      <c r="C1963" s="209" t="s">
        <v>1753</v>
      </c>
      <c r="D1963" s="276">
        <v>290588</v>
      </c>
      <c r="E1963" s="479">
        <v>3.3489700000000002E-3</v>
      </c>
      <c r="F1963" s="276">
        <v>0</v>
      </c>
      <c r="G1963" s="276">
        <v>35475</v>
      </c>
      <c r="H1963" s="276">
        <v>33</v>
      </c>
      <c r="I1963" s="276">
        <v>11161</v>
      </c>
      <c r="J1963" s="276">
        <v>337257</v>
      </c>
      <c r="K1963" s="479">
        <v>3.88682E-3</v>
      </c>
    </row>
    <row r="1964" spans="1:11" x14ac:dyDescent="0.2">
      <c r="A1964" s="209" t="s">
        <v>1200</v>
      </c>
      <c r="B1964" s="209" t="s">
        <v>115</v>
      </c>
      <c r="C1964" s="209" t="s">
        <v>1753</v>
      </c>
      <c r="D1964" s="276">
        <v>2925</v>
      </c>
      <c r="E1964" s="479">
        <v>3.3710000000000001E-5</v>
      </c>
      <c r="F1964" s="276">
        <v>0</v>
      </c>
      <c r="G1964" s="276">
        <v>668</v>
      </c>
      <c r="H1964" s="276">
        <v>254</v>
      </c>
      <c r="I1964" s="276">
        <v>93</v>
      </c>
      <c r="J1964" s="276">
        <v>3940</v>
      </c>
      <c r="K1964" s="479">
        <v>4.5410000000000001E-5</v>
      </c>
    </row>
    <row r="1965" spans="1:11" x14ac:dyDescent="0.2">
      <c r="A1965" s="209" t="s">
        <v>1200</v>
      </c>
      <c r="B1965" s="209" t="s">
        <v>1115</v>
      </c>
      <c r="C1965" s="209" t="s">
        <v>1753</v>
      </c>
      <c r="D1965" s="276">
        <v>22986</v>
      </c>
      <c r="E1965" s="479">
        <v>2.6490999999999998E-4</v>
      </c>
      <c r="F1965" s="276">
        <v>0</v>
      </c>
      <c r="G1965" s="276">
        <v>4794</v>
      </c>
      <c r="H1965" s="276">
        <v>3260</v>
      </c>
      <c r="I1965" s="276">
        <v>768</v>
      </c>
      <c r="J1965" s="276">
        <v>31808</v>
      </c>
      <c r="K1965" s="479">
        <v>3.6657999999999998E-4</v>
      </c>
    </row>
    <row r="1966" spans="1:11" x14ac:dyDescent="0.2">
      <c r="A1966" s="209" t="s">
        <v>1200</v>
      </c>
      <c r="B1966" s="209" t="s">
        <v>107</v>
      </c>
      <c r="C1966" s="209" t="s">
        <v>1753</v>
      </c>
      <c r="D1966" s="276">
        <v>294898</v>
      </c>
      <c r="E1966" s="479">
        <v>3.3986400000000001E-3</v>
      </c>
      <c r="F1966" s="276">
        <v>0</v>
      </c>
      <c r="G1966" s="276">
        <v>31869</v>
      </c>
      <c r="H1966" s="276">
        <v>5</v>
      </c>
      <c r="I1966" s="276">
        <v>20358</v>
      </c>
      <c r="J1966" s="276">
        <v>347130</v>
      </c>
      <c r="K1966" s="479">
        <v>4.0006E-3</v>
      </c>
    </row>
    <row r="1967" spans="1:11" x14ac:dyDescent="0.2">
      <c r="A1967" s="209" t="s">
        <v>1200</v>
      </c>
      <c r="B1967" s="209" t="s">
        <v>98</v>
      </c>
      <c r="C1967" s="209" t="s">
        <v>1753</v>
      </c>
      <c r="D1967" s="276">
        <v>43630</v>
      </c>
      <c r="E1967" s="479">
        <v>5.0283000000000001E-4</v>
      </c>
      <c r="F1967" s="276">
        <v>0</v>
      </c>
      <c r="G1967" s="276">
        <v>7203</v>
      </c>
      <c r="H1967" s="276">
        <v>1</v>
      </c>
      <c r="I1967" s="276">
        <v>7368</v>
      </c>
      <c r="J1967" s="276">
        <v>58202</v>
      </c>
      <c r="K1967" s="479">
        <v>6.7077E-4</v>
      </c>
    </row>
    <row r="1968" spans="1:11" x14ac:dyDescent="0.2">
      <c r="A1968" s="209" t="s">
        <v>1200</v>
      </c>
      <c r="B1968" s="209" t="s">
        <v>94</v>
      </c>
      <c r="C1968" s="209" t="s">
        <v>1753</v>
      </c>
      <c r="D1968" s="276">
        <v>166267</v>
      </c>
      <c r="E1968" s="479">
        <v>1.9161899999999999E-3</v>
      </c>
      <c r="F1968" s="276">
        <v>0</v>
      </c>
      <c r="G1968" s="276">
        <v>16175</v>
      </c>
      <c r="H1968" s="276">
        <v>6745</v>
      </c>
      <c r="I1968" s="276">
        <v>6812</v>
      </c>
      <c r="J1968" s="276">
        <v>195999</v>
      </c>
      <c r="K1968" s="479">
        <v>2.2588500000000002E-3</v>
      </c>
    </row>
    <row r="1969" spans="1:11" x14ac:dyDescent="0.2">
      <c r="A1969" s="209" t="s">
        <v>1200</v>
      </c>
      <c r="B1969" s="209" t="s">
        <v>1116</v>
      </c>
      <c r="C1969" s="209" t="s">
        <v>1753</v>
      </c>
      <c r="D1969" s="276">
        <v>42676</v>
      </c>
      <c r="E1969" s="479">
        <v>4.9182999999999996E-4</v>
      </c>
      <c r="F1969" s="276">
        <v>0</v>
      </c>
      <c r="G1969" s="276">
        <v>9246</v>
      </c>
      <c r="H1969" s="276">
        <v>0</v>
      </c>
      <c r="I1969" s="276">
        <v>2976</v>
      </c>
      <c r="J1969" s="276">
        <v>54898</v>
      </c>
      <c r="K1969" s="479">
        <v>6.3268999999999999E-4</v>
      </c>
    </row>
    <row r="1970" spans="1:11" x14ac:dyDescent="0.2">
      <c r="A1970" s="209" t="s">
        <v>1200</v>
      </c>
      <c r="B1970" s="209" t="s">
        <v>79</v>
      </c>
      <c r="C1970" s="209" t="s">
        <v>1753</v>
      </c>
      <c r="D1970" s="276">
        <v>384128</v>
      </c>
      <c r="E1970" s="479">
        <v>4.4270000000000004E-3</v>
      </c>
      <c r="F1970" s="276">
        <v>0</v>
      </c>
      <c r="G1970" s="276">
        <v>47699</v>
      </c>
      <c r="H1970" s="276">
        <v>55</v>
      </c>
      <c r="I1970" s="276">
        <v>24525</v>
      </c>
      <c r="J1970" s="276">
        <v>456407</v>
      </c>
      <c r="K1970" s="479">
        <v>5.2599999999999999E-3</v>
      </c>
    </row>
    <row r="1971" spans="1:11" x14ac:dyDescent="0.2">
      <c r="A1971" s="209" t="s">
        <v>1200</v>
      </c>
      <c r="B1971" s="209" t="s">
        <v>74</v>
      </c>
      <c r="C1971" s="209" t="s">
        <v>1753</v>
      </c>
      <c r="D1971" s="276">
        <v>64064</v>
      </c>
      <c r="E1971" s="479">
        <v>7.3831999999999999E-4</v>
      </c>
      <c r="F1971" s="276">
        <v>0</v>
      </c>
      <c r="G1971" s="276">
        <v>2962</v>
      </c>
      <c r="H1971" s="276">
        <v>0</v>
      </c>
      <c r="I1971" s="276">
        <v>1928</v>
      </c>
      <c r="J1971" s="276">
        <v>68954</v>
      </c>
      <c r="K1971" s="479">
        <v>7.9467999999999997E-4</v>
      </c>
    </row>
    <row r="1972" spans="1:11" x14ac:dyDescent="0.2">
      <c r="A1972" s="209" t="s">
        <v>1200</v>
      </c>
      <c r="B1972" s="209" t="s">
        <v>70</v>
      </c>
      <c r="C1972" s="209" t="s">
        <v>1753</v>
      </c>
      <c r="D1972" s="276">
        <v>313585</v>
      </c>
      <c r="E1972" s="479">
        <v>3.614E-3</v>
      </c>
      <c r="F1972" s="276">
        <v>0</v>
      </c>
      <c r="G1972" s="276">
        <v>0</v>
      </c>
      <c r="H1972" s="276">
        <v>0</v>
      </c>
      <c r="I1972" s="276">
        <v>0</v>
      </c>
      <c r="J1972" s="276">
        <v>313585</v>
      </c>
      <c r="K1972" s="479">
        <v>3.614E-3</v>
      </c>
    </row>
    <row r="1973" spans="1:11" x14ac:dyDescent="0.2">
      <c r="A1973" s="209" t="s">
        <v>1200</v>
      </c>
      <c r="B1973" s="209" t="s">
        <v>68</v>
      </c>
      <c r="C1973" s="209" t="s">
        <v>1753</v>
      </c>
      <c r="D1973" s="276">
        <v>1910360</v>
      </c>
      <c r="E1973" s="479">
        <v>2.201651E-2</v>
      </c>
      <c r="F1973" s="276">
        <v>0</v>
      </c>
      <c r="G1973" s="276">
        <v>177801</v>
      </c>
      <c r="H1973" s="276">
        <v>0</v>
      </c>
      <c r="I1973" s="276">
        <v>83741</v>
      </c>
      <c r="J1973" s="276">
        <v>2171902</v>
      </c>
      <c r="K1973" s="479">
        <v>2.5030730000000001E-2</v>
      </c>
    </row>
    <row r="1974" spans="1:11" x14ac:dyDescent="0.2">
      <c r="A1974" s="209" t="s">
        <v>1200</v>
      </c>
      <c r="B1974" s="209" t="s">
        <v>59</v>
      </c>
      <c r="C1974" s="209" t="s">
        <v>1753</v>
      </c>
      <c r="D1974" s="276">
        <v>435469</v>
      </c>
      <c r="E1974" s="479">
        <v>5.0186900000000001E-3</v>
      </c>
      <c r="F1974" s="276">
        <v>0</v>
      </c>
      <c r="G1974" s="276">
        <v>50001</v>
      </c>
      <c r="H1974" s="276">
        <v>0</v>
      </c>
      <c r="I1974" s="276">
        <v>18872</v>
      </c>
      <c r="J1974" s="276">
        <v>504342</v>
      </c>
      <c r="K1974" s="479">
        <v>5.8124400000000003E-3</v>
      </c>
    </row>
    <row r="1975" spans="1:11" x14ac:dyDescent="0.2">
      <c r="A1975" s="209" t="s">
        <v>1200</v>
      </c>
      <c r="B1975" s="209" t="s">
        <v>54</v>
      </c>
      <c r="C1975" s="209" t="s">
        <v>1753</v>
      </c>
      <c r="D1975" s="276">
        <v>796552</v>
      </c>
      <c r="E1975" s="479">
        <v>9.1801000000000001E-3</v>
      </c>
      <c r="F1975" s="276">
        <v>0</v>
      </c>
      <c r="G1975" s="276">
        <v>100231</v>
      </c>
      <c r="H1975" s="276">
        <v>0</v>
      </c>
      <c r="I1975" s="276">
        <v>28036</v>
      </c>
      <c r="J1975" s="276">
        <v>924819</v>
      </c>
      <c r="K1975" s="479">
        <v>1.065835E-2</v>
      </c>
    </row>
    <row r="1976" spans="1:11" x14ac:dyDescent="0.2">
      <c r="A1976" s="209" t="s">
        <v>1200</v>
      </c>
      <c r="B1976" s="209" t="s">
        <v>50</v>
      </c>
      <c r="C1976" s="209" t="s">
        <v>1753</v>
      </c>
      <c r="D1976" s="276">
        <v>44621</v>
      </c>
      <c r="E1976" s="479">
        <v>5.1424999999999995E-4</v>
      </c>
      <c r="F1976" s="276">
        <v>0</v>
      </c>
      <c r="G1976" s="276">
        <v>1490</v>
      </c>
      <c r="H1976" s="276">
        <v>0</v>
      </c>
      <c r="I1976" s="276">
        <v>1825</v>
      </c>
      <c r="J1976" s="276">
        <v>47936</v>
      </c>
      <c r="K1976" s="479">
        <v>5.5245000000000001E-4</v>
      </c>
    </row>
    <row r="1977" spans="1:11" x14ac:dyDescent="0.2">
      <c r="A1977" s="209" t="s">
        <v>1200</v>
      </c>
      <c r="B1977" s="209" t="s">
        <v>1117</v>
      </c>
      <c r="C1977" s="209" t="s">
        <v>1753</v>
      </c>
      <c r="D1977" s="276">
        <v>19923</v>
      </c>
      <c r="E1977" s="479">
        <v>2.2960999999999999E-4</v>
      </c>
      <c r="F1977" s="276">
        <v>0</v>
      </c>
      <c r="G1977" s="276">
        <v>2152</v>
      </c>
      <c r="H1977" s="276">
        <v>0</v>
      </c>
      <c r="I1977" s="276">
        <v>452</v>
      </c>
      <c r="J1977" s="276">
        <v>22527</v>
      </c>
      <c r="K1977" s="479">
        <v>2.5962000000000001E-4</v>
      </c>
    </row>
    <row r="1978" spans="1:11" x14ac:dyDescent="0.2">
      <c r="A1978" s="209" t="s">
        <v>1200</v>
      </c>
      <c r="B1978" s="209" t="s">
        <v>41</v>
      </c>
      <c r="C1978" s="209" t="s">
        <v>1753</v>
      </c>
      <c r="D1978" s="276">
        <v>1086820</v>
      </c>
      <c r="E1978" s="479">
        <v>1.2525379999999999E-2</v>
      </c>
      <c r="F1978" s="276">
        <v>0</v>
      </c>
      <c r="G1978" s="276">
        <v>100052</v>
      </c>
      <c r="H1978" s="276">
        <v>0</v>
      </c>
      <c r="I1978" s="276">
        <v>37336</v>
      </c>
      <c r="J1978" s="276">
        <v>1224208</v>
      </c>
      <c r="K1978" s="479">
        <v>1.410875E-2</v>
      </c>
    </row>
    <row r="1979" spans="1:11" x14ac:dyDescent="0.2">
      <c r="A1979" s="209" t="s">
        <v>1200</v>
      </c>
      <c r="B1979" s="209" t="s">
        <v>37</v>
      </c>
      <c r="C1979" s="209" t="s">
        <v>1753</v>
      </c>
      <c r="D1979" s="276">
        <v>224289</v>
      </c>
      <c r="E1979" s="479">
        <v>2.5848899999999998E-3</v>
      </c>
      <c r="F1979" s="276">
        <v>0</v>
      </c>
      <c r="G1979" s="276">
        <v>0</v>
      </c>
      <c r="H1979" s="276">
        <v>0</v>
      </c>
      <c r="I1979" s="276">
        <v>0</v>
      </c>
      <c r="J1979" s="276">
        <v>224289</v>
      </c>
      <c r="K1979" s="479">
        <v>2.5848899999999998E-3</v>
      </c>
    </row>
    <row r="1980" spans="1:11" x14ac:dyDescent="0.2">
      <c r="A1980" s="209" t="s">
        <v>1200</v>
      </c>
      <c r="B1980" s="209" t="s">
        <v>35</v>
      </c>
      <c r="C1980" s="209" t="s">
        <v>1753</v>
      </c>
      <c r="D1980" s="276">
        <v>285131</v>
      </c>
      <c r="E1980" s="479">
        <v>3.2860799999999998E-3</v>
      </c>
      <c r="F1980" s="276">
        <v>0</v>
      </c>
      <c r="G1980" s="276">
        <v>15480</v>
      </c>
      <c r="H1980" s="276">
        <v>0</v>
      </c>
      <c r="I1980" s="276">
        <v>5190</v>
      </c>
      <c r="J1980" s="276">
        <v>305801</v>
      </c>
      <c r="K1980" s="479">
        <v>3.5242899999999998E-3</v>
      </c>
    </row>
    <row r="1981" spans="1:11" x14ac:dyDescent="0.2">
      <c r="A1981" s="209" t="s">
        <v>1200</v>
      </c>
      <c r="B1981" s="209" t="s">
        <v>1118</v>
      </c>
      <c r="C1981" s="209" t="s">
        <v>1753</v>
      </c>
      <c r="D1981" s="276">
        <v>797821</v>
      </c>
      <c r="E1981" s="479">
        <v>9.1947299999999999E-3</v>
      </c>
      <c r="F1981" s="276">
        <v>0</v>
      </c>
      <c r="G1981" s="276">
        <v>115638</v>
      </c>
      <c r="H1981" s="276">
        <v>0</v>
      </c>
      <c r="I1981" s="276">
        <v>23763</v>
      </c>
      <c r="J1981" s="276">
        <v>937222</v>
      </c>
      <c r="K1981" s="479">
        <v>1.080129E-2</v>
      </c>
    </row>
    <row r="1982" spans="1:11" x14ac:dyDescent="0.2">
      <c r="A1982" s="209" t="s">
        <v>1200</v>
      </c>
      <c r="B1982" s="209" t="s">
        <v>26</v>
      </c>
      <c r="C1982" s="209" t="s">
        <v>1753</v>
      </c>
      <c r="D1982" s="276">
        <v>38848</v>
      </c>
      <c r="E1982" s="479">
        <v>4.4771999999999998E-4</v>
      </c>
      <c r="F1982" s="276">
        <v>0</v>
      </c>
      <c r="G1982" s="276">
        <v>1444</v>
      </c>
      <c r="H1982" s="276">
        <v>0</v>
      </c>
      <c r="I1982" s="276">
        <v>4508</v>
      </c>
      <c r="J1982" s="276">
        <v>44800</v>
      </c>
      <c r="K1982" s="479">
        <v>5.1630999999999997E-4</v>
      </c>
    </row>
    <row r="1983" spans="1:11" x14ac:dyDescent="0.2">
      <c r="A1983" s="209" t="s">
        <v>1200</v>
      </c>
      <c r="B1983" s="209" t="s">
        <v>23</v>
      </c>
      <c r="C1983" s="209" t="s">
        <v>1753</v>
      </c>
      <c r="D1983" s="276">
        <v>5684</v>
      </c>
      <c r="E1983" s="479">
        <v>6.5510000000000001E-5</v>
      </c>
      <c r="F1983" s="276">
        <v>0</v>
      </c>
      <c r="G1983" s="276">
        <v>1234</v>
      </c>
      <c r="H1983" s="276">
        <v>19</v>
      </c>
      <c r="I1983" s="276">
        <v>303</v>
      </c>
      <c r="J1983" s="276">
        <v>7240</v>
      </c>
      <c r="K1983" s="479">
        <v>8.3440000000000001E-5</v>
      </c>
    </row>
    <row r="1984" spans="1:11" x14ac:dyDescent="0.2">
      <c r="A1984" s="209" t="s">
        <v>1200</v>
      </c>
      <c r="B1984" s="209" t="s">
        <v>21</v>
      </c>
      <c r="C1984" s="209" t="s">
        <v>1753</v>
      </c>
      <c r="D1984" s="276">
        <v>50352</v>
      </c>
      <c r="E1984" s="479">
        <v>5.8029999999999996E-4</v>
      </c>
      <c r="F1984" s="276">
        <v>0</v>
      </c>
      <c r="G1984" s="276">
        <v>3317</v>
      </c>
      <c r="H1984" s="276">
        <v>229</v>
      </c>
      <c r="I1984" s="276">
        <v>1511</v>
      </c>
      <c r="J1984" s="276">
        <v>55409</v>
      </c>
      <c r="K1984" s="479">
        <v>6.3858000000000003E-4</v>
      </c>
    </row>
    <row r="1985" spans="1:11" x14ac:dyDescent="0.2">
      <c r="A1985" s="209" t="s">
        <v>1200</v>
      </c>
      <c r="B1985" s="209" t="s">
        <v>20</v>
      </c>
      <c r="C1985" s="209" t="s">
        <v>1753</v>
      </c>
      <c r="D1985" s="276">
        <v>768680</v>
      </c>
      <c r="E1985" s="479">
        <v>8.8588799999999995E-3</v>
      </c>
      <c r="F1985" s="276">
        <v>0</v>
      </c>
      <c r="G1985" s="276">
        <v>144450</v>
      </c>
      <c r="H1985" s="276">
        <v>123</v>
      </c>
      <c r="I1985" s="276">
        <v>27442</v>
      </c>
      <c r="J1985" s="276">
        <v>940695</v>
      </c>
      <c r="K1985" s="479">
        <v>1.084132E-2</v>
      </c>
    </row>
    <row r="1986" spans="1:11" x14ac:dyDescent="0.2">
      <c r="A1986" s="209" t="s">
        <v>1200</v>
      </c>
      <c r="B1986" s="209" t="s">
        <v>1119</v>
      </c>
      <c r="C1986" s="209" t="s">
        <v>1753</v>
      </c>
      <c r="D1986" s="276">
        <v>760386</v>
      </c>
      <c r="E1986" s="479">
        <v>8.76329E-3</v>
      </c>
      <c r="F1986" s="276">
        <v>0</v>
      </c>
      <c r="G1986" s="276">
        <v>105924</v>
      </c>
      <c r="H1986" s="276">
        <v>0</v>
      </c>
      <c r="I1986" s="276">
        <v>10896</v>
      </c>
      <c r="J1986" s="276">
        <v>877206</v>
      </c>
      <c r="K1986" s="479">
        <v>1.010962E-2</v>
      </c>
    </row>
    <row r="1987" spans="1:11" x14ac:dyDescent="0.2">
      <c r="A1987" s="209" t="s">
        <v>1200</v>
      </c>
      <c r="B1987" s="209" t="s">
        <v>1120</v>
      </c>
      <c r="C1987" s="209" t="s">
        <v>1753</v>
      </c>
      <c r="D1987" s="276">
        <v>780070</v>
      </c>
      <c r="E1987" s="479">
        <v>8.9901500000000006E-3</v>
      </c>
      <c r="F1987" s="276">
        <v>0</v>
      </c>
      <c r="G1987" s="276">
        <v>104711</v>
      </c>
      <c r="H1987" s="276">
        <v>1</v>
      </c>
      <c r="I1987" s="276">
        <v>11321</v>
      </c>
      <c r="J1987" s="276">
        <v>896103</v>
      </c>
      <c r="K1987" s="479">
        <v>1.032741E-2</v>
      </c>
    </row>
    <row r="1988" spans="1:11" x14ac:dyDescent="0.2">
      <c r="A1988" s="209" t="s">
        <v>1200</v>
      </c>
      <c r="B1988" s="209" t="s">
        <v>1121</v>
      </c>
      <c r="C1988" s="209" t="s">
        <v>1753</v>
      </c>
      <c r="D1988" s="276">
        <v>220629</v>
      </c>
      <c r="E1988" s="479">
        <v>2.5427000000000002E-3</v>
      </c>
      <c r="F1988" s="276">
        <v>0</v>
      </c>
      <c r="G1988" s="276">
        <v>20396</v>
      </c>
      <c r="H1988" s="276">
        <v>0</v>
      </c>
      <c r="I1988" s="276">
        <v>3341</v>
      </c>
      <c r="J1988" s="276">
        <v>244366</v>
      </c>
      <c r="K1988" s="479">
        <v>2.8162700000000001E-3</v>
      </c>
    </row>
    <row r="1989" spans="1:11" x14ac:dyDescent="0.2">
      <c r="A1989" s="209" t="s">
        <v>1200</v>
      </c>
      <c r="B1989" s="209" t="s">
        <v>1122</v>
      </c>
      <c r="C1989" s="209" t="s">
        <v>1753</v>
      </c>
      <c r="D1989" s="276">
        <v>40922</v>
      </c>
      <c r="E1989" s="479">
        <v>4.7162000000000001E-4</v>
      </c>
      <c r="F1989" s="276">
        <v>0</v>
      </c>
      <c r="G1989" s="276">
        <v>3810</v>
      </c>
      <c r="H1989" s="276">
        <v>0</v>
      </c>
      <c r="I1989" s="276">
        <v>578</v>
      </c>
      <c r="J1989" s="276">
        <v>45310</v>
      </c>
      <c r="K1989" s="479">
        <v>5.2218999999999996E-4</v>
      </c>
    </row>
    <row r="1990" spans="1:11" x14ac:dyDescent="0.2">
      <c r="A1990" s="209" t="s">
        <v>1200</v>
      </c>
      <c r="B1990" s="209" t="s">
        <v>1123</v>
      </c>
      <c r="C1990" s="209" t="s">
        <v>1753</v>
      </c>
      <c r="D1990" s="276">
        <v>1570303</v>
      </c>
      <c r="E1990" s="479">
        <v>1.8097419999999999E-2</v>
      </c>
      <c r="F1990" s="276">
        <v>0</v>
      </c>
      <c r="G1990" s="276">
        <v>142362</v>
      </c>
      <c r="H1990" s="276">
        <v>0</v>
      </c>
      <c r="I1990" s="276">
        <v>24657</v>
      </c>
      <c r="J1990" s="276">
        <v>1737322</v>
      </c>
      <c r="K1990" s="479">
        <v>2.002228E-2</v>
      </c>
    </row>
    <row r="1991" spans="1:11" x14ac:dyDescent="0.2">
      <c r="A1991" s="209" t="s">
        <v>1200</v>
      </c>
      <c r="B1991" s="209" t="s">
        <v>15</v>
      </c>
      <c r="C1991" s="209" t="s">
        <v>1753</v>
      </c>
      <c r="D1991" s="276">
        <v>223248</v>
      </c>
      <c r="E1991" s="479">
        <v>2.57289E-3</v>
      </c>
      <c r="F1991" s="276">
        <v>0</v>
      </c>
      <c r="G1991" s="276">
        <v>18673</v>
      </c>
      <c r="H1991" s="276">
        <v>3</v>
      </c>
      <c r="I1991" s="276">
        <v>3024</v>
      </c>
      <c r="J1991" s="276">
        <v>244948</v>
      </c>
      <c r="K1991" s="479">
        <v>2.8229800000000001E-3</v>
      </c>
    </row>
    <row r="1992" spans="1:11" x14ac:dyDescent="0.2">
      <c r="A1992" s="209" t="s">
        <v>1200</v>
      </c>
      <c r="B1992" s="209" t="s">
        <v>11</v>
      </c>
      <c r="C1992" s="209" t="s">
        <v>1753</v>
      </c>
      <c r="D1992" s="276">
        <v>910566</v>
      </c>
      <c r="E1992" s="479">
        <v>1.0494089999999999E-2</v>
      </c>
      <c r="F1992" s="276">
        <v>0</v>
      </c>
      <c r="G1992" s="276">
        <v>214422</v>
      </c>
      <c r="H1992" s="276">
        <v>0</v>
      </c>
      <c r="I1992" s="276">
        <v>11796</v>
      </c>
      <c r="J1992" s="276">
        <v>1136784</v>
      </c>
      <c r="K1992" s="479">
        <v>1.310121E-2</v>
      </c>
    </row>
    <row r="1993" spans="1:11" x14ac:dyDescent="0.2">
      <c r="A1993" s="209" t="s">
        <v>1200</v>
      </c>
      <c r="B1993" s="209" t="s">
        <v>9</v>
      </c>
      <c r="C1993" s="209" t="s">
        <v>1753</v>
      </c>
      <c r="D1993" s="276">
        <v>227050</v>
      </c>
      <c r="E1993" s="479">
        <v>2.61671E-3</v>
      </c>
      <c r="F1993" s="276">
        <v>0</v>
      </c>
      <c r="G1993" s="276">
        <v>40449</v>
      </c>
      <c r="H1993" s="276">
        <v>0</v>
      </c>
      <c r="I1993" s="276">
        <v>3464</v>
      </c>
      <c r="J1993" s="276">
        <v>270963</v>
      </c>
      <c r="K1993" s="479">
        <v>3.1227899999999999E-3</v>
      </c>
    </row>
    <row r="1994" spans="1:11" x14ac:dyDescent="0.2">
      <c r="A1994" s="209" t="s">
        <v>1200</v>
      </c>
      <c r="B1994" s="209" t="s">
        <v>1124</v>
      </c>
      <c r="C1994" s="209" t="s">
        <v>1753</v>
      </c>
      <c r="D1994" s="276">
        <v>362454</v>
      </c>
      <c r="E1994" s="479">
        <v>4.1772099999999998E-3</v>
      </c>
      <c r="F1994" s="276">
        <v>0</v>
      </c>
      <c r="G1994" s="276">
        <v>33903</v>
      </c>
      <c r="H1994" s="276">
        <v>0</v>
      </c>
      <c r="I1994" s="276">
        <v>5178</v>
      </c>
      <c r="J1994" s="276">
        <v>401535</v>
      </c>
      <c r="K1994" s="479">
        <v>4.6276099999999999E-3</v>
      </c>
    </row>
    <row r="1995" spans="1:11" x14ac:dyDescent="0.2">
      <c r="A1995" s="209" t="s">
        <v>1200</v>
      </c>
      <c r="B1995" s="209" t="s">
        <v>1125</v>
      </c>
      <c r="C1995" s="209" t="s">
        <v>1753</v>
      </c>
      <c r="D1995" s="276">
        <v>573464</v>
      </c>
      <c r="E1995" s="479">
        <v>6.6090599999999999E-3</v>
      </c>
      <c r="F1995" s="276">
        <v>0</v>
      </c>
      <c r="G1995" s="276">
        <v>52797</v>
      </c>
      <c r="H1995" s="276">
        <v>0</v>
      </c>
      <c r="I1995" s="276">
        <v>7588</v>
      </c>
      <c r="J1995" s="276">
        <v>633849</v>
      </c>
      <c r="K1995" s="479">
        <v>7.30498E-3</v>
      </c>
    </row>
    <row r="1996" spans="1:11" x14ac:dyDescent="0.2">
      <c r="A1996" s="209" t="s">
        <v>1200</v>
      </c>
      <c r="B1996" s="209" t="s">
        <v>1126</v>
      </c>
      <c r="C1996" s="209" t="s">
        <v>1753</v>
      </c>
      <c r="D1996" s="276">
        <v>1576718</v>
      </c>
      <c r="E1996" s="479">
        <v>1.8171360000000001E-2</v>
      </c>
      <c r="F1996" s="276">
        <v>0</v>
      </c>
      <c r="G1996" s="276">
        <v>152149</v>
      </c>
      <c r="H1996" s="276">
        <v>0</v>
      </c>
      <c r="I1996" s="276">
        <v>22934</v>
      </c>
      <c r="J1996" s="276">
        <v>1751801</v>
      </c>
      <c r="K1996" s="479">
        <v>2.0189149999999999E-2</v>
      </c>
    </row>
    <row r="1997" spans="1:11" x14ac:dyDescent="0.2">
      <c r="A1997" s="209" t="s">
        <v>1200</v>
      </c>
      <c r="B1997" s="209" t="s">
        <v>1127</v>
      </c>
      <c r="C1997" s="209" t="s">
        <v>1753</v>
      </c>
      <c r="D1997" s="276">
        <v>1462317</v>
      </c>
      <c r="E1997" s="479">
        <v>1.6852909999999999E-2</v>
      </c>
      <c r="F1997" s="276">
        <v>0</v>
      </c>
      <c r="G1997" s="276">
        <v>165268</v>
      </c>
      <c r="H1997" s="276">
        <v>0</v>
      </c>
      <c r="I1997" s="276">
        <v>20187</v>
      </c>
      <c r="J1997" s="276">
        <v>1647772</v>
      </c>
      <c r="K1997" s="479">
        <v>1.8990239999999999E-2</v>
      </c>
    </row>
    <row r="1998" spans="1:11" x14ac:dyDescent="0.2">
      <c r="A1998" s="209" t="s">
        <v>1200</v>
      </c>
      <c r="B1998" s="209" t="s">
        <v>7</v>
      </c>
      <c r="C1998" s="209" t="s">
        <v>1753</v>
      </c>
      <c r="D1998" s="276">
        <v>1110087</v>
      </c>
      <c r="E1998" s="479">
        <v>1.2793529999999999E-2</v>
      </c>
      <c r="F1998" s="276">
        <v>0</v>
      </c>
      <c r="G1998" s="276">
        <v>118177</v>
      </c>
      <c r="H1998" s="276">
        <v>0</v>
      </c>
      <c r="I1998" s="276">
        <v>12304</v>
      </c>
      <c r="J1998" s="276">
        <v>1240568</v>
      </c>
      <c r="K1998" s="479">
        <v>1.4297300000000001E-2</v>
      </c>
    </row>
    <row r="1999" spans="1:11" x14ac:dyDescent="0.2">
      <c r="A1999" s="209" t="s">
        <v>1200</v>
      </c>
      <c r="B1999" s="209" t="s">
        <v>886</v>
      </c>
      <c r="C1999" s="209" t="s">
        <v>1753</v>
      </c>
      <c r="D1999" s="276">
        <v>394225</v>
      </c>
      <c r="E1999" s="479">
        <v>4.5433599999999998E-3</v>
      </c>
      <c r="F1999" s="276">
        <v>0</v>
      </c>
      <c r="G1999" s="276">
        <v>67615</v>
      </c>
      <c r="H1999" s="276">
        <v>0</v>
      </c>
      <c r="I1999" s="276">
        <v>7093</v>
      </c>
      <c r="J1999" s="276">
        <v>468933</v>
      </c>
      <c r="K1999" s="479">
        <v>5.4043600000000004E-3</v>
      </c>
    </row>
    <row r="2000" spans="1:11" x14ac:dyDescent="0.2">
      <c r="A2000" s="209" t="s">
        <v>1200</v>
      </c>
      <c r="B2000" s="209" t="s">
        <v>883</v>
      </c>
      <c r="C2000" s="209" t="s">
        <v>1753</v>
      </c>
      <c r="D2000" s="276">
        <v>67932</v>
      </c>
      <c r="E2000" s="479">
        <v>7.829E-4</v>
      </c>
      <c r="F2000" s="276">
        <v>0</v>
      </c>
      <c r="G2000" s="276">
        <v>8866</v>
      </c>
      <c r="H2000" s="276">
        <v>0</v>
      </c>
      <c r="I2000" s="276">
        <v>1137</v>
      </c>
      <c r="J2000" s="276">
        <v>77935</v>
      </c>
      <c r="K2000" s="479">
        <v>8.9818999999999999E-4</v>
      </c>
    </row>
    <row r="2001" spans="1:11" x14ac:dyDescent="0.2">
      <c r="A2001" s="209" t="s">
        <v>1200</v>
      </c>
      <c r="B2001" s="209" t="s">
        <v>1128</v>
      </c>
      <c r="C2001" s="209" t="s">
        <v>1753</v>
      </c>
      <c r="D2001" s="276">
        <v>770417</v>
      </c>
      <c r="E2001" s="479">
        <v>8.8789000000000003E-3</v>
      </c>
      <c r="F2001" s="276">
        <v>0</v>
      </c>
      <c r="G2001" s="276">
        <v>79799</v>
      </c>
      <c r="H2001" s="276">
        <v>71</v>
      </c>
      <c r="I2001" s="276">
        <v>12744</v>
      </c>
      <c r="J2001" s="276">
        <v>863031</v>
      </c>
      <c r="K2001" s="479">
        <v>9.9462600000000002E-3</v>
      </c>
    </row>
    <row r="2002" spans="1:11" x14ac:dyDescent="0.2">
      <c r="A2002" s="209" t="s">
        <v>1200</v>
      </c>
      <c r="B2002" s="209" t="s">
        <v>1129</v>
      </c>
      <c r="C2002" s="209" t="s">
        <v>1753</v>
      </c>
      <c r="D2002" s="276">
        <v>309617</v>
      </c>
      <c r="E2002" s="479">
        <v>3.5682700000000001E-3</v>
      </c>
      <c r="F2002" s="276">
        <v>0</v>
      </c>
      <c r="G2002" s="276">
        <v>85196</v>
      </c>
      <c r="H2002" s="276">
        <v>0</v>
      </c>
      <c r="I2002" s="276">
        <v>4873</v>
      </c>
      <c r="J2002" s="276">
        <v>399686</v>
      </c>
      <c r="K2002" s="479">
        <v>4.6062999999999998E-3</v>
      </c>
    </row>
    <row r="2003" spans="1:11" x14ac:dyDescent="0.2">
      <c r="A2003" s="209" t="s">
        <v>1200</v>
      </c>
      <c r="B2003" s="209" t="s">
        <v>1130</v>
      </c>
      <c r="C2003" s="209" t="s">
        <v>1753</v>
      </c>
      <c r="D2003" s="276">
        <v>482780</v>
      </c>
      <c r="E2003" s="479">
        <v>5.5639399999999999E-3</v>
      </c>
      <c r="F2003" s="276">
        <v>0</v>
      </c>
      <c r="G2003" s="276">
        <v>46400</v>
      </c>
      <c r="H2003" s="276">
        <v>3552</v>
      </c>
      <c r="I2003" s="276">
        <v>7006</v>
      </c>
      <c r="J2003" s="276">
        <v>539738</v>
      </c>
      <c r="K2003" s="479">
        <v>6.2203700000000002E-3</v>
      </c>
    </row>
    <row r="2004" spans="1:11" x14ac:dyDescent="0.2">
      <c r="A2004" s="209" t="s">
        <v>1200</v>
      </c>
      <c r="B2004" s="209" t="s">
        <v>1131</v>
      </c>
      <c r="C2004" s="209" t="s">
        <v>1753</v>
      </c>
      <c r="D2004" s="276">
        <v>2389</v>
      </c>
      <c r="E2004" s="479">
        <v>2.7529999999999999E-5</v>
      </c>
      <c r="F2004" s="276">
        <v>0</v>
      </c>
      <c r="G2004" s="276">
        <v>0</v>
      </c>
      <c r="H2004" s="276">
        <v>0</v>
      </c>
      <c r="I2004" s="276">
        <v>75</v>
      </c>
      <c r="J2004" s="276">
        <v>2464</v>
      </c>
      <c r="K2004" s="479">
        <v>2.8399999999999999E-5</v>
      </c>
    </row>
    <row r="2005" spans="1:11" x14ac:dyDescent="0.2">
      <c r="A2005" s="209" t="s">
        <v>1200</v>
      </c>
      <c r="B2005" s="209" t="s">
        <v>880</v>
      </c>
      <c r="C2005" s="209" t="s">
        <v>1753</v>
      </c>
      <c r="D2005" s="276">
        <v>3919648</v>
      </c>
      <c r="E2005" s="479">
        <v>4.5173150000000002E-2</v>
      </c>
      <c r="F2005" s="276">
        <v>0</v>
      </c>
      <c r="G2005" s="276">
        <v>249753</v>
      </c>
      <c r="H2005" s="276">
        <v>0</v>
      </c>
      <c r="I2005" s="276">
        <v>35917</v>
      </c>
      <c r="J2005" s="276">
        <v>4205318</v>
      </c>
      <c r="K2005" s="479">
        <v>4.8465439999999999E-2</v>
      </c>
    </row>
    <row r="2006" spans="1:11" x14ac:dyDescent="0.2">
      <c r="A2006" s="209" t="s">
        <v>1200</v>
      </c>
      <c r="B2006" s="209" t="s">
        <v>1132</v>
      </c>
      <c r="C2006" s="209" t="s">
        <v>1753</v>
      </c>
      <c r="D2006" s="276">
        <v>2842940</v>
      </c>
      <c r="E2006" s="479">
        <v>3.2764309999999998E-2</v>
      </c>
      <c r="F2006" s="276">
        <v>0</v>
      </c>
      <c r="G2006" s="276">
        <v>147002</v>
      </c>
      <c r="H2006" s="276">
        <v>1</v>
      </c>
      <c r="I2006" s="276">
        <v>31303</v>
      </c>
      <c r="J2006" s="276">
        <v>3021246</v>
      </c>
      <c r="K2006" s="479">
        <v>3.4819250000000003E-2</v>
      </c>
    </row>
    <row r="2007" spans="1:11" x14ac:dyDescent="0.2">
      <c r="A2007" s="209" t="s">
        <v>1200</v>
      </c>
      <c r="B2007" s="209" t="s">
        <v>878</v>
      </c>
      <c r="C2007" s="209" t="s">
        <v>1753</v>
      </c>
      <c r="D2007" s="276">
        <v>2954978</v>
      </c>
      <c r="E2007" s="479">
        <v>3.4055519999999999E-2</v>
      </c>
      <c r="F2007" s="276">
        <v>0</v>
      </c>
      <c r="G2007" s="276">
        <v>256547</v>
      </c>
      <c r="H2007" s="276">
        <v>3</v>
      </c>
      <c r="I2007" s="276">
        <v>37739</v>
      </c>
      <c r="J2007" s="276">
        <v>3249267</v>
      </c>
      <c r="K2007" s="479">
        <v>3.7447149999999998E-2</v>
      </c>
    </row>
    <row r="2008" spans="1:11" x14ac:dyDescent="0.2">
      <c r="A2008" s="209" t="s">
        <v>1200</v>
      </c>
      <c r="B2008" s="209" t="s">
        <v>877</v>
      </c>
      <c r="C2008" s="209" t="s">
        <v>1753</v>
      </c>
      <c r="D2008" s="276">
        <v>309111</v>
      </c>
      <c r="E2008" s="479">
        <v>3.5624400000000001E-3</v>
      </c>
      <c r="F2008" s="276">
        <v>0</v>
      </c>
      <c r="G2008" s="276">
        <v>57493</v>
      </c>
      <c r="H2008" s="276">
        <v>20664</v>
      </c>
      <c r="I2008" s="276">
        <v>3431</v>
      </c>
      <c r="J2008" s="276">
        <v>390699</v>
      </c>
      <c r="K2008" s="479">
        <v>4.5027299999999999E-3</v>
      </c>
    </row>
    <row r="2009" spans="1:11" x14ac:dyDescent="0.2">
      <c r="A2009" s="209" t="s">
        <v>1200</v>
      </c>
      <c r="B2009" s="209" t="s">
        <v>875</v>
      </c>
      <c r="C2009" s="209" t="s">
        <v>1753</v>
      </c>
      <c r="D2009" s="276">
        <v>607488</v>
      </c>
      <c r="E2009" s="479">
        <v>7.0011800000000001E-3</v>
      </c>
      <c r="F2009" s="276">
        <v>0</v>
      </c>
      <c r="G2009" s="276">
        <v>81672</v>
      </c>
      <c r="H2009" s="276">
        <v>0</v>
      </c>
      <c r="I2009" s="276">
        <v>5907</v>
      </c>
      <c r="J2009" s="276">
        <v>695067</v>
      </c>
      <c r="K2009" s="479">
        <v>8.0105100000000002E-3</v>
      </c>
    </row>
    <row r="2010" spans="1:11" x14ac:dyDescent="0.2">
      <c r="A2010" s="209" t="s">
        <v>1200</v>
      </c>
      <c r="B2010" s="209" t="s">
        <v>873</v>
      </c>
      <c r="C2010" s="209" t="s">
        <v>1753</v>
      </c>
      <c r="D2010" s="276">
        <v>1106398</v>
      </c>
      <c r="E2010" s="479">
        <v>1.275101E-2</v>
      </c>
      <c r="F2010" s="276">
        <v>0</v>
      </c>
      <c r="G2010" s="276">
        <v>113588</v>
      </c>
      <c r="H2010" s="276">
        <v>0</v>
      </c>
      <c r="I2010" s="276">
        <v>17815</v>
      </c>
      <c r="J2010" s="276">
        <v>1237801</v>
      </c>
      <c r="K2010" s="479">
        <v>1.4265409999999999E-2</v>
      </c>
    </row>
    <row r="2011" spans="1:11" x14ac:dyDescent="0.2">
      <c r="A2011" s="209" t="s">
        <v>1200</v>
      </c>
      <c r="B2011" s="209" t="s">
        <v>1133</v>
      </c>
      <c r="C2011" s="209" t="s">
        <v>1753</v>
      </c>
      <c r="D2011" s="276">
        <v>1195924</v>
      </c>
      <c r="E2011" s="479">
        <v>1.378278E-2</v>
      </c>
      <c r="F2011" s="276">
        <v>0</v>
      </c>
      <c r="G2011" s="276">
        <v>136875</v>
      </c>
      <c r="H2011" s="276">
        <v>111</v>
      </c>
      <c r="I2011" s="276">
        <v>11134</v>
      </c>
      <c r="J2011" s="276">
        <v>1344044</v>
      </c>
      <c r="K2011" s="479">
        <v>1.548984E-2</v>
      </c>
    </row>
    <row r="2012" spans="1:11" x14ac:dyDescent="0.2">
      <c r="A2012" s="209" t="s">
        <v>1200</v>
      </c>
      <c r="B2012" s="209" t="s">
        <v>870</v>
      </c>
      <c r="C2012" s="209" t="s">
        <v>1753</v>
      </c>
      <c r="D2012" s="276">
        <v>413513</v>
      </c>
      <c r="E2012" s="479">
        <v>4.7656499999999997E-3</v>
      </c>
      <c r="F2012" s="276">
        <v>0</v>
      </c>
      <c r="G2012" s="276">
        <v>55210</v>
      </c>
      <c r="H2012" s="276">
        <v>4846</v>
      </c>
      <c r="I2012" s="276">
        <v>4293</v>
      </c>
      <c r="J2012" s="276">
        <v>477862</v>
      </c>
      <c r="K2012" s="479">
        <v>5.5072599999999999E-3</v>
      </c>
    </row>
    <row r="2013" spans="1:11" x14ac:dyDescent="0.2">
      <c r="A2013" s="209" t="s">
        <v>1200</v>
      </c>
      <c r="B2013" s="209" t="s">
        <v>1134</v>
      </c>
      <c r="C2013" s="209" t="s">
        <v>1753</v>
      </c>
      <c r="D2013" s="276">
        <v>499800</v>
      </c>
      <c r="E2013" s="479">
        <v>5.7600899999999998E-3</v>
      </c>
      <c r="F2013" s="276">
        <v>0</v>
      </c>
      <c r="G2013" s="276">
        <v>75228</v>
      </c>
      <c r="H2013" s="276">
        <v>10333</v>
      </c>
      <c r="I2013" s="276">
        <v>6052</v>
      </c>
      <c r="J2013" s="276">
        <v>591413</v>
      </c>
      <c r="K2013" s="479">
        <v>6.8159199999999996E-3</v>
      </c>
    </row>
    <row r="2014" spans="1:11" x14ac:dyDescent="0.2">
      <c r="A2014" s="209" t="s">
        <v>1200</v>
      </c>
      <c r="B2014" s="209" t="s">
        <v>866</v>
      </c>
      <c r="C2014" s="209" t="s">
        <v>1753</v>
      </c>
      <c r="D2014" s="276">
        <v>719066</v>
      </c>
      <c r="E2014" s="479">
        <v>8.2870900000000004E-3</v>
      </c>
      <c r="F2014" s="276">
        <v>0</v>
      </c>
      <c r="G2014" s="276">
        <v>68438</v>
      </c>
      <c r="H2014" s="276">
        <v>2137</v>
      </c>
      <c r="I2014" s="276">
        <v>5711</v>
      </c>
      <c r="J2014" s="276">
        <v>795352</v>
      </c>
      <c r="K2014" s="479">
        <v>9.1662700000000007E-3</v>
      </c>
    </row>
    <row r="2015" spans="1:11" x14ac:dyDescent="0.2">
      <c r="A2015" s="209" t="s">
        <v>1200</v>
      </c>
      <c r="B2015" s="209" t="s">
        <v>865</v>
      </c>
      <c r="C2015" s="209" t="s">
        <v>1753</v>
      </c>
      <c r="D2015" s="276">
        <v>9346541</v>
      </c>
      <c r="E2015" s="479">
        <v>0.10771699999999999</v>
      </c>
      <c r="F2015" s="276">
        <v>0</v>
      </c>
      <c r="G2015" s="276">
        <v>310898</v>
      </c>
      <c r="H2015" s="276">
        <v>330</v>
      </c>
      <c r="I2015" s="276">
        <v>227704</v>
      </c>
      <c r="J2015" s="276">
        <v>9885473</v>
      </c>
      <c r="K2015" s="479">
        <v>0.11392808</v>
      </c>
    </row>
    <row r="2016" spans="1:11" x14ac:dyDescent="0.2">
      <c r="A2016" s="209" t="s">
        <v>1200</v>
      </c>
      <c r="B2016" s="209" t="s">
        <v>863</v>
      </c>
      <c r="C2016" s="209" t="s">
        <v>1753</v>
      </c>
      <c r="D2016" s="276">
        <v>1411503</v>
      </c>
      <c r="E2016" s="479">
        <v>1.626729E-2</v>
      </c>
      <c r="F2016" s="276">
        <v>0</v>
      </c>
      <c r="G2016" s="276">
        <v>47461</v>
      </c>
      <c r="H2016" s="276">
        <v>10</v>
      </c>
      <c r="I2016" s="276">
        <v>27029</v>
      </c>
      <c r="J2016" s="276">
        <v>1486003</v>
      </c>
      <c r="K2016" s="479">
        <v>1.712588E-2</v>
      </c>
    </row>
    <row r="2017" spans="1:11" x14ac:dyDescent="0.2">
      <c r="A2017" s="209" t="s">
        <v>1200</v>
      </c>
      <c r="B2017" s="209" t="s">
        <v>1135</v>
      </c>
      <c r="C2017" s="209" t="s">
        <v>1753</v>
      </c>
      <c r="D2017" s="276">
        <v>263859</v>
      </c>
      <c r="E2017" s="479">
        <v>3.0409199999999999E-3</v>
      </c>
      <c r="F2017" s="276">
        <v>0</v>
      </c>
      <c r="G2017" s="276">
        <v>7621</v>
      </c>
      <c r="H2017" s="276">
        <v>2</v>
      </c>
      <c r="I2017" s="276">
        <v>5988</v>
      </c>
      <c r="J2017" s="276">
        <v>277470</v>
      </c>
      <c r="K2017" s="479">
        <v>3.1977899999999998E-3</v>
      </c>
    </row>
    <row r="2018" spans="1:11" x14ac:dyDescent="0.2">
      <c r="A2018" s="209" t="s">
        <v>1200</v>
      </c>
      <c r="B2018" s="209" t="s">
        <v>861</v>
      </c>
      <c r="C2018" s="209" t="s">
        <v>1753</v>
      </c>
      <c r="D2018" s="276">
        <v>4587448</v>
      </c>
      <c r="E2018" s="479">
        <v>5.2869409999999999E-2</v>
      </c>
      <c r="F2018" s="276">
        <v>0</v>
      </c>
      <c r="G2018" s="276">
        <v>144114</v>
      </c>
      <c r="H2018" s="276">
        <v>1</v>
      </c>
      <c r="I2018" s="276">
        <v>71479</v>
      </c>
      <c r="J2018" s="276">
        <v>4803042</v>
      </c>
      <c r="K2018" s="479">
        <v>5.5354090000000002E-2</v>
      </c>
    </row>
    <row r="2019" spans="1:11" x14ac:dyDescent="0.2">
      <c r="A2019" s="209" t="s">
        <v>1200</v>
      </c>
      <c r="B2019" s="209" t="s">
        <v>859</v>
      </c>
      <c r="C2019" s="209" t="s">
        <v>1753</v>
      </c>
      <c r="D2019" s="276">
        <v>1570344</v>
      </c>
      <c r="E2019" s="479">
        <v>1.80979E-2</v>
      </c>
      <c r="F2019" s="276">
        <v>0</v>
      </c>
      <c r="G2019" s="276">
        <v>141583</v>
      </c>
      <c r="H2019" s="276">
        <v>0</v>
      </c>
      <c r="I2019" s="276">
        <v>3913</v>
      </c>
      <c r="J2019" s="276">
        <v>1715840</v>
      </c>
      <c r="K2019" s="479">
        <v>1.9774710000000001E-2</v>
      </c>
    </row>
    <row r="2020" spans="1:11" x14ac:dyDescent="0.2">
      <c r="A2020" s="209" t="s">
        <v>1200</v>
      </c>
      <c r="B2020" s="209" t="s">
        <v>1136</v>
      </c>
      <c r="C2020" s="209" t="s">
        <v>1753</v>
      </c>
      <c r="D2020" s="276">
        <v>92307</v>
      </c>
      <c r="E2020" s="479">
        <v>1.06382E-3</v>
      </c>
      <c r="F2020" s="276">
        <v>0</v>
      </c>
      <c r="G2020" s="276">
        <v>11478</v>
      </c>
      <c r="H2020" s="276">
        <v>0</v>
      </c>
      <c r="I2020" s="276">
        <v>1454</v>
      </c>
      <c r="J2020" s="276">
        <v>105239</v>
      </c>
      <c r="K2020" s="479">
        <v>1.2128600000000001E-3</v>
      </c>
    </row>
    <row r="2021" spans="1:11" x14ac:dyDescent="0.2">
      <c r="A2021" s="209" t="s">
        <v>1200</v>
      </c>
      <c r="B2021" s="209" t="s">
        <v>1137</v>
      </c>
      <c r="C2021" s="209" t="s">
        <v>1753</v>
      </c>
      <c r="D2021" s="276">
        <v>930842</v>
      </c>
      <c r="E2021" s="479">
        <v>1.0727769999999999E-2</v>
      </c>
      <c r="F2021" s="276">
        <v>0</v>
      </c>
      <c r="G2021" s="276">
        <v>94830</v>
      </c>
      <c r="H2021" s="276">
        <v>0</v>
      </c>
      <c r="I2021" s="276">
        <v>13340</v>
      </c>
      <c r="J2021" s="276">
        <v>1039012</v>
      </c>
      <c r="K2021" s="479">
        <v>1.19744E-2</v>
      </c>
    </row>
    <row r="2022" spans="1:11" x14ac:dyDescent="0.2">
      <c r="A2022" s="209" t="s">
        <v>1200</v>
      </c>
      <c r="B2022" s="209" t="s">
        <v>1138</v>
      </c>
      <c r="C2022" s="209" t="s">
        <v>1753</v>
      </c>
      <c r="D2022" s="276">
        <v>269033</v>
      </c>
      <c r="E2022" s="479">
        <v>3.1005500000000001E-3</v>
      </c>
      <c r="F2022" s="276">
        <v>0</v>
      </c>
      <c r="G2022" s="276">
        <v>28911</v>
      </c>
      <c r="H2022" s="276">
        <v>107</v>
      </c>
      <c r="I2022" s="276">
        <v>3309</v>
      </c>
      <c r="J2022" s="276">
        <v>301360</v>
      </c>
      <c r="K2022" s="479">
        <v>3.4731100000000002E-3</v>
      </c>
    </row>
    <row r="2023" spans="1:11" x14ac:dyDescent="0.2">
      <c r="A2023" s="209" t="s">
        <v>1200</v>
      </c>
      <c r="B2023" s="209" t="s">
        <v>839</v>
      </c>
      <c r="C2023" s="209" t="s">
        <v>1753</v>
      </c>
      <c r="D2023" s="276">
        <v>97111</v>
      </c>
      <c r="E2023" s="479">
        <v>1.11918E-3</v>
      </c>
      <c r="F2023" s="276">
        <v>0</v>
      </c>
      <c r="G2023" s="276">
        <v>29948</v>
      </c>
      <c r="H2023" s="276">
        <v>163</v>
      </c>
      <c r="I2023" s="276">
        <v>4190</v>
      </c>
      <c r="J2023" s="276">
        <v>131412</v>
      </c>
      <c r="K2023" s="479">
        <v>1.5145E-3</v>
      </c>
    </row>
    <row r="2024" spans="1:11" x14ac:dyDescent="0.2">
      <c r="A2024" s="209" t="s">
        <v>1200</v>
      </c>
      <c r="B2024" s="209" t="s">
        <v>837</v>
      </c>
      <c r="C2024" s="209" t="s">
        <v>1753</v>
      </c>
      <c r="D2024" s="276">
        <v>606766</v>
      </c>
      <c r="E2024" s="479">
        <v>6.99286E-3</v>
      </c>
      <c r="F2024" s="276">
        <v>0</v>
      </c>
      <c r="G2024" s="276">
        <v>107336</v>
      </c>
      <c r="H2024" s="276">
        <v>24213</v>
      </c>
      <c r="I2024" s="276">
        <v>28057</v>
      </c>
      <c r="J2024" s="276">
        <v>766372</v>
      </c>
      <c r="K2024" s="479">
        <v>8.8322799999999996E-3</v>
      </c>
    </row>
    <row r="2025" spans="1:11" x14ac:dyDescent="0.2">
      <c r="A2025" s="209" t="s">
        <v>1200</v>
      </c>
      <c r="B2025" s="209" t="s">
        <v>1141</v>
      </c>
      <c r="C2025" s="209" t="s">
        <v>1753</v>
      </c>
      <c r="D2025" s="276">
        <v>59034</v>
      </c>
      <c r="E2025" s="479">
        <v>6.8035000000000003E-4</v>
      </c>
      <c r="F2025" s="276">
        <v>0</v>
      </c>
      <c r="G2025" s="276">
        <v>0</v>
      </c>
      <c r="H2025" s="276">
        <v>0</v>
      </c>
      <c r="I2025" s="276">
        <v>0</v>
      </c>
      <c r="J2025" s="276">
        <v>59034</v>
      </c>
      <c r="K2025" s="479">
        <v>6.8035000000000003E-4</v>
      </c>
    </row>
    <row r="2026" spans="1:11" x14ac:dyDescent="0.2">
      <c r="A2026" s="209" t="s">
        <v>1200</v>
      </c>
      <c r="B2026" s="209" t="s">
        <v>1142</v>
      </c>
      <c r="C2026" s="209" t="s">
        <v>1753</v>
      </c>
      <c r="D2026" s="276">
        <v>1798</v>
      </c>
      <c r="E2026" s="479">
        <v>2.0720000000000002E-5</v>
      </c>
      <c r="F2026" s="276">
        <v>0</v>
      </c>
      <c r="G2026" s="276">
        <v>0</v>
      </c>
      <c r="H2026" s="276">
        <v>0</v>
      </c>
      <c r="I2026" s="276">
        <v>0</v>
      </c>
      <c r="J2026" s="276">
        <v>1798</v>
      </c>
      <c r="K2026" s="479">
        <v>2.0720000000000002E-5</v>
      </c>
    </row>
    <row r="2027" spans="1:11" x14ac:dyDescent="0.2">
      <c r="A2027" s="209" t="s">
        <v>1200</v>
      </c>
      <c r="B2027" s="209" t="s">
        <v>1144</v>
      </c>
      <c r="C2027" s="209" t="s">
        <v>1753</v>
      </c>
      <c r="D2027" s="276">
        <v>20868</v>
      </c>
      <c r="E2027" s="479">
        <v>2.4049999999999999E-4</v>
      </c>
      <c r="F2027" s="276">
        <v>0</v>
      </c>
      <c r="G2027" s="276">
        <v>0</v>
      </c>
      <c r="H2027" s="276">
        <v>0</v>
      </c>
      <c r="I2027" s="276">
        <v>0</v>
      </c>
      <c r="J2027" s="276">
        <v>20868</v>
      </c>
      <c r="K2027" s="479">
        <v>2.4049999999999999E-4</v>
      </c>
    </row>
    <row r="2028" spans="1:11" x14ac:dyDescent="0.2">
      <c r="A2028" s="209" t="s">
        <v>1200</v>
      </c>
      <c r="B2028" s="209" t="s">
        <v>1145</v>
      </c>
      <c r="C2028" s="209" t="s">
        <v>1753</v>
      </c>
      <c r="D2028" s="276">
        <v>8508</v>
      </c>
      <c r="E2028" s="479">
        <v>9.8049999999999998E-5</v>
      </c>
      <c r="F2028" s="276">
        <v>0</v>
      </c>
      <c r="G2028" s="276">
        <v>0</v>
      </c>
      <c r="H2028" s="276">
        <v>0</v>
      </c>
      <c r="I2028" s="276">
        <v>0</v>
      </c>
      <c r="J2028" s="276">
        <v>8508</v>
      </c>
      <c r="K2028" s="479">
        <v>9.8049999999999998E-5</v>
      </c>
    </row>
    <row r="2029" spans="1:11" x14ac:dyDescent="0.2">
      <c r="A2029" s="209" t="s">
        <v>1200</v>
      </c>
      <c r="B2029" s="209" t="s">
        <v>815</v>
      </c>
      <c r="C2029" s="209" t="s">
        <v>1753</v>
      </c>
      <c r="D2029" s="276">
        <v>5367256</v>
      </c>
      <c r="E2029" s="479">
        <v>6.1856540000000002E-2</v>
      </c>
      <c r="F2029" s="276">
        <v>0</v>
      </c>
      <c r="G2029" s="276">
        <v>-6411353</v>
      </c>
      <c r="H2029" s="276">
        <v>0</v>
      </c>
      <c r="I2029" s="276">
        <v>0</v>
      </c>
      <c r="J2029" s="276">
        <v>-1044097</v>
      </c>
      <c r="K2029" s="479">
        <v>-1.203301E-2</v>
      </c>
    </row>
    <row r="2030" spans="1:11" x14ac:dyDescent="0.2">
      <c r="A2030" s="209" t="s">
        <v>1200</v>
      </c>
      <c r="B2030" s="209" t="s">
        <v>1146</v>
      </c>
      <c r="C2030" s="209" t="s">
        <v>1753</v>
      </c>
      <c r="D2030" s="276">
        <v>307608</v>
      </c>
      <c r="E2030" s="479">
        <v>3.5451200000000001E-3</v>
      </c>
      <c r="F2030" s="276">
        <v>0</v>
      </c>
      <c r="G2030" s="276">
        <v>0</v>
      </c>
      <c r="H2030" s="276">
        <v>-297252</v>
      </c>
      <c r="I2030" s="276">
        <v>0</v>
      </c>
      <c r="J2030" s="276">
        <v>10356</v>
      </c>
      <c r="K2030" s="479">
        <v>1.1935E-4</v>
      </c>
    </row>
    <row r="2031" spans="1:11" x14ac:dyDescent="0.2">
      <c r="A2031" s="209" t="s">
        <v>1200</v>
      </c>
      <c r="B2031" s="209" t="s">
        <v>1147</v>
      </c>
      <c r="C2031" s="209" t="s">
        <v>1753</v>
      </c>
      <c r="D2031" s="276">
        <v>1553656</v>
      </c>
      <c r="E2031" s="479">
        <v>1.7905569999999999E-2</v>
      </c>
      <c r="F2031" s="276">
        <v>0</v>
      </c>
      <c r="G2031" s="276">
        <v>0</v>
      </c>
      <c r="H2031" s="276">
        <v>0</v>
      </c>
      <c r="I2031" s="276">
        <v>0</v>
      </c>
      <c r="J2031" s="276">
        <v>1553656</v>
      </c>
      <c r="K2031" s="479">
        <v>1.7905569999999999E-2</v>
      </c>
    </row>
    <row r="2032" spans="1:11" x14ac:dyDescent="0.2">
      <c r="A2032" s="209" t="s">
        <v>1200</v>
      </c>
      <c r="B2032" s="209" t="s">
        <v>1148</v>
      </c>
      <c r="C2032" s="209" t="s">
        <v>1753</v>
      </c>
      <c r="D2032" s="276">
        <v>191275</v>
      </c>
      <c r="E2032" s="479">
        <v>2.20441E-3</v>
      </c>
      <c r="F2032" s="276">
        <v>0</v>
      </c>
      <c r="G2032" s="276">
        <v>0</v>
      </c>
      <c r="H2032" s="276">
        <v>0</v>
      </c>
      <c r="I2032" s="276">
        <v>0</v>
      </c>
      <c r="J2032" s="276">
        <v>191275</v>
      </c>
      <c r="K2032" s="479">
        <v>2.20441E-3</v>
      </c>
    </row>
    <row r="2033" spans="1:11" x14ac:dyDescent="0.2">
      <c r="A2033" s="209" t="s">
        <v>1200</v>
      </c>
      <c r="B2033" s="209" t="s">
        <v>1149</v>
      </c>
      <c r="C2033" s="209" t="s">
        <v>1753</v>
      </c>
      <c r="D2033" s="276">
        <v>2528</v>
      </c>
      <c r="E2033" s="479">
        <v>2.9130000000000001E-5</v>
      </c>
      <c r="F2033" s="276">
        <v>0</v>
      </c>
      <c r="G2033" s="276">
        <v>0</v>
      </c>
      <c r="H2033" s="276">
        <v>0</v>
      </c>
      <c r="I2033" s="276">
        <v>0</v>
      </c>
      <c r="J2033" s="276">
        <v>2528</v>
      </c>
      <c r="K2033" s="479">
        <v>2.9130000000000001E-5</v>
      </c>
    </row>
    <row r="2034" spans="1:11" x14ac:dyDescent="0.2">
      <c r="A2034" s="209" t="s">
        <v>1200</v>
      </c>
      <c r="B2034" s="209" t="s">
        <v>1150</v>
      </c>
      <c r="C2034" s="209" t="s">
        <v>1753</v>
      </c>
      <c r="D2034" s="276">
        <v>44331</v>
      </c>
      <c r="E2034" s="479">
        <v>5.1091000000000005E-4</v>
      </c>
      <c r="F2034" s="276">
        <v>0</v>
      </c>
      <c r="G2034" s="276">
        <v>0</v>
      </c>
      <c r="H2034" s="276">
        <v>0</v>
      </c>
      <c r="I2034" s="276">
        <v>0</v>
      </c>
      <c r="J2034" s="276">
        <v>44331</v>
      </c>
      <c r="K2034" s="479">
        <v>5.1091000000000005E-4</v>
      </c>
    </row>
    <row r="2035" spans="1:11" x14ac:dyDescent="0.2">
      <c r="A2035" s="209" t="s">
        <v>1200</v>
      </c>
      <c r="B2035" s="209" t="s">
        <v>1152</v>
      </c>
      <c r="C2035" s="209" t="s">
        <v>1753</v>
      </c>
      <c r="D2035" s="276">
        <v>176206</v>
      </c>
      <c r="E2035" s="479">
        <v>2.0307400000000001E-3</v>
      </c>
      <c r="F2035" s="276">
        <v>0</v>
      </c>
      <c r="G2035" s="276">
        <v>0</v>
      </c>
      <c r="H2035" s="276">
        <v>0</v>
      </c>
      <c r="I2035" s="276">
        <v>0</v>
      </c>
      <c r="J2035" s="276">
        <v>176206</v>
      </c>
      <c r="K2035" s="479">
        <v>2.0307400000000001E-3</v>
      </c>
    </row>
    <row r="2036" spans="1:11" x14ac:dyDescent="0.2">
      <c r="A2036" s="209" t="s">
        <v>1200</v>
      </c>
      <c r="B2036" s="209" t="s">
        <v>1153</v>
      </c>
      <c r="C2036" s="209" t="s">
        <v>1753</v>
      </c>
      <c r="D2036" s="276">
        <v>8133</v>
      </c>
      <c r="E2036" s="479">
        <v>9.3729999999999999E-5</v>
      </c>
      <c r="F2036" s="276">
        <v>0</v>
      </c>
      <c r="G2036" s="276">
        <v>0</v>
      </c>
      <c r="H2036" s="276">
        <v>0</v>
      </c>
      <c r="I2036" s="276">
        <v>-8133</v>
      </c>
      <c r="J2036" s="276">
        <v>0</v>
      </c>
      <c r="K2036" s="479">
        <v>0</v>
      </c>
    </row>
    <row r="2037" spans="1:11" x14ac:dyDescent="0.2">
      <c r="A2037" s="209" t="s">
        <v>1200</v>
      </c>
      <c r="B2037" s="209" t="s">
        <v>1154</v>
      </c>
      <c r="C2037" s="209" t="s">
        <v>1753</v>
      </c>
      <c r="D2037" s="276">
        <v>43914</v>
      </c>
      <c r="E2037" s="479">
        <v>5.061E-4</v>
      </c>
      <c r="F2037" s="276">
        <v>0</v>
      </c>
      <c r="G2037" s="276">
        <v>0</v>
      </c>
      <c r="H2037" s="276">
        <v>0</v>
      </c>
      <c r="I2037" s="276">
        <v>0</v>
      </c>
      <c r="J2037" s="276">
        <v>43914</v>
      </c>
      <c r="K2037" s="479">
        <v>5.061E-4</v>
      </c>
    </row>
    <row r="2038" spans="1:11" x14ac:dyDescent="0.2">
      <c r="A2038" s="209" t="s">
        <v>1200</v>
      </c>
      <c r="B2038" s="209" t="s">
        <v>1251</v>
      </c>
      <c r="C2038" s="209" t="s">
        <v>1753</v>
      </c>
      <c r="D2038" s="276">
        <v>1124375</v>
      </c>
      <c r="E2038" s="479">
        <v>1.295819E-2</v>
      </c>
      <c r="F2038" s="276">
        <v>0</v>
      </c>
      <c r="G2038" s="276">
        <v>0</v>
      </c>
      <c r="H2038" s="276">
        <v>0</v>
      </c>
      <c r="I2038" s="276">
        <v>-1121098</v>
      </c>
      <c r="J2038" s="276">
        <v>3277</v>
      </c>
      <c r="K2038" s="479">
        <v>3.7769999999999999E-5</v>
      </c>
    </row>
    <row r="2039" spans="1:11" x14ac:dyDescent="0.2">
      <c r="A2039" s="209" t="s">
        <v>1200</v>
      </c>
      <c r="B2039" s="209" t="s">
        <v>1156</v>
      </c>
      <c r="C2039" s="209" t="s">
        <v>1753</v>
      </c>
      <c r="D2039" s="276">
        <v>3786630</v>
      </c>
      <c r="E2039" s="479">
        <v>4.3640150000000003E-2</v>
      </c>
      <c r="F2039" s="276">
        <v>0</v>
      </c>
      <c r="G2039" s="276">
        <v>0</v>
      </c>
      <c r="H2039" s="276">
        <v>0</v>
      </c>
      <c r="I2039" s="276">
        <v>0</v>
      </c>
      <c r="J2039" s="276">
        <v>3786630</v>
      </c>
      <c r="K2039" s="479">
        <v>4.3640150000000003E-2</v>
      </c>
    </row>
    <row r="2040" spans="1:11" x14ac:dyDescent="0.2">
      <c r="A2040" s="209" t="s">
        <v>1200</v>
      </c>
      <c r="B2040" s="209" t="s">
        <v>1157</v>
      </c>
      <c r="C2040" s="209" t="s">
        <v>1753</v>
      </c>
      <c r="D2040" s="276">
        <v>56483</v>
      </c>
      <c r="E2040" s="479">
        <v>6.5096000000000002E-4</v>
      </c>
      <c r="F2040" s="276">
        <v>0</v>
      </c>
      <c r="G2040" s="276">
        <v>0</v>
      </c>
      <c r="H2040" s="276">
        <v>0</v>
      </c>
      <c r="I2040" s="276">
        <v>-52725</v>
      </c>
      <c r="J2040" s="276">
        <v>3758</v>
      </c>
      <c r="K2040" s="479">
        <v>4.3309999999999997E-5</v>
      </c>
    </row>
    <row r="2041" spans="1:11" x14ac:dyDescent="0.2">
      <c r="A2041" s="209" t="s">
        <v>1200</v>
      </c>
      <c r="B2041" s="209" t="s">
        <v>1158</v>
      </c>
      <c r="C2041" s="209" t="s">
        <v>1753</v>
      </c>
      <c r="D2041" s="276">
        <v>324179</v>
      </c>
      <c r="E2041" s="479">
        <v>3.7361E-3</v>
      </c>
      <c r="F2041" s="276">
        <v>0</v>
      </c>
      <c r="G2041" s="276">
        <v>0</v>
      </c>
      <c r="H2041" s="276">
        <v>0</v>
      </c>
      <c r="I2041" s="276">
        <v>-70944</v>
      </c>
      <c r="J2041" s="276">
        <v>253235</v>
      </c>
      <c r="K2041" s="479">
        <v>2.9184800000000002E-3</v>
      </c>
    </row>
    <row r="2042" spans="1:11" x14ac:dyDescent="0.2">
      <c r="A2042" s="209" t="s">
        <v>1200</v>
      </c>
      <c r="B2042" s="209" t="s">
        <v>1159</v>
      </c>
      <c r="C2042" s="209" t="s">
        <v>1753</v>
      </c>
      <c r="D2042" s="276">
        <v>670852</v>
      </c>
      <c r="E2042" s="479">
        <v>7.7314300000000001E-3</v>
      </c>
      <c r="F2042" s="276">
        <v>0</v>
      </c>
      <c r="G2042" s="276">
        <v>0</v>
      </c>
      <c r="H2042" s="276">
        <v>0</v>
      </c>
      <c r="I2042" s="276">
        <v>-3371</v>
      </c>
      <c r="J2042" s="276">
        <v>667481</v>
      </c>
      <c r="K2042" s="479">
        <v>7.6925800000000001E-3</v>
      </c>
    </row>
    <row r="2043" spans="1:11" x14ac:dyDescent="0.2">
      <c r="A2043" s="209" t="s">
        <v>1200</v>
      </c>
      <c r="B2043" s="209" t="s">
        <v>1160</v>
      </c>
      <c r="C2043" s="209" t="s">
        <v>1753</v>
      </c>
      <c r="D2043" s="276">
        <v>89196</v>
      </c>
      <c r="E2043" s="479">
        <v>1.02797E-3</v>
      </c>
      <c r="F2043" s="276">
        <v>0</v>
      </c>
      <c r="G2043" s="276">
        <v>0</v>
      </c>
      <c r="H2043" s="276">
        <v>0</v>
      </c>
      <c r="I2043" s="276">
        <v>-89196</v>
      </c>
      <c r="J2043" s="276">
        <v>0</v>
      </c>
      <c r="K2043" s="479">
        <v>0</v>
      </c>
    </row>
    <row r="2044" spans="1:11" x14ac:dyDescent="0.2">
      <c r="A2044" s="209" t="s">
        <v>1200</v>
      </c>
      <c r="B2044" s="209" t="s">
        <v>1161</v>
      </c>
      <c r="C2044" s="209" t="s">
        <v>1753</v>
      </c>
      <c r="D2044" s="276">
        <v>144225</v>
      </c>
      <c r="E2044" s="479">
        <v>1.66216E-3</v>
      </c>
      <c r="F2044" s="276">
        <v>0</v>
      </c>
      <c r="G2044" s="276">
        <v>0</v>
      </c>
      <c r="H2044" s="276">
        <v>0</v>
      </c>
      <c r="I2044" s="276">
        <v>-144225</v>
      </c>
      <c r="J2044" s="276">
        <v>0</v>
      </c>
      <c r="K2044" s="479">
        <v>0</v>
      </c>
    </row>
    <row r="2045" spans="1:11" x14ac:dyDescent="0.2">
      <c r="A2045" s="209" t="s">
        <v>1200</v>
      </c>
      <c r="B2045" s="209" t="s">
        <v>1162</v>
      </c>
      <c r="C2045" s="209" t="s">
        <v>1753</v>
      </c>
      <c r="D2045" s="276">
        <v>1364</v>
      </c>
      <c r="E2045" s="479">
        <v>1.5719999999999999E-5</v>
      </c>
      <c r="F2045" s="276">
        <v>0</v>
      </c>
      <c r="G2045" s="276">
        <v>0</v>
      </c>
      <c r="H2045" s="276">
        <v>0</v>
      </c>
      <c r="I2045" s="276">
        <v>0</v>
      </c>
      <c r="J2045" s="276">
        <v>1364</v>
      </c>
      <c r="K2045" s="479">
        <v>1.5719999999999999E-5</v>
      </c>
    </row>
    <row r="2046" spans="1:11" x14ac:dyDescent="0.2">
      <c r="A2046" s="209" t="s">
        <v>1200</v>
      </c>
      <c r="B2046" s="209" t="s">
        <v>1163</v>
      </c>
      <c r="C2046" s="209" t="s">
        <v>1753</v>
      </c>
      <c r="D2046" s="276">
        <v>831925</v>
      </c>
      <c r="E2046" s="479">
        <v>9.5877700000000007E-3</v>
      </c>
      <c r="F2046" s="276">
        <v>0</v>
      </c>
      <c r="G2046" s="276">
        <v>0</v>
      </c>
      <c r="H2046" s="276">
        <v>0</v>
      </c>
      <c r="I2046" s="276">
        <v>0</v>
      </c>
      <c r="J2046" s="276">
        <v>831925</v>
      </c>
      <c r="K2046" s="479">
        <v>9.5877700000000007E-3</v>
      </c>
    </row>
    <row r="2047" spans="1:11" x14ac:dyDescent="0.2">
      <c r="A2047" s="209" t="s">
        <v>1200</v>
      </c>
      <c r="B2047" s="209" t="s">
        <v>1164</v>
      </c>
      <c r="C2047" s="209" t="s">
        <v>1753</v>
      </c>
      <c r="D2047" s="276">
        <v>46413</v>
      </c>
      <c r="E2047" s="479">
        <v>5.3490000000000005E-4</v>
      </c>
      <c r="F2047" s="276">
        <v>0</v>
      </c>
      <c r="G2047" s="276">
        <v>0</v>
      </c>
      <c r="H2047" s="276">
        <v>0</v>
      </c>
      <c r="I2047" s="276">
        <v>0</v>
      </c>
      <c r="J2047" s="276">
        <v>46413</v>
      </c>
      <c r="K2047" s="479">
        <v>5.3490000000000005E-4</v>
      </c>
    </row>
    <row r="2048" spans="1:11" x14ac:dyDescent="0.2">
      <c r="A2048" s="209" t="s">
        <v>1200</v>
      </c>
      <c r="B2048" s="209" t="s">
        <v>1165</v>
      </c>
      <c r="C2048" s="209" t="s">
        <v>1753</v>
      </c>
      <c r="D2048" s="276">
        <v>103000</v>
      </c>
      <c r="E2048" s="479">
        <v>1.18705E-3</v>
      </c>
      <c r="F2048" s="276">
        <v>0</v>
      </c>
      <c r="G2048" s="276">
        <v>0</v>
      </c>
      <c r="H2048" s="276">
        <v>0</v>
      </c>
      <c r="I2048" s="276">
        <v>0</v>
      </c>
      <c r="J2048" s="276">
        <v>103000</v>
      </c>
      <c r="K2048" s="479">
        <v>1.18705E-3</v>
      </c>
    </row>
    <row r="2049" spans="1:11" x14ac:dyDescent="0.2">
      <c r="A2049" s="209" t="s">
        <v>1200</v>
      </c>
      <c r="B2049" s="209" t="s">
        <v>1166</v>
      </c>
      <c r="C2049" s="209" t="s">
        <v>1753</v>
      </c>
      <c r="D2049" s="276">
        <v>51</v>
      </c>
      <c r="E2049" s="479">
        <v>5.8999999999999996E-7</v>
      </c>
      <c r="F2049" s="276">
        <v>0</v>
      </c>
      <c r="G2049" s="276">
        <v>0</v>
      </c>
      <c r="H2049" s="276">
        <v>0</v>
      </c>
      <c r="I2049" s="276">
        <v>0</v>
      </c>
      <c r="J2049" s="276">
        <v>51</v>
      </c>
      <c r="K2049" s="479">
        <v>5.8999999999999996E-7</v>
      </c>
    </row>
    <row r="2050" spans="1:11" x14ac:dyDescent="0.2">
      <c r="A2050" s="209" t="s">
        <v>1200</v>
      </c>
      <c r="B2050" s="209" t="s">
        <v>1167</v>
      </c>
      <c r="C2050" s="209" t="s">
        <v>1753</v>
      </c>
      <c r="D2050" s="276">
        <v>427320</v>
      </c>
      <c r="E2050" s="479">
        <v>4.9247800000000001E-3</v>
      </c>
      <c r="F2050" s="276">
        <v>0</v>
      </c>
      <c r="G2050" s="276">
        <v>1091</v>
      </c>
      <c r="H2050" s="276">
        <v>2621</v>
      </c>
      <c r="I2050" s="276">
        <v>283</v>
      </c>
      <c r="J2050" s="276">
        <v>431315</v>
      </c>
      <c r="K2050" s="479">
        <v>4.9708199999999999E-3</v>
      </c>
    </row>
    <row r="2051" spans="1:11" x14ac:dyDescent="0.2">
      <c r="A2051" s="209" t="s">
        <v>1200</v>
      </c>
      <c r="B2051" s="209" t="s">
        <v>1168</v>
      </c>
      <c r="C2051" s="209" t="s">
        <v>1753</v>
      </c>
      <c r="D2051" s="276">
        <v>6778</v>
      </c>
      <c r="E2051" s="479">
        <v>7.8120000000000004E-5</v>
      </c>
      <c r="F2051" s="276">
        <v>0</v>
      </c>
      <c r="G2051" s="276">
        <v>0</v>
      </c>
      <c r="H2051" s="276">
        <v>0</v>
      </c>
      <c r="I2051" s="276">
        <v>0</v>
      </c>
      <c r="J2051" s="276">
        <v>6778</v>
      </c>
      <c r="K2051" s="479">
        <v>7.8120000000000004E-5</v>
      </c>
    </row>
    <row r="2052" spans="1:11" x14ac:dyDescent="0.2">
      <c r="A2052" s="209" t="s">
        <v>1200</v>
      </c>
      <c r="B2052" s="209" t="s">
        <v>1169</v>
      </c>
      <c r="C2052" s="209" t="s">
        <v>1753</v>
      </c>
      <c r="D2052" s="276">
        <v>225998</v>
      </c>
      <c r="E2052" s="479">
        <v>2.60458E-3</v>
      </c>
      <c r="F2052" s="276">
        <v>0</v>
      </c>
      <c r="G2052" s="276">
        <v>9703</v>
      </c>
      <c r="H2052" s="276">
        <v>16202</v>
      </c>
      <c r="I2052" s="276">
        <v>1990</v>
      </c>
      <c r="J2052" s="276">
        <v>253893</v>
      </c>
      <c r="K2052" s="479">
        <v>2.9260699999999998E-3</v>
      </c>
    </row>
    <row r="2053" spans="1:11" x14ac:dyDescent="0.2">
      <c r="A2053" s="209" t="s">
        <v>1200</v>
      </c>
      <c r="B2053" s="209" t="s">
        <v>1171</v>
      </c>
      <c r="C2053" s="209" t="s">
        <v>1753</v>
      </c>
      <c r="D2053" s="276">
        <v>34062</v>
      </c>
      <c r="E2053" s="479">
        <v>3.9256000000000002E-4</v>
      </c>
      <c r="F2053" s="276">
        <v>0</v>
      </c>
      <c r="G2053" s="276">
        <v>0</v>
      </c>
      <c r="H2053" s="276">
        <v>0</v>
      </c>
      <c r="I2053" s="276">
        <v>0</v>
      </c>
      <c r="J2053" s="276">
        <v>34062</v>
      </c>
      <c r="K2053" s="479">
        <v>3.9256000000000002E-4</v>
      </c>
    </row>
    <row r="2054" spans="1:11" x14ac:dyDescent="0.2">
      <c r="A2054" s="209" t="s">
        <v>1200</v>
      </c>
      <c r="B2054" s="209" t="s">
        <v>1172</v>
      </c>
      <c r="C2054" s="209" t="s">
        <v>1753</v>
      </c>
      <c r="D2054" s="276">
        <v>100903</v>
      </c>
      <c r="E2054" s="479">
        <v>1.16289E-3</v>
      </c>
      <c r="F2054" s="276">
        <v>0</v>
      </c>
      <c r="G2054" s="276">
        <v>0</v>
      </c>
      <c r="H2054" s="276">
        <v>0</v>
      </c>
      <c r="I2054" s="276">
        <v>0</v>
      </c>
      <c r="J2054" s="276">
        <v>100903</v>
      </c>
      <c r="K2054" s="479">
        <v>1.16289E-3</v>
      </c>
    </row>
    <row r="2055" spans="1:11" x14ac:dyDescent="0.2">
      <c r="A2055" s="209" t="s">
        <v>1200</v>
      </c>
      <c r="B2055" s="209" t="s">
        <v>1173</v>
      </c>
      <c r="C2055" s="209" t="s">
        <v>1753</v>
      </c>
      <c r="D2055" s="276">
        <v>592457</v>
      </c>
      <c r="E2055" s="479">
        <v>6.8279500000000002E-3</v>
      </c>
      <c r="F2055" s="276">
        <v>0</v>
      </c>
      <c r="G2055" s="276">
        <v>0</v>
      </c>
      <c r="H2055" s="276">
        <v>0</v>
      </c>
      <c r="I2055" s="276">
        <v>0</v>
      </c>
      <c r="J2055" s="276">
        <v>592457</v>
      </c>
      <c r="K2055" s="479">
        <v>6.8279500000000002E-3</v>
      </c>
    </row>
    <row r="2056" spans="1:11" x14ac:dyDescent="0.2">
      <c r="A2056" s="209" t="s">
        <v>1200</v>
      </c>
      <c r="B2056" s="209" t="s">
        <v>793</v>
      </c>
      <c r="C2056" s="209" t="s">
        <v>1753</v>
      </c>
      <c r="D2056" s="276">
        <v>241</v>
      </c>
      <c r="E2056" s="479">
        <v>2.7800000000000001E-6</v>
      </c>
      <c r="F2056" s="276">
        <v>0</v>
      </c>
      <c r="G2056" s="276">
        <v>0</v>
      </c>
      <c r="H2056" s="276">
        <v>0</v>
      </c>
      <c r="I2056" s="276">
        <v>0</v>
      </c>
      <c r="J2056" s="276">
        <v>241</v>
      </c>
      <c r="K2056" s="479">
        <v>2.7800000000000001E-6</v>
      </c>
    </row>
    <row r="2057" spans="1:11" x14ac:dyDescent="0.2">
      <c r="A2057" s="209" t="s">
        <v>1200</v>
      </c>
      <c r="B2057" s="209" t="s">
        <v>1176</v>
      </c>
      <c r="C2057" s="209" t="s">
        <v>1753</v>
      </c>
      <c r="D2057" s="276">
        <v>34576</v>
      </c>
      <c r="E2057" s="479">
        <v>3.9847999999999999E-4</v>
      </c>
      <c r="F2057" s="276">
        <v>0</v>
      </c>
      <c r="G2057" s="276">
        <v>0</v>
      </c>
      <c r="H2057" s="276">
        <v>0</v>
      </c>
      <c r="I2057" s="276">
        <v>0</v>
      </c>
      <c r="J2057" s="276">
        <v>34576</v>
      </c>
      <c r="K2057" s="479">
        <v>3.9847999999999999E-4</v>
      </c>
    </row>
    <row r="2058" spans="1:11" x14ac:dyDescent="0.2">
      <c r="A2058" s="209" t="s">
        <v>1200</v>
      </c>
      <c r="B2058" s="209" t="s">
        <v>1177</v>
      </c>
      <c r="C2058" s="209" t="s">
        <v>1753</v>
      </c>
      <c r="D2058" s="276">
        <v>842703</v>
      </c>
      <c r="E2058" s="479">
        <v>9.7119800000000003E-3</v>
      </c>
      <c r="F2058" s="276">
        <v>0</v>
      </c>
      <c r="G2058" s="276">
        <v>0</v>
      </c>
      <c r="H2058" s="276">
        <v>0</v>
      </c>
      <c r="I2058" s="276">
        <v>0</v>
      </c>
      <c r="J2058" s="276">
        <v>842703</v>
      </c>
      <c r="K2058" s="479">
        <v>9.7119800000000003E-3</v>
      </c>
    </row>
    <row r="2059" spans="1:11" x14ac:dyDescent="0.2">
      <c r="A2059" s="209" t="s">
        <v>1200</v>
      </c>
      <c r="B2059" s="209" t="s">
        <v>1178</v>
      </c>
      <c r="C2059" s="209" t="s">
        <v>1753</v>
      </c>
      <c r="D2059" s="276">
        <v>23217</v>
      </c>
      <c r="E2059" s="479">
        <v>2.6757000000000001E-4</v>
      </c>
      <c r="F2059" s="276">
        <v>0</v>
      </c>
      <c r="G2059" s="276">
        <v>0</v>
      </c>
      <c r="H2059" s="276">
        <v>0</v>
      </c>
      <c r="I2059" s="276">
        <v>0</v>
      </c>
      <c r="J2059" s="276">
        <v>23217</v>
      </c>
      <c r="K2059" s="479">
        <v>2.6757000000000001E-4</v>
      </c>
    </row>
    <row r="2060" spans="1:11" x14ac:dyDescent="0.2">
      <c r="A2060" s="209" t="s">
        <v>1200</v>
      </c>
      <c r="B2060" s="209" t="s">
        <v>1179</v>
      </c>
      <c r="C2060" s="209" t="s">
        <v>1753</v>
      </c>
      <c r="D2060" s="276">
        <v>402400</v>
      </c>
      <c r="E2060" s="479">
        <v>4.6375799999999997E-3</v>
      </c>
      <c r="F2060" s="276">
        <v>0</v>
      </c>
      <c r="G2060" s="276">
        <v>0</v>
      </c>
      <c r="H2060" s="276">
        <v>0</v>
      </c>
      <c r="I2060" s="276">
        <v>0</v>
      </c>
      <c r="J2060" s="276">
        <v>402400</v>
      </c>
      <c r="K2060" s="479">
        <v>4.6375799999999997E-3</v>
      </c>
    </row>
    <row r="2061" spans="1:11" x14ac:dyDescent="0.2">
      <c r="A2061" s="209" t="s">
        <v>1200</v>
      </c>
      <c r="B2061" s="209" t="s">
        <v>1180</v>
      </c>
      <c r="C2061" s="209" t="s">
        <v>1753</v>
      </c>
      <c r="D2061" s="276">
        <v>187</v>
      </c>
      <c r="E2061" s="479">
        <v>2.1600000000000001E-6</v>
      </c>
      <c r="F2061" s="276">
        <v>0</v>
      </c>
      <c r="G2061" s="276">
        <v>0</v>
      </c>
      <c r="H2061" s="276">
        <v>0</v>
      </c>
      <c r="I2061" s="276">
        <v>0</v>
      </c>
      <c r="J2061" s="276">
        <v>187</v>
      </c>
      <c r="K2061" s="479">
        <v>2.1600000000000001E-6</v>
      </c>
    </row>
    <row r="2062" spans="1:11" x14ac:dyDescent="0.2">
      <c r="A2062" s="209" t="s">
        <v>1200</v>
      </c>
      <c r="B2062" s="209" t="s">
        <v>1181</v>
      </c>
      <c r="C2062" s="209" t="s">
        <v>1753</v>
      </c>
      <c r="D2062" s="276">
        <v>3368</v>
      </c>
      <c r="E2062" s="479">
        <v>3.8819999999999998E-5</v>
      </c>
      <c r="F2062" s="276">
        <v>0</v>
      </c>
      <c r="G2062" s="276">
        <v>0</v>
      </c>
      <c r="H2062" s="276">
        <v>0</v>
      </c>
      <c r="I2062" s="276">
        <v>0</v>
      </c>
      <c r="J2062" s="276">
        <v>3368</v>
      </c>
      <c r="K2062" s="479">
        <v>3.8819999999999998E-5</v>
      </c>
    </row>
    <row r="2063" spans="1:11" x14ac:dyDescent="0.2">
      <c r="A2063" s="209" t="s">
        <v>1200</v>
      </c>
      <c r="B2063" s="209" t="s">
        <v>1182</v>
      </c>
      <c r="C2063" s="209" t="s">
        <v>1753</v>
      </c>
      <c r="D2063" s="276">
        <v>1852898</v>
      </c>
      <c r="E2063" s="479">
        <v>2.1354270000000002E-2</v>
      </c>
      <c r="F2063" s="276">
        <v>0</v>
      </c>
      <c r="G2063" s="276">
        <v>0</v>
      </c>
      <c r="H2063" s="276">
        <v>0</v>
      </c>
      <c r="I2063" s="276">
        <v>0</v>
      </c>
      <c r="J2063" s="276">
        <v>1852898</v>
      </c>
      <c r="K2063" s="479">
        <v>2.1354270000000002E-2</v>
      </c>
    </row>
    <row r="2064" spans="1:11" x14ac:dyDescent="0.2">
      <c r="A2064" s="209" t="s">
        <v>1200</v>
      </c>
      <c r="B2064" s="209" t="s">
        <v>1183</v>
      </c>
      <c r="C2064" s="209" t="s">
        <v>1753</v>
      </c>
      <c r="D2064" s="276">
        <v>794267</v>
      </c>
      <c r="E2064" s="479">
        <v>9.1537700000000003E-3</v>
      </c>
      <c r="F2064" s="276">
        <v>0</v>
      </c>
      <c r="G2064" s="276">
        <v>0</v>
      </c>
      <c r="H2064" s="276">
        <v>0</v>
      </c>
      <c r="I2064" s="276">
        <v>0</v>
      </c>
      <c r="J2064" s="276">
        <v>794267</v>
      </c>
      <c r="K2064" s="479">
        <v>9.1537700000000003E-3</v>
      </c>
    </row>
    <row r="2065" spans="1:11" x14ac:dyDescent="0.2">
      <c r="A2065" s="209" t="s">
        <v>1200</v>
      </c>
      <c r="B2065" s="209" t="s">
        <v>1184</v>
      </c>
      <c r="C2065" s="209" t="s">
        <v>1753</v>
      </c>
      <c r="D2065" s="276">
        <v>523879</v>
      </c>
      <c r="E2065" s="479">
        <v>6.0375999999999997E-3</v>
      </c>
      <c r="F2065" s="276">
        <v>0</v>
      </c>
      <c r="G2065" s="276">
        <v>0</v>
      </c>
      <c r="H2065" s="276">
        <v>0</v>
      </c>
      <c r="I2065" s="276">
        <v>0</v>
      </c>
      <c r="J2065" s="276">
        <v>523879</v>
      </c>
      <c r="K2065" s="479">
        <v>6.0375999999999997E-3</v>
      </c>
    </row>
    <row r="2066" spans="1:11" x14ac:dyDescent="0.2">
      <c r="A2066" s="209" t="s">
        <v>1200</v>
      </c>
      <c r="B2066" s="209" t="s">
        <v>1185</v>
      </c>
      <c r="C2066" s="209" t="s">
        <v>1753</v>
      </c>
      <c r="D2066" s="276">
        <v>464</v>
      </c>
      <c r="E2066" s="479">
        <v>5.3499999999999996E-6</v>
      </c>
      <c r="F2066" s="276">
        <v>0</v>
      </c>
      <c r="G2066" s="276">
        <v>0</v>
      </c>
      <c r="H2066" s="276">
        <v>0</v>
      </c>
      <c r="I2066" s="276">
        <v>0</v>
      </c>
      <c r="J2066" s="276">
        <v>464</v>
      </c>
      <c r="K2066" s="479">
        <v>5.3499999999999996E-6</v>
      </c>
    </row>
    <row r="2067" spans="1:11" x14ac:dyDescent="0.2">
      <c r="A2067" s="209" t="s">
        <v>1200</v>
      </c>
      <c r="B2067" s="209" t="s">
        <v>1186</v>
      </c>
      <c r="C2067" s="209" t="s">
        <v>1753</v>
      </c>
      <c r="D2067" s="276">
        <v>118152</v>
      </c>
      <c r="E2067" s="479">
        <v>1.3616800000000001E-3</v>
      </c>
      <c r="F2067" s="276">
        <v>0</v>
      </c>
      <c r="G2067" s="276">
        <v>0</v>
      </c>
      <c r="H2067" s="276">
        <v>0</v>
      </c>
      <c r="I2067" s="276">
        <v>0</v>
      </c>
      <c r="J2067" s="276">
        <v>118152</v>
      </c>
      <c r="K2067" s="479">
        <v>1.3616800000000001E-3</v>
      </c>
    </row>
    <row r="2068" spans="1:11" x14ac:dyDescent="0.2">
      <c r="A2068" s="209" t="s">
        <v>1200</v>
      </c>
      <c r="B2068" s="209" t="s">
        <v>1187</v>
      </c>
      <c r="C2068" s="209" t="s">
        <v>1753</v>
      </c>
      <c r="D2068" s="276">
        <v>46200</v>
      </c>
      <c r="E2068" s="479">
        <v>5.3244999999999996E-4</v>
      </c>
      <c r="F2068" s="276">
        <v>0</v>
      </c>
      <c r="G2068" s="276">
        <v>990</v>
      </c>
      <c r="H2068" s="276">
        <v>0</v>
      </c>
      <c r="I2068" s="276">
        <v>351</v>
      </c>
      <c r="J2068" s="276">
        <v>47541</v>
      </c>
      <c r="K2068" s="479">
        <v>5.4790000000000004E-4</v>
      </c>
    </row>
    <row r="2069" spans="1:11" x14ac:dyDescent="0.2">
      <c r="A2069" s="209" t="s">
        <v>1200</v>
      </c>
      <c r="B2069" s="209" t="s">
        <v>1189</v>
      </c>
      <c r="C2069" s="209" t="s">
        <v>1753</v>
      </c>
      <c r="D2069" s="276">
        <v>5295</v>
      </c>
      <c r="E2069" s="479">
        <v>6.1020000000000002E-5</v>
      </c>
      <c r="F2069" s="276">
        <v>0</v>
      </c>
      <c r="G2069" s="276">
        <v>23</v>
      </c>
      <c r="H2069" s="276">
        <v>24</v>
      </c>
      <c r="I2069" s="276">
        <v>61</v>
      </c>
      <c r="J2069" s="276">
        <v>5403</v>
      </c>
      <c r="K2069" s="479">
        <v>6.2269999999999998E-5</v>
      </c>
    </row>
    <row r="2070" spans="1:11" x14ac:dyDescent="0.2">
      <c r="A2070" s="209" t="s">
        <v>1200</v>
      </c>
      <c r="B2070" s="209" t="s">
        <v>1190</v>
      </c>
      <c r="C2070" s="209" t="s">
        <v>1753</v>
      </c>
      <c r="D2070" s="276">
        <v>86769418</v>
      </c>
      <c r="E2070" s="479">
        <v>1</v>
      </c>
      <c r="F2070" s="276">
        <v>0</v>
      </c>
      <c r="G2070" s="276">
        <v>0</v>
      </c>
      <c r="H2070" s="276">
        <v>0</v>
      </c>
      <c r="I2070" s="276">
        <v>0</v>
      </c>
      <c r="J2070" s="276">
        <v>86769418</v>
      </c>
      <c r="K2070" s="479">
        <v>1</v>
      </c>
    </row>
    <row r="2071" spans="1:11" x14ac:dyDescent="0.2">
      <c r="A2071" s="209" t="s">
        <v>1200</v>
      </c>
      <c r="B2071" s="209" t="s">
        <v>691</v>
      </c>
      <c r="C2071" s="209" t="s">
        <v>1753</v>
      </c>
      <c r="D2071" s="276">
        <v>86769418</v>
      </c>
      <c r="E2071" s="479">
        <v>1</v>
      </c>
      <c r="F2071" s="276">
        <v>0</v>
      </c>
      <c r="G2071" s="276">
        <v>0</v>
      </c>
      <c r="H2071" s="276">
        <v>0</v>
      </c>
      <c r="I2071" s="276">
        <v>0</v>
      </c>
      <c r="J2071" s="276">
        <v>86769418</v>
      </c>
      <c r="K2071" s="479">
        <v>1</v>
      </c>
    </row>
    <row r="2072" spans="1:11" x14ac:dyDescent="0.2">
      <c r="A2072" s="209" t="s">
        <v>1201</v>
      </c>
      <c r="B2072" s="209" t="s">
        <v>508</v>
      </c>
      <c r="C2072" s="209" t="s">
        <v>1753</v>
      </c>
      <c r="D2072" s="276">
        <v>-16345</v>
      </c>
      <c r="E2072" s="479">
        <v>-2.5130000000000002E-5</v>
      </c>
      <c r="F2072" s="276">
        <v>-2156</v>
      </c>
      <c r="G2072" s="276">
        <v>498</v>
      </c>
      <c r="H2072" s="276">
        <v>3</v>
      </c>
      <c r="I2072" s="276">
        <v>1482</v>
      </c>
      <c r="J2072" s="276">
        <v>-14362</v>
      </c>
      <c r="K2072" s="479">
        <v>-2.2079999999999999E-5</v>
      </c>
    </row>
    <row r="2073" spans="1:11" x14ac:dyDescent="0.2">
      <c r="A2073" s="209" t="s">
        <v>1201</v>
      </c>
      <c r="B2073" s="209" t="s">
        <v>500</v>
      </c>
      <c r="C2073" s="209" t="s">
        <v>1753</v>
      </c>
      <c r="D2073" s="276">
        <v>105667</v>
      </c>
      <c r="E2073" s="479">
        <v>1.6246000000000001E-4</v>
      </c>
      <c r="F2073" s="276">
        <v>7735</v>
      </c>
      <c r="G2073" s="276">
        <v>39390</v>
      </c>
      <c r="H2073" s="276">
        <v>49443</v>
      </c>
      <c r="I2073" s="276">
        <v>14523</v>
      </c>
      <c r="J2073" s="276">
        <v>209023</v>
      </c>
      <c r="K2073" s="479">
        <v>3.2137000000000002E-4</v>
      </c>
    </row>
    <row r="2074" spans="1:11" x14ac:dyDescent="0.2">
      <c r="A2074" s="209" t="s">
        <v>1201</v>
      </c>
      <c r="B2074" s="209" t="s">
        <v>490</v>
      </c>
      <c r="C2074" s="209" t="s">
        <v>1753</v>
      </c>
      <c r="D2074" s="276">
        <v>1617610</v>
      </c>
      <c r="E2074" s="479">
        <v>2.4870700000000001E-3</v>
      </c>
      <c r="F2074" s="276">
        <v>68065</v>
      </c>
      <c r="G2074" s="276">
        <v>701984</v>
      </c>
      <c r="H2074" s="276">
        <v>778747</v>
      </c>
      <c r="I2074" s="276">
        <v>173437</v>
      </c>
      <c r="J2074" s="276">
        <v>3271778</v>
      </c>
      <c r="K2074" s="479">
        <v>5.0303600000000002E-3</v>
      </c>
    </row>
    <row r="2075" spans="1:11" x14ac:dyDescent="0.2">
      <c r="A2075" s="209" t="s">
        <v>1201</v>
      </c>
      <c r="B2075" s="209" t="s">
        <v>489</v>
      </c>
      <c r="C2075" s="209" t="s">
        <v>1753</v>
      </c>
      <c r="D2075" s="276">
        <v>740884</v>
      </c>
      <c r="E2075" s="479">
        <v>1.13911E-3</v>
      </c>
      <c r="F2075" s="276">
        <v>206036</v>
      </c>
      <c r="G2075" s="276">
        <v>582285</v>
      </c>
      <c r="H2075" s="276">
        <v>382360</v>
      </c>
      <c r="I2075" s="276">
        <v>27282</v>
      </c>
      <c r="J2075" s="276">
        <v>1732811</v>
      </c>
      <c r="K2075" s="479">
        <v>2.6641999999999998E-3</v>
      </c>
    </row>
    <row r="2076" spans="1:11" x14ac:dyDescent="0.2">
      <c r="A2076" s="209" t="s">
        <v>1201</v>
      </c>
      <c r="B2076" s="209" t="s">
        <v>487</v>
      </c>
      <c r="C2076" s="209" t="s">
        <v>1753</v>
      </c>
      <c r="D2076" s="276">
        <v>9000</v>
      </c>
      <c r="E2076" s="479">
        <v>1.384E-5</v>
      </c>
      <c r="F2076" s="276">
        <v>-1744</v>
      </c>
      <c r="G2076" s="276">
        <v>538</v>
      </c>
      <c r="H2076" s="276">
        <v>361</v>
      </c>
      <c r="I2076" s="276">
        <v>302</v>
      </c>
      <c r="J2076" s="276">
        <v>10201</v>
      </c>
      <c r="K2076" s="479">
        <v>1.5679999999999999E-5</v>
      </c>
    </row>
    <row r="2077" spans="1:11" x14ac:dyDescent="0.2">
      <c r="A2077" s="209" t="s">
        <v>1201</v>
      </c>
      <c r="B2077" s="209" t="s">
        <v>479</v>
      </c>
      <c r="C2077" s="209" t="s">
        <v>1753</v>
      </c>
      <c r="D2077" s="276">
        <v>310579</v>
      </c>
      <c r="E2077" s="479">
        <v>4.7751E-4</v>
      </c>
      <c r="F2077" s="276">
        <v>34431</v>
      </c>
      <c r="G2077" s="276">
        <v>109140</v>
      </c>
      <c r="H2077" s="276">
        <v>215020</v>
      </c>
      <c r="I2077" s="276">
        <v>21338</v>
      </c>
      <c r="J2077" s="276">
        <v>656077</v>
      </c>
      <c r="K2077" s="479">
        <v>1.0087200000000001E-3</v>
      </c>
    </row>
    <row r="2078" spans="1:11" x14ac:dyDescent="0.2">
      <c r="A2078" s="209" t="s">
        <v>1201</v>
      </c>
      <c r="B2078" s="209" t="s">
        <v>472</v>
      </c>
      <c r="C2078" s="209" t="s">
        <v>1753</v>
      </c>
      <c r="D2078" s="276">
        <v>394135</v>
      </c>
      <c r="E2078" s="479">
        <v>6.0598E-4</v>
      </c>
      <c r="F2078" s="276">
        <v>15230</v>
      </c>
      <c r="G2078" s="276">
        <v>29319</v>
      </c>
      <c r="H2078" s="276">
        <v>48214</v>
      </c>
      <c r="I2078" s="276">
        <v>7171</v>
      </c>
      <c r="J2078" s="276">
        <v>478839</v>
      </c>
      <c r="K2078" s="479">
        <v>7.3620999999999995E-4</v>
      </c>
    </row>
    <row r="2079" spans="1:11" x14ac:dyDescent="0.2">
      <c r="A2079" s="209" t="s">
        <v>1201</v>
      </c>
      <c r="B2079" s="209" t="s">
        <v>464</v>
      </c>
      <c r="C2079" s="209" t="s">
        <v>1753</v>
      </c>
      <c r="D2079" s="276">
        <v>411830</v>
      </c>
      <c r="E2079" s="479">
        <v>6.3318999999999995E-4</v>
      </c>
      <c r="F2079" s="276">
        <v>0</v>
      </c>
      <c r="G2079" s="276">
        <v>0</v>
      </c>
      <c r="H2079" s="276">
        <v>0</v>
      </c>
      <c r="I2079" s="276">
        <v>0</v>
      </c>
      <c r="J2079" s="276">
        <v>411830</v>
      </c>
      <c r="K2079" s="479">
        <v>6.3318999999999995E-4</v>
      </c>
    </row>
    <row r="2080" spans="1:11" x14ac:dyDescent="0.2">
      <c r="A2080" s="209" t="s">
        <v>1201</v>
      </c>
      <c r="B2080" s="209" t="s">
        <v>1095</v>
      </c>
      <c r="C2080" s="209" t="s">
        <v>1753</v>
      </c>
      <c r="D2080" s="276">
        <v>243122</v>
      </c>
      <c r="E2080" s="479">
        <v>3.7379999999999998E-4</v>
      </c>
      <c r="F2080" s="276">
        <v>0</v>
      </c>
      <c r="G2080" s="276">
        <v>0</v>
      </c>
      <c r="H2080" s="276">
        <v>0</v>
      </c>
      <c r="I2080" s="276">
        <v>0</v>
      </c>
      <c r="J2080" s="276">
        <v>243122</v>
      </c>
      <c r="K2080" s="479">
        <v>3.7379999999999998E-4</v>
      </c>
    </row>
    <row r="2081" spans="1:11" x14ac:dyDescent="0.2">
      <c r="A2081" s="209" t="s">
        <v>1201</v>
      </c>
      <c r="B2081" s="209" t="s">
        <v>1096</v>
      </c>
      <c r="C2081" s="209" t="s">
        <v>1753</v>
      </c>
      <c r="D2081" s="276">
        <v>-23732</v>
      </c>
      <c r="E2081" s="479">
        <v>-3.6489999999999998E-5</v>
      </c>
      <c r="F2081" s="276">
        <v>-15673</v>
      </c>
      <c r="G2081" s="276">
        <v>1224</v>
      </c>
      <c r="H2081" s="276">
        <v>0</v>
      </c>
      <c r="I2081" s="276">
        <v>551</v>
      </c>
      <c r="J2081" s="276">
        <v>-21957</v>
      </c>
      <c r="K2081" s="479">
        <v>-3.3760000000000002E-5</v>
      </c>
    </row>
    <row r="2082" spans="1:11" x14ac:dyDescent="0.2">
      <c r="A2082" s="209" t="s">
        <v>1201</v>
      </c>
      <c r="B2082" s="209" t="s">
        <v>1097</v>
      </c>
      <c r="C2082" s="209" t="s">
        <v>1753</v>
      </c>
      <c r="D2082" s="276">
        <v>178837</v>
      </c>
      <c r="E2082" s="479">
        <v>2.7495999999999998E-4</v>
      </c>
      <c r="F2082" s="276">
        <v>29354</v>
      </c>
      <c r="G2082" s="276">
        <v>81132</v>
      </c>
      <c r="H2082" s="276">
        <v>83136</v>
      </c>
      <c r="I2082" s="276">
        <v>6054</v>
      </c>
      <c r="J2082" s="276">
        <v>349159</v>
      </c>
      <c r="K2082" s="479">
        <v>5.3682999999999997E-4</v>
      </c>
    </row>
    <row r="2083" spans="1:11" x14ac:dyDescent="0.2">
      <c r="A2083" s="209" t="s">
        <v>1201</v>
      </c>
      <c r="B2083" s="209" t="s">
        <v>1098</v>
      </c>
      <c r="C2083" s="209" t="s">
        <v>1753</v>
      </c>
      <c r="D2083" s="276">
        <v>395192</v>
      </c>
      <c r="E2083" s="479">
        <v>6.0760999999999996E-4</v>
      </c>
      <c r="F2083" s="276">
        <v>39338</v>
      </c>
      <c r="G2083" s="276">
        <v>74992</v>
      </c>
      <c r="H2083" s="276">
        <v>216189</v>
      </c>
      <c r="I2083" s="276">
        <v>18195</v>
      </c>
      <c r="J2083" s="276">
        <v>704568</v>
      </c>
      <c r="K2083" s="479">
        <v>1.0832699999999999E-3</v>
      </c>
    </row>
    <row r="2084" spans="1:11" x14ac:dyDescent="0.2">
      <c r="A2084" s="209" t="s">
        <v>1201</v>
      </c>
      <c r="B2084" s="209" t="s">
        <v>1099</v>
      </c>
      <c r="C2084" s="209" t="s">
        <v>1753</v>
      </c>
      <c r="D2084" s="276">
        <v>18318</v>
      </c>
      <c r="E2084" s="479">
        <v>2.8160000000000001E-5</v>
      </c>
      <c r="F2084" s="276">
        <v>2759</v>
      </c>
      <c r="G2084" s="276">
        <v>4358</v>
      </c>
      <c r="H2084" s="276">
        <v>25953</v>
      </c>
      <c r="I2084" s="276">
        <v>757</v>
      </c>
      <c r="J2084" s="276">
        <v>49386</v>
      </c>
      <c r="K2084" s="479">
        <v>7.593E-5</v>
      </c>
    </row>
    <row r="2085" spans="1:11" x14ac:dyDescent="0.2">
      <c r="A2085" s="209" t="s">
        <v>1201</v>
      </c>
      <c r="B2085" s="209" t="s">
        <v>453</v>
      </c>
      <c r="C2085" s="209" t="s">
        <v>1753</v>
      </c>
      <c r="D2085" s="276">
        <v>19146</v>
      </c>
      <c r="E2085" s="479">
        <v>2.9439999999999999E-5</v>
      </c>
      <c r="F2085" s="276">
        <v>18809</v>
      </c>
      <c r="G2085" s="276">
        <v>564</v>
      </c>
      <c r="H2085" s="276">
        <v>156</v>
      </c>
      <c r="I2085" s="276">
        <v>1749</v>
      </c>
      <c r="J2085" s="276">
        <v>21615</v>
      </c>
      <c r="K2085" s="479">
        <v>3.3229999999999999E-5</v>
      </c>
    </row>
    <row r="2086" spans="1:11" x14ac:dyDescent="0.2">
      <c r="A2086" s="209" t="s">
        <v>1201</v>
      </c>
      <c r="B2086" s="209" t="s">
        <v>449</v>
      </c>
      <c r="C2086" s="209" t="s">
        <v>1753</v>
      </c>
      <c r="D2086" s="276">
        <v>8651</v>
      </c>
      <c r="E2086" s="479">
        <v>1.33E-5</v>
      </c>
      <c r="F2086" s="276">
        <v>-43</v>
      </c>
      <c r="G2086" s="276">
        <v>1014</v>
      </c>
      <c r="H2086" s="276">
        <v>40</v>
      </c>
      <c r="I2086" s="276">
        <v>7054</v>
      </c>
      <c r="J2086" s="276">
        <v>16759</v>
      </c>
      <c r="K2086" s="479">
        <v>2.5769999999999999E-5</v>
      </c>
    </row>
    <row r="2087" spans="1:11" x14ac:dyDescent="0.2">
      <c r="A2087" s="209" t="s">
        <v>1201</v>
      </c>
      <c r="B2087" s="209" t="s">
        <v>1826</v>
      </c>
      <c r="C2087" s="209" t="s">
        <v>1753</v>
      </c>
      <c r="D2087" s="276">
        <v>-2573</v>
      </c>
      <c r="E2087" s="479">
        <v>-3.9600000000000002E-6</v>
      </c>
      <c r="F2087" s="276">
        <v>-19686</v>
      </c>
      <c r="G2087" s="276">
        <v>743</v>
      </c>
      <c r="H2087" s="276">
        <v>232</v>
      </c>
      <c r="I2087" s="276">
        <v>6151</v>
      </c>
      <c r="J2087" s="276">
        <v>4553</v>
      </c>
      <c r="K2087" s="479">
        <v>6.9999999999999999E-6</v>
      </c>
    </row>
    <row r="2088" spans="1:11" x14ac:dyDescent="0.2">
      <c r="A2088" s="209" t="s">
        <v>1201</v>
      </c>
      <c r="B2088" s="209" t="s">
        <v>444</v>
      </c>
      <c r="C2088" s="209" t="s">
        <v>1753</v>
      </c>
      <c r="D2088" s="276">
        <v>4041266</v>
      </c>
      <c r="E2088" s="479">
        <v>6.2134399999999998E-3</v>
      </c>
      <c r="F2088" s="276">
        <v>569989</v>
      </c>
      <c r="G2088" s="276">
        <v>908888</v>
      </c>
      <c r="H2088" s="276">
        <v>1564312</v>
      </c>
      <c r="I2088" s="276">
        <v>155444</v>
      </c>
      <c r="J2088" s="276">
        <v>6669910</v>
      </c>
      <c r="K2088" s="479">
        <v>1.025498E-2</v>
      </c>
    </row>
    <row r="2089" spans="1:11" x14ac:dyDescent="0.2">
      <c r="A2089" s="209" t="s">
        <v>1201</v>
      </c>
      <c r="B2089" s="209" t="s">
        <v>440</v>
      </c>
      <c r="C2089" s="209" t="s">
        <v>1753</v>
      </c>
      <c r="D2089" s="276">
        <v>3346234</v>
      </c>
      <c r="E2089" s="479">
        <v>5.1448300000000004E-3</v>
      </c>
      <c r="F2089" s="276">
        <v>873643</v>
      </c>
      <c r="G2089" s="276">
        <v>569354</v>
      </c>
      <c r="H2089" s="276">
        <v>1433847</v>
      </c>
      <c r="I2089" s="276">
        <v>160137</v>
      </c>
      <c r="J2089" s="276">
        <v>5509572</v>
      </c>
      <c r="K2089" s="479">
        <v>8.4709599999999996E-3</v>
      </c>
    </row>
    <row r="2090" spans="1:11" x14ac:dyDescent="0.2">
      <c r="A2090" s="209" t="s">
        <v>1201</v>
      </c>
      <c r="B2090" s="209" t="s">
        <v>292</v>
      </c>
      <c r="C2090" s="209" t="s">
        <v>1753</v>
      </c>
      <c r="D2090" s="276">
        <v>1336265</v>
      </c>
      <c r="E2090" s="479">
        <v>2.0545099999999998E-3</v>
      </c>
      <c r="F2090" s="276">
        <v>-9050</v>
      </c>
      <c r="G2090" s="276">
        <v>282218</v>
      </c>
      <c r="H2090" s="276">
        <v>142030</v>
      </c>
      <c r="I2090" s="276">
        <v>26736</v>
      </c>
      <c r="J2090" s="276">
        <v>1787249</v>
      </c>
      <c r="K2090" s="479">
        <v>2.7478899999999998E-3</v>
      </c>
    </row>
    <row r="2091" spans="1:11" x14ac:dyDescent="0.2">
      <c r="A2091" s="209" t="s">
        <v>1201</v>
      </c>
      <c r="B2091" s="209" t="s">
        <v>290</v>
      </c>
      <c r="C2091" s="209" t="s">
        <v>1753</v>
      </c>
      <c r="D2091" s="276">
        <v>5631269</v>
      </c>
      <c r="E2091" s="479">
        <v>8.6580700000000003E-3</v>
      </c>
      <c r="F2091" s="276">
        <v>154086</v>
      </c>
      <c r="G2091" s="276">
        <v>601893</v>
      </c>
      <c r="H2091" s="276">
        <v>3084853</v>
      </c>
      <c r="I2091" s="276">
        <v>243037</v>
      </c>
      <c r="J2091" s="276">
        <v>9561052</v>
      </c>
      <c r="K2091" s="479">
        <v>1.4700110000000001E-2</v>
      </c>
    </row>
    <row r="2092" spans="1:11" x14ac:dyDescent="0.2">
      <c r="A2092" s="209" t="s">
        <v>1201</v>
      </c>
      <c r="B2092" s="209" t="s">
        <v>287</v>
      </c>
      <c r="C2092" s="209" t="s">
        <v>1753</v>
      </c>
      <c r="D2092" s="276">
        <v>983480</v>
      </c>
      <c r="E2092" s="479">
        <v>1.5120999999999999E-3</v>
      </c>
      <c r="F2092" s="276">
        <v>322848</v>
      </c>
      <c r="G2092" s="276">
        <v>313545</v>
      </c>
      <c r="H2092" s="276">
        <v>453193</v>
      </c>
      <c r="I2092" s="276">
        <v>31250</v>
      </c>
      <c r="J2092" s="276">
        <v>1781468</v>
      </c>
      <c r="K2092" s="479">
        <v>2.7390100000000001E-3</v>
      </c>
    </row>
    <row r="2093" spans="1:11" x14ac:dyDescent="0.2">
      <c r="A2093" s="209" t="s">
        <v>1201</v>
      </c>
      <c r="B2093" s="209" t="s">
        <v>284</v>
      </c>
      <c r="C2093" s="209" t="s">
        <v>1753</v>
      </c>
      <c r="D2093" s="276">
        <v>1211000</v>
      </c>
      <c r="E2093" s="479">
        <v>1.86191E-3</v>
      </c>
      <c r="F2093" s="276">
        <v>31748</v>
      </c>
      <c r="G2093" s="276">
        <v>186405</v>
      </c>
      <c r="H2093" s="276">
        <v>498476</v>
      </c>
      <c r="I2093" s="276">
        <v>61302</v>
      </c>
      <c r="J2093" s="276">
        <v>1957183</v>
      </c>
      <c r="K2093" s="479">
        <v>3.0091699999999998E-3</v>
      </c>
    </row>
    <row r="2094" spans="1:11" x14ac:dyDescent="0.2">
      <c r="A2094" s="209" t="s">
        <v>1201</v>
      </c>
      <c r="B2094" s="209" t="s">
        <v>273</v>
      </c>
      <c r="C2094" s="209" t="s">
        <v>1753</v>
      </c>
      <c r="D2094" s="276">
        <v>4171523</v>
      </c>
      <c r="E2094" s="479">
        <v>6.4137100000000004E-3</v>
      </c>
      <c r="F2094" s="276">
        <v>22426</v>
      </c>
      <c r="G2094" s="276">
        <v>679687</v>
      </c>
      <c r="H2094" s="276">
        <v>3122665</v>
      </c>
      <c r="I2094" s="276">
        <v>195271</v>
      </c>
      <c r="J2094" s="276">
        <v>8169146</v>
      </c>
      <c r="K2094" s="479">
        <v>1.256006E-2</v>
      </c>
    </row>
    <row r="2095" spans="1:11" x14ac:dyDescent="0.2">
      <c r="A2095" s="209" t="s">
        <v>1201</v>
      </c>
      <c r="B2095" s="209" t="s">
        <v>267</v>
      </c>
      <c r="C2095" s="209" t="s">
        <v>1753</v>
      </c>
      <c r="D2095" s="276">
        <v>1970988</v>
      </c>
      <c r="E2095" s="479">
        <v>3.03039E-3</v>
      </c>
      <c r="F2095" s="276">
        <v>348531</v>
      </c>
      <c r="G2095" s="276">
        <v>626567</v>
      </c>
      <c r="H2095" s="276">
        <v>886233</v>
      </c>
      <c r="I2095" s="276">
        <v>109871</v>
      </c>
      <c r="J2095" s="276">
        <v>3593659</v>
      </c>
      <c r="K2095" s="479">
        <v>5.5252499999999998E-3</v>
      </c>
    </row>
    <row r="2096" spans="1:11" x14ac:dyDescent="0.2">
      <c r="A2096" s="209" t="s">
        <v>1201</v>
      </c>
      <c r="B2096" s="209" t="s">
        <v>264</v>
      </c>
      <c r="C2096" s="209" t="s">
        <v>1753</v>
      </c>
      <c r="D2096" s="276">
        <v>2888929</v>
      </c>
      <c r="E2096" s="479">
        <v>4.4417299999999996E-3</v>
      </c>
      <c r="F2096" s="276">
        <v>84516</v>
      </c>
      <c r="G2096" s="276">
        <v>585939</v>
      </c>
      <c r="H2096" s="276">
        <v>768022</v>
      </c>
      <c r="I2096" s="276">
        <v>223768</v>
      </c>
      <c r="J2096" s="276">
        <v>4466658</v>
      </c>
      <c r="K2096" s="479">
        <v>6.8674799999999996E-3</v>
      </c>
    </row>
    <row r="2097" spans="1:11" x14ac:dyDescent="0.2">
      <c r="A2097" s="209" t="s">
        <v>1201</v>
      </c>
      <c r="B2097" s="209" t="s">
        <v>262</v>
      </c>
      <c r="C2097" s="209" t="s">
        <v>1753</v>
      </c>
      <c r="D2097" s="276">
        <v>194529</v>
      </c>
      <c r="E2097" s="479">
        <v>2.9909000000000001E-4</v>
      </c>
      <c r="F2097" s="276">
        <v>86838</v>
      </c>
      <c r="G2097" s="276">
        <v>158524</v>
      </c>
      <c r="H2097" s="276">
        <v>350412</v>
      </c>
      <c r="I2097" s="276">
        <v>32886</v>
      </c>
      <c r="J2097" s="276">
        <v>736351</v>
      </c>
      <c r="K2097" s="479">
        <v>1.13214E-3</v>
      </c>
    </row>
    <row r="2098" spans="1:11" x14ac:dyDescent="0.2">
      <c r="A2098" s="209" t="s">
        <v>1201</v>
      </c>
      <c r="B2098" s="209" t="s">
        <v>260</v>
      </c>
      <c r="C2098" s="209" t="s">
        <v>1753</v>
      </c>
      <c r="D2098" s="276">
        <v>3561291</v>
      </c>
      <c r="E2098" s="479">
        <v>5.4754799999999996E-3</v>
      </c>
      <c r="F2098" s="276">
        <v>1399704</v>
      </c>
      <c r="G2098" s="276">
        <v>403011</v>
      </c>
      <c r="H2098" s="276">
        <v>948644</v>
      </c>
      <c r="I2098" s="276">
        <v>53127</v>
      </c>
      <c r="J2098" s="276">
        <v>4966073</v>
      </c>
      <c r="K2098" s="479">
        <v>7.6353300000000001E-3</v>
      </c>
    </row>
    <row r="2099" spans="1:11" x14ac:dyDescent="0.2">
      <c r="A2099" s="209" t="s">
        <v>1201</v>
      </c>
      <c r="B2099" s="209" t="s">
        <v>258</v>
      </c>
      <c r="C2099" s="209" t="s">
        <v>1753</v>
      </c>
      <c r="D2099" s="276">
        <v>12667</v>
      </c>
      <c r="E2099" s="479">
        <v>1.948E-5</v>
      </c>
      <c r="F2099" s="276">
        <v>-2285</v>
      </c>
      <c r="G2099" s="276">
        <v>3889</v>
      </c>
      <c r="H2099" s="276">
        <v>5281</v>
      </c>
      <c r="I2099" s="276">
        <v>921</v>
      </c>
      <c r="J2099" s="276">
        <v>22758</v>
      </c>
      <c r="K2099" s="479">
        <v>3.4990000000000002E-5</v>
      </c>
    </row>
    <row r="2100" spans="1:11" x14ac:dyDescent="0.2">
      <c r="A2100" s="209" t="s">
        <v>1201</v>
      </c>
      <c r="B2100" s="209" t="s">
        <v>254</v>
      </c>
      <c r="C2100" s="209" t="s">
        <v>1753</v>
      </c>
      <c r="D2100" s="276">
        <v>257069</v>
      </c>
      <c r="E2100" s="479">
        <v>3.9523999999999999E-4</v>
      </c>
      <c r="F2100" s="276">
        <v>-3203</v>
      </c>
      <c r="G2100" s="276">
        <v>50592</v>
      </c>
      <c r="H2100" s="276">
        <v>20890</v>
      </c>
      <c r="I2100" s="276">
        <v>5863</v>
      </c>
      <c r="J2100" s="276">
        <v>334414</v>
      </c>
      <c r="K2100" s="479">
        <v>5.1416000000000005E-4</v>
      </c>
    </row>
    <row r="2101" spans="1:11" x14ac:dyDescent="0.2">
      <c r="A2101" s="209" t="s">
        <v>1201</v>
      </c>
      <c r="B2101" s="209" t="s">
        <v>251</v>
      </c>
      <c r="C2101" s="209" t="s">
        <v>1753</v>
      </c>
      <c r="D2101" s="276">
        <v>56848</v>
      </c>
      <c r="E2101" s="479">
        <v>8.7399999999999997E-5</v>
      </c>
      <c r="F2101" s="276">
        <v>144</v>
      </c>
      <c r="G2101" s="276">
        <v>10634</v>
      </c>
      <c r="H2101" s="276">
        <v>1300</v>
      </c>
      <c r="I2101" s="276">
        <v>2560</v>
      </c>
      <c r="J2101" s="276">
        <v>71342</v>
      </c>
      <c r="K2101" s="479">
        <v>1.0969E-4</v>
      </c>
    </row>
    <row r="2102" spans="1:11" x14ac:dyDescent="0.2">
      <c r="A2102" s="209" t="s">
        <v>1201</v>
      </c>
      <c r="B2102" s="209" t="s">
        <v>247</v>
      </c>
      <c r="C2102" s="209" t="s">
        <v>1753</v>
      </c>
      <c r="D2102" s="276">
        <v>300221</v>
      </c>
      <c r="E2102" s="479">
        <v>4.6159E-4</v>
      </c>
      <c r="F2102" s="276">
        <v>45477</v>
      </c>
      <c r="G2102" s="276">
        <v>55318</v>
      </c>
      <c r="H2102" s="276">
        <v>76952</v>
      </c>
      <c r="I2102" s="276">
        <v>6632</v>
      </c>
      <c r="J2102" s="276">
        <v>439123</v>
      </c>
      <c r="K2102" s="479">
        <v>6.7515000000000001E-4</v>
      </c>
    </row>
    <row r="2103" spans="1:11" x14ac:dyDescent="0.2">
      <c r="A2103" s="209" t="s">
        <v>1201</v>
      </c>
      <c r="B2103" s="209" t="s">
        <v>243</v>
      </c>
      <c r="C2103" s="209" t="s">
        <v>1753</v>
      </c>
      <c r="D2103" s="276">
        <v>3468098</v>
      </c>
      <c r="E2103" s="479">
        <v>5.3321999999999996E-3</v>
      </c>
      <c r="F2103" s="276">
        <v>3161779</v>
      </c>
      <c r="G2103" s="276">
        <v>1009331</v>
      </c>
      <c r="H2103" s="276">
        <v>3500991</v>
      </c>
      <c r="I2103" s="276">
        <v>176105</v>
      </c>
      <c r="J2103" s="276">
        <v>8154525</v>
      </c>
      <c r="K2103" s="479">
        <v>1.253758E-2</v>
      </c>
    </row>
    <row r="2104" spans="1:11" x14ac:dyDescent="0.2">
      <c r="A2104" s="209" t="s">
        <v>1201</v>
      </c>
      <c r="B2104" s="209" t="s">
        <v>240</v>
      </c>
      <c r="C2104" s="209" t="s">
        <v>1753</v>
      </c>
      <c r="D2104" s="276">
        <v>613051</v>
      </c>
      <c r="E2104" s="479">
        <v>9.4257E-4</v>
      </c>
      <c r="F2104" s="276">
        <v>516440</v>
      </c>
      <c r="G2104" s="276">
        <v>254016</v>
      </c>
      <c r="H2104" s="276">
        <v>459220</v>
      </c>
      <c r="I2104" s="276">
        <v>28482</v>
      </c>
      <c r="J2104" s="276">
        <v>1354769</v>
      </c>
      <c r="K2104" s="479">
        <v>2.08296E-3</v>
      </c>
    </row>
    <row r="2105" spans="1:11" x14ac:dyDescent="0.2">
      <c r="A2105" s="209" t="s">
        <v>1201</v>
      </c>
      <c r="B2105" s="209" t="s">
        <v>237</v>
      </c>
      <c r="C2105" s="209" t="s">
        <v>1753</v>
      </c>
      <c r="D2105" s="276">
        <v>914947</v>
      </c>
      <c r="E2105" s="479">
        <v>1.4067299999999999E-3</v>
      </c>
      <c r="F2105" s="276">
        <v>407274</v>
      </c>
      <c r="G2105" s="276">
        <v>240258</v>
      </c>
      <c r="H2105" s="276">
        <v>625212</v>
      </c>
      <c r="I2105" s="276">
        <v>50927</v>
      </c>
      <c r="J2105" s="276">
        <v>1831344</v>
      </c>
      <c r="K2105" s="479">
        <v>2.81569E-3</v>
      </c>
    </row>
    <row r="2106" spans="1:11" x14ac:dyDescent="0.2">
      <c r="A2106" s="209" t="s">
        <v>1201</v>
      </c>
      <c r="B2106" s="209" t="s">
        <v>234</v>
      </c>
      <c r="C2106" s="209" t="s">
        <v>1753</v>
      </c>
      <c r="D2106" s="276">
        <v>2181</v>
      </c>
      <c r="E2106" s="479">
        <v>3.3500000000000001E-6</v>
      </c>
      <c r="F2106" s="276">
        <v>108</v>
      </c>
      <c r="G2106" s="276">
        <v>1953</v>
      </c>
      <c r="H2106" s="276">
        <v>60</v>
      </c>
      <c r="I2106" s="276">
        <v>1289</v>
      </c>
      <c r="J2106" s="276">
        <v>5483</v>
      </c>
      <c r="K2106" s="479">
        <v>8.4300000000000006E-6</v>
      </c>
    </row>
    <row r="2107" spans="1:11" x14ac:dyDescent="0.2">
      <c r="A2107" s="209" t="s">
        <v>1201</v>
      </c>
      <c r="B2107" s="209" t="s">
        <v>230</v>
      </c>
      <c r="C2107" s="209" t="s">
        <v>1753</v>
      </c>
      <c r="D2107" s="276">
        <v>94718</v>
      </c>
      <c r="E2107" s="479">
        <v>1.4563E-4</v>
      </c>
      <c r="F2107" s="276">
        <v>51205</v>
      </c>
      <c r="G2107" s="276">
        <v>15207</v>
      </c>
      <c r="H2107" s="276">
        <v>64054</v>
      </c>
      <c r="I2107" s="276">
        <v>7814</v>
      </c>
      <c r="J2107" s="276">
        <v>181793</v>
      </c>
      <c r="K2107" s="479">
        <v>2.7951000000000001E-4</v>
      </c>
    </row>
    <row r="2108" spans="1:11" x14ac:dyDescent="0.2">
      <c r="A2108" s="209" t="s">
        <v>1201</v>
      </c>
      <c r="B2108" s="209" t="s">
        <v>1100</v>
      </c>
      <c r="C2108" s="209" t="s">
        <v>1753</v>
      </c>
      <c r="D2108" s="276">
        <v>650159</v>
      </c>
      <c r="E2108" s="479">
        <v>9.9961999999999989E-4</v>
      </c>
      <c r="F2108" s="276">
        <v>382814</v>
      </c>
      <c r="G2108" s="276">
        <v>266578</v>
      </c>
      <c r="H2108" s="276">
        <v>434884</v>
      </c>
      <c r="I2108" s="276">
        <v>22578</v>
      </c>
      <c r="J2108" s="276">
        <v>1374199</v>
      </c>
      <c r="K2108" s="479">
        <v>2.11283E-3</v>
      </c>
    </row>
    <row r="2109" spans="1:11" x14ac:dyDescent="0.2">
      <c r="A2109" s="209" t="s">
        <v>1201</v>
      </c>
      <c r="B2109" s="209" t="s">
        <v>1101</v>
      </c>
      <c r="C2109" s="209" t="s">
        <v>1753</v>
      </c>
      <c r="D2109" s="276">
        <v>-63707</v>
      </c>
      <c r="E2109" s="479">
        <v>-9.7949999999999996E-5</v>
      </c>
      <c r="F2109" s="276">
        <v>500</v>
      </c>
      <c r="G2109" s="276">
        <v>4387</v>
      </c>
      <c r="H2109" s="276">
        <v>0</v>
      </c>
      <c r="I2109" s="276">
        <v>2617</v>
      </c>
      <c r="J2109" s="276">
        <v>-56703</v>
      </c>
      <c r="K2109" s="479">
        <v>-8.7180000000000002E-5</v>
      </c>
    </row>
    <row r="2110" spans="1:11" x14ac:dyDescent="0.2">
      <c r="A2110" s="209" t="s">
        <v>1201</v>
      </c>
      <c r="B2110" s="209" t="s">
        <v>1102</v>
      </c>
      <c r="C2110" s="209" t="s">
        <v>1753</v>
      </c>
      <c r="D2110" s="276">
        <v>129966</v>
      </c>
      <c r="E2110" s="479">
        <v>1.9981999999999999E-4</v>
      </c>
      <c r="F2110" s="276">
        <v>419</v>
      </c>
      <c r="G2110" s="276">
        <v>50337</v>
      </c>
      <c r="H2110" s="276">
        <v>92656</v>
      </c>
      <c r="I2110" s="276">
        <v>14732</v>
      </c>
      <c r="J2110" s="276">
        <v>287691</v>
      </c>
      <c r="K2110" s="479">
        <v>4.4232000000000001E-4</v>
      </c>
    </row>
    <row r="2111" spans="1:11" x14ac:dyDescent="0.2">
      <c r="A2111" s="209" t="s">
        <v>1201</v>
      </c>
      <c r="B2111" s="209" t="s">
        <v>1103</v>
      </c>
      <c r="C2111" s="209" t="s">
        <v>1753</v>
      </c>
      <c r="D2111" s="276">
        <v>63249</v>
      </c>
      <c r="E2111" s="479">
        <v>9.7250000000000006E-5</v>
      </c>
      <c r="F2111" s="276">
        <v>1</v>
      </c>
      <c r="G2111" s="276">
        <v>13035</v>
      </c>
      <c r="H2111" s="276">
        <v>65</v>
      </c>
      <c r="I2111" s="276">
        <v>6004</v>
      </c>
      <c r="J2111" s="276">
        <v>82353</v>
      </c>
      <c r="K2111" s="479">
        <v>1.2662E-4</v>
      </c>
    </row>
    <row r="2112" spans="1:11" x14ac:dyDescent="0.2">
      <c r="A2112" s="209" t="s">
        <v>1201</v>
      </c>
      <c r="B2112" s="209" t="s">
        <v>1104</v>
      </c>
      <c r="C2112" s="209" t="s">
        <v>1753</v>
      </c>
      <c r="D2112" s="276">
        <v>12673</v>
      </c>
      <c r="E2112" s="479">
        <v>1.948E-5</v>
      </c>
      <c r="F2112" s="276">
        <v>1486</v>
      </c>
      <c r="G2112" s="276">
        <v>4061</v>
      </c>
      <c r="H2112" s="276">
        <v>16778</v>
      </c>
      <c r="I2112" s="276">
        <v>2565</v>
      </c>
      <c r="J2112" s="276">
        <v>36077</v>
      </c>
      <c r="K2112" s="479">
        <v>5.5470000000000003E-5</v>
      </c>
    </row>
    <row r="2113" spans="1:11" x14ac:dyDescent="0.2">
      <c r="A2113" s="209" t="s">
        <v>1201</v>
      </c>
      <c r="B2113" s="209" t="s">
        <v>1105</v>
      </c>
      <c r="C2113" s="209" t="s">
        <v>1753</v>
      </c>
      <c r="D2113" s="276">
        <v>514194</v>
      </c>
      <c r="E2113" s="479">
        <v>7.9056999999999999E-4</v>
      </c>
      <c r="F2113" s="276">
        <v>62425</v>
      </c>
      <c r="G2113" s="276">
        <v>133198</v>
      </c>
      <c r="H2113" s="276">
        <v>165121</v>
      </c>
      <c r="I2113" s="276">
        <v>52911</v>
      </c>
      <c r="J2113" s="276">
        <v>865424</v>
      </c>
      <c r="K2113" s="479">
        <v>1.33059E-3</v>
      </c>
    </row>
    <row r="2114" spans="1:11" x14ac:dyDescent="0.2">
      <c r="A2114" s="209" t="s">
        <v>1201</v>
      </c>
      <c r="B2114" s="209" t="s">
        <v>206</v>
      </c>
      <c r="C2114" s="209" t="s">
        <v>1753</v>
      </c>
      <c r="D2114" s="276">
        <v>89307</v>
      </c>
      <c r="E2114" s="479">
        <v>1.3731E-4</v>
      </c>
      <c r="F2114" s="276">
        <v>450</v>
      </c>
      <c r="G2114" s="276">
        <v>4011</v>
      </c>
      <c r="H2114" s="276">
        <v>92907</v>
      </c>
      <c r="I2114" s="276">
        <v>3696</v>
      </c>
      <c r="J2114" s="276">
        <v>189921</v>
      </c>
      <c r="K2114" s="479">
        <v>2.92E-4</v>
      </c>
    </row>
    <row r="2115" spans="1:11" x14ac:dyDescent="0.2">
      <c r="A2115" s="209" t="s">
        <v>1201</v>
      </c>
      <c r="B2115" s="209" t="s">
        <v>205</v>
      </c>
      <c r="C2115" s="209" t="s">
        <v>1753</v>
      </c>
      <c r="D2115" s="276">
        <v>20298</v>
      </c>
      <c r="E2115" s="479">
        <v>3.1210000000000001E-5</v>
      </c>
      <c r="F2115" s="276">
        <v>0</v>
      </c>
      <c r="G2115" s="276">
        <v>3535</v>
      </c>
      <c r="H2115" s="276">
        <v>8490</v>
      </c>
      <c r="I2115" s="276">
        <v>1196</v>
      </c>
      <c r="J2115" s="276">
        <v>33519</v>
      </c>
      <c r="K2115" s="479">
        <v>5.1539999999999998E-5</v>
      </c>
    </row>
    <row r="2116" spans="1:11" x14ac:dyDescent="0.2">
      <c r="A2116" s="209" t="s">
        <v>1201</v>
      </c>
      <c r="B2116" s="209" t="s">
        <v>202</v>
      </c>
      <c r="C2116" s="209" t="s">
        <v>1753</v>
      </c>
      <c r="D2116" s="276">
        <v>30235</v>
      </c>
      <c r="E2116" s="479">
        <v>4.6489999999999997E-5</v>
      </c>
      <c r="F2116" s="276">
        <v>11</v>
      </c>
      <c r="G2116" s="276">
        <v>4417</v>
      </c>
      <c r="H2116" s="276">
        <v>5</v>
      </c>
      <c r="I2116" s="276">
        <v>756</v>
      </c>
      <c r="J2116" s="276">
        <v>35413</v>
      </c>
      <c r="K2116" s="479">
        <v>5.4450000000000002E-5</v>
      </c>
    </row>
    <row r="2117" spans="1:11" x14ac:dyDescent="0.2">
      <c r="A2117" s="209" t="s">
        <v>1201</v>
      </c>
      <c r="B2117" s="209" t="s">
        <v>195</v>
      </c>
      <c r="C2117" s="209" t="s">
        <v>1753</v>
      </c>
      <c r="D2117" s="276">
        <v>326894</v>
      </c>
      <c r="E2117" s="479">
        <v>5.0259999999999997E-4</v>
      </c>
      <c r="F2117" s="276">
        <v>-738</v>
      </c>
      <c r="G2117" s="276">
        <v>49189</v>
      </c>
      <c r="H2117" s="276">
        <v>12192</v>
      </c>
      <c r="I2117" s="276">
        <v>15518</v>
      </c>
      <c r="J2117" s="276">
        <v>403793</v>
      </c>
      <c r="K2117" s="479">
        <v>6.2082999999999995E-4</v>
      </c>
    </row>
    <row r="2118" spans="1:11" x14ac:dyDescent="0.2">
      <c r="A2118" s="209" t="s">
        <v>1201</v>
      </c>
      <c r="B2118" s="209" t="s">
        <v>194</v>
      </c>
      <c r="C2118" s="209" t="s">
        <v>1753</v>
      </c>
      <c r="D2118" s="276">
        <v>558515</v>
      </c>
      <c r="E2118" s="479">
        <v>8.5871999999999999E-4</v>
      </c>
      <c r="F2118" s="276">
        <v>0</v>
      </c>
      <c r="G2118" s="276">
        <v>33725</v>
      </c>
      <c r="H2118" s="276">
        <v>0</v>
      </c>
      <c r="I2118" s="276">
        <v>58652</v>
      </c>
      <c r="J2118" s="276">
        <v>650892</v>
      </c>
      <c r="K2118" s="479">
        <v>1.0007499999999999E-3</v>
      </c>
    </row>
    <row r="2119" spans="1:11" x14ac:dyDescent="0.2">
      <c r="A2119" s="209" t="s">
        <v>1201</v>
      </c>
      <c r="B2119" s="209" t="s">
        <v>167</v>
      </c>
      <c r="C2119" s="209" t="s">
        <v>1753</v>
      </c>
      <c r="D2119" s="276">
        <v>1079871</v>
      </c>
      <c r="E2119" s="479">
        <v>1.6603E-3</v>
      </c>
      <c r="F2119" s="276">
        <v>4967</v>
      </c>
      <c r="G2119" s="276">
        <v>59917</v>
      </c>
      <c r="H2119" s="276">
        <v>242</v>
      </c>
      <c r="I2119" s="276">
        <v>30572</v>
      </c>
      <c r="J2119" s="276">
        <v>1170602</v>
      </c>
      <c r="K2119" s="479">
        <v>1.7998000000000001E-3</v>
      </c>
    </row>
    <row r="2120" spans="1:11" x14ac:dyDescent="0.2">
      <c r="A2120" s="209" t="s">
        <v>1201</v>
      </c>
      <c r="B2120" s="209" t="s">
        <v>1106</v>
      </c>
      <c r="C2120" s="209" t="s">
        <v>1753</v>
      </c>
      <c r="D2120" s="276">
        <v>255846</v>
      </c>
      <c r="E2120" s="479">
        <v>3.9335999999999999E-4</v>
      </c>
      <c r="F2120" s="276">
        <v>0</v>
      </c>
      <c r="G2120" s="276">
        <v>22539</v>
      </c>
      <c r="H2120" s="276">
        <v>0</v>
      </c>
      <c r="I2120" s="276">
        <v>7046</v>
      </c>
      <c r="J2120" s="276">
        <v>285431</v>
      </c>
      <c r="K2120" s="479">
        <v>4.3885000000000001E-4</v>
      </c>
    </row>
    <row r="2121" spans="1:11" x14ac:dyDescent="0.2">
      <c r="A2121" s="209" t="s">
        <v>1201</v>
      </c>
      <c r="B2121" s="209" t="s">
        <v>1107</v>
      </c>
      <c r="C2121" s="209" t="s">
        <v>1753</v>
      </c>
      <c r="D2121" s="276">
        <v>398994</v>
      </c>
      <c r="E2121" s="479">
        <v>6.1344999999999998E-4</v>
      </c>
      <c r="F2121" s="276">
        <v>0</v>
      </c>
      <c r="G2121" s="276">
        <v>52055</v>
      </c>
      <c r="H2121" s="276">
        <v>0</v>
      </c>
      <c r="I2121" s="276">
        <v>10962</v>
      </c>
      <c r="J2121" s="276">
        <v>462011</v>
      </c>
      <c r="K2121" s="479">
        <v>7.1033999999999995E-4</v>
      </c>
    </row>
    <row r="2122" spans="1:11" x14ac:dyDescent="0.2">
      <c r="A2122" s="209" t="s">
        <v>1201</v>
      </c>
      <c r="B2122" s="209" t="s">
        <v>156</v>
      </c>
      <c r="C2122" s="209" t="s">
        <v>1753</v>
      </c>
      <c r="D2122" s="276">
        <v>1017014</v>
      </c>
      <c r="E2122" s="479">
        <v>1.5636599999999999E-3</v>
      </c>
      <c r="F2122" s="276">
        <v>-949</v>
      </c>
      <c r="G2122" s="276">
        <v>203022</v>
      </c>
      <c r="H2122" s="276">
        <v>0</v>
      </c>
      <c r="I2122" s="276">
        <v>43764</v>
      </c>
      <c r="J2122" s="276">
        <v>1263800</v>
      </c>
      <c r="K2122" s="479">
        <v>1.94309E-3</v>
      </c>
    </row>
    <row r="2123" spans="1:11" x14ac:dyDescent="0.2">
      <c r="A2123" s="209" t="s">
        <v>1201</v>
      </c>
      <c r="B2123" s="209" t="s">
        <v>154</v>
      </c>
      <c r="C2123" s="209" t="s">
        <v>1753</v>
      </c>
      <c r="D2123" s="276">
        <v>203903</v>
      </c>
      <c r="E2123" s="479">
        <v>3.1349999999999998E-4</v>
      </c>
      <c r="F2123" s="276">
        <v>-6783</v>
      </c>
      <c r="G2123" s="276">
        <v>50391</v>
      </c>
      <c r="H2123" s="276">
        <v>0</v>
      </c>
      <c r="I2123" s="276">
        <v>10485</v>
      </c>
      <c r="J2123" s="276">
        <v>264779</v>
      </c>
      <c r="K2123" s="479">
        <v>4.0709999999999997E-4</v>
      </c>
    </row>
    <row r="2124" spans="1:11" x14ac:dyDescent="0.2">
      <c r="A2124" s="209" t="s">
        <v>1201</v>
      </c>
      <c r="B2124" s="209" t="s">
        <v>152</v>
      </c>
      <c r="C2124" s="209" t="s">
        <v>1753</v>
      </c>
      <c r="D2124" s="276">
        <v>1214096</v>
      </c>
      <c r="E2124" s="479">
        <v>1.86667E-3</v>
      </c>
      <c r="F2124" s="276">
        <v>42226</v>
      </c>
      <c r="G2124" s="276">
        <v>333321</v>
      </c>
      <c r="H2124" s="276">
        <v>652261</v>
      </c>
      <c r="I2124" s="276">
        <v>47124</v>
      </c>
      <c r="J2124" s="276">
        <v>2246802</v>
      </c>
      <c r="K2124" s="479">
        <v>3.4544599999999999E-3</v>
      </c>
    </row>
    <row r="2125" spans="1:11" x14ac:dyDescent="0.2">
      <c r="A2125" s="209" t="s">
        <v>1201</v>
      </c>
      <c r="B2125" s="209" t="s">
        <v>1108</v>
      </c>
      <c r="C2125" s="209" t="s">
        <v>1753</v>
      </c>
      <c r="D2125" s="276">
        <v>413161</v>
      </c>
      <c r="E2125" s="479">
        <v>6.3522999999999997E-4</v>
      </c>
      <c r="F2125" s="276">
        <v>25375</v>
      </c>
      <c r="G2125" s="276">
        <v>115007</v>
      </c>
      <c r="H2125" s="276">
        <v>180288</v>
      </c>
      <c r="I2125" s="276">
        <v>10966</v>
      </c>
      <c r="J2125" s="276">
        <v>719422</v>
      </c>
      <c r="K2125" s="479">
        <v>1.10611E-3</v>
      </c>
    </row>
    <row r="2126" spans="1:11" x14ac:dyDescent="0.2">
      <c r="A2126" s="209" t="s">
        <v>1201</v>
      </c>
      <c r="B2126" s="209" t="s">
        <v>1109</v>
      </c>
      <c r="C2126" s="209" t="s">
        <v>1753</v>
      </c>
      <c r="D2126" s="276">
        <v>1718509</v>
      </c>
      <c r="E2126" s="479">
        <v>2.6422099999999999E-3</v>
      </c>
      <c r="F2126" s="276">
        <v>296484</v>
      </c>
      <c r="G2126" s="276">
        <v>861925</v>
      </c>
      <c r="H2126" s="276">
        <v>1132510</v>
      </c>
      <c r="I2126" s="276">
        <v>34674</v>
      </c>
      <c r="J2126" s="276">
        <v>3747618</v>
      </c>
      <c r="K2126" s="479">
        <v>5.76196E-3</v>
      </c>
    </row>
    <row r="2127" spans="1:11" x14ac:dyDescent="0.2">
      <c r="A2127" s="209" t="s">
        <v>1201</v>
      </c>
      <c r="B2127" s="209" t="s">
        <v>1110</v>
      </c>
      <c r="C2127" s="209" t="s">
        <v>1753</v>
      </c>
      <c r="D2127" s="276">
        <v>254537</v>
      </c>
      <c r="E2127" s="479">
        <v>3.9135E-4</v>
      </c>
      <c r="F2127" s="276">
        <v>316</v>
      </c>
      <c r="G2127" s="276">
        <v>54569</v>
      </c>
      <c r="H2127" s="276">
        <v>6571</v>
      </c>
      <c r="I2127" s="276">
        <v>5212</v>
      </c>
      <c r="J2127" s="276">
        <v>320889</v>
      </c>
      <c r="K2127" s="479">
        <v>4.9337000000000003E-4</v>
      </c>
    </row>
    <row r="2128" spans="1:11" x14ac:dyDescent="0.2">
      <c r="A2128" s="209" t="s">
        <v>1201</v>
      </c>
      <c r="B2128" s="209" t="s">
        <v>1111</v>
      </c>
      <c r="C2128" s="209" t="s">
        <v>1753</v>
      </c>
      <c r="D2128" s="276">
        <v>86610</v>
      </c>
      <c r="E2128" s="479">
        <v>1.3316000000000001E-4</v>
      </c>
      <c r="F2128" s="276">
        <v>366</v>
      </c>
      <c r="G2128" s="276">
        <v>12476</v>
      </c>
      <c r="H2128" s="276">
        <v>40238</v>
      </c>
      <c r="I2128" s="276">
        <v>2814</v>
      </c>
      <c r="J2128" s="276">
        <v>142138</v>
      </c>
      <c r="K2128" s="479">
        <v>2.1854E-4</v>
      </c>
    </row>
    <row r="2129" spans="1:11" x14ac:dyDescent="0.2">
      <c r="A2129" s="209" t="s">
        <v>1201</v>
      </c>
      <c r="B2129" s="209" t="s">
        <v>1112</v>
      </c>
      <c r="C2129" s="209" t="s">
        <v>1753</v>
      </c>
      <c r="D2129" s="276">
        <v>1363198</v>
      </c>
      <c r="E2129" s="479">
        <v>2.0959199999999998E-3</v>
      </c>
      <c r="F2129" s="276">
        <v>118328</v>
      </c>
      <c r="G2129" s="276">
        <v>221809</v>
      </c>
      <c r="H2129" s="276">
        <v>389511</v>
      </c>
      <c r="I2129" s="276">
        <v>49521</v>
      </c>
      <c r="J2129" s="276">
        <v>2024039</v>
      </c>
      <c r="K2129" s="479">
        <v>3.11196E-3</v>
      </c>
    </row>
    <row r="2130" spans="1:11" x14ac:dyDescent="0.2">
      <c r="A2130" s="209" t="s">
        <v>1201</v>
      </c>
      <c r="B2130" s="209" t="s">
        <v>142</v>
      </c>
      <c r="C2130" s="209" t="s">
        <v>1753</v>
      </c>
      <c r="D2130" s="276">
        <v>6517244</v>
      </c>
      <c r="E2130" s="479">
        <v>1.002026E-2</v>
      </c>
      <c r="F2130" s="276">
        <v>316116</v>
      </c>
      <c r="G2130" s="276">
        <v>1081446</v>
      </c>
      <c r="H2130" s="276">
        <v>1710746</v>
      </c>
      <c r="I2130" s="276">
        <v>159539</v>
      </c>
      <c r="J2130" s="276">
        <v>9468975</v>
      </c>
      <c r="K2130" s="479">
        <v>1.455854E-2</v>
      </c>
    </row>
    <row r="2131" spans="1:11" x14ac:dyDescent="0.2">
      <c r="A2131" s="209" t="s">
        <v>1201</v>
      </c>
      <c r="B2131" s="209" t="s">
        <v>131</v>
      </c>
      <c r="C2131" s="209" t="s">
        <v>1753</v>
      </c>
      <c r="D2131" s="276">
        <v>28</v>
      </c>
      <c r="E2131" s="479">
        <v>4.0000000000000001E-8</v>
      </c>
      <c r="F2131" s="276">
        <v>54</v>
      </c>
      <c r="G2131" s="276">
        <v>4260</v>
      </c>
      <c r="H2131" s="276">
        <v>924</v>
      </c>
      <c r="I2131" s="276">
        <v>743</v>
      </c>
      <c r="J2131" s="276">
        <v>5955</v>
      </c>
      <c r="K2131" s="479">
        <v>9.1600000000000004E-6</v>
      </c>
    </row>
    <row r="2132" spans="1:11" x14ac:dyDescent="0.2">
      <c r="A2132" s="209" t="s">
        <v>1201</v>
      </c>
      <c r="B2132" s="209" t="s">
        <v>126</v>
      </c>
      <c r="C2132" s="209" t="s">
        <v>1753</v>
      </c>
      <c r="D2132" s="276">
        <v>1964723</v>
      </c>
      <c r="E2132" s="479">
        <v>3.0207599999999999E-3</v>
      </c>
      <c r="F2132" s="276">
        <v>80599</v>
      </c>
      <c r="G2132" s="276">
        <v>394369</v>
      </c>
      <c r="H2132" s="276">
        <v>400935</v>
      </c>
      <c r="I2132" s="276">
        <v>110080</v>
      </c>
      <c r="J2132" s="276">
        <v>2870107</v>
      </c>
      <c r="K2132" s="479">
        <v>4.4127899999999998E-3</v>
      </c>
    </row>
    <row r="2133" spans="1:11" x14ac:dyDescent="0.2">
      <c r="A2133" s="209" t="s">
        <v>1201</v>
      </c>
      <c r="B2133" s="209" t="s">
        <v>1113</v>
      </c>
      <c r="C2133" s="209" t="s">
        <v>1753</v>
      </c>
      <c r="D2133" s="276">
        <v>593414</v>
      </c>
      <c r="E2133" s="479">
        <v>9.1237000000000002E-4</v>
      </c>
      <c r="F2133" s="276">
        <v>204</v>
      </c>
      <c r="G2133" s="276">
        <v>64730</v>
      </c>
      <c r="H2133" s="276">
        <v>93</v>
      </c>
      <c r="I2133" s="276">
        <v>26157</v>
      </c>
      <c r="J2133" s="276">
        <v>684394</v>
      </c>
      <c r="K2133" s="479">
        <v>1.05226E-3</v>
      </c>
    </row>
    <row r="2134" spans="1:11" x14ac:dyDescent="0.2">
      <c r="A2134" s="209" t="s">
        <v>1201</v>
      </c>
      <c r="B2134" s="209" t="s">
        <v>1114</v>
      </c>
      <c r="C2134" s="209" t="s">
        <v>1753</v>
      </c>
      <c r="D2134" s="276">
        <v>797964</v>
      </c>
      <c r="E2134" s="479">
        <v>1.2268699999999999E-3</v>
      </c>
      <c r="F2134" s="276">
        <v>381184</v>
      </c>
      <c r="G2134" s="276">
        <v>150153</v>
      </c>
      <c r="H2134" s="276">
        <v>517834</v>
      </c>
      <c r="I2134" s="276">
        <v>23349</v>
      </c>
      <c r="J2134" s="276">
        <v>1489300</v>
      </c>
      <c r="K2134" s="479">
        <v>2.2897999999999998E-3</v>
      </c>
    </row>
    <row r="2135" spans="1:11" x14ac:dyDescent="0.2">
      <c r="A2135" s="209" t="s">
        <v>1201</v>
      </c>
      <c r="B2135" s="209" t="s">
        <v>115</v>
      </c>
      <c r="C2135" s="209" t="s">
        <v>1753</v>
      </c>
      <c r="D2135" s="276">
        <v>292864</v>
      </c>
      <c r="E2135" s="479">
        <v>4.5028000000000001E-4</v>
      </c>
      <c r="F2135" s="276">
        <v>194280</v>
      </c>
      <c r="G2135" s="276">
        <v>71222</v>
      </c>
      <c r="H2135" s="276">
        <v>235277</v>
      </c>
      <c r="I2135" s="276">
        <v>9239</v>
      </c>
      <c r="J2135" s="276">
        <v>608602</v>
      </c>
      <c r="K2135" s="479">
        <v>9.3572999999999996E-4</v>
      </c>
    </row>
    <row r="2136" spans="1:11" x14ac:dyDescent="0.2">
      <c r="A2136" s="209" t="s">
        <v>1201</v>
      </c>
      <c r="B2136" s="209" t="s">
        <v>1115</v>
      </c>
      <c r="C2136" s="209" t="s">
        <v>1753</v>
      </c>
      <c r="D2136" s="276">
        <v>882102</v>
      </c>
      <c r="E2136" s="479">
        <v>1.3562299999999999E-3</v>
      </c>
      <c r="F2136" s="276">
        <v>722719</v>
      </c>
      <c r="G2136" s="276">
        <v>190870</v>
      </c>
      <c r="H2136" s="276">
        <v>450321</v>
      </c>
      <c r="I2136" s="276">
        <v>24945</v>
      </c>
      <c r="J2136" s="276">
        <v>1548238</v>
      </c>
      <c r="K2136" s="479">
        <v>2.3804099999999999E-3</v>
      </c>
    </row>
    <row r="2137" spans="1:11" x14ac:dyDescent="0.2">
      <c r="A2137" s="209" t="s">
        <v>1201</v>
      </c>
      <c r="B2137" s="209" t="s">
        <v>107</v>
      </c>
      <c r="C2137" s="209" t="s">
        <v>1753</v>
      </c>
      <c r="D2137" s="276">
        <v>298583</v>
      </c>
      <c r="E2137" s="479">
        <v>4.5907000000000001E-4</v>
      </c>
      <c r="F2137" s="276">
        <v>8778</v>
      </c>
      <c r="G2137" s="276">
        <v>36259</v>
      </c>
      <c r="H2137" s="276">
        <v>103730</v>
      </c>
      <c r="I2137" s="276">
        <v>23796</v>
      </c>
      <c r="J2137" s="276">
        <v>462368</v>
      </c>
      <c r="K2137" s="479">
        <v>7.1089000000000005E-4</v>
      </c>
    </row>
    <row r="2138" spans="1:11" x14ac:dyDescent="0.2">
      <c r="A2138" s="209" t="s">
        <v>1201</v>
      </c>
      <c r="B2138" s="209" t="s">
        <v>98</v>
      </c>
      <c r="C2138" s="209" t="s">
        <v>1753</v>
      </c>
      <c r="D2138" s="276">
        <v>43747</v>
      </c>
      <c r="E2138" s="479">
        <v>6.7260000000000003E-5</v>
      </c>
      <c r="F2138" s="276">
        <v>0</v>
      </c>
      <c r="G2138" s="276">
        <v>8148</v>
      </c>
      <c r="H2138" s="276">
        <v>648</v>
      </c>
      <c r="I2138" s="276">
        <v>8159</v>
      </c>
      <c r="J2138" s="276">
        <v>60702</v>
      </c>
      <c r="K2138" s="479">
        <v>9.3330000000000003E-5</v>
      </c>
    </row>
    <row r="2139" spans="1:11" x14ac:dyDescent="0.2">
      <c r="A2139" s="209" t="s">
        <v>1201</v>
      </c>
      <c r="B2139" s="209" t="s">
        <v>94</v>
      </c>
      <c r="C2139" s="209" t="s">
        <v>1753</v>
      </c>
      <c r="D2139" s="276">
        <v>191746</v>
      </c>
      <c r="E2139" s="479">
        <v>2.9481E-4</v>
      </c>
      <c r="F2139" s="276">
        <v>18768</v>
      </c>
      <c r="G2139" s="276">
        <v>24092</v>
      </c>
      <c r="H2139" s="276">
        <v>45358</v>
      </c>
      <c r="I2139" s="276">
        <v>8421</v>
      </c>
      <c r="J2139" s="276">
        <v>269617</v>
      </c>
      <c r="K2139" s="479">
        <v>4.1454000000000003E-4</v>
      </c>
    </row>
    <row r="2140" spans="1:11" x14ac:dyDescent="0.2">
      <c r="A2140" s="209" t="s">
        <v>1201</v>
      </c>
      <c r="B2140" s="209" t="s">
        <v>1116</v>
      </c>
      <c r="C2140" s="209" t="s">
        <v>1753</v>
      </c>
      <c r="D2140" s="276">
        <v>27269</v>
      </c>
      <c r="E2140" s="479">
        <v>4.193E-5</v>
      </c>
      <c r="F2140" s="276">
        <v>0</v>
      </c>
      <c r="G2140" s="276">
        <v>9302</v>
      </c>
      <c r="H2140" s="276">
        <v>277</v>
      </c>
      <c r="I2140" s="276">
        <v>2989</v>
      </c>
      <c r="J2140" s="276">
        <v>39837</v>
      </c>
      <c r="K2140" s="479">
        <v>6.1249999999999998E-5</v>
      </c>
    </row>
    <row r="2141" spans="1:11" x14ac:dyDescent="0.2">
      <c r="A2141" s="209" t="s">
        <v>1201</v>
      </c>
      <c r="B2141" s="209" t="s">
        <v>79</v>
      </c>
      <c r="C2141" s="209" t="s">
        <v>1753</v>
      </c>
      <c r="D2141" s="276">
        <v>459258</v>
      </c>
      <c r="E2141" s="479">
        <v>7.0611000000000003E-4</v>
      </c>
      <c r="F2141" s="276">
        <v>4937</v>
      </c>
      <c r="G2141" s="276">
        <v>60993</v>
      </c>
      <c r="H2141" s="276">
        <v>47137</v>
      </c>
      <c r="I2141" s="276">
        <v>29349</v>
      </c>
      <c r="J2141" s="276">
        <v>596737</v>
      </c>
      <c r="K2141" s="479">
        <v>9.1748000000000003E-4</v>
      </c>
    </row>
    <row r="2142" spans="1:11" x14ac:dyDescent="0.2">
      <c r="A2142" s="209" t="s">
        <v>1201</v>
      </c>
      <c r="B2142" s="209" t="s">
        <v>74</v>
      </c>
      <c r="C2142" s="209" t="s">
        <v>1753</v>
      </c>
      <c r="D2142" s="276">
        <v>61664</v>
      </c>
      <c r="E2142" s="479">
        <v>9.4809999999999995E-5</v>
      </c>
      <c r="F2142" s="276">
        <v>-554</v>
      </c>
      <c r="G2142" s="276">
        <v>2967</v>
      </c>
      <c r="H2142" s="276">
        <v>0</v>
      </c>
      <c r="I2142" s="276">
        <v>1930</v>
      </c>
      <c r="J2142" s="276">
        <v>66561</v>
      </c>
      <c r="K2142" s="479">
        <v>1.0234E-4</v>
      </c>
    </row>
    <row r="2143" spans="1:11" x14ac:dyDescent="0.2">
      <c r="A2143" s="209" t="s">
        <v>1201</v>
      </c>
      <c r="B2143" s="209" t="s">
        <v>70</v>
      </c>
      <c r="C2143" s="209" t="s">
        <v>1753</v>
      </c>
      <c r="D2143" s="276">
        <v>82444</v>
      </c>
      <c r="E2143" s="479">
        <v>1.2676000000000001E-4</v>
      </c>
      <c r="F2143" s="276">
        <v>0</v>
      </c>
      <c r="G2143" s="276">
        <v>0</v>
      </c>
      <c r="H2143" s="276">
        <v>0</v>
      </c>
      <c r="I2143" s="276">
        <v>0</v>
      </c>
      <c r="J2143" s="276">
        <v>82444</v>
      </c>
      <c r="K2143" s="479">
        <v>1.2676000000000001E-4</v>
      </c>
    </row>
    <row r="2144" spans="1:11" x14ac:dyDescent="0.2">
      <c r="A2144" s="209" t="s">
        <v>1201</v>
      </c>
      <c r="B2144" s="209" t="s">
        <v>68</v>
      </c>
      <c r="C2144" s="209" t="s">
        <v>1753</v>
      </c>
      <c r="D2144" s="276">
        <v>1812385</v>
      </c>
      <c r="E2144" s="479">
        <v>2.7865400000000001E-3</v>
      </c>
      <c r="F2144" s="276">
        <v>-1985</v>
      </c>
      <c r="G2144" s="276">
        <v>178774</v>
      </c>
      <c r="H2144" s="276">
        <v>0</v>
      </c>
      <c r="I2144" s="276">
        <v>84052</v>
      </c>
      <c r="J2144" s="276">
        <v>2075211</v>
      </c>
      <c r="K2144" s="479">
        <v>3.1906399999999998E-3</v>
      </c>
    </row>
    <row r="2145" spans="1:11" x14ac:dyDescent="0.2">
      <c r="A2145" s="209" t="s">
        <v>1201</v>
      </c>
      <c r="B2145" s="209" t="s">
        <v>59</v>
      </c>
      <c r="C2145" s="209" t="s">
        <v>1753</v>
      </c>
      <c r="D2145" s="276">
        <v>394826</v>
      </c>
      <c r="E2145" s="479">
        <v>6.0703999999999999E-4</v>
      </c>
      <c r="F2145" s="276">
        <v>0</v>
      </c>
      <c r="G2145" s="276">
        <v>50337</v>
      </c>
      <c r="H2145" s="276">
        <v>0</v>
      </c>
      <c r="I2145" s="276">
        <v>18974</v>
      </c>
      <c r="J2145" s="276">
        <v>464137</v>
      </c>
      <c r="K2145" s="479">
        <v>7.1361000000000005E-4</v>
      </c>
    </row>
    <row r="2146" spans="1:11" x14ac:dyDescent="0.2">
      <c r="A2146" s="209" t="s">
        <v>1201</v>
      </c>
      <c r="B2146" s="209" t="s">
        <v>54</v>
      </c>
      <c r="C2146" s="209" t="s">
        <v>1753</v>
      </c>
      <c r="D2146" s="276">
        <v>725002</v>
      </c>
      <c r="E2146" s="479">
        <v>1.11469E-3</v>
      </c>
      <c r="F2146" s="276">
        <v>0</v>
      </c>
      <c r="G2146" s="276">
        <v>100231</v>
      </c>
      <c r="H2146" s="276">
        <v>0</v>
      </c>
      <c r="I2146" s="276">
        <v>28036</v>
      </c>
      <c r="J2146" s="276">
        <v>853269</v>
      </c>
      <c r="K2146" s="479">
        <v>1.3119E-3</v>
      </c>
    </row>
    <row r="2147" spans="1:11" x14ac:dyDescent="0.2">
      <c r="A2147" s="209" t="s">
        <v>1201</v>
      </c>
      <c r="B2147" s="209" t="s">
        <v>50</v>
      </c>
      <c r="C2147" s="209" t="s">
        <v>1753</v>
      </c>
      <c r="D2147" s="276">
        <v>19868</v>
      </c>
      <c r="E2147" s="479">
        <v>3.0549999999999997E-5</v>
      </c>
      <c r="F2147" s="276">
        <v>25</v>
      </c>
      <c r="G2147" s="276">
        <v>1693</v>
      </c>
      <c r="H2147" s="276">
        <v>23</v>
      </c>
      <c r="I2147" s="276">
        <v>2087</v>
      </c>
      <c r="J2147" s="276">
        <v>23671</v>
      </c>
      <c r="K2147" s="479">
        <v>3.6390000000000002E-5</v>
      </c>
    </row>
    <row r="2148" spans="1:11" x14ac:dyDescent="0.2">
      <c r="A2148" s="209" t="s">
        <v>1201</v>
      </c>
      <c r="B2148" s="209" t="s">
        <v>1117</v>
      </c>
      <c r="C2148" s="209" t="s">
        <v>1753</v>
      </c>
      <c r="D2148" s="276">
        <v>17933</v>
      </c>
      <c r="E2148" s="479">
        <v>2.7569999999999999E-5</v>
      </c>
      <c r="F2148" s="276">
        <v>0</v>
      </c>
      <c r="G2148" s="276">
        <v>2420</v>
      </c>
      <c r="H2148" s="276">
        <v>0</v>
      </c>
      <c r="I2148" s="276">
        <v>525</v>
      </c>
      <c r="J2148" s="276">
        <v>20878</v>
      </c>
      <c r="K2148" s="479">
        <v>3.2100000000000001E-5</v>
      </c>
    </row>
    <row r="2149" spans="1:11" x14ac:dyDescent="0.2">
      <c r="A2149" s="209" t="s">
        <v>1201</v>
      </c>
      <c r="B2149" s="209" t="s">
        <v>41</v>
      </c>
      <c r="C2149" s="209" t="s">
        <v>1753</v>
      </c>
      <c r="D2149" s="276">
        <v>1209703</v>
      </c>
      <c r="E2149" s="479">
        <v>1.8599199999999999E-3</v>
      </c>
      <c r="F2149" s="276">
        <v>75504</v>
      </c>
      <c r="G2149" s="276">
        <v>125782</v>
      </c>
      <c r="H2149" s="276">
        <v>214491</v>
      </c>
      <c r="I2149" s="276">
        <v>44480</v>
      </c>
      <c r="J2149" s="276">
        <v>1594456</v>
      </c>
      <c r="K2149" s="479">
        <v>2.4514699999999999E-3</v>
      </c>
    </row>
    <row r="2150" spans="1:11" x14ac:dyDescent="0.2">
      <c r="A2150" s="209" t="s">
        <v>1201</v>
      </c>
      <c r="B2150" s="209" t="s">
        <v>37</v>
      </c>
      <c r="C2150" s="209" t="s">
        <v>1753</v>
      </c>
      <c r="D2150" s="276">
        <v>12216</v>
      </c>
      <c r="E2150" s="479">
        <v>1.878E-5</v>
      </c>
      <c r="F2150" s="276">
        <v>0</v>
      </c>
      <c r="G2150" s="276">
        <v>0</v>
      </c>
      <c r="H2150" s="276">
        <v>0</v>
      </c>
      <c r="I2150" s="276">
        <v>0</v>
      </c>
      <c r="J2150" s="276">
        <v>12216</v>
      </c>
      <c r="K2150" s="479">
        <v>1.878E-5</v>
      </c>
    </row>
    <row r="2151" spans="1:11" x14ac:dyDescent="0.2">
      <c r="A2151" s="209" t="s">
        <v>1201</v>
      </c>
      <c r="B2151" s="209" t="s">
        <v>35</v>
      </c>
      <c r="C2151" s="209" t="s">
        <v>1753</v>
      </c>
      <c r="D2151" s="276">
        <v>269490</v>
      </c>
      <c r="E2151" s="479">
        <v>4.1434000000000002E-4</v>
      </c>
      <c r="F2151" s="276">
        <v>0</v>
      </c>
      <c r="G2151" s="276">
        <v>15519</v>
      </c>
      <c r="H2151" s="276">
        <v>0</v>
      </c>
      <c r="I2151" s="276">
        <v>5201</v>
      </c>
      <c r="J2151" s="276">
        <v>290210</v>
      </c>
      <c r="K2151" s="479">
        <v>4.462E-4</v>
      </c>
    </row>
    <row r="2152" spans="1:11" x14ac:dyDescent="0.2">
      <c r="A2152" s="209" t="s">
        <v>1201</v>
      </c>
      <c r="B2152" s="209" t="s">
        <v>1118</v>
      </c>
      <c r="C2152" s="209" t="s">
        <v>1753</v>
      </c>
      <c r="D2152" s="276">
        <v>1082894</v>
      </c>
      <c r="E2152" s="479">
        <v>1.6649499999999999E-3</v>
      </c>
      <c r="F2152" s="276">
        <v>-56</v>
      </c>
      <c r="G2152" s="276">
        <v>116836</v>
      </c>
      <c r="H2152" s="276">
        <v>9358</v>
      </c>
      <c r="I2152" s="276">
        <v>84369</v>
      </c>
      <c r="J2152" s="276">
        <v>1293457</v>
      </c>
      <c r="K2152" s="479">
        <v>1.98869E-3</v>
      </c>
    </row>
    <row r="2153" spans="1:11" x14ac:dyDescent="0.2">
      <c r="A2153" s="209" t="s">
        <v>1201</v>
      </c>
      <c r="B2153" s="209" t="s">
        <v>26</v>
      </c>
      <c r="C2153" s="209" t="s">
        <v>1753</v>
      </c>
      <c r="D2153" s="276">
        <v>84804</v>
      </c>
      <c r="E2153" s="479">
        <v>1.3039E-4</v>
      </c>
      <c r="F2153" s="276">
        <v>11</v>
      </c>
      <c r="G2153" s="276">
        <v>2857</v>
      </c>
      <c r="H2153" s="276">
        <v>0</v>
      </c>
      <c r="I2153" s="276">
        <v>8680</v>
      </c>
      <c r="J2153" s="276">
        <v>96341</v>
      </c>
      <c r="K2153" s="479">
        <v>1.4812000000000001E-4</v>
      </c>
    </row>
    <row r="2154" spans="1:11" x14ac:dyDescent="0.2">
      <c r="A2154" s="209" t="s">
        <v>1201</v>
      </c>
      <c r="B2154" s="209" t="s">
        <v>23</v>
      </c>
      <c r="C2154" s="209" t="s">
        <v>1753</v>
      </c>
      <c r="D2154" s="276">
        <v>49089</v>
      </c>
      <c r="E2154" s="479">
        <v>7.5469999999999994E-5</v>
      </c>
      <c r="F2154" s="276">
        <v>0</v>
      </c>
      <c r="G2154" s="276">
        <v>8924</v>
      </c>
      <c r="H2154" s="276">
        <v>26068</v>
      </c>
      <c r="I2154" s="276">
        <v>2086</v>
      </c>
      <c r="J2154" s="276">
        <v>86167</v>
      </c>
      <c r="K2154" s="479">
        <v>1.3248000000000001E-4</v>
      </c>
    </row>
    <row r="2155" spans="1:11" x14ac:dyDescent="0.2">
      <c r="A2155" s="209" t="s">
        <v>1201</v>
      </c>
      <c r="B2155" s="209" t="s">
        <v>21</v>
      </c>
      <c r="C2155" s="209" t="s">
        <v>1753</v>
      </c>
      <c r="D2155" s="276">
        <v>182907</v>
      </c>
      <c r="E2155" s="479">
        <v>2.8121999999999999E-4</v>
      </c>
      <c r="F2155" s="276">
        <v>14809</v>
      </c>
      <c r="G2155" s="276">
        <v>16080</v>
      </c>
      <c r="H2155" s="276">
        <v>50323</v>
      </c>
      <c r="I2155" s="276">
        <v>7016</v>
      </c>
      <c r="J2155" s="276">
        <v>256326</v>
      </c>
      <c r="K2155" s="479">
        <v>3.9409999999999998E-4</v>
      </c>
    </row>
    <row r="2156" spans="1:11" x14ac:dyDescent="0.2">
      <c r="A2156" s="209" t="s">
        <v>1201</v>
      </c>
      <c r="B2156" s="209" t="s">
        <v>20</v>
      </c>
      <c r="C2156" s="209" t="s">
        <v>1753</v>
      </c>
      <c r="D2156" s="276">
        <v>1333450</v>
      </c>
      <c r="E2156" s="479">
        <v>2.05018E-3</v>
      </c>
      <c r="F2156" s="276">
        <v>187101</v>
      </c>
      <c r="G2156" s="276">
        <v>223117</v>
      </c>
      <c r="H2156" s="276">
        <v>240940</v>
      </c>
      <c r="I2156" s="276">
        <v>52167</v>
      </c>
      <c r="J2156" s="276">
        <v>1849674</v>
      </c>
      <c r="K2156" s="479">
        <v>2.8438700000000001E-3</v>
      </c>
    </row>
    <row r="2157" spans="1:11" x14ac:dyDescent="0.2">
      <c r="A2157" s="209" t="s">
        <v>1201</v>
      </c>
      <c r="B2157" s="209" t="s">
        <v>1119</v>
      </c>
      <c r="C2157" s="209" t="s">
        <v>1753</v>
      </c>
      <c r="D2157" s="276">
        <v>1924204</v>
      </c>
      <c r="E2157" s="479">
        <v>2.95846E-3</v>
      </c>
      <c r="F2157" s="276">
        <v>110731</v>
      </c>
      <c r="G2157" s="276">
        <v>287890</v>
      </c>
      <c r="H2157" s="276">
        <v>0</v>
      </c>
      <c r="I2157" s="276">
        <v>28277</v>
      </c>
      <c r="J2157" s="276">
        <v>2240371</v>
      </c>
      <c r="K2157" s="479">
        <v>3.4445700000000001E-3</v>
      </c>
    </row>
    <row r="2158" spans="1:11" x14ac:dyDescent="0.2">
      <c r="A2158" s="209" t="s">
        <v>1201</v>
      </c>
      <c r="B2158" s="209" t="s">
        <v>1120</v>
      </c>
      <c r="C2158" s="209" t="s">
        <v>1753</v>
      </c>
      <c r="D2158" s="276">
        <v>1749971</v>
      </c>
      <c r="E2158" s="479">
        <v>2.6905800000000001E-3</v>
      </c>
      <c r="F2158" s="276">
        <v>244635</v>
      </c>
      <c r="G2158" s="276">
        <v>259625</v>
      </c>
      <c r="H2158" s="276">
        <v>11163</v>
      </c>
      <c r="I2158" s="276">
        <v>27167</v>
      </c>
      <c r="J2158" s="276">
        <v>2047926</v>
      </c>
      <c r="K2158" s="479">
        <v>3.1486800000000001E-3</v>
      </c>
    </row>
    <row r="2159" spans="1:11" x14ac:dyDescent="0.2">
      <c r="A2159" s="209" t="s">
        <v>1201</v>
      </c>
      <c r="B2159" s="209" t="s">
        <v>1121</v>
      </c>
      <c r="C2159" s="209" t="s">
        <v>1753</v>
      </c>
      <c r="D2159" s="276">
        <v>1005430</v>
      </c>
      <c r="E2159" s="479">
        <v>1.5458500000000001E-3</v>
      </c>
      <c r="F2159" s="276">
        <v>51167</v>
      </c>
      <c r="G2159" s="276">
        <v>109055</v>
      </c>
      <c r="H2159" s="276">
        <v>0</v>
      </c>
      <c r="I2159" s="276">
        <v>17081</v>
      </c>
      <c r="J2159" s="276">
        <v>1131566</v>
      </c>
      <c r="K2159" s="479">
        <v>1.73978E-3</v>
      </c>
    </row>
    <row r="2160" spans="1:11" x14ac:dyDescent="0.2">
      <c r="A2160" s="209" t="s">
        <v>1201</v>
      </c>
      <c r="B2160" s="209" t="s">
        <v>1122</v>
      </c>
      <c r="C2160" s="209" t="s">
        <v>1753</v>
      </c>
      <c r="D2160" s="276">
        <v>1126911</v>
      </c>
      <c r="E2160" s="479">
        <v>1.73262E-3</v>
      </c>
      <c r="F2160" s="276">
        <v>32467</v>
      </c>
      <c r="G2160" s="276">
        <v>121361</v>
      </c>
      <c r="H2160" s="276">
        <v>0</v>
      </c>
      <c r="I2160" s="276">
        <v>17431</v>
      </c>
      <c r="J2160" s="276">
        <v>1265703</v>
      </c>
      <c r="K2160" s="479">
        <v>1.9460199999999999E-3</v>
      </c>
    </row>
    <row r="2161" spans="1:11" x14ac:dyDescent="0.2">
      <c r="A2161" s="209" t="s">
        <v>1201</v>
      </c>
      <c r="B2161" s="209" t="s">
        <v>1123</v>
      </c>
      <c r="C2161" s="209" t="s">
        <v>1753</v>
      </c>
      <c r="D2161" s="276">
        <v>2102689</v>
      </c>
      <c r="E2161" s="479">
        <v>3.23288E-3</v>
      </c>
      <c r="F2161" s="276">
        <v>158040</v>
      </c>
      <c r="G2161" s="276">
        <v>195881</v>
      </c>
      <c r="H2161" s="276">
        <v>331</v>
      </c>
      <c r="I2161" s="276">
        <v>33475</v>
      </c>
      <c r="J2161" s="276">
        <v>2332376</v>
      </c>
      <c r="K2161" s="479">
        <v>3.58603E-3</v>
      </c>
    </row>
    <row r="2162" spans="1:11" x14ac:dyDescent="0.2">
      <c r="A2162" s="209" t="s">
        <v>1201</v>
      </c>
      <c r="B2162" s="209" t="s">
        <v>15</v>
      </c>
      <c r="C2162" s="209" t="s">
        <v>1753</v>
      </c>
      <c r="D2162" s="276">
        <v>711535</v>
      </c>
      <c r="E2162" s="479">
        <v>1.09398E-3</v>
      </c>
      <c r="F2162" s="276">
        <v>45340</v>
      </c>
      <c r="G2162" s="276">
        <v>71328</v>
      </c>
      <c r="H2162" s="276">
        <v>268410</v>
      </c>
      <c r="I2162" s="276">
        <v>11093</v>
      </c>
      <c r="J2162" s="276">
        <v>1062366</v>
      </c>
      <c r="K2162" s="479">
        <v>1.63339E-3</v>
      </c>
    </row>
    <row r="2163" spans="1:11" x14ac:dyDescent="0.2">
      <c r="A2163" s="209" t="s">
        <v>1201</v>
      </c>
      <c r="B2163" s="209" t="s">
        <v>11</v>
      </c>
      <c r="C2163" s="209" t="s">
        <v>1753</v>
      </c>
      <c r="D2163" s="276">
        <v>2124253</v>
      </c>
      <c r="E2163" s="479">
        <v>3.26604E-3</v>
      </c>
      <c r="F2163" s="276">
        <v>59712</v>
      </c>
      <c r="G2163" s="276">
        <v>631039</v>
      </c>
      <c r="H2163" s="276">
        <v>0</v>
      </c>
      <c r="I2163" s="276">
        <v>33478</v>
      </c>
      <c r="J2163" s="276">
        <v>2788770</v>
      </c>
      <c r="K2163" s="479">
        <v>4.28773E-3</v>
      </c>
    </row>
    <row r="2164" spans="1:11" x14ac:dyDescent="0.2">
      <c r="A2164" s="209" t="s">
        <v>1201</v>
      </c>
      <c r="B2164" s="209" t="s">
        <v>9</v>
      </c>
      <c r="C2164" s="209" t="s">
        <v>1753</v>
      </c>
      <c r="D2164" s="276">
        <v>358765</v>
      </c>
      <c r="E2164" s="479">
        <v>5.5159999999999996E-4</v>
      </c>
      <c r="F2164" s="276">
        <v>48757</v>
      </c>
      <c r="G2164" s="276">
        <v>72766</v>
      </c>
      <c r="H2164" s="276">
        <v>14664</v>
      </c>
      <c r="I2164" s="276">
        <v>6082</v>
      </c>
      <c r="J2164" s="276">
        <v>452277</v>
      </c>
      <c r="K2164" s="479">
        <v>6.9538E-4</v>
      </c>
    </row>
    <row r="2165" spans="1:11" x14ac:dyDescent="0.2">
      <c r="A2165" s="209" t="s">
        <v>1201</v>
      </c>
      <c r="B2165" s="209" t="s">
        <v>1124</v>
      </c>
      <c r="C2165" s="209" t="s">
        <v>1753</v>
      </c>
      <c r="D2165" s="276">
        <v>1152395</v>
      </c>
      <c r="E2165" s="479">
        <v>1.77181E-3</v>
      </c>
      <c r="F2165" s="276">
        <v>128651</v>
      </c>
      <c r="G2165" s="276">
        <v>119975</v>
      </c>
      <c r="H2165" s="276">
        <v>0</v>
      </c>
      <c r="I2165" s="276">
        <v>18224</v>
      </c>
      <c r="J2165" s="276">
        <v>1290594</v>
      </c>
      <c r="K2165" s="479">
        <v>1.9842900000000001E-3</v>
      </c>
    </row>
    <row r="2166" spans="1:11" x14ac:dyDescent="0.2">
      <c r="A2166" s="209" t="s">
        <v>1201</v>
      </c>
      <c r="B2166" s="209" t="s">
        <v>1125</v>
      </c>
      <c r="C2166" s="209" t="s">
        <v>1753</v>
      </c>
      <c r="D2166" s="276">
        <v>1397885</v>
      </c>
      <c r="E2166" s="479">
        <v>2.1492500000000001E-3</v>
      </c>
      <c r="F2166" s="276">
        <v>191624</v>
      </c>
      <c r="G2166" s="276">
        <v>146542</v>
      </c>
      <c r="H2166" s="276">
        <v>0</v>
      </c>
      <c r="I2166" s="276">
        <v>20372</v>
      </c>
      <c r="J2166" s="276">
        <v>1564799</v>
      </c>
      <c r="K2166" s="479">
        <v>2.40588E-3</v>
      </c>
    </row>
    <row r="2167" spans="1:11" x14ac:dyDescent="0.2">
      <c r="A2167" s="209" t="s">
        <v>1201</v>
      </c>
      <c r="B2167" s="209" t="s">
        <v>1126</v>
      </c>
      <c r="C2167" s="209" t="s">
        <v>1753</v>
      </c>
      <c r="D2167" s="276">
        <v>3335377</v>
      </c>
      <c r="E2167" s="479">
        <v>5.1281399999999998E-3</v>
      </c>
      <c r="F2167" s="276">
        <v>238648</v>
      </c>
      <c r="G2167" s="276">
        <v>365683</v>
      </c>
      <c r="H2167" s="276">
        <v>1700</v>
      </c>
      <c r="I2167" s="276">
        <v>56726</v>
      </c>
      <c r="J2167" s="276">
        <v>3759486</v>
      </c>
      <c r="K2167" s="479">
        <v>5.78021E-3</v>
      </c>
    </row>
    <row r="2168" spans="1:11" x14ac:dyDescent="0.2">
      <c r="A2168" s="209" t="s">
        <v>1201</v>
      </c>
      <c r="B2168" s="209" t="s">
        <v>1127</v>
      </c>
      <c r="C2168" s="209" t="s">
        <v>1753</v>
      </c>
      <c r="D2168" s="276">
        <v>2714386</v>
      </c>
      <c r="E2168" s="479">
        <v>4.17337E-3</v>
      </c>
      <c r="F2168" s="276">
        <v>350623</v>
      </c>
      <c r="G2168" s="276">
        <v>330767</v>
      </c>
      <c r="H2168" s="276">
        <v>0</v>
      </c>
      <c r="I2168" s="276">
        <v>39311</v>
      </c>
      <c r="J2168" s="276">
        <v>3084464</v>
      </c>
      <c r="K2168" s="479">
        <v>4.7423600000000002E-3</v>
      </c>
    </row>
    <row r="2169" spans="1:11" x14ac:dyDescent="0.2">
      <c r="A2169" s="209" t="s">
        <v>1201</v>
      </c>
      <c r="B2169" s="209" t="s">
        <v>7</v>
      </c>
      <c r="C2169" s="209" t="s">
        <v>1753</v>
      </c>
      <c r="D2169" s="276">
        <v>3497307</v>
      </c>
      <c r="E2169" s="479">
        <v>5.37711E-3</v>
      </c>
      <c r="F2169" s="276">
        <v>257289</v>
      </c>
      <c r="G2169" s="276">
        <v>395675</v>
      </c>
      <c r="H2169" s="276">
        <v>0</v>
      </c>
      <c r="I2169" s="276">
        <v>42495</v>
      </c>
      <c r="J2169" s="276">
        <v>3935477</v>
      </c>
      <c r="K2169" s="479">
        <v>6.0507900000000003E-3</v>
      </c>
    </row>
    <row r="2170" spans="1:11" x14ac:dyDescent="0.2">
      <c r="A2170" s="209" t="s">
        <v>1201</v>
      </c>
      <c r="B2170" s="209" t="s">
        <v>886</v>
      </c>
      <c r="C2170" s="209" t="s">
        <v>1753</v>
      </c>
      <c r="D2170" s="276">
        <v>836768</v>
      </c>
      <c r="E2170" s="479">
        <v>1.2865299999999999E-3</v>
      </c>
      <c r="F2170" s="276">
        <v>54645</v>
      </c>
      <c r="G2170" s="276">
        <v>140760</v>
      </c>
      <c r="H2170" s="276">
        <v>9438</v>
      </c>
      <c r="I2170" s="276">
        <v>14472</v>
      </c>
      <c r="J2170" s="276">
        <v>1001438</v>
      </c>
      <c r="K2170" s="479">
        <v>1.5397099999999999E-3</v>
      </c>
    </row>
    <row r="2171" spans="1:11" x14ac:dyDescent="0.2">
      <c r="A2171" s="209" t="s">
        <v>1201</v>
      </c>
      <c r="B2171" s="209" t="s">
        <v>883</v>
      </c>
      <c r="C2171" s="209" t="s">
        <v>1753</v>
      </c>
      <c r="D2171" s="276">
        <v>1792668</v>
      </c>
      <c r="E2171" s="479">
        <v>2.7562300000000001E-3</v>
      </c>
      <c r="F2171" s="276">
        <v>219980</v>
      </c>
      <c r="G2171" s="276">
        <v>252624</v>
      </c>
      <c r="H2171" s="276">
        <v>10</v>
      </c>
      <c r="I2171" s="276">
        <v>31509</v>
      </c>
      <c r="J2171" s="276">
        <v>2076811</v>
      </c>
      <c r="K2171" s="479">
        <v>3.1930999999999999E-3</v>
      </c>
    </row>
    <row r="2172" spans="1:11" x14ac:dyDescent="0.2">
      <c r="A2172" s="209" t="s">
        <v>1201</v>
      </c>
      <c r="B2172" s="209" t="s">
        <v>1128</v>
      </c>
      <c r="C2172" s="209" t="s">
        <v>1753</v>
      </c>
      <c r="D2172" s="276">
        <v>1902488</v>
      </c>
      <c r="E2172" s="479">
        <v>2.9250700000000001E-3</v>
      </c>
      <c r="F2172" s="276">
        <v>432240</v>
      </c>
      <c r="G2172" s="276">
        <v>203824</v>
      </c>
      <c r="H2172" s="276">
        <v>187648</v>
      </c>
      <c r="I2172" s="276">
        <v>31485</v>
      </c>
      <c r="J2172" s="276">
        <v>2325445</v>
      </c>
      <c r="K2172" s="479">
        <v>3.57537E-3</v>
      </c>
    </row>
    <row r="2173" spans="1:11" x14ac:dyDescent="0.2">
      <c r="A2173" s="209" t="s">
        <v>1201</v>
      </c>
      <c r="B2173" s="209" t="s">
        <v>1129</v>
      </c>
      <c r="C2173" s="209" t="s">
        <v>1753</v>
      </c>
      <c r="D2173" s="276">
        <v>1395325</v>
      </c>
      <c r="E2173" s="479">
        <v>2.1453100000000001E-3</v>
      </c>
      <c r="F2173" s="276">
        <v>645767</v>
      </c>
      <c r="G2173" s="276">
        <v>413675</v>
      </c>
      <c r="H2173" s="276">
        <v>32</v>
      </c>
      <c r="I2173" s="276">
        <v>22647</v>
      </c>
      <c r="J2173" s="276">
        <v>1831679</v>
      </c>
      <c r="K2173" s="479">
        <v>2.81621E-3</v>
      </c>
    </row>
    <row r="2174" spans="1:11" x14ac:dyDescent="0.2">
      <c r="A2174" s="209" t="s">
        <v>1201</v>
      </c>
      <c r="B2174" s="209" t="s">
        <v>1130</v>
      </c>
      <c r="C2174" s="209" t="s">
        <v>1753</v>
      </c>
      <c r="D2174" s="276">
        <v>699975</v>
      </c>
      <c r="E2174" s="479">
        <v>1.07621E-3</v>
      </c>
      <c r="F2174" s="276">
        <v>145443</v>
      </c>
      <c r="G2174" s="276">
        <v>69521</v>
      </c>
      <c r="H2174" s="276">
        <v>61084</v>
      </c>
      <c r="I2174" s="276">
        <v>10311</v>
      </c>
      <c r="J2174" s="276">
        <v>840891</v>
      </c>
      <c r="K2174" s="479">
        <v>1.29287E-3</v>
      </c>
    </row>
    <row r="2175" spans="1:11" x14ac:dyDescent="0.2">
      <c r="A2175" s="209" t="s">
        <v>1201</v>
      </c>
      <c r="B2175" s="209" t="s">
        <v>1131</v>
      </c>
      <c r="C2175" s="209" t="s">
        <v>1753</v>
      </c>
      <c r="D2175" s="276">
        <v>325533</v>
      </c>
      <c r="E2175" s="479">
        <v>5.0051000000000002E-4</v>
      </c>
      <c r="F2175" s="276">
        <v>1177</v>
      </c>
      <c r="G2175" s="276">
        <v>0</v>
      </c>
      <c r="H2175" s="276">
        <v>0</v>
      </c>
      <c r="I2175" s="276">
        <v>11088</v>
      </c>
      <c r="J2175" s="276">
        <v>336621</v>
      </c>
      <c r="K2175" s="479">
        <v>5.1754999999999998E-4</v>
      </c>
    </row>
    <row r="2176" spans="1:11" x14ac:dyDescent="0.2">
      <c r="A2176" s="209" t="s">
        <v>1201</v>
      </c>
      <c r="B2176" s="209" t="s">
        <v>880</v>
      </c>
      <c r="C2176" s="209" t="s">
        <v>1753</v>
      </c>
      <c r="D2176" s="276">
        <v>3965308</v>
      </c>
      <c r="E2176" s="479">
        <v>6.0966600000000003E-3</v>
      </c>
      <c r="F2176" s="276">
        <v>4229</v>
      </c>
      <c r="G2176" s="276">
        <v>251587</v>
      </c>
      <c r="H2176" s="276">
        <v>402</v>
      </c>
      <c r="I2176" s="276">
        <v>36156</v>
      </c>
      <c r="J2176" s="276">
        <v>4253453</v>
      </c>
      <c r="K2176" s="479">
        <v>6.53968E-3</v>
      </c>
    </row>
    <row r="2177" spans="1:11" x14ac:dyDescent="0.2">
      <c r="A2177" s="209" t="s">
        <v>1201</v>
      </c>
      <c r="B2177" s="209" t="s">
        <v>1132</v>
      </c>
      <c r="C2177" s="209" t="s">
        <v>1753</v>
      </c>
      <c r="D2177" s="276">
        <v>3045924</v>
      </c>
      <c r="E2177" s="479">
        <v>4.6831099999999999E-3</v>
      </c>
      <c r="F2177" s="276">
        <v>51699</v>
      </c>
      <c r="G2177" s="276">
        <v>162567</v>
      </c>
      <c r="H2177" s="276">
        <v>41649</v>
      </c>
      <c r="I2177" s="276">
        <v>33797</v>
      </c>
      <c r="J2177" s="276">
        <v>3283937</v>
      </c>
      <c r="K2177" s="479">
        <v>5.0490500000000002E-3</v>
      </c>
    </row>
    <row r="2178" spans="1:11" x14ac:dyDescent="0.2">
      <c r="A2178" s="209" t="s">
        <v>1201</v>
      </c>
      <c r="B2178" s="209" t="s">
        <v>878</v>
      </c>
      <c r="C2178" s="209" t="s">
        <v>1753</v>
      </c>
      <c r="D2178" s="276">
        <v>5931121</v>
      </c>
      <c r="E2178" s="479">
        <v>9.1190899999999998E-3</v>
      </c>
      <c r="F2178" s="276">
        <v>888939</v>
      </c>
      <c r="G2178" s="276">
        <v>512127</v>
      </c>
      <c r="H2178" s="276">
        <v>9276</v>
      </c>
      <c r="I2178" s="276">
        <v>71956</v>
      </c>
      <c r="J2178" s="276">
        <v>6524480</v>
      </c>
      <c r="K2178" s="479">
        <v>1.0031379999999999E-2</v>
      </c>
    </row>
    <row r="2179" spans="1:11" x14ac:dyDescent="0.2">
      <c r="A2179" s="209" t="s">
        <v>1201</v>
      </c>
      <c r="B2179" s="209" t="s">
        <v>877</v>
      </c>
      <c r="C2179" s="209" t="s">
        <v>1753</v>
      </c>
      <c r="D2179" s="276">
        <v>3366140</v>
      </c>
      <c r="E2179" s="479">
        <v>5.1754399999999999E-3</v>
      </c>
      <c r="F2179" s="276">
        <v>857305</v>
      </c>
      <c r="G2179" s="276">
        <v>675039</v>
      </c>
      <c r="H2179" s="276">
        <v>1435557</v>
      </c>
      <c r="I2179" s="276">
        <v>39047</v>
      </c>
      <c r="J2179" s="276">
        <v>5515783</v>
      </c>
      <c r="K2179" s="479">
        <v>8.4805100000000001E-3</v>
      </c>
    </row>
    <row r="2180" spans="1:11" x14ac:dyDescent="0.2">
      <c r="A2180" s="209" t="s">
        <v>1201</v>
      </c>
      <c r="B2180" s="209" t="s">
        <v>875</v>
      </c>
      <c r="C2180" s="209" t="s">
        <v>1753</v>
      </c>
      <c r="D2180" s="276">
        <v>1291482</v>
      </c>
      <c r="E2180" s="479">
        <v>1.9856499999999998E-3</v>
      </c>
      <c r="F2180" s="276">
        <v>456828</v>
      </c>
      <c r="G2180" s="276">
        <v>184430</v>
      </c>
      <c r="H2180" s="276">
        <v>0</v>
      </c>
      <c r="I2180" s="276">
        <v>12955</v>
      </c>
      <c r="J2180" s="276">
        <v>1488867</v>
      </c>
      <c r="K2180" s="479">
        <v>2.2891299999999999E-3</v>
      </c>
    </row>
    <row r="2181" spans="1:11" x14ac:dyDescent="0.2">
      <c r="A2181" s="209" t="s">
        <v>1201</v>
      </c>
      <c r="B2181" s="209" t="s">
        <v>873</v>
      </c>
      <c r="C2181" s="209" t="s">
        <v>1753</v>
      </c>
      <c r="D2181" s="276">
        <v>1627037</v>
      </c>
      <c r="E2181" s="479">
        <v>2.5015699999999998E-3</v>
      </c>
      <c r="F2181" s="276">
        <v>504045</v>
      </c>
      <c r="G2181" s="276">
        <v>164610</v>
      </c>
      <c r="H2181" s="276">
        <v>65</v>
      </c>
      <c r="I2181" s="276">
        <v>25179</v>
      </c>
      <c r="J2181" s="276">
        <v>1816891</v>
      </c>
      <c r="K2181" s="479">
        <v>2.7934700000000002E-3</v>
      </c>
    </row>
    <row r="2182" spans="1:11" x14ac:dyDescent="0.2">
      <c r="A2182" s="209" t="s">
        <v>1201</v>
      </c>
      <c r="B2182" s="209" t="s">
        <v>1133</v>
      </c>
      <c r="C2182" s="209" t="s">
        <v>1753</v>
      </c>
      <c r="D2182" s="276">
        <v>2739768</v>
      </c>
      <c r="E2182" s="479">
        <v>4.2123899999999999E-3</v>
      </c>
      <c r="F2182" s="276">
        <v>652422</v>
      </c>
      <c r="G2182" s="276">
        <v>333469</v>
      </c>
      <c r="H2182" s="276">
        <v>249502</v>
      </c>
      <c r="I2182" s="276">
        <v>25400</v>
      </c>
      <c r="J2182" s="276">
        <v>3348139</v>
      </c>
      <c r="K2182" s="479">
        <v>5.1477600000000004E-3</v>
      </c>
    </row>
    <row r="2183" spans="1:11" x14ac:dyDescent="0.2">
      <c r="A2183" s="209" t="s">
        <v>1201</v>
      </c>
      <c r="B2183" s="209" t="s">
        <v>870</v>
      </c>
      <c r="C2183" s="209" t="s">
        <v>1753</v>
      </c>
      <c r="D2183" s="276">
        <v>5427871</v>
      </c>
      <c r="E2183" s="479">
        <v>8.3453499999999996E-3</v>
      </c>
      <c r="F2183" s="276">
        <v>3042724</v>
      </c>
      <c r="G2183" s="276">
        <v>721640</v>
      </c>
      <c r="H2183" s="276">
        <v>564159</v>
      </c>
      <c r="I2183" s="276">
        <v>57611</v>
      </c>
      <c r="J2183" s="276">
        <v>6771281</v>
      </c>
      <c r="K2183" s="479">
        <v>1.0410839999999999E-2</v>
      </c>
    </row>
    <row r="2184" spans="1:11" x14ac:dyDescent="0.2">
      <c r="A2184" s="209" t="s">
        <v>1201</v>
      </c>
      <c r="B2184" s="209" t="s">
        <v>1134</v>
      </c>
      <c r="C2184" s="209" t="s">
        <v>1753</v>
      </c>
      <c r="D2184" s="276">
        <v>1159492</v>
      </c>
      <c r="E2184" s="479">
        <v>1.78272E-3</v>
      </c>
      <c r="F2184" s="276">
        <v>442067</v>
      </c>
      <c r="G2184" s="276">
        <v>215944</v>
      </c>
      <c r="H2184" s="276">
        <v>226960</v>
      </c>
      <c r="I2184" s="276">
        <v>15048</v>
      </c>
      <c r="J2184" s="276">
        <v>1617444</v>
      </c>
      <c r="K2184" s="479">
        <v>2.4868199999999998E-3</v>
      </c>
    </row>
    <row r="2185" spans="1:11" x14ac:dyDescent="0.2">
      <c r="A2185" s="209" t="s">
        <v>1201</v>
      </c>
      <c r="B2185" s="209" t="s">
        <v>866</v>
      </c>
      <c r="C2185" s="209" t="s">
        <v>1753</v>
      </c>
      <c r="D2185" s="276">
        <v>4430310</v>
      </c>
      <c r="E2185" s="479">
        <v>6.8116000000000001E-3</v>
      </c>
      <c r="F2185" s="276">
        <v>2570166</v>
      </c>
      <c r="G2185" s="276">
        <v>502920</v>
      </c>
      <c r="H2185" s="276">
        <v>303813</v>
      </c>
      <c r="I2185" s="276">
        <v>34140</v>
      </c>
      <c r="J2185" s="276">
        <v>5271183</v>
      </c>
      <c r="K2185" s="479">
        <v>8.1044399999999992E-3</v>
      </c>
    </row>
    <row r="2186" spans="1:11" x14ac:dyDescent="0.2">
      <c r="A2186" s="209" t="s">
        <v>1201</v>
      </c>
      <c r="B2186" s="209" t="s">
        <v>865</v>
      </c>
      <c r="C2186" s="209" t="s">
        <v>1753</v>
      </c>
      <c r="D2186" s="276">
        <v>17161744</v>
      </c>
      <c r="E2186" s="479">
        <v>2.638617E-2</v>
      </c>
      <c r="F2186" s="276">
        <v>1173404</v>
      </c>
      <c r="G2186" s="276">
        <v>585750</v>
      </c>
      <c r="H2186" s="276">
        <v>2774666</v>
      </c>
      <c r="I2186" s="276">
        <v>418150</v>
      </c>
      <c r="J2186" s="276">
        <v>20940310</v>
      </c>
      <c r="K2186" s="479">
        <v>3.2195710000000002E-2</v>
      </c>
    </row>
    <row r="2187" spans="1:11" x14ac:dyDescent="0.2">
      <c r="A2187" s="209" t="s">
        <v>1201</v>
      </c>
      <c r="B2187" s="209" t="s">
        <v>863</v>
      </c>
      <c r="C2187" s="209" t="s">
        <v>1753</v>
      </c>
      <c r="D2187" s="276">
        <v>4072813</v>
      </c>
      <c r="E2187" s="479">
        <v>6.2619499999999996E-3</v>
      </c>
      <c r="F2187" s="276">
        <v>70506</v>
      </c>
      <c r="G2187" s="276">
        <v>148790</v>
      </c>
      <c r="H2187" s="276">
        <v>302216</v>
      </c>
      <c r="I2187" s="276">
        <v>78873</v>
      </c>
      <c r="J2187" s="276">
        <v>4602692</v>
      </c>
      <c r="K2187" s="479">
        <v>7.0766400000000004E-3</v>
      </c>
    </row>
    <row r="2188" spans="1:11" x14ac:dyDescent="0.2">
      <c r="A2188" s="209" t="s">
        <v>1201</v>
      </c>
      <c r="B2188" s="209" t="s">
        <v>1135</v>
      </c>
      <c r="C2188" s="209" t="s">
        <v>1753</v>
      </c>
      <c r="D2188" s="276">
        <v>408419</v>
      </c>
      <c r="E2188" s="479">
        <v>6.2794000000000001E-4</v>
      </c>
      <c r="F2188" s="276">
        <v>86943</v>
      </c>
      <c r="G2188" s="276">
        <v>12037</v>
      </c>
      <c r="H2188" s="276">
        <v>29651</v>
      </c>
      <c r="I2188" s="276">
        <v>9269</v>
      </c>
      <c r="J2188" s="276">
        <v>459376</v>
      </c>
      <c r="K2188" s="479">
        <v>7.0629000000000004E-4</v>
      </c>
    </row>
    <row r="2189" spans="1:11" x14ac:dyDescent="0.2">
      <c r="A2189" s="209" t="s">
        <v>1201</v>
      </c>
      <c r="B2189" s="209" t="s">
        <v>861</v>
      </c>
      <c r="C2189" s="209" t="s">
        <v>1753</v>
      </c>
      <c r="D2189" s="276">
        <v>4667025</v>
      </c>
      <c r="E2189" s="479">
        <v>7.1755500000000002E-3</v>
      </c>
      <c r="F2189" s="276">
        <v>3154</v>
      </c>
      <c r="G2189" s="276">
        <v>151511</v>
      </c>
      <c r="H2189" s="276">
        <v>78</v>
      </c>
      <c r="I2189" s="276">
        <v>72868</v>
      </c>
      <c r="J2189" s="276">
        <v>4891482</v>
      </c>
      <c r="K2189" s="479">
        <v>7.5206500000000003E-3</v>
      </c>
    </row>
    <row r="2190" spans="1:11" x14ac:dyDescent="0.2">
      <c r="A2190" s="209" t="s">
        <v>1201</v>
      </c>
      <c r="B2190" s="209" t="s">
        <v>859</v>
      </c>
      <c r="C2190" s="209" t="s">
        <v>1753</v>
      </c>
      <c r="D2190" s="276">
        <v>2218899</v>
      </c>
      <c r="E2190" s="479">
        <v>3.4115600000000001E-3</v>
      </c>
      <c r="F2190" s="276">
        <v>62943</v>
      </c>
      <c r="G2190" s="276">
        <v>208182</v>
      </c>
      <c r="H2190" s="276">
        <v>3663</v>
      </c>
      <c r="I2190" s="276">
        <v>5780</v>
      </c>
      <c r="J2190" s="276">
        <v>2436524</v>
      </c>
      <c r="K2190" s="479">
        <v>3.7461500000000002E-3</v>
      </c>
    </row>
    <row r="2191" spans="1:11" x14ac:dyDescent="0.2">
      <c r="A2191" s="209" t="s">
        <v>1201</v>
      </c>
      <c r="B2191" s="209" t="s">
        <v>1136</v>
      </c>
      <c r="C2191" s="209" t="s">
        <v>1753</v>
      </c>
      <c r="D2191" s="276">
        <v>397238</v>
      </c>
      <c r="E2191" s="479">
        <v>6.1074999999999996E-4</v>
      </c>
      <c r="F2191" s="276">
        <v>19487</v>
      </c>
      <c r="G2191" s="276">
        <v>58503</v>
      </c>
      <c r="H2191" s="276">
        <v>0</v>
      </c>
      <c r="I2191" s="276">
        <v>6721</v>
      </c>
      <c r="J2191" s="276">
        <v>462462</v>
      </c>
      <c r="K2191" s="479">
        <v>7.1102999999999997E-4</v>
      </c>
    </row>
    <row r="2192" spans="1:11" x14ac:dyDescent="0.2">
      <c r="A2192" s="209" t="s">
        <v>1201</v>
      </c>
      <c r="B2192" s="209" t="s">
        <v>1137</v>
      </c>
      <c r="C2192" s="209" t="s">
        <v>1753</v>
      </c>
      <c r="D2192" s="276">
        <v>2167905</v>
      </c>
      <c r="E2192" s="479">
        <v>3.33315E-3</v>
      </c>
      <c r="F2192" s="276">
        <v>783345</v>
      </c>
      <c r="G2192" s="276">
        <v>315720</v>
      </c>
      <c r="H2192" s="276">
        <v>0</v>
      </c>
      <c r="I2192" s="276">
        <v>42737</v>
      </c>
      <c r="J2192" s="276">
        <v>2526362</v>
      </c>
      <c r="K2192" s="479">
        <v>3.8842799999999999E-3</v>
      </c>
    </row>
    <row r="2193" spans="1:11" x14ac:dyDescent="0.2">
      <c r="A2193" s="209" t="s">
        <v>1201</v>
      </c>
      <c r="B2193" s="209" t="s">
        <v>1138</v>
      </c>
      <c r="C2193" s="209" t="s">
        <v>1753</v>
      </c>
      <c r="D2193" s="276">
        <v>1120494</v>
      </c>
      <c r="E2193" s="479">
        <v>1.72276E-3</v>
      </c>
      <c r="F2193" s="276">
        <v>134053</v>
      </c>
      <c r="G2193" s="276">
        <v>189587</v>
      </c>
      <c r="H2193" s="276">
        <v>112110</v>
      </c>
      <c r="I2193" s="276">
        <v>18781</v>
      </c>
      <c r="J2193" s="276">
        <v>1440972</v>
      </c>
      <c r="K2193" s="479">
        <v>2.2154900000000001E-3</v>
      </c>
    </row>
    <row r="2194" spans="1:11" x14ac:dyDescent="0.2">
      <c r="A2194" s="209" t="s">
        <v>1201</v>
      </c>
      <c r="B2194" s="209" t="s">
        <v>839</v>
      </c>
      <c r="C2194" s="209" t="s">
        <v>1753</v>
      </c>
      <c r="D2194" s="276">
        <v>815666</v>
      </c>
      <c r="E2194" s="479">
        <v>1.25409E-3</v>
      </c>
      <c r="F2194" s="276">
        <v>399461</v>
      </c>
      <c r="G2194" s="276">
        <v>262595</v>
      </c>
      <c r="H2194" s="276">
        <v>677410</v>
      </c>
      <c r="I2194" s="276">
        <v>34710</v>
      </c>
      <c r="J2194" s="276">
        <v>1790381</v>
      </c>
      <c r="K2194" s="479">
        <v>2.7527099999999998E-3</v>
      </c>
    </row>
    <row r="2195" spans="1:11" x14ac:dyDescent="0.2">
      <c r="A2195" s="209" t="s">
        <v>1201</v>
      </c>
      <c r="B2195" s="209" t="s">
        <v>837</v>
      </c>
      <c r="C2195" s="209" t="s">
        <v>1753</v>
      </c>
      <c r="D2195" s="276">
        <v>3095384</v>
      </c>
      <c r="E2195" s="479">
        <v>4.7591500000000002E-3</v>
      </c>
      <c r="F2195" s="276">
        <v>1126481</v>
      </c>
      <c r="G2195" s="276">
        <v>588550</v>
      </c>
      <c r="H2195" s="276">
        <v>2483843</v>
      </c>
      <c r="I2195" s="276">
        <v>253110</v>
      </c>
      <c r="J2195" s="276">
        <v>6420887</v>
      </c>
      <c r="K2195" s="479">
        <v>9.8721099999999999E-3</v>
      </c>
    </row>
    <row r="2196" spans="1:11" x14ac:dyDescent="0.2">
      <c r="A2196" s="209" t="s">
        <v>1201</v>
      </c>
      <c r="B2196" s="209" t="s">
        <v>1139</v>
      </c>
      <c r="C2196" s="209" t="s">
        <v>1753</v>
      </c>
      <c r="D2196" s="276">
        <v>104116</v>
      </c>
      <c r="E2196" s="479">
        <v>1.6008E-4</v>
      </c>
      <c r="F2196" s="276">
        <v>0</v>
      </c>
      <c r="G2196" s="276">
        <v>0</v>
      </c>
      <c r="H2196" s="276">
        <v>0</v>
      </c>
      <c r="I2196" s="276">
        <v>0</v>
      </c>
      <c r="J2196" s="276">
        <v>104116</v>
      </c>
      <c r="K2196" s="479">
        <v>1.6008E-4</v>
      </c>
    </row>
    <row r="2197" spans="1:11" x14ac:dyDescent="0.2">
      <c r="A2197" s="209" t="s">
        <v>1201</v>
      </c>
      <c r="B2197" s="209" t="s">
        <v>829</v>
      </c>
      <c r="C2197" s="209" t="s">
        <v>1753</v>
      </c>
      <c r="D2197" s="276">
        <v>16261117</v>
      </c>
      <c r="E2197" s="479">
        <v>2.5001450000000001E-2</v>
      </c>
      <c r="F2197" s="276">
        <v>0</v>
      </c>
      <c r="G2197" s="276">
        <v>0</v>
      </c>
      <c r="H2197" s="276">
        <v>0</v>
      </c>
      <c r="I2197" s="276">
        <v>0</v>
      </c>
      <c r="J2197" s="276">
        <v>16261117</v>
      </c>
      <c r="K2197" s="479">
        <v>2.5001450000000001E-2</v>
      </c>
    </row>
    <row r="2198" spans="1:11" x14ac:dyDescent="0.2">
      <c r="A2198" s="209" t="s">
        <v>1201</v>
      </c>
      <c r="B2198" s="209" t="s">
        <v>828</v>
      </c>
      <c r="C2198" s="209" t="s">
        <v>1753</v>
      </c>
      <c r="D2198" s="276">
        <v>13014924</v>
      </c>
      <c r="E2198" s="479">
        <v>2.0010440000000001E-2</v>
      </c>
      <c r="F2198" s="276">
        <v>0</v>
      </c>
      <c r="G2198" s="276">
        <v>0</v>
      </c>
      <c r="H2198" s="276">
        <v>0</v>
      </c>
      <c r="I2198" s="276">
        <v>0</v>
      </c>
      <c r="J2198" s="276">
        <v>13014924</v>
      </c>
      <c r="K2198" s="479">
        <v>2.0010440000000001E-2</v>
      </c>
    </row>
    <row r="2199" spans="1:11" x14ac:dyDescent="0.2">
      <c r="A2199" s="209" t="s">
        <v>1201</v>
      </c>
      <c r="B2199" s="209" t="s">
        <v>827</v>
      </c>
      <c r="C2199" s="209" t="s">
        <v>1753</v>
      </c>
      <c r="D2199" s="276">
        <v>7484582</v>
      </c>
      <c r="E2199" s="479">
        <v>1.150754E-2</v>
      </c>
      <c r="F2199" s="276">
        <v>0</v>
      </c>
      <c r="G2199" s="276">
        <v>0</v>
      </c>
      <c r="H2199" s="276">
        <v>0</v>
      </c>
      <c r="I2199" s="276">
        <v>0</v>
      </c>
      <c r="J2199" s="276">
        <v>7484582</v>
      </c>
      <c r="K2199" s="479">
        <v>1.150754E-2</v>
      </c>
    </row>
    <row r="2200" spans="1:11" x14ac:dyDescent="0.2">
      <c r="A2200" s="209" t="s">
        <v>1201</v>
      </c>
      <c r="B2200" s="209" t="s">
        <v>824</v>
      </c>
      <c r="C2200" s="209" t="s">
        <v>1753</v>
      </c>
      <c r="D2200" s="276">
        <v>12246214</v>
      </c>
      <c r="E2200" s="479">
        <v>1.8828540000000001E-2</v>
      </c>
      <c r="F2200" s="276">
        <v>0</v>
      </c>
      <c r="G2200" s="276">
        <v>0</v>
      </c>
      <c r="H2200" s="276">
        <v>0</v>
      </c>
      <c r="I2200" s="276">
        <v>0</v>
      </c>
      <c r="J2200" s="276">
        <v>12246214</v>
      </c>
      <c r="K2200" s="479">
        <v>1.8828540000000001E-2</v>
      </c>
    </row>
    <row r="2201" spans="1:11" x14ac:dyDescent="0.2">
      <c r="A2201" s="209" t="s">
        <v>1201</v>
      </c>
      <c r="B2201" s="209" t="s">
        <v>1140</v>
      </c>
      <c r="C2201" s="209" t="s">
        <v>1753</v>
      </c>
      <c r="D2201" s="276">
        <v>8130352</v>
      </c>
      <c r="E2201" s="479">
        <v>1.250041E-2</v>
      </c>
      <c r="F2201" s="276">
        <v>0</v>
      </c>
      <c r="G2201" s="276">
        <v>0</v>
      </c>
      <c r="H2201" s="276">
        <v>0</v>
      </c>
      <c r="I2201" s="276">
        <v>0</v>
      </c>
      <c r="J2201" s="276">
        <v>8130352</v>
      </c>
      <c r="K2201" s="479">
        <v>1.250041E-2</v>
      </c>
    </row>
    <row r="2202" spans="1:11" x14ac:dyDescent="0.2">
      <c r="A2202" s="209" t="s">
        <v>1201</v>
      </c>
      <c r="B2202" s="209" t="s">
        <v>1141</v>
      </c>
      <c r="C2202" s="209" t="s">
        <v>1753</v>
      </c>
      <c r="D2202" s="276">
        <v>5417900</v>
      </c>
      <c r="E2202" s="479">
        <v>8.3300200000000005E-3</v>
      </c>
      <c r="F2202" s="276">
        <v>153</v>
      </c>
      <c r="G2202" s="276">
        <v>0</v>
      </c>
      <c r="H2202" s="276">
        <v>0</v>
      </c>
      <c r="I2202" s="276">
        <v>0</v>
      </c>
      <c r="J2202" s="276">
        <v>5417900</v>
      </c>
      <c r="K2202" s="479">
        <v>8.3300200000000005E-3</v>
      </c>
    </row>
    <row r="2203" spans="1:11" x14ac:dyDescent="0.2">
      <c r="A2203" s="209" t="s">
        <v>1201</v>
      </c>
      <c r="B2203" s="209" t="s">
        <v>1142</v>
      </c>
      <c r="C2203" s="209" t="s">
        <v>1753</v>
      </c>
      <c r="D2203" s="276">
        <v>1540166</v>
      </c>
      <c r="E2203" s="479">
        <v>2.3679999999999999E-3</v>
      </c>
      <c r="F2203" s="276">
        <v>135</v>
      </c>
      <c r="G2203" s="276">
        <v>0</v>
      </c>
      <c r="H2203" s="276">
        <v>0</v>
      </c>
      <c r="I2203" s="276">
        <v>0</v>
      </c>
      <c r="J2203" s="276">
        <v>1540166</v>
      </c>
      <c r="K2203" s="479">
        <v>2.3679999999999999E-3</v>
      </c>
    </row>
    <row r="2204" spans="1:11" x14ac:dyDescent="0.2">
      <c r="A2204" s="209" t="s">
        <v>1201</v>
      </c>
      <c r="B2204" s="209" t="s">
        <v>1143</v>
      </c>
      <c r="C2204" s="209" t="s">
        <v>1753</v>
      </c>
      <c r="D2204" s="276">
        <v>4650</v>
      </c>
      <c r="E2204" s="479">
        <v>7.1500000000000002E-6</v>
      </c>
      <c r="F2204" s="276">
        <v>0</v>
      </c>
      <c r="G2204" s="276">
        <v>0</v>
      </c>
      <c r="H2204" s="276">
        <v>0</v>
      </c>
      <c r="I2204" s="276">
        <v>0</v>
      </c>
      <c r="J2204" s="276">
        <v>4650</v>
      </c>
      <c r="K2204" s="479">
        <v>7.1500000000000002E-6</v>
      </c>
    </row>
    <row r="2205" spans="1:11" x14ac:dyDescent="0.2">
      <c r="A2205" s="209" t="s">
        <v>1201</v>
      </c>
      <c r="B2205" s="209" t="s">
        <v>1144</v>
      </c>
      <c r="C2205" s="209" t="s">
        <v>1753</v>
      </c>
      <c r="D2205" s="276">
        <v>1713619</v>
      </c>
      <c r="E2205" s="479">
        <v>2.6346899999999999E-3</v>
      </c>
      <c r="F2205" s="276">
        <v>1105</v>
      </c>
      <c r="G2205" s="276">
        <v>0</v>
      </c>
      <c r="H2205" s="276">
        <v>0</v>
      </c>
      <c r="I2205" s="276">
        <v>0</v>
      </c>
      <c r="J2205" s="276">
        <v>1713619</v>
      </c>
      <c r="K2205" s="479">
        <v>2.6346899999999999E-3</v>
      </c>
    </row>
    <row r="2206" spans="1:11" x14ac:dyDescent="0.2">
      <c r="A2206" s="209" t="s">
        <v>1201</v>
      </c>
      <c r="B2206" s="209" t="s">
        <v>1145</v>
      </c>
      <c r="C2206" s="209" t="s">
        <v>1753</v>
      </c>
      <c r="D2206" s="276">
        <v>1085023</v>
      </c>
      <c r="E2206" s="479">
        <v>1.66822E-3</v>
      </c>
      <c r="F2206" s="276">
        <v>0</v>
      </c>
      <c r="G2206" s="276">
        <v>0</v>
      </c>
      <c r="H2206" s="276">
        <v>0</v>
      </c>
      <c r="I2206" s="276">
        <v>0</v>
      </c>
      <c r="J2206" s="276">
        <v>1085023</v>
      </c>
      <c r="K2206" s="479">
        <v>1.66822E-3</v>
      </c>
    </row>
    <row r="2207" spans="1:11" x14ac:dyDescent="0.2">
      <c r="A2207" s="209" t="s">
        <v>1201</v>
      </c>
      <c r="B2207" s="209" t="s">
        <v>815</v>
      </c>
      <c r="C2207" s="209" t="s">
        <v>1753</v>
      </c>
      <c r="D2207" s="276">
        <v>23901800</v>
      </c>
      <c r="E2207" s="479">
        <v>3.6748999999999997E-2</v>
      </c>
      <c r="F2207" s="276">
        <v>0</v>
      </c>
      <c r="G2207" s="276">
        <v>-24766311</v>
      </c>
      <c r="H2207" s="276">
        <v>0</v>
      </c>
      <c r="I2207" s="276">
        <v>0</v>
      </c>
      <c r="J2207" s="276">
        <v>-864511</v>
      </c>
      <c r="K2207" s="479">
        <v>-1.3291799999999999E-3</v>
      </c>
    </row>
    <row r="2208" spans="1:11" x14ac:dyDescent="0.2">
      <c r="A2208" s="209" t="s">
        <v>1201</v>
      </c>
      <c r="B2208" s="209" t="s">
        <v>1146</v>
      </c>
      <c r="C2208" s="209" t="s">
        <v>1753</v>
      </c>
      <c r="D2208" s="276">
        <v>39179454</v>
      </c>
      <c r="E2208" s="479">
        <v>6.0238380000000001E-2</v>
      </c>
      <c r="F2208" s="276">
        <v>0</v>
      </c>
      <c r="G2208" s="276">
        <v>0</v>
      </c>
      <c r="H2208" s="276">
        <v>-37954734</v>
      </c>
      <c r="I2208" s="276">
        <v>0</v>
      </c>
      <c r="J2208" s="276">
        <v>1224720</v>
      </c>
      <c r="K2208" s="479">
        <v>1.8830100000000001E-3</v>
      </c>
    </row>
    <row r="2209" spans="1:11" x14ac:dyDescent="0.2">
      <c r="A2209" s="209" t="s">
        <v>1201</v>
      </c>
      <c r="B2209" s="209" t="s">
        <v>1147</v>
      </c>
      <c r="C2209" s="209" t="s">
        <v>1753</v>
      </c>
      <c r="D2209" s="276">
        <v>6976693</v>
      </c>
      <c r="E2209" s="479">
        <v>1.0726660000000001E-2</v>
      </c>
      <c r="F2209" s="276">
        <v>0</v>
      </c>
      <c r="G2209" s="276">
        <v>0</v>
      </c>
      <c r="H2209" s="276">
        <v>0</v>
      </c>
      <c r="I2209" s="276">
        <v>0</v>
      </c>
      <c r="J2209" s="276">
        <v>6976693</v>
      </c>
      <c r="K2209" s="479">
        <v>1.0726660000000001E-2</v>
      </c>
    </row>
    <row r="2210" spans="1:11" x14ac:dyDescent="0.2">
      <c r="A2210" s="209" t="s">
        <v>1201</v>
      </c>
      <c r="B2210" s="209" t="s">
        <v>1148</v>
      </c>
      <c r="C2210" s="209" t="s">
        <v>1753</v>
      </c>
      <c r="D2210" s="276">
        <v>12543106</v>
      </c>
      <c r="E2210" s="479">
        <v>1.928502E-2</v>
      </c>
      <c r="F2210" s="276">
        <v>5807</v>
      </c>
      <c r="G2210" s="276">
        <v>0</v>
      </c>
      <c r="H2210" s="276">
        <v>0</v>
      </c>
      <c r="I2210" s="276">
        <v>0</v>
      </c>
      <c r="J2210" s="276">
        <v>12543106</v>
      </c>
      <c r="K2210" s="479">
        <v>1.928502E-2</v>
      </c>
    </row>
    <row r="2211" spans="1:11" x14ac:dyDescent="0.2">
      <c r="A2211" s="209" t="s">
        <v>1201</v>
      </c>
      <c r="B2211" s="209" t="s">
        <v>1149</v>
      </c>
      <c r="C2211" s="209" t="s">
        <v>1753</v>
      </c>
      <c r="D2211" s="276">
        <v>3414747</v>
      </c>
      <c r="E2211" s="479">
        <v>5.2501700000000002E-3</v>
      </c>
      <c r="F2211" s="276">
        <v>0</v>
      </c>
      <c r="G2211" s="276">
        <v>0</v>
      </c>
      <c r="H2211" s="276">
        <v>0</v>
      </c>
      <c r="I2211" s="276">
        <v>0</v>
      </c>
      <c r="J2211" s="276">
        <v>3414747</v>
      </c>
      <c r="K2211" s="479">
        <v>5.2501700000000002E-3</v>
      </c>
    </row>
    <row r="2212" spans="1:11" x14ac:dyDescent="0.2">
      <c r="A2212" s="209" t="s">
        <v>1201</v>
      </c>
      <c r="B2212" s="209" t="s">
        <v>1150</v>
      </c>
      <c r="C2212" s="209" t="s">
        <v>1753</v>
      </c>
      <c r="D2212" s="276">
        <v>14089166</v>
      </c>
      <c r="E2212" s="479">
        <v>2.166208E-2</v>
      </c>
      <c r="F2212" s="276">
        <v>1787</v>
      </c>
      <c r="G2212" s="276">
        <v>0</v>
      </c>
      <c r="H2212" s="276">
        <v>0</v>
      </c>
      <c r="I2212" s="276">
        <v>0</v>
      </c>
      <c r="J2212" s="276">
        <v>14089166</v>
      </c>
      <c r="K2212" s="479">
        <v>2.166208E-2</v>
      </c>
    </row>
    <row r="2213" spans="1:11" x14ac:dyDescent="0.2">
      <c r="A2213" s="209" t="s">
        <v>1201</v>
      </c>
      <c r="B2213" s="209" t="s">
        <v>1151</v>
      </c>
      <c r="C2213" s="209" t="s">
        <v>1753</v>
      </c>
      <c r="D2213" s="276">
        <v>51332699</v>
      </c>
      <c r="E2213" s="479">
        <v>7.8923980000000005E-2</v>
      </c>
      <c r="F2213" s="276">
        <v>0</v>
      </c>
      <c r="G2213" s="276">
        <v>0</v>
      </c>
      <c r="H2213" s="276">
        <v>0</v>
      </c>
      <c r="I2213" s="276">
        <v>0</v>
      </c>
      <c r="J2213" s="276">
        <v>51332699</v>
      </c>
      <c r="K2213" s="479">
        <v>7.8923980000000005E-2</v>
      </c>
    </row>
    <row r="2214" spans="1:11" x14ac:dyDescent="0.2">
      <c r="A2214" s="209" t="s">
        <v>1201</v>
      </c>
      <c r="B2214" s="209" t="s">
        <v>1152</v>
      </c>
      <c r="C2214" s="209" t="s">
        <v>1753</v>
      </c>
      <c r="D2214" s="276">
        <v>4661890</v>
      </c>
      <c r="E2214" s="479">
        <v>7.1676500000000002E-3</v>
      </c>
      <c r="F2214" s="276">
        <v>33232</v>
      </c>
      <c r="G2214" s="276">
        <v>0</v>
      </c>
      <c r="H2214" s="276">
        <v>0</v>
      </c>
      <c r="I2214" s="276">
        <v>0</v>
      </c>
      <c r="J2214" s="276">
        <v>4661890</v>
      </c>
      <c r="K2214" s="479">
        <v>7.1676500000000002E-3</v>
      </c>
    </row>
    <row r="2215" spans="1:11" x14ac:dyDescent="0.2">
      <c r="A2215" s="209" t="s">
        <v>1201</v>
      </c>
      <c r="B2215" s="209" t="s">
        <v>1153</v>
      </c>
      <c r="C2215" s="209" t="s">
        <v>1753</v>
      </c>
      <c r="D2215" s="276">
        <v>34334</v>
      </c>
      <c r="E2215" s="479">
        <v>5.2790000000000001E-5</v>
      </c>
      <c r="F2215" s="276">
        <v>0</v>
      </c>
      <c r="G2215" s="276">
        <v>0</v>
      </c>
      <c r="H2215" s="276">
        <v>0</v>
      </c>
      <c r="I2215" s="276">
        <v>-34008</v>
      </c>
      <c r="J2215" s="276">
        <v>326</v>
      </c>
      <c r="K2215" s="479">
        <v>4.9999999999999998E-7</v>
      </c>
    </row>
    <row r="2216" spans="1:11" x14ac:dyDescent="0.2">
      <c r="A2216" s="209" t="s">
        <v>1201</v>
      </c>
      <c r="B2216" s="209" t="s">
        <v>1154</v>
      </c>
      <c r="C2216" s="209" t="s">
        <v>1753</v>
      </c>
      <c r="D2216" s="276">
        <v>2272172</v>
      </c>
      <c r="E2216" s="479">
        <v>3.4934599999999999E-3</v>
      </c>
      <c r="F2216" s="276">
        <v>56074</v>
      </c>
      <c r="G2216" s="276">
        <v>0</v>
      </c>
      <c r="H2216" s="276">
        <v>0</v>
      </c>
      <c r="I2216" s="276">
        <v>0</v>
      </c>
      <c r="J2216" s="276">
        <v>2272172</v>
      </c>
      <c r="K2216" s="479">
        <v>3.4934599999999999E-3</v>
      </c>
    </row>
    <row r="2217" spans="1:11" x14ac:dyDescent="0.2">
      <c r="A2217" s="209" t="s">
        <v>1201</v>
      </c>
      <c r="B2217" s="209" t="s">
        <v>1251</v>
      </c>
      <c r="C2217" s="209" t="s">
        <v>1753</v>
      </c>
      <c r="D2217" s="276">
        <v>5227260</v>
      </c>
      <c r="E2217" s="479">
        <v>8.0369099999999995E-3</v>
      </c>
      <c r="F2217" s="276">
        <v>2023</v>
      </c>
      <c r="G2217" s="276">
        <v>0</v>
      </c>
      <c r="H2217" s="276">
        <v>0</v>
      </c>
      <c r="I2217" s="276">
        <v>-3858218</v>
      </c>
      <c r="J2217" s="276">
        <v>1369042</v>
      </c>
      <c r="K2217" s="479">
        <v>2.1048999999999998E-3</v>
      </c>
    </row>
    <row r="2218" spans="1:11" x14ac:dyDescent="0.2">
      <c r="A2218" s="209" t="s">
        <v>1201</v>
      </c>
      <c r="B2218" s="209" t="s">
        <v>1156</v>
      </c>
      <c r="C2218" s="209" t="s">
        <v>1753</v>
      </c>
      <c r="D2218" s="276">
        <v>3789133</v>
      </c>
      <c r="E2218" s="479">
        <v>5.82579E-3</v>
      </c>
      <c r="F2218" s="276">
        <v>1601</v>
      </c>
      <c r="G2218" s="276">
        <v>0</v>
      </c>
      <c r="H2218" s="276">
        <v>0</v>
      </c>
      <c r="I2218" s="276">
        <v>0</v>
      </c>
      <c r="J2218" s="276">
        <v>3789133</v>
      </c>
      <c r="K2218" s="479">
        <v>5.82579E-3</v>
      </c>
    </row>
    <row r="2219" spans="1:11" x14ac:dyDescent="0.2">
      <c r="A2219" s="209" t="s">
        <v>1201</v>
      </c>
      <c r="B2219" s="209" t="s">
        <v>1157</v>
      </c>
      <c r="C2219" s="209" t="s">
        <v>1753</v>
      </c>
      <c r="D2219" s="276">
        <v>202749</v>
      </c>
      <c r="E2219" s="479">
        <v>3.1173000000000003E-4</v>
      </c>
      <c r="F2219" s="276">
        <v>17727</v>
      </c>
      <c r="G2219" s="276">
        <v>0</v>
      </c>
      <c r="H2219" s="276">
        <v>0</v>
      </c>
      <c r="I2219" s="276">
        <v>-128770</v>
      </c>
      <c r="J2219" s="276">
        <v>73979</v>
      </c>
      <c r="K2219" s="479">
        <v>1.1374000000000001E-4</v>
      </c>
    </row>
    <row r="2220" spans="1:11" x14ac:dyDescent="0.2">
      <c r="A2220" s="209" t="s">
        <v>1201</v>
      </c>
      <c r="B2220" s="209" t="s">
        <v>1158</v>
      </c>
      <c r="C2220" s="209" t="s">
        <v>1753</v>
      </c>
      <c r="D2220" s="276">
        <v>388095</v>
      </c>
      <c r="E2220" s="479">
        <v>5.9670000000000003E-4</v>
      </c>
      <c r="F2220" s="276">
        <v>0</v>
      </c>
      <c r="G2220" s="276">
        <v>0</v>
      </c>
      <c r="H2220" s="276">
        <v>0</v>
      </c>
      <c r="I2220" s="276">
        <v>-134860</v>
      </c>
      <c r="J2220" s="276">
        <v>253235</v>
      </c>
      <c r="K2220" s="479">
        <v>3.8935E-4</v>
      </c>
    </row>
    <row r="2221" spans="1:11" x14ac:dyDescent="0.2">
      <c r="A2221" s="209" t="s">
        <v>1201</v>
      </c>
      <c r="B2221" s="209" t="s">
        <v>1159</v>
      </c>
      <c r="C2221" s="209" t="s">
        <v>1753</v>
      </c>
      <c r="D2221" s="276">
        <v>2534183</v>
      </c>
      <c r="E2221" s="479">
        <v>3.8963000000000001E-3</v>
      </c>
      <c r="F2221" s="276">
        <v>585491</v>
      </c>
      <c r="G2221" s="276">
        <v>0</v>
      </c>
      <c r="H2221" s="276">
        <v>0</v>
      </c>
      <c r="I2221" s="276">
        <v>-19192</v>
      </c>
      <c r="J2221" s="276">
        <v>2514991</v>
      </c>
      <c r="K2221" s="479">
        <v>3.8668000000000001E-3</v>
      </c>
    </row>
    <row r="2222" spans="1:11" x14ac:dyDescent="0.2">
      <c r="A2222" s="209" t="s">
        <v>1201</v>
      </c>
      <c r="B2222" s="209" t="s">
        <v>1160</v>
      </c>
      <c r="C2222" s="209" t="s">
        <v>1753</v>
      </c>
      <c r="D2222" s="276">
        <v>340780</v>
      </c>
      <c r="E2222" s="479">
        <v>5.2395000000000002E-4</v>
      </c>
      <c r="F2222" s="276">
        <v>0</v>
      </c>
      <c r="G2222" s="276">
        <v>0</v>
      </c>
      <c r="H2222" s="276">
        <v>0</v>
      </c>
      <c r="I2222" s="276">
        <v>-308830</v>
      </c>
      <c r="J2222" s="276">
        <v>31950</v>
      </c>
      <c r="K2222" s="479">
        <v>4.9119999999999997E-5</v>
      </c>
    </row>
    <row r="2223" spans="1:11" x14ac:dyDescent="0.2">
      <c r="A2223" s="209" t="s">
        <v>1201</v>
      </c>
      <c r="B2223" s="209" t="s">
        <v>1161</v>
      </c>
      <c r="C2223" s="209" t="s">
        <v>1753</v>
      </c>
      <c r="D2223" s="276">
        <v>444749</v>
      </c>
      <c r="E2223" s="479">
        <v>6.8380000000000003E-4</v>
      </c>
      <c r="F2223" s="276">
        <v>0</v>
      </c>
      <c r="G2223" s="276">
        <v>0</v>
      </c>
      <c r="H2223" s="276">
        <v>0</v>
      </c>
      <c r="I2223" s="276">
        <v>-439885</v>
      </c>
      <c r="J2223" s="276">
        <v>4864</v>
      </c>
      <c r="K2223" s="479">
        <v>7.4800000000000004E-6</v>
      </c>
    </row>
    <row r="2224" spans="1:11" x14ac:dyDescent="0.2">
      <c r="A2224" s="209" t="s">
        <v>1201</v>
      </c>
      <c r="B2224" s="209" t="s">
        <v>1162</v>
      </c>
      <c r="C2224" s="209" t="s">
        <v>1753</v>
      </c>
      <c r="D2224" s="276">
        <v>154352</v>
      </c>
      <c r="E2224" s="479">
        <v>2.3732000000000001E-4</v>
      </c>
      <c r="F2224" s="276">
        <v>0</v>
      </c>
      <c r="G2224" s="276">
        <v>0</v>
      </c>
      <c r="H2224" s="276">
        <v>0</v>
      </c>
      <c r="I2224" s="276">
        <v>0</v>
      </c>
      <c r="J2224" s="276">
        <v>154352</v>
      </c>
      <c r="K2224" s="479">
        <v>2.3732000000000001E-4</v>
      </c>
    </row>
    <row r="2225" spans="1:11" x14ac:dyDescent="0.2">
      <c r="A2225" s="209" t="s">
        <v>1201</v>
      </c>
      <c r="B2225" s="209" t="s">
        <v>1163</v>
      </c>
      <c r="C2225" s="209" t="s">
        <v>1753</v>
      </c>
      <c r="D2225" s="276">
        <v>3423396</v>
      </c>
      <c r="E2225" s="479">
        <v>5.2634700000000001E-3</v>
      </c>
      <c r="F2225" s="276">
        <v>48405</v>
      </c>
      <c r="G2225" s="276">
        <v>0</v>
      </c>
      <c r="H2225" s="276">
        <v>0</v>
      </c>
      <c r="I2225" s="276">
        <v>0</v>
      </c>
      <c r="J2225" s="276">
        <v>3423396</v>
      </c>
      <c r="K2225" s="479">
        <v>5.2634700000000001E-3</v>
      </c>
    </row>
    <row r="2226" spans="1:11" x14ac:dyDescent="0.2">
      <c r="A2226" s="209" t="s">
        <v>1201</v>
      </c>
      <c r="B2226" s="209" t="s">
        <v>1164</v>
      </c>
      <c r="C2226" s="209" t="s">
        <v>1753</v>
      </c>
      <c r="D2226" s="276">
        <v>236042</v>
      </c>
      <c r="E2226" s="479">
        <v>3.6290999999999998E-4</v>
      </c>
      <c r="F2226" s="276">
        <v>488</v>
      </c>
      <c r="G2226" s="276">
        <v>0</v>
      </c>
      <c r="H2226" s="276">
        <v>0</v>
      </c>
      <c r="I2226" s="276">
        <v>0</v>
      </c>
      <c r="J2226" s="276">
        <v>236042</v>
      </c>
      <c r="K2226" s="479">
        <v>3.6290999999999998E-4</v>
      </c>
    </row>
    <row r="2227" spans="1:11" x14ac:dyDescent="0.2">
      <c r="A2227" s="209" t="s">
        <v>1201</v>
      </c>
      <c r="B2227" s="209" t="s">
        <v>1165</v>
      </c>
      <c r="C2227" s="209" t="s">
        <v>1753</v>
      </c>
      <c r="D2227" s="276">
        <v>9156707</v>
      </c>
      <c r="E2227" s="479">
        <v>1.4078429999999999E-2</v>
      </c>
      <c r="F2227" s="276">
        <v>3005</v>
      </c>
      <c r="G2227" s="276">
        <v>0</v>
      </c>
      <c r="H2227" s="276">
        <v>0</v>
      </c>
      <c r="I2227" s="276">
        <v>0</v>
      </c>
      <c r="J2227" s="276">
        <v>9156707</v>
      </c>
      <c r="K2227" s="479">
        <v>1.4078429999999999E-2</v>
      </c>
    </row>
    <row r="2228" spans="1:11" x14ac:dyDescent="0.2">
      <c r="A2228" s="209" t="s">
        <v>1201</v>
      </c>
      <c r="B2228" s="209" t="s">
        <v>1166</v>
      </c>
      <c r="C2228" s="209" t="s">
        <v>1753</v>
      </c>
      <c r="D2228" s="276">
        <v>1331767</v>
      </c>
      <c r="E2228" s="479">
        <v>2.0475900000000002E-3</v>
      </c>
      <c r="F2228" s="276">
        <v>0</v>
      </c>
      <c r="G2228" s="276">
        <v>0</v>
      </c>
      <c r="H2228" s="276">
        <v>0</v>
      </c>
      <c r="I2228" s="276">
        <v>0</v>
      </c>
      <c r="J2228" s="276">
        <v>1331767</v>
      </c>
      <c r="K2228" s="479">
        <v>2.0475900000000002E-3</v>
      </c>
    </row>
    <row r="2229" spans="1:11" x14ac:dyDescent="0.2">
      <c r="A2229" s="209" t="s">
        <v>1201</v>
      </c>
      <c r="B2229" s="209" t="s">
        <v>1167</v>
      </c>
      <c r="C2229" s="209" t="s">
        <v>1753</v>
      </c>
      <c r="D2229" s="276">
        <v>10776664</v>
      </c>
      <c r="E2229" s="479">
        <v>1.6569110000000001E-2</v>
      </c>
      <c r="F2229" s="276">
        <v>326804</v>
      </c>
      <c r="G2229" s="276">
        <v>85315</v>
      </c>
      <c r="H2229" s="276">
        <v>248507</v>
      </c>
      <c r="I2229" s="276">
        <v>20907</v>
      </c>
      <c r="J2229" s="276">
        <v>11131393</v>
      </c>
      <c r="K2229" s="479">
        <v>1.7114509999999999E-2</v>
      </c>
    </row>
    <row r="2230" spans="1:11" x14ac:dyDescent="0.2">
      <c r="A2230" s="209" t="s">
        <v>1201</v>
      </c>
      <c r="B2230" s="209" t="s">
        <v>1168</v>
      </c>
      <c r="C2230" s="209" t="s">
        <v>1753</v>
      </c>
      <c r="D2230" s="276">
        <v>782443</v>
      </c>
      <c r="E2230" s="479">
        <v>1.20301E-3</v>
      </c>
      <c r="F2230" s="276">
        <v>33</v>
      </c>
      <c r="G2230" s="276">
        <v>0</v>
      </c>
      <c r="H2230" s="276">
        <v>0</v>
      </c>
      <c r="I2230" s="276">
        <v>0</v>
      </c>
      <c r="J2230" s="276">
        <v>782443</v>
      </c>
      <c r="K2230" s="479">
        <v>1.20301E-3</v>
      </c>
    </row>
    <row r="2231" spans="1:11" x14ac:dyDescent="0.2">
      <c r="A2231" s="209" t="s">
        <v>1201</v>
      </c>
      <c r="B2231" s="209" t="s">
        <v>1169</v>
      </c>
      <c r="C2231" s="209" t="s">
        <v>1753</v>
      </c>
      <c r="D2231" s="276">
        <v>1544892</v>
      </c>
      <c r="E2231" s="479">
        <v>2.3752700000000001E-3</v>
      </c>
      <c r="F2231" s="276">
        <v>22956</v>
      </c>
      <c r="G2231" s="276">
        <v>167013</v>
      </c>
      <c r="H2231" s="276">
        <v>850867</v>
      </c>
      <c r="I2231" s="276">
        <v>76276</v>
      </c>
      <c r="J2231" s="276">
        <v>2639048</v>
      </c>
      <c r="K2231" s="479">
        <v>4.0575300000000002E-3</v>
      </c>
    </row>
    <row r="2232" spans="1:11" x14ac:dyDescent="0.2">
      <c r="A2232" s="209" t="s">
        <v>1201</v>
      </c>
      <c r="B2232" s="209" t="s">
        <v>803</v>
      </c>
      <c r="C2232" s="209" t="s">
        <v>1753</v>
      </c>
      <c r="D2232" s="276">
        <v>12914821</v>
      </c>
      <c r="E2232" s="479">
        <v>1.9856530000000001E-2</v>
      </c>
      <c r="F2232" s="276">
        <v>0</v>
      </c>
      <c r="G2232" s="276">
        <v>0</v>
      </c>
      <c r="H2232" s="276">
        <v>0</v>
      </c>
      <c r="I2232" s="276">
        <v>0</v>
      </c>
      <c r="J2232" s="276">
        <v>12914821</v>
      </c>
      <c r="K2232" s="479">
        <v>1.9856530000000001E-2</v>
      </c>
    </row>
    <row r="2233" spans="1:11" x14ac:dyDescent="0.2">
      <c r="A2233" s="209" t="s">
        <v>1201</v>
      </c>
      <c r="B2233" s="209" t="s">
        <v>801</v>
      </c>
      <c r="C2233" s="209" t="s">
        <v>1753</v>
      </c>
      <c r="D2233" s="276">
        <v>25666925</v>
      </c>
      <c r="E2233" s="479">
        <v>3.9462879999999999E-2</v>
      </c>
      <c r="F2233" s="276">
        <v>0</v>
      </c>
      <c r="G2233" s="276">
        <v>0</v>
      </c>
      <c r="H2233" s="276">
        <v>0</v>
      </c>
      <c r="I2233" s="276">
        <v>0</v>
      </c>
      <c r="J2233" s="276">
        <v>25666925</v>
      </c>
      <c r="K2233" s="479">
        <v>3.9462879999999999E-2</v>
      </c>
    </row>
    <row r="2234" spans="1:11" x14ac:dyDescent="0.2">
      <c r="A2234" s="209" t="s">
        <v>1201</v>
      </c>
      <c r="B2234" s="209" t="s">
        <v>1170</v>
      </c>
      <c r="C2234" s="209" t="s">
        <v>1753</v>
      </c>
      <c r="D2234" s="276">
        <v>22600843</v>
      </c>
      <c r="E2234" s="479">
        <v>3.474878E-2</v>
      </c>
      <c r="F2234" s="276">
        <v>0</v>
      </c>
      <c r="G2234" s="276">
        <v>0</v>
      </c>
      <c r="H2234" s="276">
        <v>0</v>
      </c>
      <c r="I2234" s="276">
        <v>631</v>
      </c>
      <c r="J2234" s="276">
        <v>22601474</v>
      </c>
      <c r="K2234" s="479">
        <v>3.4749750000000003E-2</v>
      </c>
    </row>
    <row r="2235" spans="1:11" x14ac:dyDescent="0.2">
      <c r="A2235" s="209" t="s">
        <v>1201</v>
      </c>
      <c r="B2235" s="209" t="s">
        <v>1171</v>
      </c>
      <c r="C2235" s="209" t="s">
        <v>1753</v>
      </c>
      <c r="D2235" s="276">
        <v>2193572</v>
      </c>
      <c r="E2235" s="479">
        <v>3.3726199999999998E-3</v>
      </c>
      <c r="F2235" s="276">
        <v>0</v>
      </c>
      <c r="G2235" s="276">
        <v>0</v>
      </c>
      <c r="H2235" s="276">
        <v>0</v>
      </c>
      <c r="I2235" s="276">
        <v>0</v>
      </c>
      <c r="J2235" s="276">
        <v>2193572</v>
      </c>
      <c r="K2235" s="479">
        <v>3.3726199999999998E-3</v>
      </c>
    </row>
    <row r="2236" spans="1:11" x14ac:dyDescent="0.2">
      <c r="A2236" s="209" t="s">
        <v>1201</v>
      </c>
      <c r="B2236" s="209" t="s">
        <v>1172</v>
      </c>
      <c r="C2236" s="209" t="s">
        <v>1753</v>
      </c>
      <c r="D2236" s="276">
        <v>6481939</v>
      </c>
      <c r="E2236" s="479">
        <v>9.9659799999999993E-3</v>
      </c>
      <c r="F2236" s="276">
        <v>145193</v>
      </c>
      <c r="G2236" s="276">
        <v>0</v>
      </c>
      <c r="H2236" s="276">
        <v>0</v>
      </c>
      <c r="I2236" s="276">
        <v>0</v>
      </c>
      <c r="J2236" s="276">
        <v>6481939</v>
      </c>
      <c r="K2236" s="479">
        <v>9.9659799999999993E-3</v>
      </c>
    </row>
    <row r="2237" spans="1:11" x14ac:dyDescent="0.2">
      <c r="A2237" s="209" t="s">
        <v>1201</v>
      </c>
      <c r="B2237" s="209" t="s">
        <v>1173</v>
      </c>
      <c r="C2237" s="209" t="s">
        <v>1753</v>
      </c>
      <c r="D2237" s="276">
        <v>13954766</v>
      </c>
      <c r="E2237" s="479">
        <v>2.1455439999999999E-2</v>
      </c>
      <c r="F2237" s="276">
        <v>1631187</v>
      </c>
      <c r="G2237" s="276">
        <v>0</v>
      </c>
      <c r="H2237" s="276">
        <v>0</v>
      </c>
      <c r="I2237" s="276">
        <v>0</v>
      </c>
      <c r="J2237" s="276">
        <v>13954766</v>
      </c>
      <c r="K2237" s="479">
        <v>2.1455439999999999E-2</v>
      </c>
    </row>
    <row r="2238" spans="1:11" x14ac:dyDescent="0.2">
      <c r="A2238" s="209" t="s">
        <v>1201</v>
      </c>
      <c r="B2238" s="209" t="s">
        <v>793</v>
      </c>
      <c r="C2238" s="209" t="s">
        <v>1753</v>
      </c>
      <c r="D2238" s="276">
        <v>45451363</v>
      </c>
      <c r="E2238" s="479">
        <v>6.9881429999999994E-2</v>
      </c>
      <c r="F2238" s="276">
        <v>3569</v>
      </c>
      <c r="G2238" s="276">
        <v>0</v>
      </c>
      <c r="H2238" s="276">
        <v>0</v>
      </c>
      <c r="I2238" s="276">
        <v>0</v>
      </c>
      <c r="J2238" s="276">
        <v>45451363</v>
      </c>
      <c r="K2238" s="479">
        <v>6.9881429999999994E-2</v>
      </c>
    </row>
    <row r="2239" spans="1:11" x14ac:dyDescent="0.2">
      <c r="A2239" s="209" t="s">
        <v>1201</v>
      </c>
      <c r="B2239" s="209" t="s">
        <v>790</v>
      </c>
      <c r="C2239" s="209" t="s">
        <v>1753</v>
      </c>
      <c r="D2239" s="276">
        <v>1103108</v>
      </c>
      <c r="E2239" s="479">
        <v>1.6960300000000001E-3</v>
      </c>
      <c r="F2239" s="276">
        <v>0</v>
      </c>
      <c r="G2239" s="276">
        <v>0</v>
      </c>
      <c r="H2239" s="276">
        <v>0</v>
      </c>
      <c r="I2239" s="276">
        <v>0</v>
      </c>
      <c r="J2239" s="276">
        <v>1103108</v>
      </c>
      <c r="K2239" s="479">
        <v>1.6960300000000001E-3</v>
      </c>
    </row>
    <row r="2240" spans="1:11" x14ac:dyDescent="0.2">
      <c r="A2240" s="209" t="s">
        <v>1201</v>
      </c>
      <c r="B2240" s="209" t="s">
        <v>1174</v>
      </c>
      <c r="C2240" s="209" t="s">
        <v>1753</v>
      </c>
      <c r="D2240" s="276">
        <v>9909287</v>
      </c>
      <c r="E2240" s="479">
        <v>1.5235520000000001E-2</v>
      </c>
      <c r="F2240" s="276">
        <v>0</v>
      </c>
      <c r="G2240" s="276">
        <v>0</v>
      </c>
      <c r="H2240" s="276">
        <v>0</v>
      </c>
      <c r="I2240" s="276">
        <v>0</v>
      </c>
      <c r="J2240" s="276">
        <v>9909287</v>
      </c>
      <c r="K2240" s="479">
        <v>1.5235520000000001E-2</v>
      </c>
    </row>
    <row r="2241" spans="1:11" x14ac:dyDescent="0.2">
      <c r="A2241" s="209" t="s">
        <v>1201</v>
      </c>
      <c r="B2241" s="209" t="s">
        <v>1175</v>
      </c>
      <c r="C2241" s="209" t="s">
        <v>1753</v>
      </c>
      <c r="D2241" s="276">
        <v>9928272</v>
      </c>
      <c r="E2241" s="479">
        <v>1.5264710000000001E-2</v>
      </c>
      <c r="F2241" s="276">
        <v>0</v>
      </c>
      <c r="G2241" s="276">
        <v>0</v>
      </c>
      <c r="H2241" s="276">
        <v>0</v>
      </c>
      <c r="I2241" s="276">
        <v>0</v>
      </c>
      <c r="J2241" s="276">
        <v>9928272</v>
      </c>
      <c r="K2241" s="479">
        <v>1.5264710000000001E-2</v>
      </c>
    </row>
    <row r="2242" spans="1:11" x14ac:dyDescent="0.2">
      <c r="A2242" s="209" t="s">
        <v>1201</v>
      </c>
      <c r="B2242" s="209" t="s">
        <v>1176</v>
      </c>
      <c r="C2242" s="209" t="s">
        <v>1753</v>
      </c>
      <c r="D2242" s="276">
        <v>3337765</v>
      </c>
      <c r="E2242" s="479">
        <v>5.1318099999999997E-3</v>
      </c>
      <c r="F2242" s="276">
        <v>714</v>
      </c>
      <c r="G2242" s="276">
        <v>0</v>
      </c>
      <c r="H2242" s="276">
        <v>0</v>
      </c>
      <c r="I2242" s="276">
        <v>0</v>
      </c>
      <c r="J2242" s="276">
        <v>3337765</v>
      </c>
      <c r="K2242" s="479">
        <v>5.1318099999999997E-3</v>
      </c>
    </row>
    <row r="2243" spans="1:11" x14ac:dyDescent="0.2">
      <c r="A2243" s="209" t="s">
        <v>1201</v>
      </c>
      <c r="B2243" s="209" t="s">
        <v>1177</v>
      </c>
      <c r="C2243" s="209" t="s">
        <v>1753</v>
      </c>
      <c r="D2243" s="276">
        <v>1206171</v>
      </c>
      <c r="E2243" s="479">
        <v>1.8544900000000001E-3</v>
      </c>
      <c r="F2243" s="276">
        <v>649</v>
      </c>
      <c r="G2243" s="276">
        <v>0</v>
      </c>
      <c r="H2243" s="276">
        <v>0</v>
      </c>
      <c r="I2243" s="276">
        <v>0</v>
      </c>
      <c r="J2243" s="276">
        <v>1206171</v>
      </c>
      <c r="K2243" s="479">
        <v>1.8544900000000001E-3</v>
      </c>
    </row>
    <row r="2244" spans="1:11" x14ac:dyDescent="0.2">
      <c r="A2244" s="209" t="s">
        <v>1201</v>
      </c>
      <c r="B2244" s="209" t="s">
        <v>1178</v>
      </c>
      <c r="C2244" s="209" t="s">
        <v>1753</v>
      </c>
      <c r="D2244" s="276">
        <v>168069</v>
      </c>
      <c r="E2244" s="479">
        <v>2.5840999999999999E-4</v>
      </c>
      <c r="F2244" s="276">
        <v>71</v>
      </c>
      <c r="G2244" s="276">
        <v>0</v>
      </c>
      <c r="H2244" s="276">
        <v>0</v>
      </c>
      <c r="I2244" s="276">
        <v>0</v>
      </c>
      <c r="J2244" s="276">
        <v>168069</v>
      </c>
      <c r="K2244" s="479">
        <v>2.5840999999999999E-4</v>
      </c>
    </row>
    <row r="2245" spans="1:11" x14ac:dyDescent="0.2">
      <c r="A2245" s="209" t="s">
        <v>1201</v>
      </c>
      <c r="B2245" s="209" t="s">
        <v>1179</v>
      </c>
      <c r="C2245" s="209" t="s">
        <v>1753</v>
      </c>
      <c r="D2245" s="276">
        <v>406594</v>
      </c>
      <c r="E2245" s="479">
        <v>6.2514000000000005E-4</v>
      </c>
      <c r="F2245" s="276">
        <v>0</v>
      </c>
      <c r="G2245" s="276">
        <v>0</v>
      </c>
      <c r="H2245" s="276">
        <v>0</v>
      </c>
      <c r="I2245" s="276">
        <v>0</v>
      </c>
      <c r="J2245" s="276">
        <v>406594</v>
      </c>
      <c r="K2245" s="479">
        <v>6.2514000000000005E-4</v>
      </c>
    </row>
    <row r="2246" spans="1:11" x14ac:dyDescent="0.2">
      <c r="A2246" s="209" t="s">
        <v>1201</v>
      </c>
      <c r="B2246" s="209" t="s">
        <v>1180</v>
      </c>
      <c r="C2246" s="209" t="s">
        <v>1753</v>
      </c>
      <c r="D2246" s="276">
        <v>2791746</v>
      </c>
      <c r="E2246" s="479">
        <v>4.2923099999999997E-3</v>
      </c>
      <c r="F2246" s="276">
        <v>277</v>
      </c>
      <c r="G2246" s="276">
        <v>0</v>
      </c>
      <c r="H2246" s="276">
        <v>0</v>
      </c>
      <c r="I2246" s="276">
        <v>0</v>
      </c>
      <c r="J2246" s="276">
        <v>2791746</v>
      </c>
      <c r="K2246" s="479">
        <v>4.2923099999999997E-3</v>
      </c>
    </row>
    <row r="2247" spans="1:11" x14ac:dyDescent="0.2">
      <c r="A2247" s="209" t="s">
        <v>1201</v>
      </c>
      <c r="B2247" s="209" t="s">
        <v>1181</v>
      </c>
      <c r="C2247" s="209" t="s">
        <v>1753</v>
      </c>
      <c r="D2247" s="276">
        <v>100907</v>
      </c>
      <c r="E2247" s="479">
        <v>1.5514000000000001E-4</v>
      </c>
      <c r="F2247" s="276">
        <v>8</v>
      </c>
      <c r="G2247" s="276">
        <v>0</v>
      </c>
      <c r="H2247" s="276">
        <v>0</v>
      </c>
      <c r="I2247" s="276">
        <v>0</v>
      </c>
      <c r="J2247" s="276">
        <v>100907</v>
      </c>
      <c r="K2247" s="479">
        <v>1.5514000000000001E-4</v>
      </c>
    </row>
    <row r="2248" spans="1:11" x14ac:dyDescent="0.2">
      <c r="A2248" s="209" t="s">
        <v>1201</v>
      </c>
      <c r="B2248" s="209" t="s">
        <v>1182</v>
      </c>
      <c r="C2248" s="209" t="s">
        <v>1753</v>
      </c>
      <c r="D2248" s="276">
        <v>4589875</v>
      </c>
      <c r="E2248" s="479">
        <v>7.0569300000000003E-3</v>
      </c>
      <c r="F2248" s="276">
        <v>21531</v>
      </c>
      <c r="G2248" s="276">
        <v>0</v>
      </c>
      <c r="H2248" s="276">
        <v>0</v>
      </c>
      <c r="I2248" s="276">
        <v>0</v>
      </c>
      <c r="J2248" s="276">
        <v>4589875</v>
      </c>
      <c r="K2248" s="479">
        <v>7.0569300000000003E-3</v>
      </c>
    </row>
    <row r="2249" spans="1:11" x14ac:dyDescent="0.2">
      <c r="A2249" s="209" t="s">
        <v>1201</v>
      </c>
      <c r="B2249" s="209" t="s">
        <v>1183</v>
      </c>
      <c r="C2249" s="209" t="s">
        <v>1753</v>
      </c>
      <c r="D2249" s="276">
        <v>5673474</v>
      </c>
      <c r="E2249" s="479">
        <v>8.7229600000000001E-3</v>
      </c>
      <c r="F2249" s="276">
        <v>597564</v>
      </c>
      <c r="G2249" s="276">
        <v>0</v>
      </c>
      <c r="H2249" s="276">
        <v>0</v>
      </c>
      <c r="I2249" s="276">
        <v>0</v>
      </c>
      <c r="J2249" s="276">
        <v>5673474</v>
      </c>
      <c r="K2249" s="479">
        <v>8.7229600000000001E-3</v>
      </c>
    </row>
    <row r="2250" spans="1:11" x14ac:dyDescent="0.2">
      <c r="A2250" s="209" t="s">
        <v>1201</v>
      </c>
      <c r="B2250" s="209" t="s">
        <v>1184</v>
      </c>
      <c r="C2250" s="209" t="s">
        <v>1753</v>
      </c>
      <c r="D2250" s="276">
        <v>27521087</v>
      </c>
      <c r="E2250" s="479">
        <v>4.2313650000000001E-2</v>
      </c>
      <c r="F2250" s="276">
        <v>447086</v>
      </c>
      <c r="G2250" s="276">
        <v>0</v>
      </c>
      <c r="H2250" s="276">
        <v>0</v>
      </c>
      <c r="I2250" s="276">
        <v>0</v>
      </c>
      <c r="J2250" s="276">
        <v>27521087</v>
      </c>
      <c r="K2250" s="479">
        <v>4.2313650000000001E-2</v>
      </c>
    </row>
    <row r="2251" spans="1:11" x14ac:dyDescent="0.2">
      <c r="A2251" s="209" t="s">
        <v>1201</v>
      </c>
      <c r="B2251" s="209" t="s">
        <v>1185</v>
      </c>
      <c r="C2251" s="209" t="s">
        <v>1753</v>
      </c>
      <c r="D2251" s="276">
        <v>4265548</v>
      </c>
      <c r="E2251" s="479">
        <v>6.5582799999999997E-3</v>
      </c>
      <c r="F2251" s="276">
        <v>2698</v>
      </c>
      <c r="G2251" s="276">
        <v>0</v>
      </c>
      <c r="H2251" s="276">
        <v>0</v>
      </c>
      <c r="I2251" s="276">
        <v>0</v>
      </c>
      <c r="J2251" s="276">
        <v>4265548</v>
      </c>
      <c r="K2251" s="479">
        <v>6.5582799999999997E-3</v>
      </c>
    </row>
    <row r="2252" spans="1:11" x14ac:dyDescent="0.2">
      <c r="A2252" s="209" t="s">
        <v>1201</v>
      </c>
      <c r="B2252" s="209" t="s">
        <v>1186</v>
      </c>
      <c r="C2252" s="209" t="s">
        <v>1753</v>
      </c>
      <c r="D2252" s="276">
        <v>9170807</v>
      </c>
      <c r="E2252" s="479">
        <v>1.4100110000000001E-2</v>
      </c>
      <c r="F2252" s="276">
        <v>150953</v>
      </c>
      <c r="G2252" s="276">
        <v>0</v>
      </c>
      <c r="H2252" s="276">
        <v>0</v>
      </c>
      <c r="I2252" s="276">
        <v>0</v>
      </c>
      <c r="J2252" s="276">
        <v>9170807</v>
      </c>
      <c r="K2252" s="479">
        <v>1.4100110000000001E-2</v>
      </c>
    </row>
    <row r="2253" spans="1:11" x14ac:dyDescent="0.2">
      <c r="A2253" s="209" t="s">
        <v>1201</v>
      </c>
      <c r="B2253" s="209" t="s">
        <v>1187</v>
      </c>
      <c r="C2253" s="209" t="s">
        <v>1753</v>
      </c>
      <c r="D2253" s="276">
        <v>6736689</v>
      </c>
      <c r="E2253" s="479">
        <v>1.0357649999999999E-2</v>
      </c>
      <c r="F2253" s="276">
        <v>15893</v>
      </c>
      <c r="G2253" s="276">
        <v>990</v>
      </c>
      <c r="H2253" s="276">
        <v>0</v>
      </c>
      <c r="I2253" s="276">
        <v>351</v>
      </c>
      <c r="J2253" s="276">
        <v>6738030</v>
      </c>
      <c r="K2253" s="479">
        <v>1.0359719999999999E-2</v>
      </c>
    </row>
    <row r="2254" spans="1:11" x14ac:dyDescent="0.2">
      <c r="A2254" s="209" t="s">
        <v>1201</v>
      </c>
      <c r="B2254" s="209" t="s">
        <v>1189</v>
      </c>
      <c r="C2254" s="209" t="s">
        <v>1753</v>
      </c>
      <c r="D2254" s="276">
        <v>15338</v>
      </c>
      <c r="E2254" s="479">
        <v>2.3580000000000001E-5</v>
      </c>
      <c r="F2254" s="276">
        <v>10043</v>
      </c>
      <c r="G2254" s="276">
        <v>149</v>
      </c>
      <c r="H2254" s="276">
        <v>157</v>
      </c>
      <c r="I2254" s="276">
        <v>384</v>
      </c>
      <c r="J2254" s="276">
        <v>16028</v>
      </c>
      <c r="K2254" s="479">
        <v>2.4640000000000001E-5</v>
      </c>
    </row>
    <row r="2255" spans="1:11" x14ac:dyDescent="0.2">
      <c r="A2255" s="209" t="s">
        <v>1201</v>
      </c>
      <c r="B2255" s="209" t="s">
        <v>1190</v>
      </c>
      <c r="C2255" s="209" t="s">
        <v>1753</v>
      </c>
      <c r="D2255" s="276">
        <v>650406841</v>
      </c>
      <c r="E2255" s="479">
        <v>1</v>
      </c>
      <c r="F2255" s="276">
        <v>32256264</v>
      </c>
      <c r="G2255" s="276">
        <v>0</v>
      </c>
      <c r="H2255" s="276">
        <v>0</v>
      </c>
      <c r="I2255" s="276">
        <v>0</v>
      </c>
      <c r="J2255" s="276">
        <v>650406841</v>
      </c>
      <c r="K2255" s="479">
        <v>1</v>
      </c>
    </row>
    <row r="2256" spans="1:11" x14ac:dyDescent="0.2">
      <c r="A2256" s="209" t="s">
        <v>1201</v>
      </c>
      <c r="B2256" s="209" t="s">
        <v>691</v>
      </c>
      <c r="C2256" s="209" t="s">
        <v>1753</v>
      </c>
      <c r="D2256" s="276">
        <v>650406841</v>
      </c>
      <c r="E2256" s="479">
        <v>1</v>
      </c>
      <c r="F2256" s="276">
        <v>0</v>
      </c>
      <c r="G2256" s="276">
        <v>0</v>
      </c>
      <c r="H2256" s="276">
        <v>0</v>
      </c>
      <c r="I2256" s="276">
        <v>0</v>
      </c>
      <c r="J2256" s="276">
        <v>650406841</v>
      </c>
      <c r="K2256" s="479">
        <v>1</v>
      </c>
    </row>
    <row r="2257" spans="1:11" x14ac:dyDescent="0.2">
      <c r="A2257" s="209" t="s">
        <v>1202</v>
      </c>
      <c r="B2257" s="209" t="s">
        <v>508</v>
      </c>
      <c r="C2257" s="209" t="s">
        <v>1753</v>
      </c>
      <c r="D2257" s="276">
        <v>1869902</v>
      </c>
      <c r="E2257" s="479">
        <v>1.6695799999999999E-3</v>
      </c>
      <c r="F2257" s="276">
        <v>263827</v>
      </c>
      <c r="G2257" s="276">
        <v>93469</v>
      </c>
      <c r="H2257" s="276">
        <v>3</v>
      </c>
      <c r="I2257" s="276">
        <v>168869</v>
      </c>
      <c r="J2257" s="276">
        <v>2132243</v>
      </c>
      <c r="K2257" s="479">
        <v>1.9038099999999999E-3</v>
      </c>
    </row>
    <row r="2258" spans="1:11" x14ac:dyDescent="0.2">
      <c r="A2258" s="209" t="s">
        <v>1202</v>
      </c>
      <c r="B2258" s="209" t="s">
        <v>500</v>
      </c>
      <c r="C2258" s="209" t="s">
        <v>1753</v>
      </c>
      <c r="D2258" s="276">
        <v>572754</v>
      </c>
      <c r="E2258" s="479">
        <v>5.1139000000000002E-4</v>
      </c>
      <c r="F2258" s="276">
        <v>261048</v>
      </c>
      <c r="G2258" s="276">
        <v>145913</v>
      </c>
      <c r="H2258" s="276">
        <v>60321</v>
      </c>
      <c r="I2258" s="276">
        <v>63493</v>
      </c>
      <c r="J2258" s="276">
        <v>842481</v>
      </c>
      <c r="K2258" s="479">
        <v>7.5221999999999995E-4</v>
      </c>
    </row>
    <row r="2259" spans="1:11" x14ac:dyDescent="0.2">
      <c r="A2259" s="209" t="s">
        <v>1202</v>
      </c>
      <c r="B2259" s="209" t="s">
        <v>490</v>
      </c>
      <c r="C2259" s="209" t="s">
        <v>1753</v>
      </c>
      <c r="D2259" s="276">
        <v>2504103</v>
      </c>
      <c r="E2259" s="479">
        <v>2.2358299999999998E-3</v>
      </c>
      <c r="F2259" s="276">
        <v>112504</v>
      </c>
      <c r="G2259" s="276">
        <v>1181075</v>
      </c>
      <c r="H2259" s="276">
        <v>876803</v>
      </c>
      <c r="I2259" s="276">
        <v>289671</v>
      </c>
      <c r="J2259" s="276">
        <v>4851652</v>
      </c>
      <c r="K2259" s="479">
        <v>4.3318799999999998E-3</v>
      </c>
    </row>
    <row r="2260" spans="1:11" x14ac:dyDescent="0.2">
      <c r="A2260" s="209" t="s">
        <v>1202</v>
      </c>
      <c r="B2260" s="209" t="s">
        <v>489</v>
      </c>
      <c r="C2260" s="209" t="s">
        <v>1753</v>
      </c>
      <c r="D2260" s="276">
        <v>1164579</v>
      </c>
      <c r="E2260" s="479">
        <v>1.0398199999999999E-3</v>
      </c>
      <c r="F2260" s="276">
        <v>357400</v>
      </c>
      <c r="G2260" s="276">
        <v>963747</v>
      </c>
      <c r="H2260" s="276">
        <v>426433</v>
      </c>
      <c r="I2260" s="276">
        <v>44993</v>
      </c>
      <c r="J2260" s="276">
        <v>2599752</v>
      </c>
      <c r="K2260" s="479">
        <v>2.32124E-3</v>
      </c>
    </row>
    <row r="2261" spans="1:11" x14ac:dyDescent="0.2">
      <c r="A2261" s="209" t="s">
        <v>1202</v>
      </c>
      <c r="B2261" s="209" t="s">
        <v>487</v>
      </c>
      <c r="C2261" s="209" t="s">
        <v>1753</v>
      </c>
      <c r="D2261" s="276">
        <v>1060466</v>
      </c>
      <c r="E2261" s="479">
        <v>9.4686E-4</v>
      </c>
      <c r="F2261" s="276">
        <v>900076</v>
      </c>
      <c r="G2261" s="276">
        <v>210095</v>
      </c>
      <c r="H2261" s="276">
        <v>1054</v>
      </c>
      <c r="I2261" s="276">
        <v>66648</v>
      </c>
      <c r="J2261" s="276">
        <v>1338263</v>
      </c>
      <c r="K2261" s="479">
        <v>1.1948900000000001E-3</v>
      </c>
    </row>
    <row r="2262" spans="1:11" x14ac:dyDescent="0.2">
      <c r="A2262" s="209" t="s">
        <v>1202</v>
      </c>
      <c r="B2262" s="209" t="s">
        <v>479</v>
      </c>
      <c r="C2262" s="209" t="s">
        <v>1753</v>
      </c>
      <c r="D2262" s="276">
        <v>1172825</v>
      </c>
      <c r="E2262" s="479">
        <v>1.04718E-3</v>
      </c>
      <c r="F2262" s="276">
        <v>452732</v>
      </c>
      <c r="G2262" s="276">
        <v>231989</v>
      </c>
      <c r="H2262" s="276">
        <v>347938</v>
      </c>
      <c r="I2262" s="276">
        <v>44608</v>
      </c>
      <c r="J2262" s="276">
        <v>1797360</v>
      </c>
      <c r="K2262" s="479">
        <v>1.6048099999999999E-3</v>
      </c>
    </row>
    <row r="2263" spans="1:11" x14ac:dyDescent="0.2">
      <c r="A2263" s="209" t="s">
        <v>1202</v>
      </c>
      <c r="B2263" s="209" t="s">
        <v>472</v>
      </c>
      <c r="C2263" s="209" t="s">
        <v>1753</v>
      </c>
      <c r="D2263" s="276">
        <v>3637884</v>
      </c>
      <c r="E2263" s="479">
        <v>3.24815E-3</v>
      </c>
      <c r="F2263" s="276">
        <v>62397</v>
      </c>
      <c r="G2263" s="276">
        <v>212548</v>
      </c>
      <c r="H2263" s="276">
        <v>66655</v>
      </c>
      <c r="I2263" s="276">
        <v>75918</v>
      </c>
      <c r="J2263" s="276">
        <v>3993005</v>
      </c>
      <c r="K2263" s="479">
        <v>3.56523E-3</v>
      </c>
    </row>
    <row r="2264" spans="1:11" x14ac:dyDescent="0.2">
      <c r="A2264" s="209" t="s">
        <v>1202</v>
      </c>
      <c r="B2264" s="209" t="s">
        <v>464</v>
      </c>
      <c r="C2264" s="209" t="s">
        <v>1753</v>
      </c>
      <c r="D2264" s="276">
        <v>917361</v>
      </c>
      <c r="E2264" s="479">
        <v>8.1908000000000003E-4</v>
      </c>
      <c r="F2264" s="276">
        <v>0</v>
      </c>
      <c r="G2264" s="276">
        <v>0</v>
      </c>
      <c r="H2264" s="276">
        <v>0</v>
      </c>
      <c r="I2264" s="276">
        <v>0</v>
      </c>
      <c r="J2264" s="276">
        <v>917361</v>
      </c>
      <c r="K2264" s="479">
        <v>8.1908000000000003E-4</v>
      </c>
    </row>
    <row r="2265" spans="1:11" x14ac:dyDescent="0.2">
      <c r="A2265" s="209" t="s">
        <v>1202</v>
      </c>
      <c r="B2265" s="209" t="s">
        <v>1095</v>
      </c>
      <c r="C2265" s="209" t="s">
        <v>1753</v>
      </c>
      <c r="D2265" s="276">
        <v>325587</v>
      </c>
      <c r="E2265" s="479">
        <v>2.9071000000000001E-4</v>
      </c>
      <c r="F2265" s="276">
        <v>0</v>
      </c>
      <c r="G2265" s="276">
        <v>429</v>
      </c>
      <c r="H2265" s="276">
        <v>0</v>
      </c>
      <c r="I2265" s="276">
        <v>7282</v>
      </c>
      <c r="J2265" s="276">
        <v>333298</v>
      </c>
      <c r="K2265" s="479">
        <v>2.9758999999999997E-4</v>
      </c>
    </row>
    <row r="2266" spans="1:11" x14ac:dyDescent="0.2">
      <c r="A2266" s="209" t="s">
        <v>1202</v>
      </c>
      <c r="B2266" s="209" t="s">
        <v>1096</v>
      </c>
      <c r="C2266" s="209" t="s">
        <v>1753</v>
      </c>
      <c r="D2266" s="276">
        <v>354347</v>
      </c>
      <c r="E2266" s="479">
        <v>3.1639E-4</v>
      </c>
      <c r="F2266" s="276">
        <v>104237</v>
      </c>
      <c r="G2266" s="276">
        <v>55397</v>
      </c>
      <c r="H2266" s="276">
        <v>0</v>
      </c>
      <c r="I2266" s="276">
        <v>23638</v>
      </c>
      <c r="J2266" s="276">
        <v>433382</v>
      </c>
      <c r="K2266" s="479">
        <v>3.8695E-4</v>
      </c>
    </row>
    <row r="2267" spans="1:11" x14ac:dyDescent="0.2">
      <c r="A2267" s="209" t="s">
        <v>1202</v>
      </c>
      <c r="B2267" s="209" t="s">
        <v>1097</v>
      </c>
      <c r="C2267" s="209" t="s">
        <v>1753</v>
      </c>
      <c r="D2267" s="276">
        <v>269963</v>
      </c>
      <c r="E2267" s="479">
        <v>2.4104000000000001E-4</v>
      </c>
      <c r="F2267" s="276">
        <v>45506</v>
      </c>
      <c r="G2267" s="276">
        <v>126298</v>
      </c>
      <c r="H2267" s="276">
        <v>93870</v>
      </c>
      <c r="I2267" s="276">
        <v>9350</v>
      </c>
      <c r="J2267" s="276">
        <v>499481</v>
      </c>
      <c r="K2267" s="479">
        <v>4.4597000000000001E-4</v>
      </c>
    </row>
    <row r="2268" spans="1:11" x14ac:dyDescent="0.2">
      <c r="A2268" s="209" t="s">
        <v>1202</v>
      </c>
      <c r="B2268" s="209" t="s">
        <v>1098</v>
      </c>
      <c r="C2268" s="209" t="s">
        <v>1753</v>
      </c>
      <c r="D2268" s="276">
        <v>1704837</v>
      </c>
      <c r="E2268" s="479">
        <v>1.5221900000000001E-3</v>
      </c>
      <c r="F2268" s="276">
        <v>215819</v>
      </c>
      <c r="G2268" s="276">
        <v>284040</v>
      </c>
      <c r="H2268" s="276">
        <v>257373</v>
      </c>
      <c r="I2268" s="276">
        <v>80120</v>
      </c>
      <c r="J2268" s="276">
        <v>2326370</v>
      </c>
      <c r="K2268" s="479">
        <v>2.0771399999999999E-3</v>
      </c>
    </row>
    <row r="2269" spans="1:11" x14ac:dyDescent="0.2">
      <c r="A2269" s="209" t="s">
        <v>1202</v>
      </c>
      <c r="B2269" s="209" t="s">
        <v>1099</v>
      </c>
      <c r="C2269" s="209" t="s">
        <v>1753</v>
      </c>
      <c r="D2269" s="276">
        <v>140914</v>
      </c>
      <c r="E2269" s="479">
        <v>1.2582000000000001E-4</v>
      </c>
      <c r="F2269" s="276">
        <v>32354</v>
      </c>
      <c r="G2269" s="276">
        <v>32473</v>
      </c>
      <c r="H2269" s="276">
        <v>67530</v>
      </c>
      <c r="I2269" s="276">
        <v>5578</v>
      </c>
      <c r="J2269" s="276">
        <v>246495</v>
      </c>
      <c r="K2269" s="479">
        <v>2.2008999999999999E-4</v>
      </c>
    </row>
    <row r="2270" spans="1:11" x14ac:dyDescent="0.2">
      <c r="A2270" s="209" t="s">
        <v>1202</v>
      </c>
      <c r="B2270" s="209" t="s">
        <v>453</v>
      </c>
      <c r="C2270" s="209" t="s">
        <v>1753</v>
      </c>
      <c r="D2270" s="276">
        <v>17819955</v>
      </c>
      <c r="E2270" s="479">
        <v>1.5910870000000001E-2</v>
      </c>
      <c r="F2270" s="276">
        <v>17631021</v>
      </c>
      <c r="G2270" s="276">
        <v>403641</v>
      </c>
      <c r="H2270" s="276">
        <v>156</v>
      </c>
      <c r="I2270" s="276">
        <v>1038988</v>
      </c>
      <c r="J2270" s="276">
        <v>19262740</v>
      </c>
      <c r="K2270" s="479">
        <v>1.7199079999999999E-2</v>
      </c>
    </row>
    <row r="2271" spans="1:11" x14ac:dyDescent="0.2">
      <c r="A2271" s="209" t="s">
        <v>1202</v>
      </c>
      <c r="B2271" s="209" t="s">
        <v>449</v>
      </c>
      <c r="C2271" s="209" t="s">
        <v>1753</v>
      </c>
      <c r="D2271" s="276">
        <v>513174</v>
      </c>
      <c r="E2271" s="479">
        <v>4.5820000000000002E-4</v>
      </c>
      <c r="F2271" s="276">
        <v>14430</v>
      </c>
      <c r="G2271" s="276">
        <v>39130</v>
      </c>
      <c r="H2271" s="276">
        <v>40</v>
      </c>
      <c r="I2271" s="276">
        <v>284351</v>
      </c>
      <c r="J2271" s="276">
        <v>836695</v>
      </c>
      <c r="K2271" s="479">
        <v>7.4706000000000002E-4</v>
      </c>
    </row>
    <row r="2272" spans="1:11" x14ac:dyDescent="0.2">
      <c r="A2272" s="209" t="s">
        <v>1202</v>
      </c>
      <c r="B2272" s="209" t="s">
        <v>1826</v>
      </c>
      <c r="C2272" s="209" t="s">
        <v>1753</v>
      </c>
      <c r="D2272" s="276">
        <v>2808123</v>
      </c>
      <c r="E2272" s="479">
        <v>2.5072800000000002E-3</v>
      </c>
      <c r="F2272" s="276">
        <v>2647886</v>
      </c>
      <c r="G2272" s="276">
        <v>79565</v>
      </c>
      <c r="H2272" s="276">
        <v>232</v>
      </c>
      <c r="I2272" s="276">
        <v>217537</v>
      </c>
      <c r="J2272" s="276">
        <v>3105457</v>
      </c>
      <c r="K2272" s="479">
        <v>2.77276E-3</v>
      </c>
    </row>
    <row r="2273" spans="1:11" x14ac:dyDescent="0.2">
      <c r="A2273" s="209" t="s">
        <v>1202</v>
      </c>
      <c r="B2273" s="209" t="s">
        <v>444</v>
      </c>
      <c r="C2273" s="209" t="s">
        <v>1753</v>
      </c>
      <c r="D2273" s="276">
        <v>7791846</v>
      </c>
      <c r="E2273" s="479">
        <v>6.95709E-3</v>
      </c>
      <c r="F2273" s="276">
        <v>2079657</v>
      </c>
      <c r="G2273" s="276">
        <v>1756984</v>
      </c>
      <c r="H2273" s="276">
        <v>1806682</v>
      </c>
      <c r="I2273" s="276">
        <v>287746</v>
      </c>
      <c r="J2273" s="276">
        <v>11643258</v>
      </c>
      <c r="K2273" s="479">
        <v>1.039589E-2</v>
      </c>
    </row>
    <row r="2274" spans="1:11" x14ac:dyDescent="0.2">
      <c r="A2274" s="209" t="s">
        <v>1202</v>
      </c>
      <c r="B2274" s="209" t="s">
        <v>440</v>
      </c>
      <c r="C2274" s="209" t="s">
        <v>1753</v>
      </c>
      <c r="D2274" s="276">
        <v>4704153</v>
      </c>
      <c r="E2274" s="479">
        <v>4.2001900000000003E-3</v>
      </c>
      <c r="F2274" s="276">
        <v>1609401</v>
      </c>
      <c r="G2274" s="276">
        <v>765382</v>
      </c>
      <c r="H2274" s="276">
        <v>1559093</v>
      </c>
      <c r="I2274" s="276">
        <v>226627</v>
      </c>
      <c r="J2274" s="276">
        <v>7255255</v>
      </c>
      <c r="K2274" s="479">
        <v>6.4779800000000004E-3</v>
      </c>
    </row>
    <row r="2275" spans="1:11" x14ac:dyDescent="0.2">
      <c r="A2275" s="209" t="s">
        <v>1202</v>
      </c>
      <c r="B2275" s="209" t="s">
        <v>292</v>
      </c>
      <c r="C2275" s="209" t="s">
        <v>1753</v>
      </c>
      <c r="D2275" s="276">
        <v>2738073</v>
      </c>
      <c r="E2275" s="479">
        <v>2.4447399999999999E-3</v>
      </c>
      <c r="F2275" s="276">
        <v>87980</v>
      </c>
      <c r="G2275" s="276">
        <v>605013</v>
      </c>
      <c r="H2275" s="276">
        <v>164919</v>
      </c>
      <c r="I2275" s="276">
        <v>110027</v>
      </c>
      <c r="J2275" s="276">
        <v>3618032</v>
      </c>
      <c r="K2275" s="479">
        <v>3.2304199999999999E-3</v>
      </c>
    </row>
    <row r="2276" spans="1:11" x14ac:dyDescent="0.2">
      <c r="A2276" s="209" t="s">
        <v>1202</v>
      </c>
      <c r="B2276" s="209" t="s">
        <v>290</v>
      </c>
      <c r="C2276" s="209" t="s">
        <v>1753</v>
      </c>
      <c r="D2276" s="276">
        <v>6419953</v>
      </c>
      <c r="E2276" s="479">
        <v>5.73217E-3</v>
      </c>
      <c r="F2276" s="276">
        <v>246943</v>
      </c>
      <c r="G2276" s="276">
        <v>693993</v>
      </c>
      <c r="H2276" s="276">
        <v>3177531</v>
      </c>
      <c r="I2276" s="276">
        <v>273445</v>
      </c>
      <c r="J2276" s="276">
        <v>10564922</v>
      </c>
      <c r="K2276" s="479">
        <v>9.4330799999999999E-3</v>
      </c>
    </row>
    <row r="2277" spans="1:11" x14ac:dyDescent="0.2">
      <c r="A2277" s="209" t="s">
        <v>1202</v>
      </c>
      <c r="B2277" s="209" t="s">
        <v>287</v>
      </c>
      <c r="C2277" s="209" t="s">
        <v>1753</v>
      </c>
      <c r="D2277" s="276">
        <v>1514561</v>
      </c>
      <c r="E2277" s="479">
        <v>1.3523000000000001E-3</v>
      </c>
      <c r="F2277" s="276">
        <v>716889</v>
      </c>
      <c r="G2277" s="276">
        <v>482803</v>
      </c>
      <c r="H2277" s="276">
        <v>490631</v>
      </c>
      <c r="I2277" s="276">
        <v>48067</v>
      </c>
      <c r="J2277" s="276">
        <v>2536062</v>
      </c>
      <c r="K2277" s="479">
        <v>2.2643699999999999E-3</v>
      </c>
    </row>
    <row r="2278" spans="1:11" x14ac:dyDescent="0.2">
      <c r="A2278" s="209" t="s">
        <v>1202</v>
      </c>
      <c r="B2278" s="209" t="s">
        <v>284</v>
      </c>
      <c r="C2278" s="209" t="s">
        <v>1753</v>
      </c>
      <c r="D2278" s="276">
        <v>3668830</v>
      </c>
      <c r="E2278" s="479">
        <v>3.2757799999999998E-3</v>
      </c>
      <c r="F2278" s="276">
        <v>517365</v>
      </c>
      <c r="G2278" s="276">
        <v>532625</v>
      </c>
      <c r="H2278" s="276">
        <v>572386</v>
      </c>
      <c r="I2278" s="276">
        <v>236001</v>
      </c>
      <c r="J2278" s="276">
        <v>5009842</v>
      </c>
      <c r="K2278" s="479">
        <v>4.4731299999999996E-3</v>
      </c>
    </row>
    <row r="2279" spans="1:11" x14ac:dyDescent="0.2">
      <c r="A2279" s="209" t="s">
        <v>1202</v>
      </c>
      <c r="B2279" s="209" t="s">
        <v>273</v>
      </c>
      <c r="C2279" s="209" t="s">
        <v>1753</v>
      </c>
      <c r="D2279" s="276">
        <v>6385955</v>
      </c>
      <c r="E2279" s="479">
        <v>5.7018099999999999E-3</v>
      </c>
      <c r="F2279" s="276">
        <v>297977</v>
      </c>
      <c r="G2279" s="276">
        <v>1029619</v>
      </c>
      <c r="H2279" s="276">
        <v>3429794</v>
      </c>
      <c r="I2279" s="276">
        <v>290138</v>
      </c>
      <c r="J2279" s="276">
        <v>11135506</v>
      </c>
      <c r="K2279" s="479">
        <v>9.9425399999999997E-3</v>
      </c>
    </row>
    <row r="2280" spans="1:11" x14ac:dyDescent="0.2">
      <c r="A2280" s="209" t="s">
        <v>1202</v>
      </c>
      <c r="B2280" s="209" t="s">
        <v>267</v>
      </c>
      <c r="C2280" s="209" t="s">
        <v>1753</v>
      </c>
      <c r="D2280" s="276">
        <v>3778239</v>
      </c>
      <c r="E2280" s="479">
        <v>3.3734699999999999E-3</v>
      </c>
      <c r="F2280" s="276">
        <v>512160</v>
      </c>
      <c r="G2280" s="276">
        <v>1190618</v>
      </c>
      <c r="H2280" s="276">
        <v>997463</v>
      </c>
      <c r="I2280" s="276">
        <v>229477</v>
      </c>
      <c r="J2280" s="276">
        <v>6195797</v>
      </c>
      <c r="K2280" s="479">
        <v>5.5320300000000003E-3</v>
      </c>
    </row>
    <row r="2281" spans="1:11" x14ac:dyDescent="0.2">
      <c r="A2281" s="209" t="s">
        <v>1202</v>
      </c>
      <c r="B2281" s="209" t="s">
        <v>264</v>
      </c>
      <c r="C2281" s="209" t="s">
        <v>1753</v>
      </c>
      <c r="D2281" s="276">
        <v>3882792</v>
      </c>
      <c r="E2281" s="479">
        <v>3.4668199999999998E-3</v>
      </c>
      <c r="F2281" s="276">
        <v>145542</v>
      </c>
      <c r="G2281" s="276">
        <v>762321</v>
      </c>
      <c r="H2281" s="276">
        <v>817334</v>
      </c>
      <c r="I2281" s="276">
        <v>283026</v>
      </c>
      <c r="J2281" s="276">
        <v>5745473</v>
      </c>
      <c r="K2281" s="479">
        <v>5.1299500000000003E-3</v>
      </c>
    </row>
    <row r="2282" spans="1:11" x14ac:dyDescent="0.2">
      <c r="A2282" s="209" t="s">
        <v>1202</v>
      </c>
      <c r="B2282" s="209" t="s">
        <v>262</v>
      </c>
      <c r="C2282" s="209" t="s">
        <v>1753</v>
      </c>
      <c r="D2282" s="276">
        <v>1701245</v>
      </c>
      <c r="E2282" s="479">
        <v>1.51899E-3</v>
      </c>
      <c r="F2282" s="276">
        <v>192671</v>
      </c>
      <c r="G2282" s="276">
        <v>365141</v>
      </c>
      <c r="H2282" s="276">
        <v>517771</v>
      </c>
      <c r="I2282" s="276">
        <v>263133</v>
      </c>
      <c r="J2282" s="276">
        <v>2847290</v>
      </c>
      <c r="K2282" s="479">
        <v>2.5422499999999998E-3</v>
      </c>
    </row>
    <row r="2283" spans="1:11" x14ac:dyDescent="0.2">
      <c r="A2283" s="209" t="s">
        <v>1202</v>
      </c>
      <c r="B2283" s="209" t="s">
        <v>260</v>
      </c>
      <c r="C2283" s="209" t="s">
        <v>1753</v>
      </c>
      <c r="D2283" s="276">
        <v>3561291</v>
      </c>
      <c r="E2283" s="479">
        <v>3.1797599999999998E-3</v>
      </c>
      <c r="F2283" s="276">
        <v>1399704</v>
      </c>
      <c r="G2283" s="276">
        <v>403011</v>
      </c>
      <c r="H2283" s="276">
        <v>948644</v>
      </c>
      <c r="I2283" s="276">
        <v>53127</v>
      </c>
      <c r="J2283" s="276">
        <v>4966073</v>
      </c>
      <c r="K2283" s="479">
        <v>4.4340500000000001E-3</v>
      </c>
    </row>
    <row r="2284" spans="1:11" x14ac:dyDescent="0.2">
      <c r="A2284" s="209" t="s">
        <v>1202</v>
      </c>
      <c r="B2284" s="209" t="s">
        <v>258</v>
      </c>
      <c r="C2284" s="209" t="s">
        <v>1753</v>
      </c>
      <c r="D2284" s="276">
        <v>229424</v>
      </c>
      <c r="E2284" s="479">
        <v>2.0484999999999999E-4</v>
      </c>
      <c r="F2284" s="276">
        <v>97353</v>
      </c>
      <c r="G2284" s="276">
        <v>42861</v>
      </c>
      <c r="H2284" s="276">
        <v>5281</v>
      </c>
      <c r="I2284" s="276">
        <v>10250</v>
      </c>
      <c r="J2284" s="276">
        <v>287816</v>
      </c>
      <c r="K2284" s="479">
        <v>2.5698000000000002E-4</v>
      </c>
    </row>
    <row r="2285" spans="1:11" x14ac:dyDescent="0.2">
      <c r="A2285" s="209" t="s">
        <v>1202</v>
      </c>
      <c r="B2285" s="209" t="s">
        <v>254</v>
      </c>
      <c r="C2285" s="209" t="s">
        <v>1753</v>
      </c>
      <c r="D2285" s="276">
        <v>551836</v>
      </c>
      <c r="E2285" s="479">
        <v>4.9271999999999999E-4</v>
      </c>
      <c r="F2285" s="276">
        <v>154909</v>
      </c>
      <c r="G2285" s="276">
        <v>106077</v>
      </c>
      <c r="H2285" s="276">
        <v>21363</v>
      </c>
      <c r="I2285" s="276">
        <v>11148</v>
      </c>
      <c r="J2285" s="276">
        <v>690424</v>
      </c>
      <c r="K2285" s="479">
        <v>6.1645999999999999E-4</v>
      </c>
    </row>
    <row r="2286" spans="1:11" x14ac:dyDescent="0.2">
      <c r="A2286" s="209" t="s">
        <v>1202</v>
      </c>
      <c r="B2286" s="209" t="s">
        <v>251</v>
      </c>
      <c r="C2286" s="209" t="s">
        <v>1753</v>
      </c>
      <c r="D2286" s="276">
        <v>102235</v>
      </c>
      <c r="E2286" s="479">
        <v>9.1279999999999993E-5</v>
      </c>
      <c r="F2286" s="276">
        <v>16423</v>
      </c>
      <c r="G2286" s="276">
        <v>18622</v>
      </c>
      <c r="H2286" s="276">
        <v>2662</v>
      </c>
      <c r="I2286" s="276">
        <v>4434</v>
      </c>
      <c r="J2286" s="276">
        <v>127953</v>
      </c>
      <c r="K2286" s="479">
        <v>1.1425E-4</v>
      </c>
    </row>
    <row r="2287" spans="1:11" x14ac:dyDescent="0.2">
      <c r="A2287" s="209" t="s">
        <v>1202</v>
      </c>
      <c r="B2287" s="209" t="s">
        <v>250</v>
      </c>
      <c r="C2287" s="209" t="s">
        <v>1753</v>
      </c>
      <c r="D2287" s="276">
        <v>307473</v>
      </c>
      <c r="E2287" s="479">
        <v>2.7452999999999999E-4</v>
      </c>
      <c r="F2287" s="276">
        <v>0</v>
      </c>
      <c r="G2287" s="276">
        <v>0</v>
      </c>
      <c r="H2287" s="276">
        <v>0</v>
      </c>
      <c r="I2287" s="276">
        <v>0</v>
      </c>
      <c r="J2287" s="276">
        <v>307473</v>
      </c>
      <c r="K2287" s="479">
        <v>2.7452999999999999E-4</v>
      </c>
    </row>
    <row r="2288" spans="1:11" x14ac:dyDescent="0.2">
      <c r="A2288" s="209" t="s">
        <v>1202</v>
      </c>
      <c r="B2288" s="209" t="s">
        <v>247</v>
      </c>
      <c r="C2288" s="209" t="s">
        <v>1753</v>
      </c>
      <c r="D2288" s="276">
        <v>700647</v>
      </c>
      <c r="E2288" s="479">
        <v>6.2558999999999998E-4</v>
      </c>
      <c r="F2288" s="276">
        <v>212712</v>
      </c>
      <c r="G2288" s="276">
        <v>125089</v>
      </c>
      <c r="H2288" s="276">
        <v>84967</v>
      </c>
      <c r="I2288" s="276">
        <v>15318</v>
      </c>
      <c r="J2288" s="276">
        <v>926021</v>
      </c>
      <c r="K2288" s="479">
        <v>8.2680999999999998E-4</v>
      </c>
    </row>
    <row r="2289" spans="1:11" x14ac:dyDescent="0.2">
      <c r="A2289" s="209" t="s">
        <v>1202</v>
      </c>
      <c r="B2289" s="209" t="s">
        <v>243</v>
      </c>
      <c r="C2289" s="209" t="s">
        <v>1753</v>
      </c>
      <c r="D2289" s="276">
        <v>4708522</v>
      </c>
      <c r="E2289" s="479">
        <v>4.2040899999999997E-3</v>
      </c>
      <c r="F2289" s="276">
        <v>3462250</v>
      </c>
      <c r="G2289" s="276">
        <v>1336093</v>
      </c>
      <c r="H2289" s="276">
        <v>3646746</v>
      </c>
      <c r="I2289" s="276">
        <v>238852</v>
      </c>
      <c r="J2289" s="276">
        <v>9930213</v>
      </c>
      <c r="K2289" s="479">
        <v>8.8663700000000002E-3</v>
      </c>
    </row>
    <row r="2290" spans="1:11" x14ac:dyDescent="0.2">
      <c r="A2290" s="209" t="s">
        <v>1202</v>
      </c>
      <c r="B2290" s="209" t="s">
        <v>240</v>
      </c>
      <c r="C2290" s="209" t="s">
        <v>1753</v>
      </c>
      <c r="D2290" s="276">
        <v>673495</v>
      </c>
      <c r="E2290" s="479">
        <v>6.0134000000000001E-4</v>
      </c>
      <c r="F2290" s="276">
        <v>518301</v>
      </c>
      <c r="G2290" s="276">
        <v>278970</v>
      </c>
      <c r="H2290" s="276">
        <v>463960</v>
      </c>
      <c r="I2290" s="276">
        <v>31275</v>
      </c>
      <c r="J2290" s="276">
        <v>1447700</v>
      </c>
      <c r="K2290" s="479">
        <v>1.2926000000000001E-3</v>
      </c>
    </row>
    <row r="2291" spans="1:11" x14ac:dyDescent="0.2">
      <c r="A2291" s="209" t="s">
        <v>1202</v>
      </c>
      <c r="B2291" s="209" t="s">
        <v>237</v>
      </c>
      <c r="C2291" s="209" t="s">
        <v>1753</v>
      </c>
      <c r="D2291" s="276">
        <v>1466889</v>
      </c>
      <c r="E2291" s="479">
        <v>1.30974E-3</v>
      </c>
      <c r="F2291" s="276">
        <v>692573</v>
      </c>
      <c r="G2291" s="276">
        <v>373024</v>
      </c>
      <c r="H2291" s="276">
        <v>660326</v>
      </c>
      <c r="I2291" s="276">
        <v>89033</v>
      </c>
      <c r="J2291" s="276">
        <v>2589272</v>
      </c>
      <c r="K2291" s="479">
        <v>2.3118800000000001E-3</v>
      </c>
    </row>
    <row r="2292" spans="1:11" x14ac:dyDescent="0.2">
      <c r="A2292" s="209" t="s">
        <v>1202</v>
      </c>
      <c r="B2292" s="209" t="s">
        <v>234</v>
      </c>
      <c r="C2292" s="209" t="s">
        <v>1753</v>
      </c>
      <c r="D2292" s="276">
        <v>2125780</v>
      </c>
      <c r="E2292" s="479">
        <v>1.8980399999999999E-3</v>
      </c>
      <c r="F2292" s="276">
        <v>908961</v>
      </c>
      <c r="G2292" s="276">
        <v>328150</v>
      </c>
      <c r="H2292" s="276">
        <v>60</v>
      </c>
      <c r="I2292" s="276">
        <v>209447</v>
      </c>
      <c r="J2292" s="276">
        <v>2663437</v>
      </c>
      <c r="K2292" s="479">
        <v>2.3781000000000002E-3</v>
      </c>
    </row>
    <row r="2293" spans="1:11" x14ac:dyDescent="0.2">
      <c r="A2293" s="209" t="s">
        <v>1202</v>
      </c>
      <c r="B2293" s="209" t="s">
        <v>230</v>
      </c>
      <c r="C2293" s="209" t="s">
        <v>1753</v>
      </c>
      <c r="D2293" s="276">
        <v>1501853</v>
      </c>
      <c r="E2293" s="479">
        <v>1.34096E-3</v>
      </c>
      <c r="F2293" s="276">
        <v>311787</v>
      </c>
      <c r="G2293" s="276">
        <v>231909</v>
      </c>
      <c r="H2293" s="276">
        <v>65151</v>
      </c>
      <c r="I2293" s="276">
        <v>111302</v>
      </c>
      <c r="J2293" s="276">
        <v>1910215</v>
      </c>
      <c r="K2293" s="479">
        <v>1.70557E-3</v>
      </c>
    </row>
    <row r="2294" spans="1:11" x14ac:dyDescent="0.2">
      <c r="A2294" s="209" t="s">
        <v>1202</v>
      </c>
      <c r="B2294" s="209" t="s">
        <v>1100</v>
      </c>
      <c r="C2294" s="209" t="s">
        <v>1753</v>
      </c>
      <c r="D2294" s="276">
        <v>2594623</v>
      </c>
      <c r="E2294" s="479">
        <v>2.3166599999999999E-3</v>
      </c>
      <c r="F2294" s="276">
        <v>751465</v>
      </c>
      <c r="G2294" s="276">
        <v>1072654</v>
      </c>
      <c r="H2294" s="276">
        <v>792735</v>
      </c>
      <c r="I2294" s="276">
        <v>98530</v>
      </c>
      <c r="J2294" s="276">
        <v>4558542</v>
      </c>
      <c r="K2294" s="479">
        <v>4.0701799999999996E-3</v>
      </c>
    </row>
    <row r="2295" spans="1:11" x14ac:dyDescent="0.2">
      <c r="A2295" s="209" t="s">
        <v>1202</v>
      </c>
      <c r="B2295" s="209" t="s">
        <v>1101</v>
      </c>
      <c r="C2295" s="209" t="s">
        <v>1753</v>
      </c>
      <c r="D2295" s="276">
        <v>755225</v>
      </c>
      <c r="E2295" s="479">
        <v>6.7431999999999995E-4</v>
      </c>
      <c r="F2295" s="276">
        <v>174344</v>
      </c>
      <c r="G2295" s="276">
        <v>104034</v>
      </c>
      <c r="H2295" s="276">
        <v>0</v>
      </c>
      <c r="I2295" s="276">
        <v>59665</v>
      </c>
      <c r="J2295" s="276">
        <v>918924</v>
      </c>
      <c r="K2295" s="479">
        <v>8.2047999999999995E-4</v>
      </c>
    </row>
    <row r="2296" spans="1:11" x14ac:dyDescent="0.2">
      <c r="A2296" s="209" t="s">
        <v>1202</v>
      </c>
      <c r="B2296" s="209" t="s">
        <v>1102</v>
      </c>
      <c r="C2296" s="209" t="s">
        <v>1753</v>
      </c>
      <c r="D2296" s="276">
        <v>2797529</v>
      </c>
      <c r="E2296" s="479">
        <v>2.49782E-3</v>
      </c>
      <c r="F2296" s="276">
        <v>149315</v>
      </c>
      <c r="G2296" s="276">
        <v>933732</v>
      </c>
      <c r="H2296" s="276">
        <v>123677</v>
      </c>
      <c r="I2296" s="276">
        <v>268123</v>
      </c>
      <c r="J2296" s="276">
        <v>4123061</v>
      </c>
      <c r="K2296" s="479">
        <v>3.6813499999999999E-3</v>
      </c>
    </row>
    <row r="2297" spans="1:11" x14ac:dyDescent="0.2">
      <c r="A2297" s="209" t="s">
        <v>1202</v>
      </c>
      <c r="B2297" s="209" t="s">
        <v>1103</v>
      </c>
      <c r="C2297" s="209" t="s">
        <v>1753</v>
      </c>
      <c r="D2297" s="276">
        <v>1114976</v>
      </c>
      <c r="E2297" s="479">
        <v>9.955299999999999E-4</v>
      </c>
      <c r="F2297" s="276">
        <v>96821</v>
      </c>
      <c r="G2297" s="276">
        <v>192331</v>
      </c>
      <c r="H2297" s="276">
        <v>251</v>
      </c>
      <c r="I2297" s="276">
        <v>93159</v>
      </c>
      <c r="J2297" s="276">
        <v>1400717</v>
      </c>
      <c r="K2297" s="479">
        <v>1.25066E-3</v>
      </c>
    </row>
    <row r="2298" spans="1:11" x14ac:dyDescent="0.2">
      <c r="A2298" s="209" t="s">
        <v>1202</v>
      </c>
      <c r="B2298" s="209" t="s">
        <v>1104</v>
      </c>
      <c r="C2298" s="209" t="s">
        <v>1753</v>
      </c>
      <c r="D2298" s="276">
        <v>1998301</v>
      </c>
      <c r="E2298" s="479">
        <v>1.78422E-3</v>
      </c>
      <c r="F2298" s="276">
        <v>55786</v>
      </c>
      <c r="G2298" s="276">
        <v>327638</v>
      </c>
      <c r="H2298" s="276">
        <v>21930</v>
      </c>
      <c r="I2298" s="276">
        <v>185681</v>
      </c>
      <c r="J2298" s="276">
        <v>2533550</v>
      </c>
      <c r="K2298" s="479">
        <v>2.2621299999999998E-3</v>
      </c>
    </row>
    <row r="2299" spans="1:11" x14ac:dyDescent="0.2">
      <c r="A2299" s="209" t="s">
        <v>1202</v>
      </c>
      <c r="B2299" s="209" t="s">
        <v>1105</v>
      </c>
      <c r="C2299" s="209" t="s">
        <v>1753</v>
      </c>
      <c r="D2299" s="276">
        <v>1631784</v>
      </c>
      <c r="E2299" s="479">
        <v>1.4569699999999999E-3</v>
      </c>
      <c r="F2299" s="276">
        <v>117963</v>
      </c>
      <c r="G2299" s="276">
        <v>368421</v>
      </c>
      <c r="H2299" s="276">
        <v>222641</v>
      </c>
      <c r="I2299" s="276">
        <v>162833</v>
      </c>
      <c r="J2299" s="276">
        <v>2385679</v>
      </c>
      <c r="K2299" s="479">
        <v>2.1300999999999998E-3</v>
      </c>
    </row>
    <row r="2300" spans="1:11" x14ac:dyDescent="0.2">
      <c r="A2300" s="209" t="s">
        <v>1202</v>
      </c>
      <c r="B2300" s="209" t="s">
        <v>206</v>
      </c>
      <c r="C2300" s="209" t="s">
        <v>1753</v>
      </c>
      <c r="D2300" s="276">
        <v>5036791</v>
      </c>
      <c r="E2300" s="479">
        <v>4.4971899999999999E-3</v>
      </c>
      <c r="F2300" s="276">
        <v>64348</v>
      </c>
      <c r="G2300" s="276">
        <v>213976</v>
      </c>
      <c r="H2300" s="276">
        <v>92977</v>
      </c>
      <c r="I2300" s="276">
        <v>193348</v>
      </c>
      <c r="J2300" s="276">
        <v>5537092</v>
      </c>
      <c r="K2300" s="479">
        <v>4.9438900000000003E-3</v>
      </c>
    </row>
    <row r="2301" spans="1:11" x14ac:dyDescent="0.2">
      <c r="A2301" s="209" t="s">
        <v>1202</v>
      </c>
      <c r="B2301" s="209" t="s">
        <v>205</v>
      </c>
      <c r="C2301" s="209" t="s">
        <v>1753</v>
      </c>
      <c r="D2301" s="276">
        <v>508856</v>
      </c>
      <c r="E2301" s="479">
        <v>4.5434000000000002E-4</v>
      </c>
      <c r="F2301" s="276">
        <v>119859</v>
      </c>
      <c r="G2301" s="276">
        <v>89915</v>
      </c>
      <c r="H2301" s="276">
        <v>84459</v>
      </c>
      <c r="I2301" s="276">
        <v>29943</v>
      </c>
      <c r="J2301" s="276">
        <v>713173</v>
      </c>
      <c r="K2301" s="479">
        <v>6.3677000000000004E-4</v>
      </c>
    </row>
    <row r="2302" spans="1:11" x14ac:dyDescent="0.2">
      <c r="A2302" s="209" t="s">
        <v>1202</v>
      </c>
      <c r="B2302" s="209" t="s">
        <v>202</v>
      </c>
      <c r="C2302" s="209" t="s">
        <v>1753</v>
      </c>
      <c r="D2302" s="276">
        <v>455898</v>
      </c>
      <c r="E2302" s="479">
        <v>4.0706E-4</v>
      </c>
      <c r="F2302" s="276">
        <v>15934</v>
      </c>
      <c r="G2302" s="276">
        <v>62400</v>
      </c>
      <c r="H2302" s="276">
        <v>5</v>
      </c>
      <c r="I2302" s="276">
        <v>11727</v>
      </c>
      <c r="J2302" s="276">
        <v>530030</v>
      </c>
      <c r="K2302" s="479">
        <v>4.7324999999999998E-4</v>
      </c>
    </row>
    <row r="2303" spans="1:11" x14ac:dyDescent="0.2">
      <c r="A2303" s="209" t="s">
        <v>1202</v>
      </c>
      <c r="B2303" s="209" t="s">
        <v>195</v>
      </c>
      <c r="C2303" s="209" t="s">
        <v>1753</v>
      </c>
      <c r="D2303" s="276">
        <v>2094693</v>
      </c>
      <c r="E2303" s="479">
        <v>1.87028E-3</v>
      </c>
      <c r="F2303" s="276">
        <v>532308</v>
      </c>
      <c r="G2303" s="276">
        <v>303588</v>
      </c>
      <c r="H2303" s="276">
        <v>12192</v>
      </c>
      <c r="I2303" s="276">
        <v>114639</v>
      </c>
      <c r="J2303" s="276">
        <v>2525112</v>
      </c>
      <c r="K2303" s="479">
        <v>2.2545899999999999E-3</v>
      </c>
    </row>
    <row r="2304" spans="1:11" x14ac:dyDescent="0.2">
      <c r="A2304" s="209" t="s">
        <v>1202</v>
      </c>
      <c r="B2304" s="209" t="s">
        <v>194</v>
      </c>
      <c r="C2304" s="209" t="s">
        <v>1753</v>
      </c>
      <c r="D2304" s="276">
        <v>3087831</v>
      </c>
      <c r="E2304" s="479">
        <v>2.7570300000000002E-3</v>
      </c>
      <c r="F2304" s="276">
        <v>46246</v>
      </c>
      <c r="G2304" s="276">
        <v>72517</v>
      </c>
      <c r="H2304" s="276">
        <v>0</v>
      </c>
      <c r="I2304" s="276">
        <v>164445</v>
      </c>
      <c r="J2304" s="276">
        <v>3324793</v>
      </c>
      <c r="K2304" s="479">
        <v>2.9686000000000001E-3</v>
      </c>
    </row>
    <row r="2305" spans="1:11" x14ac:dyDescent="0.2">
      <c r="A2305" s="209" t="s">
        <v>1202</v>
      </c>
      <c r="B2305" s="209" t="s">
        <v>167</v>
      </c>
      <c r="C2305" s="209" t="s">
        <v>1753</v>
      </c>
      <c r="D2305" s="276">
        <v>4846379</v>
      </c>
      <c r="E2305" s="479">
        <v>4.3271799999999999E-3</v>
      </c>
      <c r="F2305" s="276">
        <v>1335771</v>
      </c>
      <c r="G2305" s="276">
        <v>315082</v>
      </c>
      <c r="H2305" s="276">
        <v>242</v>
      </c>
      <c r="I2305" s="276">
        <v>126978</v>
      </c>
      <c r="J2305" s="276">
        <v>5288681</v>
      </c>
      <c r="K2305" s="479">
        <v>4.72209E-3</v>
      </c>
    </row>
    <row r="2306" spans="1:11" x14ac:dyDescent="0.2">
      <c r="A2306" s="209" t="s">
        <v>1202</v>
      </c>
      <c r="B2306" s="209" t="s">
        <v>1106</v>
      </c>
      <c r="C2306" s="209" t="s">
        <v>1753</v>
      </c>
      <c r="D2306" s="276">
        <v>647342</v>
      </c>
      <c r="E2306" s="479">
        <v>5.7799000000000001E-4</v>
      </c>
      <c r="F2306" s="276">
        <v>53414</v>
      </c>
      <c r="G2306" s="276">
        <v>63394</v>
      </c>
      <c r="H2306" s="276">
        <v>0</v>
      </c>
      <c r="I2306" s="276">
        <v>19129</v>
      </c>
      <c r="J2306" s="276">
        <v>729865</v>
      </c>
      <c r="K2306" s="479">
        <v>6.5167000000000003E-4</v>
      </c>
    </row>
    <row r="2307" spans="1:11" x14ac:dyDescent="0.2">
      <c r="A2307" s="209" t="s">
        <v>1202</v>
      </c>
      <c r="B2307" s="209" t="s">
        <v>1107</v>
      </c>
      <c r="C2307" s="209" t="s">
        <v>1753</v>
      </c>
      <c r="D2307" s="276">
        <v>1974911</v>
      </c>
      <c r="E2307" s="479">
        <v>1.76333E-3</v>
      </c>
      <c r="F2307" s="276">
        <v>455212</v>
      </c>
      <c r="G2307" s="276">
        <v>270243</v>
      </c>
      <c r="H2307" s="276">
        <v>0</v>
      </c>
      <c r="I2307" s="276">
        <v>55277</v>
      </c>
      <c r="J2307" s="276">
        <v>2300431</v>
      </c>
      <c r="K2307" s="479">
        <v>2.05398E-3</v>
      </c>
    </row>
    <row r="2308" spans="1:11" x14ac:dyDescent="0.2">
      <c r="A2308" s="209" t="s">
        <v>1202</v>
      </c>
      <c r="B2308" s="209" t="s">
        <v>156</v>
      </c>
      <c r="C2308" s="209" t="s">
        <v>1753</v>
      </c>
      <c r="D2308" s="276">
        <v>3186354</v>
      </c>
      <c r="E2308" s="479">
        <v>2.8449899999999999E-3</v>
      </c>
      <c r="F2308" s="276">
        <v>674678</v>
      </c>
      <c r="G2308" s="276">
        <v>514705</v>
      </c>
      <c r="H2308" s="276">
        <v>0</v>
      </c>
      <c r="I2308" s="276">
        <v>110931</v>
      </c>
      <c r="J2308" s="276">
        <v>3811990</v>
      </c>
      <c r="K2308" s="479">
        <v>3.4036000000000001E-3</v>
      </c>
    </row>
    <row r="2309" spans="1:11" x14ac:dyDescent="0.2">
      <c r="A2309" s="209" t="s">
        <v>1202</v>
      </c>
      <c r="B2309" s="209" t="s">
        <v>154</v>
      </c>
      <c r="C2309" s="209" t="s">
        <v>1753</v>
      </c>
      <c r="D2309" s="276">
        <v>597970</v>
      </c>
      <c r="E2309" s="479">
        <v>5.3390999999999996E-4</v>
      </c>
      <c r="F2309" s="276">
        <v>104252</v>
      </c>
      <c r="G2309" s="276">
        <v>128886</v>
      </c>
      <c r="H2309" s="276">
        <v>0</v>
      </c>
      <c r="I2309" s="276">
        <v>26102</v>
      </c>
      <c r="J2309" s="276">
        <v>752958</v>
      </c>
      <c r="K2309" s="479">
        <v>6.7228999999999998E-4</v>
      </c>
    </row>
    <row r="2310" spans="1:11" x14ac:dyDescent="0.2">
      <c r="A2310" s="209" t="s">
        <v>1202</v>
      </c>
      <c r="B2310" s="209" t="s">
        <v>152</v>
      </c>
      <c r="C2310" s="209" t="s">
        <v>1753</v>
      </c>
      <c r="D2310" s="276">
        <v>10204167</v>
      </c>
      <c r="E2310" s="479">
        <v>9.1109699999999995E-3</v>
      </c>
      <c r="F2310" s="276">
        <v>3148733</v>
      </c>
      <c r="G2310" s="276">
        <v>2722334</v>
      </c>
      <c r="H2310" s="276">
        <v>668457</v>
      </c>
      <c r="I2310" s="276">
        <v>377736</v>
      </c>
      <c r="J2310" s="276">
        <v>13972694</v>
      </c>
      <c r="K2310" s="479">
        <v>1.2475770000000001E-2</v>
      </c>
    </row>
    <row r="2311" spans="1:11" x14ac:dyDescent="0.2">
      <c r="A2311" s="209" t="s">
        <v>1202</v>
      </c>
      <c r="B2311" s="209" t="s">
        <v>1108</v>
      </c>
      <c r="C2311" s="209" t="s">
        <v>1753</v>
      </c>
      <c r="D2311" s="276">
        <v>1171903</v>
      </c>
      <c r="E2311" s="479">
        <v>1.0463499999999999E-3</v>
      </c>
      <c r="F2311" s="276">
        <v>143583</v>
      </c>
      <c r="G2311" s="276">
        <v>281820</v>
      </c>
      <c r="H2311" s="276">
        <v>198459</v>
      </c>
      <c r="I2311" s="276">
        <v>29697</v>
      </c>
      <c r="J2311" s="276">
        <v>1681879</v>
      </c>
      <c r="K2311" s="479">
        <v>1.5016999999999999E-3</v>
      </c>
    </row>
    <row r="2312" spans="1:11" x14ac:dyDescent="0.2">
      <c r="A2312" s="209" t="s">
        <v>1202</v>
      </c>
      <c r="B2312" s="209" t="s">
        <v>1109</v>
      </c>
      <c r="C2312" s="209" t="s">
        <v>1753</v>
      </c>
      <c r="D2312" s="276">
        <v>1846989</v>
      </c>
      <c r="E2312" s="479">
        <v>1.64912E-3</v>
      </c>
      <c r="F2312" s="276">
        <v>311323</v>
      </c>
      <c r="G2312" s="276">
        <v>920150</v>
      </c>
      <c r="H2312" s="276">
        <v>1132510</v>
      </c>
      <c r="I2312" s="276">
        <v>36997</v>
      </c>
      <c r="J2312" s="276">
        <v>3936646</v>
      </c>
      <c r="K2312" s="479">
        <v>3.5149000000000001E-3</v>
      </c>
    </row>
    <row r="2313" spans="1:11" x14ac:dyDescent="0.2">
      <c r="A2313" s="209" t="s">
        <v>1202</v>
      </c>
      <c r="B2313" s="209" t="s">
        <v>1110</v>
      </c>
      <c r="C2313" s="209" t="s">
        <v>1753</v>
      </c>
      <c r="D2313" s="276">
        <v>1328044</v>
      </c>
      <c r="E2313" s="479">
        <v>1.1857700000000001E-3</v>
      </c>
      <c r="F2313" s="276">
        <v>53751</v>
      </c>
      <c r="G2313" s="276">
        <v>295613</v>
      </c>
      <c r="H2313" s="276">
        <v>8198</v>
      </c>
      <c r="I2313" s="276">
        <v>26461</v>
      </c>
      <c r="J2313" s="276">
        <v>1658316</v>
      </c>
      <c r="K2313" s="479">
        <v>1.48066E-3</v>
      </c>
    </row>
    <row r="2314" spans="1:11" x14ac:dyDescent="0.2">
      <c r="A2314" s="209" t="s">
        <v>1202</v>
      </c>
      <c r="B2314" s="209" t="s">
        <v>1111</v>
      </c>
      <c r="C2314" s="209" t="s">
        <v>1753</v>
      </c>
      <c r="D2314" s="276">
        <v>425486</v>
      </c>
      <c r="E2314" s="479">
        <v>3.7990000000000002E-4</v>
      </c>
      <c r="F2314" s="276">
        <v>38290</v>
      </c>
      <c r="G2314" s="276">
        <v>59077</v>
      </c>
      <c r="H2314" s="276">
        <v>153603</v>
      </c>
      <c r="I2314" s="276">
        <v>13015</v>
      </c>
      <c r="J2314" s="276">
        <v>651181</v>
      </c>
      <c r="K2314" s="479">
        <v>5.8142000000000003E-4</v>
      </c>
    </row>
    <row r="2315" spans="1:11" x14ac:dyDescent="0.2">
      <c r="A2315" s="209" t="s">
        <v>1202</v>
      </c>
      <c r="B2315" s="209" t="s">
        <v>1112</v>
      </c>
      <c r="C2315" s="209" t="s">
        <v>1753</v>
      </c>
      <c r="D2315" s="276">
        <v>3356197</v>
      </c>
      <c r="E2315" s="479">
        <v>2.9966400000000001E-3</v>
      </c>
      <c r="F2315" s="276">
        <v>692734</v>
      </c>
      <c r="G2315" s="276">
        <v>510782</v>
      </c>
      <c r="H2315" s="276">
        <v>393093</v>
      </c>
      <c r="I2315" s="276">
        <v>102601</v>
      </c>
      <c r="J2315" s="276">
        <v>4362673</v>
      </c>
      <c r="K2315" s="479">
        <v>3.89529E-3</v>
      </c>
    </row>
    <row r="2316" spans="1:11" x14ac:dyDescent="0.2">
      <c r="A2316" s="209" t="s">
        <v>1202</v>
      </c>
      <c r="B2316" s="209" t="s">
        <v>142</v>
      </c>
      <c r="C2316" s="209" t="s">
        <v>1753</v>
      </c>
      <c r="D2316" s="276">
        <v>18648183</v>
      </c>
      <c r="E2316" s="479">
        <v>1.6650359999999999E-2</v>
      </c>
      <c r="F2316" s="276">
        <v>3265571</v>
      </c>
      <c r="G2316" s="276">
        <v>2326629</v>
      </c>
      <c r="H2316" s="276">
        <v>2650826</v>
      </c>
      <c r="I2316" s="276">
        <v>468469</v>
      </c>
      <c r="J2316" s="276">
        <v>24094107</v>
      </c>
      <c r="K2316" s="479">
        <v>2.151285E-2</v>
      </c>
    </row>
    <row r="2317" spans="1:11" x14ac:dyDescent="0.2">
      <c r="A2317" s="209" t="s">
        <v>1202</v>
      </c>
      <c r="B2317" s="209" t="s">
        <v>131</v>
      </c>
      <c r="C2317" s="209" t="s">
        <v>1753</v>
      </c>
      <c r="D2317" s="276">
        <v>1538131</v>
      </c>
      <c r="E2317" s="479">
        <v>1.37335E-3</v>
      </c>
      <c r="F2317" s="276">
        <v>86131</v>
      </c>
      <c r="G2317" s="276">
        <v>87802</v>
      </c>
      <c r="H2317" s="276">
        <v>924</v>
      </c>
      <c r="I2317" s="276">
        <v>78993</v>
      </c>
      <c r="J2317" s="276">
        <v>1705850</v>
      </c>
      <c r="K2317" s="479">
        <v>1.5231000000000001E-3</v>
      </c>
    </row>
    <row r="2318" spans="1:11" x14ac:dyDescent="0.2">
      <c r="A2318" s="209" t="s">
        <v>1202</v>
      </c>
      <c r="B2318" s="209" t="s">
        <v>126</v>
      </c>
      <c r="C2318" s="209" t="s">
        <v>1753</v>
      </c>
      <c r="D2318" s="276">
        <v>11889514</v>
      </c>
      <c r="E2318" s="479">
        <v>1.061577E-2</v>
      </c>
      <c r="F2318" s="276">
        <v>1062748</v>
      </c>
      <c r="G2318" s="276">
        <v>2096301</v>
      </c>
      <c r="H2318" s="276">
        <v>479004</v>
      </c>
      <c r="I2318" s="276">
        <v>462626</v>
      </c>
      <c r="J2318" s="276">
        <v>14927445</v>
      </c>
      <c r="K2318" s="479">
        <v>1.332824E-2</v>
      </c>
    </row>
    <row r="2319" spans="1:11" x14ac:dyDescent="0.2">
      <c r="A2319" s="209" t="s">
        <v>1202</v>
      </c>
      <c r="B2319" s="209" t="s">
        <v>1113</v>
      </c>
      <c r="C2319" s="209" t="s">
        <v>1753</v>
      </c>
      <c r="D2319" s="276">
        <v>1454345</v>
      </c>
      <c r="E2319" s="479">
        <v>1.2985399999999999E-3</v>
      </c>
      <c r="F2319" s="276">
        <v>150217</v>
      </c>
      <c r="G2319" s="276">
        <v>161778</v>
      </c>
      <c r="H2319" s="276">
        <v>1654</v>
      </c>
      <c r="I2319" s="276">
        <v>64490</v>
      </c>
      <c r="J2319" s="276">
        <v>1682267</v>
      </c>
      <c r="K2319" s="479">
        <v>1.5020400000000001E-3</v>
      </c>
    </row>
    <row r="2320" spans="1:11" x14ac:dyDescent="0.2">
      <c r="A2320" s="209" t="s">
        <v>1202</v>
      </c>
      <c r="B2320" s="209" t="s">
        <v>1114</v>
      </c>
      <c r="C2320" s="209" t="s">
        <v>1753</v>
      </c>
      <c r="D2320" s="276">
        <v>2607129</v>
      </c>
      <c r="E2320" s="479">
        <v>2.32782E-3</v>
      </c>
      <c r="F2320" s="276">
        <v>740036</v>
      </c>
      <c r="G2320" s="276">
        <v>398843</v>
      </c>
      <c r="H2320" s="276">
        <v>548971</v>
      </c>
      <c r="I2320" s="276">
        <v>88673</v>
      </c>
      <c r="J2320" s="276">
        <v>3643616</v>
      </c>
      <c r="K2320" s="479">
        <v>3.2532699999999999E-3</v>
      </c>
    </row>
    <row r="2321" spans="1:11" x14ac:dyDescent="0.2">
      <c r="A2321" s="209" t="s">
        <v>1202</v>
      </c>
      <c r="B2321" s="209" t="s">
        <v>115</v>
      </c>
      <c r="C2321" s="209" t="s">
        <v>1753</v>
      </c>
      <c r="D2321" s="276">
        <v>351470</v>
      </c>
      <c r="E2321" s="479">
        <v>3.1381999999999997E-4</v>
      </c>
      <c r="F2321" s="276">
        <v>233556</v>
      </c>
      <c r="G2321" s="276">
        <v>84973</v>
      </c>
      <c r="H2321" s="276">
        <v>239848</v>
      </c>
      <c r="I2321" s="276">
        <v>11020</v>
      </c>
      <c r="J2321" s="276">
        <v>687311</v>
      </c>
      <c r="K2321" s="479">
        <v>6.1368000000000002E-4</v>
      </c>
    </row>
    <row r="2322" spans="1:11" x14ac:dyDescent="0.2">
      <c r="A2322" s="209" t="s">
        <v>1202</v>
      </c>
      <c r="B2322" s="209" t="s">
        <v>1115</v>
      </c>
      <c r="C2322" s="209" t="s">
        <v>1753</v>
      </c>
      <c r="D2322" s="276">
        <v>1102861</v>
      </c>
      <c r="E2322" s="479">
        <v>9.8470999999999997E-4</v>
      </c>
      <c r="F2322" s="276">
        <v>877443</v>
      </c>
      <c r="G2322" s="276">
        <v>239348</v>
      </c>
      <c r="H2322" s="276">
        <v>458391</v>
      </c>
      <c r="I2322" s="276">
        <v>32050</v>
      </c>
      <c r="J2322" s="276">
        <v>1832650</v>
      </c>
      <c r="K2322" s="479">
        <v>1.63631E-3</v>
      </c>
    </row>
    <row r="2323" spans="1:11" x14ac:dyDescent="0.2">
      <c r="A2323" s="209" t="s">
        <v>1202</v>
      </c>
      <c r="B2323" s="209" t="s">
        <v>107</v>
      </c>
      <c r="C2323" s="209" t="s">
        <v>1753</v>
      </c>
      <c r="D2323" s="276">
        <v>1502871</v>
      </c>
      <c r="E2323" s="479">
        <v>1.34187E-3</v>
      </c>
      <c r="F2323" s="276">
        <v>264834</v>
      </c>
      <c r="G2323" s="276">
        <v>157485</v>
      </c>
      <c r="H2323" s="276">
        <v>129858</v>
      </c>
      <c r="I2323" s="276">
        <v>97136</v>
      </c>
      <c r="J2323" s="276">
        <v>1887350</v>
      </c>
      <c r="K2323" s="479">
        <v>1.6851500000000001E-3</v>
      </c>
    </row>
    <row r="2324" spans="1:11" x14ac:dyDescent="0.2">
      <c r="A2324" s="209" t="s">
        <v>1202</v>
      </c>
      <c r="B2324" s="209" t="s">
        <v>98</v>
      </c>
      <c r="C2324" s="209" t="s">
        <v>1753</v>
      </c>
      <c r="D2324" s="276">
        <v>2685018</v>
      </c>
      <c r="E2324" s="479">
        <v>2.3973699999999998E-3</v>
      </c>
      <c r="F2324" s="276">
        <v>18257</v>
      </c>
      <c r="G2324" s="276">
        <v>733202</v>
      </c>
      <c r="H2324" s="276">
        <v>822</v>
      </c>
      <c r="I2324" s="276">
        <v>218145</v>
      </c>
      <c r="J2324" s="276">
        <v>3637187</v>
      </c>
      <c r="K2324" s="479">
        <v>3.2475300000000002E-3</v>
      </c>
    </row>
    <row r="2325" spans="1:11" x14ac:dyDescent="0.2">
      <c r="A2325" s="209" t="s">
        <v>1202</v>
      </c>
      <c r="B2325" s="209" t="s">
        <v>94</v>
      </c>
      <c r="C2325" s="209" t="s">
        <v>1753</v>
      </c>
      <c r="D2325" s="276">
        <v>807332</v>
      </c>
      <c r="E2325" s="479">
        <v>7.2084000000000004E-4</v>
      </c>
      <c r="F2325" s="276">
        <v>138250</v>
      </c>
      <c r="G2325" s="276">
        <v>112605</v>
      </c>
      <c r="H2325" s="276">
        <v>75022</v>
      </c>
      <c r="I2325" s="276">
        <v>33482</v>
      </c>
      <c r="J2325" s="276">
        <v>1028441</v>
      </c>
      <c r="K2325" s="479">
        <v>9.1825999999999995E-4</v>
      </c>
    </row>
    <row r="2326" spans="1:11" x14ac:dyDescent="0.2">
      <c r="A2326" s="209" t="s">
        <v>1202</v>
      </c>
      <c r="B2326" s="209" t="s">
        <v>1116</v>
      </c>
      <c r="C2326" s="209" t="s">
        <v>1753</v>
      </c>
      <c r="D2326" s="276">
        <v>466675</v>
      </c>
      <c r="E2326" s="479">
        <v>4.1668E-4</v>
      </c>
      <c r="F2326" s="276">
        <v>62996</v>
      </c>
      <c r="G2326" s="276">
        <v>118320</v>
      </c>
      <c r="H2326" s="276">
        <v>277</v>
      </c>
      <c r="I2326" s="276">
        <v>33352</v>
      </c>
      <c r="J2326" s="276">
        <v>618624</v>
      </c>
      <c r="K2326" s="479">
        <v>5.5234999999999995E-4</v>
      </c>
    </row>
    <row r="2327" spans="1:11" x14ac:dyDescent="0.2">
      <c r="A2327" s="209" t="s">
        <v>1202</v>
      </c>
      <c r="B2327" s="209" t="s">
        <v>79</v>
      </c>
      <c r="C2327" s="209" t="s">
        <v>1753</v>
      </c>
      <c r="D2327" s="276">
        <v>1588897</v>
      </c>
      <c r="E2327" s="479">
        <v>1.4186800000000001E-3</v>
      </c>
      <c r="F2327" s="276">
        <v>255838</v>
      </c>
      <c r="G2327" s="276">
        <v>211542</v>
      </c>
      <c r="H2327" s="276">
        <v>51583</v>
      </c>
      <c r="I2327" s="276">
        <v>97234</v>
      </c>
      <c r="J2327" s="276">
        <v>1949256</v>
      </c>
      <c r="K2327" s="479">
        <v>1.7404300000000001E-3</v>
      </c>
    </row>
    <row r="2328" spans="1:11" x14ac:dyDescent="0.2">
      <c r="A2328" s="209" t="s">
        <v>1202</v>
      </c>
      <c r="B2328" s="209" t="s">
        <v>74</v>
      </c>
      <c r="C2328" s="209" t="s">
        <v>1753</v>
      </c>
      <c r="D2328" s="276">
        <v>9623045</v>
      </c>
      <c r="E2328" s="479">
        <v>8.59211E-3</v>
      </c>
      <c r="F2328" s="276">
        <v>320374</v>
      </c>
      <c r="G2328" s="276">
        <v>70867</v>
      </c>
      <c r="H2328" s="276">
        <v>0</v>
      </c>
      <c r="I2328" s="276">
        <v>106631</v>
      </c>
      <c r="J2328" s="276">
        <v>9800543</v>
      </c>
      <c r="K2328" s="479">
        <v>8.7505900000000008E-3</v>
      </c>
    </row>
    <row r="2329" spans="1:11" x14ac:dyDescent="0.2">
      <c r="A2329" s="209" t="s">
        <v>1202</v>
      </c>
      <c r="B2329" s="209" t="s">
        <v>70</v>
      </c>
      <c r="C2329" s="209" t="s">
        <v>1753</v>
      </c>
      <c r="D2329" s="276">
        <v>24086</v>
      </c>
      <c r="E2329" s="479">
        <v>2.1509999999999999E-5</v>
      </c>
      <c r="F2329" s="276">
        <v>24086</v>
      </c>
      <c r="G2329" s="276">
        <v>0</v>
      </c>
      <c r="H2329" s="276">
        <v>0</v>
      </c>
      <c r="I2329" s="276">
        <v>0</v>
      </c>
      <c r="J2329" s="276">
        <v>24086</v>
      </c>
      <c r="K2329" s="479">
        <v>2.1509999999999999E-5</v>
      </c>
    </row>
    <row r="2330" spans="1:11" x14ac:dyDescent="0.2">
      <c r="A2330" s="209" t="s">
        <v>1202</v>
      </c>
      <c r="B2330" s="209" t="s">
        <v>68</v>
      </c>
      <c r="C2330" s="209" t="s">
        <v>1753</v>
      </c>
      <c r="D2330" s="276">
        <v>8164994</v>
      </c>
      <c r="E2330" s="479">
        <v>7.2902599999999998E-3</v>
      </c>
      <c r="F2330" s="276">
        <v>272125</v>
      </c>
      <c r="G2330" s="276">
        <v>774766</v>
      </c>
      <c r="H2330" s="276">
        <v>0</v>
      </c>
      <c r="I2330" s="276">
        <v>357280</v>
      </c>
      <c r="J2330" s="276">
        <v>9297040</v>
      </c>
      <c r="K2330" s="479">
        <v>8.3010299999999992E-3</v>
      </c>
    </row>
    <row r="2331" spans="1:11" x14ac:dyDescent="0.2">
      <c r="A2331" s="209" t="s">
        <v>1202</v>
      </c>
      <c r="B2331" s="209" t="s">
        <v>59</v>
      </c>
      <c r="C2331" s="209" t="s">
        <v>1753</v>
      </c>
      <c r="D2331" s="276">
        <v>1250366</v>
      </c>
      <c r="E2331" s="479">
        <v>1.11641E-3</v>
      </c>
      <c r="F2331" s="276">
        <v>37604</v>
      </c>
      <c r="G2331" s="276">
        <v>143784</v>
      </c>
      <c r="H2331" s="276">
        <v>0</v>
      </c>
      <c r="I2331" s="276">
        <v>49171</v>
      </c>
      <c r="J2331" s="276">
        <v>1443321</v>
      </c>
      <c r="K2331" s="479">
        <v>1.2886900000000001E-3</v>
      </c>
    </row>
    <row r="2332" spans="1:11" x14ac:dyDescent="0.2">
      <c r="A2332" s="209" t="s">
        <v>1202</v>
      </c>
      <c r="B2332" s="209" t="s">
        <v>54</v>
      </c>
      <c r="C2332" s="209" t="s">
        <v>1753</v>
      </c>
      <c r="D2332" s="276">
        <v>5034824</v>
      </c>
      <c r="E2332" s="479">
        <v>4.4954299999999999E-3</v>
      </c>
      <c r="F2332" s="276">
        <v>179752</v>
      </c>
      <c r="G2332" s="276">
        <v>654212</v>
      </c>
      <c r="H2332" s="276">
        <v>0</v>
      </c>
      <c r="I2332" s="276">
        <v>177785</v>
      </c>
      <c r="J2332" s="276">
        <v>5866821</v>
      </c>
      <c r="K2332" s="479">
        <v>5.2383000000000004E-3</v>
      </c>
    </row>
    <row r="2333" spans="1:11" x14ac:dyDescent="0.2">
      <c r="A2333" s="209" t="s">
        <v>1202</v>
      </c>
      <c r="B2333" s="209" t="s">
        <v>50</v>
      </c>
      <c r="C2333" s="209" t="s">
        <v>1753</v>
      </c>
      <c r="D2333" s="276">
        <v>1850873</v>
      </c>
      <c r="E2333" s="479">
        <v>1.65259E-3</v>
      </c>
      <c r="F2333" s="276">
        <v>30584</v>
      </c>
      <c r="G2333" s="276">
        <v>62799</v>
      </c>
      <c r="H2333" s="276">
        <v>23</v>
      </c>
      <c r="I2333" s="276">
        <v>69158</v>
      </c>
      <c r="J2333" s="276">
        <v>1982853</v>
      </c>
      <c r="K2333" s="479">
        <v>1.7704299999999999E-3</v>
      </c>
    </row>
    <row r="2334" spans="1:11" x14ac:dyDescent="0.2">
      <c r="A2334" s="209" t="s">
        <v>1202</v>
      </c>
      <c r="B2334" s="209" t="s">
        <v>1117</v>
      </c>
      <c r="C2334" s="209" t="s">
        <v>1753</v>
      </c>
      <c r="D2334" s="276">
        <v>2439703</v>
      </c>
      <c r="E2334" s="479">
        <v>2.17833E-3</v>
      </c>
      <c r="F2334" s="276">
        <v>180644</v>
      </c>
      <c r="G2334" s="276">
        <v>131190</v>
      </c>
      <c r="H2334" s="276">
        <v>0</v>
      </c>
      <c r="I2334" s="276">
        <v>81206</v>
      </c>
      <c r="J2334" s="276">
        <v>2652099</v>
      </c>
      <c r="K2334" s="479">
        <v>2.3679700000000001E-3</v>
      </c>
    </row>
    <row r="2335" spans="1:11" x14ac:dyDescent="0.2">
      <c r="A2335" s="209" t="s">
        <v>1202</v>
      </c>
      <c r="B2335" s="209" t="s">
        <v>41</v>
      </c>
      <c r="C2335" s="209" t="s">
        <v>1753</v>
      </c>
      <c r="D2335" s="276">
        <v>5437148</v>
      </c>
      <c r="E2335" s="479">
        <v>4.8546500000000003E-3</v>
      </c>
      <c r="F2335" s="276">
        <v>1955266</v>
      </c>
      <c r="G2335" s="276">
        <v>560621</v>
      </c>
      <c r="H2335" s="276">
        <v>214491</v>
      </c>
      <c r="I2335" s="276">
        <v>211630</v>
      </c>
      <c r="J2335" s="276">
        <v>6423890</v>
      </c>
      <c r="K2335" s="479">
        <v>5.7356899999999999E-3</v>
      </c>
    </row>
    <row r="2336" spans="1:11" x14ac:dyDescent="0.2">
      <c r="A2336" s="209" t="s">
        <v>1202</v>
      </c>
      <c r="B2336" s="209" t="s">
        <v>37</v>
      </c>
      <c r="C2336" s="209" t="s">
        <v>1753</v>
      </c>
      <c r="D2336" s="276">
        <v>475880</v>
      </c>
      <c r="E2336" s="479">
        <v>4.2489999999999997E-4</v>
      </c>
      <c r="F2336" s="276">
        <v>475880</v>
      </c>
      <c r="G2336" s="276">
        <v>0</v>
      </c>
      <c r="H2336" s="276">
        <v>0</v>
      </c>
      <c r="I2336" s="276">
        <v>0</v>
      </c>
      <c r="J2336" s="276">
        <v>475880</v>
      </c>
      <c r="K2336" s="479">
        <v>4.2489999999999997E-4</v>
      </c>
    </row>
    <row r="2337" spans="1:11" x14ac:dyDescent="0.2">
      <c r="A2337" s="209" t="s">
        <v>1202</v>
      </c>
      <c r="B2337" s="209" t="s">
        <v>35</v>
      </c>
      <c r="C2337" s="209" t="s">
        <v>1753</v>
      </c>
      <c r="D2337" s="276">
        <v>2116236</v>
      </c>
      <c r="E2337" s="479">
        <v>1.88952E-3</v>
      </c>
      <c r="F2337" s="276">
        <v>830633</v>
      </c>
      <c r="G2337" s="276">
        <v>119593</v>
      </c>
      <c r="H2337" s="276">
        <v>0</v>
      </c>
      <c r="I2337" s="276">
        <v>36012</v>
      </c>
      <c r="J2337" s="276">
        <v>2271841</v>
      </c>
      <c r="K2337" s="479">
        <v>2.0284499999999998E-3</v>
      </c>
    </row>
    <row r="2338" spans="1:11" x14ac:dyDescent="0.2">
      <c r="A2338" s="209" t="s">
        <v>1202</v>
      </c>
      <c r="B2338" s="209" t="s">
        <v>1118</v>
      </c>
      <c r="C2338" s="209" t="s">
        <v>1753</v>
      </c>
      <c r="D2338" s="276">
        <v>4431097</v>
      </c>
      <c r="E2338" s="479">
        <v>3.9563799999999998E-3</v>
      </c>
      <c r="F2338" s="276">
        <v>391947</v>
      </c>
      <c r="G2338" s="276">
        <v>553090</v>
      </c>
      <c r="H2338" s="276">
        <v>9383</v>
      </c>
      <c r="I2338" s="276">
        <v>174100</v>
      </c>
      <c r="J2338" s="276">
        <v>5167670</v>
      </c>
      <c r="K2338" s="479">
        <v>4.6140499999999997E-3</v>
      </c>
    </row>
    <row r="2339" spans="1:11" x14ac:dyDescent="0.2">
      <c r="A2339" s="209" t="s">
        <v>1202</v>
      </c>
      <c r="B2339" s="209" t="s">
        <v>26</v>
      </c>
      <c r="C2339" s="209" t="s">
        <v>1753</v>
      </c>
      <c r="D2339" s="276">
        <v>2401735</v>
      </c>
      <c r="E2339" s="479">
        <v>2.1444300000000001E-3</v>
      </c>
      <c r="F2339" s="276">
        <v>229899</v>
      </c>
      <c r="G2339" s="276">
        <v>94262</v>
      </c>
      <c r="H2339" s="276">
        <v>0</v>
      </c>
      <c r="I2339" s="276">
        <v>278618</v>
      </c>
      <c r="J2339" s="276">
        <v>2774615</v>
      </c>
      <c r="K2339" s="479">
        <v>2.4773600000000001E-3</v>
      </c>
    </row>
    <row r="2340" spans="1:11" x14ac:dyDescent="0.2">
      <c r="A2340" s="209" t="s">
        <v>1202</v>
      </c>
      <c r="B2340" s="209" t="s">
        <v>23</v>
      </c>
      <c r="C2340" s="209" t="s">
        <v>1753</v>
      </c>
      <c r="D2340" s="276">
        <v>2196349</v>
      </c>
      <c r="E2340" s="479">
        <v>1.9610500000000002E-3</v>
      </c>
      <c r="F2340" s="276">
        <v>141296</v>
      </c>
      <c r="G2340" s="276">
        <v>503953</v>
      </c>
      <c r="H2340" s="276">
        <v>26363</v>
      </c>
      <c r="I2340" s="276">
        <v>116857</v>
      </c>
      <c r="J2340" s="276">
        <v>2843522</v>
      </c>
      <c r="K2340" s="479">
        <v>2.5388899999999998E-3</v>
      </c>
    </row>
    <row r="2341" spans="1:11" x14ac:dyDescent="0.2">
      <c r="A2341" s="209" t="s">
        <v>1202</v>
      </c>
      <c r="B2341" s="209" t="s">
        <v>21</v>
      </c>
      <c r="C2341" s="209" t="s">
        <v>1753</v>
      </c>
      <c r="D2341" s="276">
        <v>801131</v>
      </c>
      <c r="E2341" s="479">
        <v>7.1529999999999999E-4</v>
      </c>
      <c r="F2341" s="276">
        <v>18970</v>
      </c>
      <c r="G2341" s="276">
        <v>55604</v>
      </c>
      <c r="H2341" s="276">
        <v>52270</v>
      </c>
      <c r="I2341" s="276">
        <v>24055</v>
      </c>
      <c r="J2341" s="276">
        <v>933060</v>
      </c>
      <c r="K2341" s="479">
        <v>8.3310000000000003E-4</v>
      </c>
    </row>
    <row r="2342" spans="1:11" x14ac:dyDescent="0.2">
      <c r="A2342" s="209" t="s">
        <v>1202</v>
      </c>
      <c r="B2342" s="209" t="s">
        <v>20</v>
      </c>
      <c r="C2342" s="209" t="s">
        <v>1753</v>
      </c>
      <c r="D2342" s="276">
        <v>7582590</v>
      </c>
      <c r="E2342" s="479">
        <v>6.7702500000000002E-3</v>
      </c>
      <c r="F2342" s="276">
        <v>854691</v>
      </c>
      <c r="G2342" s="276">
        <v>1082613</v>
      </c>
      <c r="H2342" s="276">
        <v>279040</v>
      </c>
      <c r="I2342" s="276">
        <v>271558</v>
      </c>
      <c r="J2342" s="276">
        <v>9215801</v>
      </c>
      <c r="K2342" s="479">
        <v>8.2284899999999998E-3</v>
      </c>
    </row>
    <row r="2343" spans="1:11" x14ac:dyDescent="0.2">
      <c r="A2343" s="209" t="s">
        <v>1202</v>
      </c>
      <c r="B2343" s="209" t="s">
        <v>1119</v>
      </c>
      <c r="C2343" s="209" t="s">
        <v>1753</v>
      </c>
      <c r="D2343" s="276">
        <v>2405546</v>
      </c>
      <c r="E2343" s="479">
        <v>2.1478299999999999E-3</v>
      </c>
      <c r="F2343" s="276">
        <v>308194</v>
      </c>
      <c r="G2343" s="276">
        <v>364301</v>
      </c>
      <c r="H2343" s="276">
        <v>0</v>
      </c>
      <c r="I2343" s="276">
        <v>34422</v>
      </c>
      <c r="J2343" s="276">
        <v>2804269</v>
      </c>
      <c r="K2343" s="479">
        <v>2.5038399999999998E-3</v>
      </c>
    </row>
    <row r="2344" spans="1:11" x14ac:dyDescent="0.2">
      <c r="A2344" s="209" t="s">
        <v>1202</v>
      </c>
      <c r="B2344" s="209" t="s">
        <v>1120</v>
      </c>
      <c r="C2344" s="209" t="s">
        <v>1753</v>
      </c>
      <c r="D2344" s="276">
        <v>2410870</v>
      </c>
      <c r="E2344" s="479">
        <v>2.1525899999999998E-3</v>
      </c>
      <c r="F2344" s="276">
        <v>380570</v>
      </c>
      <c r="G2344" s="276">
        <v>336104</v>
      </c>
      <c r="H2344" s="276">
        <v>11163</v>
      </c>
      <c r="I2344" s="276">
        <v>34987</v>
      </c>
      <c r="J2344" s="276">
        <v>2793124</v>
      </c>
      <c r="K2344" s="479">
        <v>2.4938899999999999E-3</v>
      </c>
    </row>
    <row r="2345" spans="1:11" x14ac:dyDescent="0.2">
      <c r="A2345" s="209" t="s">
        <v>1202</v>
      </c>
      <c r="B2345" s="209" t="s">
        <v>1121</v>
      </c>
      <c r="C2345" s="209" t="s">
        <v>1753</v>
      </c>
      <c r="D2345" s="276">
        <v>1387014</v>
      </c>
      <c r="E2345" s="479">
        <v>1.2384200000000001E-3</v>
      </c>
      <c r="F2345" s="276">
        <v>98704</v>
      </c>
      <c r="G2345" s="276">
        <v>134385</v>
      </c>
      <c r="H2345" s="276">
        <v>0</v>
      </c>
      <c r="I2345" s="276">
        <v>21007</v>
      </c>
      <c r="J2345" s="276">
        <v>1542406</v>
      </c>
      <c r="K2345" s="479">
        <v>1.3771600000000001E-3</v>
      </c>
    </row>
    <row r="2346" spans="1:11" x14ac:dyDescent="0.2">
      <c r="A2346" s="209" t="s">
        <v>1202</v>
      </c>
      <c r="B2346" s="209" t="s">
        <v>1122</v>
      </c>
      <c r="C2346" s="209" t="s">
        <v>1753</v>
      </c>
      <c r="D2346" s="276">
        <v>1598965</v>
      </c>
      <c r="E2346" s="479">
        <v>1.4276600000000001E-3</v>
      </c>
      <c r="F2346" s="276">
        <v>137148</v>
      </c>
      <c r="G2346" s="276">
        <v>157157</v>
      </c>
      <c r="H2346" s="276">
        <v>0</v>
      </c>
      <c r="I2346" s="276">
        <v>22563</v>
      </c>
      <c r="J2346" s="276">
        <v>1778685</v>
      </c>
      <c r="K2346" s="479">
        <v>1.5881300000000001E-3</v>
      </c>
    </row>
    <row r="2347" spans="1:11" x14ac:dyDescent="0.2">
      <c r="A2347" s="209" t="s">
        <v>1202</v>
      </c>
      <c r="B2347" s="209" t="s">
        <v>1123</v>
      </c>
      <c r="C2347" s="209" t="s">
        <v>1753</v>
      </c>
      <c r="D2347" s="276">
        <v>4194855</v>
      </c>
      <c r="E2347" s="479">
        <v>3.74545E-3</v>
      </c>
      <c r="F2347" s="276">
        <v>614076</v>
      </c>
      <c r="G2347" s="276">
        <v>392455</v>
      </c>
      <c r="H2347" s="276">
        <v>331</v>
      </c>
      <c r="I2347" s="276">
        <v>66105</v>
      </c>
      <c r="J2347" s="276">
        <v>4653746</v>
      </c>
      <c r="K2347" s="479">
        <v>4.1551799999999996E-3</v>
      </c>
    </row>
    <row r="2348" spans="1:11" x14ac:dyDescent="0.2">
      <c r="A2348" s="209" t="s">
        <v>1202</v>
      </c>
      <c r="B2348" s="209" t="s">
        <v>15</v>
      </c>
      <c r="C2348" s="209" t="s">
        <v>1753</v>
      </c>
      <c r="D2348" s="276">
        <v>958696</v>
      </c>
      <c r="E2348" s="479">
        <v>8.5599000000000005E-4</v>
      </c>
      <c r="F2348" s="276">
        <v>67430</v>
      </c>
      <c r="G2348" s="276">
        <v>83700</v>
      </c>
      <c r="H2348" s="276">
        <v>268410</v>
      </c>
      <c r="I2348" s="276">
        <v>12989</v>
      </c>
      <c r="J2348" s="276">
        <v>1323795</v>
      </c>
      <c r="K2348" s="479">
        <v>1.1819700000000001E-3</v>
      </c>
    </row>
    <row r="2349" spans="1:11" x14ac:dyDescent="0.2">
      <c r="A2349" s="209" t="s">
        <v>1202</v>
      </c>
      <c r="B2349" s="209" t="s">
        <v>11</v>
      </c>
      <c r="C2349" s="209" t="s">
        <v>1753</v>
      </c>
      <c r="D2349" s="276">
        <v>2831981</v>
      </c>
      <c r="E2349" s="479">
        <v>2.5285799999999999E-3</v>
      </c>
      <c r="F2349" s="276">
        <v>231801</v>
      </c>
      <c r="G2349" s="276">
        <v>692639</v>
      </c>
      <c r="H2349" s="276">
        <v>0</v>
      </c>
      <c r="I2349" s="276">
        <v>36684</v>
      </c>
      <c r="J2349" s="276">
        <v>3561304</v>
      </c>
      <c r="K2349" s="479">
        <v>3.1797700000000002E-3</v>
      </c>
    </row>
    <row r="2350" spans="1:11" x14ac:dyDescent="0.2">
      <c r="A2350" s="209" t="s">
        <v>1202</v>
      </c>
      <c r="B2350" s="209" t="s">
        <v>9</v>
      </c>
      <c r="C2350" s="209" t="s">
        <v>1753</v>
      </c>
      <c r="D2350" s="276">
        <v>457273</v>
      </c>
      <c r="E2350" s="479">
        <v>4.0828000000000001E-4</v>
      </c>
      <c r="F2350" s="276">
        <v>65423</v>
      </c>
      <c r="G2350" s="276">
        <v>83868</v>
      </c>
      <c r="H2350" s="276">
        <v>14664</v>
      </c>
      <c r="I2350" s="276">
        <v>6982</v>
      </c>
      <c r="J2350" s="276">
        <v>562787</v>
      </c>
      <c r="K2350" s="479">
        <v>5.0248999999999997E-4</v>
      </c>
    </row>
    <row r="2351" spans="1:11" x14ac:dyDescent="0.2">
      <c r="A2351" s="209" t="s">
        <v>1202</v>
      </c>
      <c r="B2351" s="209" t="s">
        <v>1124</v>
      </c>
      <c r="C2351" s="209" t="s">
        <v>1753</v>
      </c>
      <c r="D2351" s="276">
        <v>1368622</v>
      </c>
      <c r="E2351" s="479">
        <v>1.222E-3</v>
      </c>
      <c r="F2351" s="276">
        <v>200464</v>
      </c>
      <c r="G2351" s="276">
        <v>134075</v>
      </c>
      <c r="H2351" s="276">
        <v>0</v>
      </c>
      <c r="I2351" s="276">
        <v>20306</v>
      </c>
      <c r="J2351" s="276">
        <v>1523003</v>
      </c>
      <c r="K2351" s="479">
        <v>1.35984E-3</v>
      </c>
    </row>
    <row r="2352" spans="1:11" x14ac:dyDescent="0.2">
      <c r="A2352" s="209" t="s">
        <v>1202</v>
      </c>
      <c r="B2352" s="209" t="s">
        <v>1125</v>
      </c>
      <c r="C2352" s="209" t="s">
        <v>1753</v>
      </c>
      <c r="D2352" s="276">
        <v>1610494</v>
      </c>
      <c r="E2352" s="479">
        <v>1.4379600000000001E-3</v>
      </c>
      <c r="F2352" s="276">
        <v>267281</v>
      </c>
      <c r="G2352" s="276">
        <v>154469</v>
      </c>
      <c r="H2352" s="276">
        <v>0</v>
      </c>
      <c r="I2352" s="276">
        <v>21486</v>
      </c>
      <c r="J2352" s="276">
        <v>1786449</v>
      </c>
      <c r="K2352" s="479">
        <v>1.5950599999999999E-3</v>
      </c>
    </row>
    <row r="2353" spans="1:11" x14ac:dyDescent="0.2">
      <c r="A2353" s="209" t="s">
        <v>1202</v>
      </c>
      <c r="B2353" s="209" t="s">
        <v>1126</v>
      </c>
      <c r="C2353" s="209" t="s">
        <v>1753</v>
      </c>
      <c r="D2353" s="276">
        <v>4492124</v>
      </c>
      <c r="E2353" s="479">
        <v>4.0108699999999997E-3</v>
      </c>
      <c r="F2353" s="276">
        <v>362154</v>
      </c>
      <c r="G2353" s="276">
        <v>439869</v>
      </c>
      <c r="H2353" s="276">
        <v>1727</v>
      </c>
      <c r="I2353" s="276">
        <v>66044</v>
      </c>
      <c r="J2353" s="276">
        <v>4999764</v>
      </c>
      <c r="K2353" s="479">
        <v>4.4641300000000002E-3</v>
      </c>
    </row>
    <row r="2354" spans="1:11" x14ac:dyDescent="0.2">
      <c r="A2354" s="209" t="s">
        <v>1202</v>
      </c>
      <c r="B2354" s="209" t="s">
        <v>1127</v>
      </c>
      <c r="C2354" s="209" t="s">
        <v>1753</v>
      </c>
      <c r="D2354" s="276">
        <v>3023455</v>
      </c>
      <c r="E2354" s="479">
        <v>2.6995500000000002E-3</v>
      </c>
      <c r="F2354" s="276">
        <v>486062</v>
      </c>
      <c r="G2354" s="276">
        <v>351780</v>
      </c>
      <c r="H2354" s="276">
        <v>0</v>
      </c>
      <c r="I2354" s="276">
        <v>41740</v>
      </c>
      <c r="J2354" s="276">
        <v>3416975</v>
      </c>
      <c r="K2354" s="479">
        <v>3.05091E-3</v>
      </c>
    </row>
    <row r="2355" spans="1:11" x14ac:dyDescent="0.2">
      <c r="A2355" s="209" t="s">
        <v>1202</v>
      </c>
      <c r="B2355" s="209" t="s">
        <v>7</v>
      </c>
      <c r="C2355" s="209" t="s">
        <v>1753</v>
      </c>
      <c r="D2355" s="276">
        <v>3988447</v>
      </c>
      <c r="E2355" s="479">
        <v>3.5611599999999998E-3</v>
      </c>
      <c r="F2355" s="276">
        <v>345554</v>
      </c>
      <c r="G2355" s="276">
        <v>423638</v>
      </c>
      <c r="H2355" s="276">
        <v>0</v>
      </c>
      <c r="I2355" s="276">
        <v>45456</v>
      </c>
      <c r="J2355" s="276">
        <v>4457541</v>
      </c>
      <c r="K2355" s="479">
        <v>3.98E-3</v>
      </c>
    </row>
    <row r="2356" spans="1:11" x14ac:dyDescent="0.2">
      <c r="A2356" s="209" t="s">
        <v>1202</v>
      </c>
      <c r="B2356" s="209" t="s">
        <v>886</v>
      </c>
      <c r="C2356" s="209" t="s">
        <v>1753</v>
      </c>
      <c r="D2356" s="276">
        <v>1156671</v>
      </c>
      <c r="E2356" s="479">
        <v>1.03275E-3</v>
      </c>
      <c r="F2356" s="276">
        <v>112021</v>
      </c>
      <c r="G2356" s="276">
        <v>192225</v>
      </c>
      <c r="H2356" s="276">
        <v>11085</v>
      </c>
      <c r="I2356" s="276">
        <v>19684</v>
      </c>
      <c r="J2356" s="276">
        <v>1379665</v>
      </c>
      <c r="K2356" s="479">
        <v>1.23186E-3</v>
      </c>
    </row>
    <row r="2357" spans="1:11" x14ac:dyDescent="0.2">
      <c r="A2357" s="209" t="s">
        <v>1202</v>
      </c>
      <c r="B2357" s="209" t="s">
        <v>883</v>
      </c>
      <c r="C2357" s="209" t="s">
        <v>1753</v>
      </c>
      <c r="D2357" s="276">
        <v>2107208</v>
      </c>
      <c r="E2357" s="479">
        <v>1.8814599999999999E-3</v>
      </c>
      <c r="F2357" s="276">
        <v>232262</v>
      </c>
      <c r="G2357" s="276">
        <v>285577</v>
      </c>
      <c r="H2357" s="276">
        <v>10</v>
      </c>
      <c r="I2357" s="276">
        <v>35761</v>
      </c>
      <c r="J2357" s="276">
        <v>2428556</v>
      </c>
      <c r="K2357" s="479">
        <v>2.1683800000000001E-3</v>
      </c>
    </row>
    <row r="2358" spans="1:11" x14ac:dyDescent="0.2">
      <c r="A2358" s="209" t="s">
        <v>1202</v>
      </c>
      <c r="B2358" s="209" t="s">
        <v>1128</v>
      </c>
      <c r="C2358" s="209" t="s">
        <v>1753</v>
      </c>
      <c r="D2358" s="276">
        <v>2238473</v>
      </c>
      <c r="E2358" s="479">
        <v>1.9986600000000002E-3</v>
      </c>
      <c r="F2358" s="276">
        <v>510846</v>
      </c>
      <c r="G2358" s="276">
        <v>240387</v>
      </c>
      <c r="H2358" s="276">
        <v>439712</v>
      </c>
      <c r="I2358" s="276">
        <v>37006</v>
      </c>
      <c r="J2358" s="276">
        <v>2955578</v>
      </c>
      <c r="K2358" s="479">
        <v>2.6389400000000002E-3</v>
      </c>
    </row>
    <row r="2359" spans="1:11" x14ac:dyDescent="0.2">
      <c r="A2359" s="209" t="s">
        <v>1202</v>
      </c>
      <c r="B2359" s="209" t="s">
        <v>1129</v>
      </c>
      <c r="C2359" s="209" t="s">
        <v>1753</v>
      </c>
      <c r="D2359" s="276">
        <v>2211608</v>
      </c>
      <c r="E2359" s="479">
        <v>1.97467E-3</v>
      </c>
      <c r="F2359" s="276">
        <v>1006089</v>
      </c>
      <c r="G2359" s="276">
        <v>638376</v>
      </c>
      <c r="H2359" s="276">
        <v>32</v>
      </c>
      <c r="I2359" s="276">
        <v>34807</v>
      </c>
      <c r="J2359" s="276">
        <v>2884823</v>
      </c>
      <c r="K2359" s="479">
        <v>2.5757699999999998E-3</v>
      </c>
    </row>
    <row r="2360" spans="1:11" x14ac:dyDescent="0.2">
      <c r="A2360" s="209" t="s">
        <v>1202</v>
      </c>
      <c r="B2360" s="209" t="s">
        <v>1130</v>
      </c>
      <c r="C2360" s="209" t="s">
        <v>1753</v>
      </c>
      <c r="D2360" s="276">
        <v>826796</v>
      </c>
      <c r="E2360" s="479">
        <v>7.3822000000000004E-4</v>
      </c>
      <c r="F2360" s="276">
        <v>235366</v>
      </c>
      <c r="G2360" s="276">
        <v>81347</v>
      </c>
      <c r="H2360" s="276">
        <v>65315</v>
      </c>
      <c r="I2360" s="276">
        <v>11996</v>
      </c>
      <c r="J2360" s="276">
        <v>985454</v>
      </c>
      <c r="K2360" s="479">
        <v>8.7987999999999999E-4</v>
      </c>
    </row>
    <row r="2361" spans="1:11" x14ac:dyDescent="0.2">
      <c r="A2361" s="209" t="s">
        <v>1202</v>
      </c>
      <c r="B2361" s="209" t="s">
        <v>1131</v>
      </c>
      <c r="C2361" s="209" t="s">
        <v>1753</v>
      </c>
      <c r="D2361" s="276">
        <v>471638</v>
      </c>
      <c r="E2361" s="479">
        <v>4.2110999999999998E-4</v>
      </c>
      <c r="F2361" s="276">
        <v>12510</v>
      </c>
      <c r="G2361" s="276">
        <v>0</v>
      </c>
      <c r="H2361" s="276">
        <v>0</v>
      </c>
      <c r="I2361" s="276">
        <v>14883</v>
      </c>
      <c r="J2361" s="276">
        <v>486521</v>
      </c>
      <c r="K2361" s="479">
        <v>4.3439999999999999E-4</v>
      </c>
    </row>
    <row r="2362" spans="1:11" x14ac:dyDescent="0.2">
      <c r="A2362" s="209" t="s">
        <v>1202</v>
      </c>
      <c r="B2362" s="209" t="s">
        <v>880</v>
      </c>
      <c r="C2362" s="209" t="s">
        <v>1753</v>
      </c>
      <c r="D2362" s="276">
        <v>9672846</v>
      </c>
      <c r="E2362" s="479">
        <v>8.6365699999999997E-3</v>
      </c>
      <c r="F2362" s="276">
        <v>2999269</v>
      </c>
      <c r="G2362" s="276">
        <v>648139</v>
      </c>
      <c r="H2362" s="276">
        <v>402</v>
      </c>
      <c r="I2362" s="276">
        <v>93907</v>
      </c>
      <c r="J2362" s="276">
        <v>10415294</v>
      </c>
      <c r="K2362" s="479">
        <v>9.2994800000000006E-3</v>
      </c>
    </row>
    <row r="2363" spans="1:11" x14ac:dyDescent="0.2">
      <c r="A2363" s="209" t="s">
        <v>1202</v>
      </c>
      <c r="B2363" s="209" t="s">
        <v>1132</v>
      </c>
      <c r="C2363" s="209" t="s">
        <v>1753</v>
      </c>
      <c r="D2363" s="276">
        <v>8037390</v>
      </c>
      <c r="E2363" s="479">
        <v>7.1763299999999999E-3</v>
      </c>
      <c r="F2363" s="276">
        <v>1174883</v>
      </c>
      <c r="G2363" s="276">
        <v>425744</v>
      </c>
      <c r="H2363" s="276">
        <v>46194</v>
      </c>
      <c r="I2363" s="276">
        <v>86924</v>
      </c>
      <c r="J2363" s="276">
        <v>8596252</v>
      </c>
      <c r="K2363" s="479">
        <v>7.6753200000000002E-3</v>
      </c>
    </row>
    <row r="2364" spans="1:11" x14ac:dyDescent="0.2">
      <c r="A2364" s="209" t="s">
        <v>1202</v>
      </c>
      <c r="B2364" s="209" t="s">
        <v>878</v>
      </c>
      <c r="C2364" s="209" t="s">
        <v>1753</v>
      </c>
      <c r="D2364" s="276">
        <v>9461020</v>
      </c>
      <c r="E2364" s="479">
        <v>8.4474400000000005E-3</v>
      </c>
      <c r="F2364" s="276">
        <v>1440693</v>
      </c>
      <c r="G2364" s="276">
        <v>953616</v>
      </c>
      <c r="H2364" s="276">
        <v>11464</v>
      </c>
      <c r="I2364" s="276">
        <v>107946</v>
      </c>
      <c r="J2364" s="276">
        <v>10534046</v>
      </c>
      <c r="K2364" s="479">
        <v>9.4055100000000006E-3</v>
      </c>
    </row>
    <row r="2365" spans="1:11" x14ac:dyDescent="0.2">
      <c r="A2365" s="209" t="s">
        <v>1202</v>
      </c>
      <c r="B2365" s="209" t="s">
        <v>877</v>
      </c>
      <c r="C2365" s="209" t="s">
        <v>1753</v>
      </c>
      <c r="D2365" s="276">
        <v>3797466</v>
      </c>
      <c r="E2365" s="479">
        <v>3.3906399999999999E-3</v>
      </c>
      <c r="F2365" s="276">
        <v>947207</v>
      </c>
      <c r="G2365" s="276">
        <v>749239</v>
      </c>
      <c r="H2365" s="276">
        <v>1435557</v>
      </c>
      <c r="I2365" s="276">
        <v>43213</v>
      </c>
      <c r="J2365" s="276">
        <v>6025475</v>
      </c>
      <c r="K2365" s="479">
        <v>5.3799499999999997E-3</v>
      </c>
    </row>
    <row r="2366" spans="1:11" x14ac:dyDescent="0.2">
      <c r="A2366" s="209" t="s">
        <v>1202</v>
      </c>
      <c r="B2366" s="209" t="s">
        <v>875</v>
      </c>
      <c r="C2366" s="209" t="s">
        <v>1753</v>
      </c>
      <c r="D2366" s="276">
        <v>1504308</v>
      </c>
      <c r="E2366" s="479">
        <v>1.34315E-3</v>
      </c>
      <c r="F2366" s="276">
        <v>483186</v>
      </c>
      <c r="G2366" s="276">
        <v>209256</v>
      </c>
      <c r="H2366" s="276">
        <v>0</v>
      </c>
      <c r="I2366" s="276">
        <v>14637</v>
      </c>
      <c r="J2366" s="276">
        <v>1728201</v>
      </c>
      <c r="K2366" s="479">
        <v>1.54306E-3</v>
      </c>
    </row>
    <row r="2367" spans="1:11" x14ac:dyDescent="0.2">
      <c r="A2367" s="209" t="s">
        <v>1202</v>
      </c>
      <c r="B2367" s="209" t="s">
        <v>873</v>
      </c>
      <c r="C2367" s="209" t="s">
        <v>1753</v>
      </c>
      <c r="D2367" s="276">
        <v>1735820</v>
      </c>
      <c r="E2367" s="479">
        <v>1.5498599999999999E-3</v>
      </c>
      <c r="F2367" s="276">
        <v>591465</v>
      </c>
      <c r="G2367" s="276">
        <v>173468</v>
      </c>
      <c r="H2367" s="276">
        <v>65</v>
      </c>
      <c r="I2367" s="276">
        <v>26455</v>
      </c>
      <c r="J2367" s="276">
        <v>1935808</v>
      </c>
      <c r="K2367" s="479">
        <v>1.72842E-3</v>
      </c>
    </row>
    <row r="2368" spans="1:11" x14ac:dyDescent="0.2">
      <c r="A2368" s="209" t="s">
        <v>1202</v>
      </c>
      <c r="B2368" s="209" t="s">
        <v>1133</v>
      </c>
      <c r="C2368" s="209" t="s">
        <v>1753</v>
      </c>
      <c r="D2368" s="276">
        <v>4287135</v>
      </c>
      <c r="E2368" s="479">
        <v>3.8278499999999998E-3</v>
      </c>
      <c r="F2368" s="276">
        <v>1260488</v>
      </c>
      <c r="G2368" s="276">
        <v>529549</v>
      </c>
      <c r="H2368" s="276">
        <v>348170</v>
      </c>
      <c r="I2368" s="276">
        <v>39505</v>
      </c>
      <c r="J2368" s="276">
        <v>5204359</v>
      </c>
      <c r="K2368" s="479">
        <v>4.6468100000000003E-3</v>
      </c>
    </row>
    <row r="2369" spans="1:11" x14ac:dyDescent="0.2">
      <c r="A2369" s="209" t="s">
        <v>1202</v>
      </c>
      <c r="B2369" s="209" t="s">
        <v>870</v>
      </c>
      <c r="C2369" s="209" t="s">
        <v>1753</v>
      </c>
      <c r="D2369" s="276">
        <v>5908086</v>
      </c>
      <c r="E2369" s="479">
        <v>5.2751400000000002E-3</v>
      </c>
      <c r="F2369" s="276">
        <v>3193784</v>
      </c>
      <c r="G2369" s="276">
        <v>756191</v>
      </c>
      <c r="H2369" s="276">
        <v>566455</v>
      </c>
      <c r="I2369" s="276">
        <v>62792</v>
      </c>
      <c r="J2369" s="276">
        <v>7293524</v>
      </c>
      <c r="K2369" s="479">
        <v>6.5121500000000004E-3</v>
      </c>
    </row>
    <row r="2370" spans="1:11" x14ac:dyDescent="0.2">
      <c r="A2370" s="209" t="s">
        <v>1202</v>
      </c>
      <c r="B2370" s="209" t="s">
        <v>1134</v>
      </c>
      <c r="C2370" s="209" t="s">
        <v>1753</v>
      </c>
      <c r="D2370" s="276">
        <v>1373826</v>
      </c>
      <c r="E2370" s="479">
        <v>1.2266499999999999E-3</v>
      </c>
      <c r="F2370" s="276">
        <v>550515</v>
      </c>
      <c r="G2370" s="276">
        <v>229536</v>
      </c>
      <c r="H2370" s="276">
        <v>226960</v>
      </c>
      <c r="I2370" s="276">
        <v>17707</v>
      </c>
      <c r="J2370" s="276">
        <v>1848029</v>
      </c>
      <c r="K2370" s="479">
        <v>1.6500499999999999E-3</v>
      </c>
    </row>
    <row r="2371" spans="1:11" x14ac:dyDescent="0.2">
      <c r="A2371" s="209" t="s">
        <v>1202</v>
      </c>
      <c r="B2371" s="209" t="s">
        <v>866</v>
      </c>
      <c r="C2371" s="209" t="s">
        <v>1753</v>
      </c>
      <c r="D2371" s="276">
        <v>4586992</v>
      </c>
      <c r="E2371" s="479">
        <v>4.0955799999999997E-3</v>
      </c>
      <c r="F2371" s="276">
        <v>2668145</v>
      </c>
      <c r="G2371" s="276">
        <v>511000</v>
      </c>
      <c r="H2371" s="276">
        <v>303813</v>
      </c>
      <c r="I2371" s="276">
        <v>34802</v>
      </c>
      <c r="J2371" s="276">
        <v>5436607</v>
      </c>
      <c r="K2371" s="479">
        <v>4.8541699999999997E-3</v>
      </c>
    </row>
    <row r="2372" spans="1:11" x14ac:dyDescent="0.2">
      <c r="A2372" s="209" t="s">
        <v>1202</v>
      </c>
      <c r="B2372" s="209" t="s">
        <v>865</v>
      </c>
      <c r="C2372" s="209" t="s">
        <v>1753</v>
      </c>
      <c r="D2372" s="276">
        <v>17161744</v>
      </c>
      <c r="E2372" s="479">
        <v>1.5323170000000001E-2</v>
      </c>
      <c r="F2372" s="276">
        <v>1173404</v>
      </c>
      <c r="G2372" s="276">
        <v>585750</v>
      </c>
      <c r="H2372" s="276">
        <v>2774666</v>
      </c>
      <c r="I2372" s="276">
        <v>418150</v>
      </c>
      <c r="J2372" s="276">
        <v>20940310</v>
      </c>
      <c r="K2372" s="479">
        <v>1.869693E-2</v>
      </c>
    </row>
    <row r="2373" spans="1:11" x14ac:dyDescent="0.2">
      <c r="A2373" s="209" t="s">
        <v>1202</v>
      </c>
      <c r="B2373" s="209" t="s">
        <v>863</v>
      </c>
      <c r="C2373" s="209" t="s">
        <v>1753</v>
      </c>
      <c r="D2373" s="276">
        <v>4320343</v>
      </c>
      <c r="E2373" s="479">
        <v>3.8574999999999998E-3</v>
      </c>
      <c r="F2373" s="276">
        <v>81170</v>
      </c>
      <c r="G2373" s="276">
        <v>150884</v>
      </c>
      <c r="H2373" s="276">
        <v>302216</v>
      </c>
      <c r="I2373" s="276">
        <v>82749</v>
      </c>
      <c r="J2373" s="276">
        <v>4856192</v>
      </c>
      <c r="K2373" s="479">
        <v>4.3359399999999999E-3</v>
      </c>
    </row>
    <row r="2374" spans="1:11" x14ac:dyDescent="0.2">
      <c r="A2374" s="209" t="s">
        <v>1202</v>
      </c>
      <c r="B2374" s="209" t="s">
        <v>1135</v>
      </c>
      <c r="C2374" s="209" t="s">
        <v>1753</v>
      </c>
      <c r="D2374" s="276">
        <v>408419</v>
      </c>
      <c r="E2374" s="479">
        <v>3.6465999999999999E-4</v>
      </c>
      <c r="F2374" s="276">
        <v>86943</v>
      </c>
      <c r="G2374" s="276">
        <v>12037</v>
      </c>
      <c r="H2374" s="276">
        <v>29651</v>
      </c>
      <c r="I2374" s="276">
        <v>9269</v>
      </c>
      <c r="J2374" s="276">
        <v>459376</v>
      </c>
      <c r="K2374" s="479">
        <v>4.1016000000000002E-4</v>
      </c>
    </row>
    <row r="2375" spans="1:11" x14ac:dyDescent="0.2">
      <c r="A2375" s="209" t="s">
        <v>1202</v>
      </c>
      <c r="B2375" s="209" t="s">
        <v>861</v>
      </c>
      <c r="C2375" s="209" t="s">
        <v>1753</v>
      </c>
      <c r="D2375" s="276">
        <v>29279928</v>
      </c>
      <c r="E2375" s="479">
        <v>2.6143110000000001E-2</v>
      </c>
      <c r="F2375" s="276">
        <v>1510869</v>
      </c>
      <c r="G2375" s="276">
        <v>955501</v>
      </c>
      <c r="H2375" s="276">
        <v>4475</v>
      </c>
      <c r="I2375" s="276">
        <v>455118</v>
      </c>
      <c r="J2375" s="276">
        <v>30695022</v>
      </c>
      <c r="K2375" s="479">
        <v>2.74066E-2</v>
      </c>
    </row>
    <row r="2376" spans="1:11" x14ac:dyDescent="0.2">
      <c r="A2376" s="209" t="s">
        <v>1202</v>
      </c>
      <c r="B2376" s="209" t="s">
        <v>859</v>
      </c>
      <c r="C2376" s="209" t="s">
        <v>1753</v>
      </c>
      <c r="D2376" s="276">
        <v>2780359</v>
      </c>
      <c r="E2376" s="479">
        <v>2.48249E-3</v>
      </c>
      <c r="F2376" s="276">
        <v>91461</v>
      </c>
      <c r="G2376" s="276">
        <v>221738</v>
      </c>
      <c r="H2376" s="276">
        <v>3663</v>
      </c>
      <c r="I2376" s="276">
        <v>10309</v>
      </c>
      <c r="J2376" s="276">
        <v>3016069</v>
      </c>
      <c r="K2376" s="479">
        <v>2.6929499999999999E-3</v>
      </c>
    </row>
    <row r="2377" spans="1:11" x14ac:dyDescent="0.2">
      <c r="A2377" s="209" t="s">
        <v>1202</v>
      </c>
      <c r="B2377" s="209" t="s">
        <v>1136</v>
      </c>
      <c r="C2377" s="209" t="s">
        <v>1753</v>
      </c>
      <c r="D2377" s="276">
        <v>1020037</v>
      </c>
      <c r="E2377" s="479">
        <v>9.1076000000000004E-4</v>
      </c>
      <c r="F2377" s="276">
        <v>27405</v>
      </c>
      <c r="G2377" s="276">
        <v>84219</v>
      </c>
      <c r="H2377" s="276">
        <v>0</v>
      </c>
      <c r="I2377" s="276">
        <v>10170</v>
      </c>
      <c r="J2377" s="276">
        <v>1114426</v>
      </c>
      <c r="K2377" s="479">
        <v>9.9503999999999999E-4</v>
      </c>
    </row>
    <row r="2378" spans="1:11" x14ac:dyDescent="0.2">
      <c r="A2378" s="209" t="s">
        <v>1202</v>
      </c>
      <c r="B2378" s="209" t="s">
        <v>1137</v>
      </c>
      <c r="C2378" s="209" t="s">
        <v>1753</v>
      </c>
      <c r="D2378" s="276">
        <v>3484395</v>
      </c>
      <c r="E2378" s="479">
        <v>3.1110999999999999E-3</v>
      </c>
      <c r="F2378" s="276">
        <v>1435440</v>
      </c>
      <c r="G2378" s="276">
        <v>330615</v>
      </c>
      <c r="H2378" s="276">
        <v>0</v>
      </c>
      <c r="I2378" s="276">
        <v>44719</v>
      </c>
      <c r="J2378" s="276">
        <v>3859729</v>
      </c>
      <c r="K2378" s="479">
        <v>3.4462300000000002E-3</v>
      </c>
    </row>
    <row r="2379" spans="1:11" x14ac:dyDescent="0.2">
      <c r="A2379" s="209" t="s">
        <v>1202</v>
      </c>
      <c r="B2379" s="209" t="s">
        <v>1138</v>
      </c>
      <c r="C2379" s="209" t="s">
        <v>1753</v>
      </c>
      <c r="D2379" s="276">
        <v>1510950</v>
      </c>
      <c r="E2379" s="479">
        <v>1.3490799999999999E-3</v>
      </c>
      <c r="F2379" s="276">
        <v>181770</v>
      </c>
      <c r="G2379" s="276">
        <v>220714</v>
      </c>
      <c r="H2379" s="276">
        <v>112219</v>
      </c>
      <c r="I2379" s="276">
        <v>21323</v>
      </c>
      <c r="J2379" s="276">
        <v>1865206</v>
      </c>
      <c r="K2379" s="479">
        <v>1.6653799999999999E-3</v>
      </c>
    </row>
    <row r="2380" spans="1:11" x14ac:dyDescent="0.2">
      <c r="A2380" s="209" t="s">
        <v>1202</v>
      </c>
      <c r="B2380" s="209" t="s">
        <v>839</v>
      </c>
      <c r="C2380" s="209" t="s">
        <v>1753</v>
      </c>
      <c r="D2380" s="276">
        <v>1006572</v>
      </c>
      <c r="E2380" s="479">
        <v>8.9873999999999998E-4</v>
      </c>
      <c r="F2380" s="276">
        <v>511441</v>
      </c>
      <c r="G2380" s="276">
        <v>322254</v>
      </c>
      <c r="H2380" s="276">
        <v>722852</v>
      </c>
      <c r="I2380" s="276">
        <v>42267</v>
      </c>
      <c r="J2380" s="276">
        <v>2093945</v>
      </c>
      <c r="K2380" s="479">
        <v>1.86962E-3</v>
      </c>
    </row>
    <row r="2381" spans="1:11" x14ac:dyDescent="0.2">
      <c r="A2381" s="209" t="s">
        <v>1202</v>
      </c>
      <c r="B2381" s="209" t="s">
        <v>837</v>
      </c>
      <c r="C2381" s="209" t="s">
        <v>1753</v>
      </c>
      <c r="D2381" s="276">
        <v>4875157</v>
      </c>
      <c r="E2381" s="479">
        <v>4.35287E-3</v>
      </c>
      <c r="F2381" s="276">
        <v>1751982</v>
      </c>
      <c r="G2381" s="276">
        <v>929366</v>
      </c>
      <c r="H2381" s="276">
        <v>3221104</v>
      </c>
      <c r="I2381" s="276">
        <v>457144</v>
      </c>
      <c r="J2381" s="276">
        <v>9482771</v>
      </c>
      <c r="K2381" s="479">
        <v>8.4668599999999997E-3</v>
      </c>
    </row>
    <row r="2382" spans="1:11" x14ac:dyDescent="0.2">
      <c r="A2382" s="209" t="s">
        <v>1202</v>
      </c>
      <c r="B2382" s="209" t="s">
        <v>1139</v>
      </c>
      <c r="C2382" s="209" t="s">
        <v>1753</v>
      </c>
      <c r="D2382" s="276">
        <v>995232</v>
      </c>
      <c r="E2382" s="479">
        <v>8.8860999999999996E-4</v>
      </c>
      <c r="F2382" s="276">
        <v>0</v>
      </c>
      <c r="G2382" s="276">
        <v>0</v>
      </c>
      <c r="H2382" s="276">
        <v>0</v>
      </c>
      <c r="I2382" s="276">
        <v>0</v>
      </c>
      <c r="J2382" s="276">
        <v>995232</v>
      </c>
      <c r="K2382" s="479">
        <v>8.8860999999999996E-4</v>
      </c>
    </row>
    <row r="2383" spans="1:11" x14ac:dyDescent="0.2">
      <c r="A2383" s="209" t="s">
        <v>1202</v>
      </c>
      <c r="B2383" s="209" t="s">
        <v>829</v>
      </c>
      <c r="C2383" s="209" t="s">
        <v>1753</v>
      </c>
      <c r="D2383" s="276">
        <v>16261117</v>
      </c>
      <c r="E2383" s="479">
        <v>1.451903E-2</v>
      </c>
      <c r="F2383" s="276">
        <v>0</v>
      </c>
      <c r="G2383" s="276">
        <v>0</v>
      </c>
      <c r="H2383" s="276">
        <v>0</v>
      </c>
      <c r="I2383" s="276">
        <v>0</v>
      </c>
      <c r="J2383" s="276">
        <v>16261117</v>
      </c>
      <c r="K2383" s="479">
        <v>1.451903E-2</v>
      </c>
    </row>
    <row r="2384" spans="1:11" x14ac:dyDescent="0.2">
      <c r="A2384" s="209" t="s">
        <v>1202</v>
      </c>
      <c r="B2384" s="209" t="s">
        <v>828</v>
      </c>
      <c r="C2384" s="209" t="s">
        <v>1753</v>
      </c>
      <c r="D2384" s="276">
        <v>13014924</v>
      </c>
      <c r="E2384" s="479">
        <v>1.162061E-2</v>
      </c>
      <c r="F2384" s="276">
        <v>0</v>
      </c>
      <c r="G2384" s="276">
        <v>0</v>
      </c>
      <c r="H2384" s="276">
        <v>0</v>
      </c>
      <c r="I2384" s="276">
        <v>0</v>
      </c>
      <c r="J2384" s="276">
        <v>13014924</v>
      </c>
      <c r="K2384" s="479">
        <v>1.162061E-2</v>
      </c>
    </row>
    <row r="2385" spans="1:11" x14ac:dyDescent="0.2">
      <c r="A2385" s="209" t="s">
        <v>1202</v>
      </c>
      <c r="B2385" s="209" t="s">
        <v>827</v>
      </c>
      <c r="C2385" s="209" t="s">
        <v>1753</v>
      </c>
      <c r="D2385" s="276">
        <v>11183962</v>
      </c>
      <c r="E2385" s="479">
        <v>9.9857999999999995E-3</v>
      </c>
      <c r="F2385" s="276">
        <v>0</v>
      </c>
      <c r="G2385" s="276">
        <v>0</v>
      </c>
      <c r="H2385" s="276">
        <v>0</v>
      </c>
      <c r="I2385" s="276">
        <v>0</v>
      </c>
      <c r="J2385" s="276">
        <v>11183962</v>
      </c>
      <c r="K2385" s="479">
        <v>9.9857999999999995E-3</v>
      </c>
    </row>
    <row r="2386" spans="1:11" x14ac:dyDescent="0.2">
      <c r="A2386" s="209" t="s">
        <v>1202</v>
      </c>
      <c r="B2386" s="209" t="s">
        <v>824</v>
      </c>
      <c r="C2386" s="209" t="s">
        <v>1753</v>
      </c>
      <c r="D2386" s="276">
        <v>12246214</v>
      </c>
      <c r="E2386" s="479">
        <v>1.093425E-2</v>
      </c>
      <c r="F2386" s="276">
        <v>0</v>
      </c>
      <c r="G2386" s="276">
        <v>0</v>
      </c>
      <c r="H2386" s="276">
        <v>0</v>
      </c>
      <c r="I2386" s="276">
        <v>0</v>
      </c>
      <c r="J2386" s="276">
        <v>12246214</v>
      </c>
      <c r="K2386" s="479">
        <v>1.093425E-2</v>
      </c>
    </row>
    <row r="2387" spans="1:11" x14ac:dyDescent="0.2">
      <c r="A2387" s="209" t="s">
        <v>1202</v>
      </c>
      <c r="B2387" s="209" t="s">
        <v>1140</v>
      </c>
      <c r="C2387" s="209" t="s">
        <v>1753</v>
      </c>
      <c r="D2387" s="276">
        <v>8130352</v>
      </c>
      <c r="E2387" s="479">
        <v>7.2593299999999996E-3</v>
      </c>
      <c r="F2387" s="276">
        <v>0</v>
      </c>
      <c r="G2387" s="276">
        <v>0</v>
      </c>
      <c r="H2387" s="276">
        <v>0</v>
      </c>
      <c r="I2387" s="276">
        <v>0</v>
      </c>
      <c r="J2387" s="276">
        <v>8130352</v>
      </c>
      <c r="K2387" s="479">
        <v>7.2593299999999996E-3</v>
      </c>
    </row>
    <row r="2388" spans="1:11" x14ac:dyDescent="0.2">
      <c r="A2388" s="209" t="s">
        <v>1202</v>
      </c>
      <c r="B2388" s="209" t="s">
        <v>1141</v>
      </c>
      <c r="C2388" s="209" t="s">
        <v>1753</v>
      </c>
      <c r="D2388" s="276">
        <v>20344205</v>
      </c>
      <c r="E2388" s="479">
        <v>1.8164690000000001E-2</v>
      </c>
      <c r="F2388" s="276">
        <v>1539</v>
      </c>
      <c r="G2388" s="276">
        <v>0</v>
      </c>
      <c r="H2388" s="276">
        <v>0</v>
      </c>
      <c r="I2388" s="276">
        <v>0</v>
      </c>
      <c r="J2388" s="276">
        <v>20344205</v>
      </c>
      <c r="K2388" s="479">
        <v>1.8164690000000001E-2</v>
      </c>
    </row>
    <row r="2389" spans="1:11" x14ac:dyDescent="0.2">
      <c r="A2389" s="209" t="s">
        <v>1202</v>
      </c>
      <c r="B2389" s="209" t="s">
        <v>1142</v>
      </c>
      <c r="C2389" s="209" t="s">
        <v>1753</v>
      </c>
      <c r="D2389" s="276">
        <v>4140864</v>
      </c>
      <c r="E2389" s="479">
        <v>3.6972400000000001E-3</v>
      </c>
      <c r="F2389" s="276">
        <v>214</v>
      </c>
      <c r="G2389" s="276">
        <v>0</v>
      </c>
      <c r="H2389" s="276">
        <v>0</v>
      </c>
      <c r="I2389" s="276">
        <v>0</v>
      </c>
      <c r="J2389" s="276">
        <v>4140864</v>
      </c>
      <c r="K2389" s="479">
        <v>3.6972400000000001E-3</v>
      </c>
    </row>
    <row r="2390" spans="1:11" x14ac:dyDescent="0.2">
      <c r="A2390" s="209" t="s">
        <v>1202</v>
      </c>
      <c r="B2390" s="209" t="s">
        <v>1143</v>
      </c>
      <c r="C2390" s="209" t="s">
        <v>1753</v>
      </c>
      <c r="D2390" s="276">
        <v>150393</v>
      </c>
      <c r="E2390" s="479">
        <v>1.3428E-4</v>
      </c>
      <c r="F2390" s="276">
        <v>0</v>
      </c>
      <c r="G2390" s="276">
        <v>0</v>
      </c>
      <c r="H2390" s="276">
        <v>0</v>
      </c>
      <c r="I2390" s="276">
        <v>0</v>
      </c>
      <c r="J2390" s="276">
        <v>150393</v>
      </c>
      <c r="K2390" s="479">
        <v>1.3428E-4</v>
      </c>
    </row>
    <row r="2391" spans="1:11" x14ac:dyDescent="0.2">
      <c r="A2391" s="209" t="s">
        <v>1202</v>
      </c>
      <c r="B2391" s="209" t="s">
        <v>1144</v>
      </c>
      <c r="C2391" s="209" t="s">
        <v>1753</v>
      </c>
      <c r="D2391" s="276">
        <v>4547124</v>
      </c>
      <c r="E2391" s="479">
        <v>4.0599800000000004E-3</v>
      </c>
      <c r="F2391" s="276">
        <v>1534</v>
      </c>
      <c r="G2391" s="276">
        <v>0</v>
      </c>
      <c r="H2391" s="276">
        <v>0</v>
      </c>
      <c r="I2391" s="276">
        <v>0</v>
      </c>
      <c r="J2391" s="276">
        <v>4547124</v>
      </c>
      <c r="K2391" s="479">
        <v>4.0599800000000004E-3</v>
      </c>
    </row>
    <row r="2392" spans="1:11" x14ac:dyDescent="0.2">
      <c r="A2392" s="209" t="s">
        <v>1202</v>
      </c>
      <c r="B2392" s="209" t="s">
        <v>1145</v>
      </c>
      <c r="C2392" s="209" t="s">
        <v>1753</v>
      </c>
      <c r="D2392" s="276">
        <v>4902286</v>
      </c>
      <c r="E2392" s="479">
        <v>4.3770900000000001E-3</v>
      </c>
      <c r="F2392" s="276">
        <v>306</v>
      </c>
      <c r="G2392" s="276">
        <v>0</v>
      </c>
      <c r="H2392" s="276">
        <v>0</v>
      </c>
      <c r="I2392" s="276">
        <v>0</v>
      </c>
      <c r="J2392" s="276">
        <v>4902286</v>
      </c>
      <c r="K2392" s="479">
        <v>4.3770900000000001E-3</v>
      </c>
    </row>
    <row r="2393" spans="1:11" x14ac:dyDescent="0.2">
      <c r="A2393" s="209" t="s">
        <v>1202</v>
      </c>
      <c r="B2393" s="209" t="s">
        <v>815</v>
      </c>
      <c r="C2393" s="209" t="s">
        <v>1753</v>
      </c>
      <c r="D2393" s="276">
        <v>50818289</v>
      </c>
      <c r="E2393" s="479">
        <v>4.5374020000000001E-2</v>
      </c>
      <c r="F2393" s="276">
        <v>189500</v>
      </c>
      <c r="G2393" s="276">
        <v>-51493300</v>
      </c>
      <c r="H2393" s="276">
        <v>0</v>
      </c>
      <c r="I2393" s="276">
        <v>0</v>
      </c>
      <c r="J2393" s="276">
        <v>-675011</v>
      </c>
      <c r="K2393" s="479">
        <v>-6.0269999999999996E-4</v>
      </c>
    </row>
    <row r="2394" spans="1:11" x14ac:dyDescent="0.2">
      <c r="A2394" s="209" t="s">
        <v>1202</v>
      </c>
      <c r="B2394" s="209" t="s">
        <v>1146</v>
      </c>
      <c r="C2394" s="209" t="s">
        <v>1753</v>
      </c>
      <c r="D2394" s="276">
        <v>44850092</v>
      </c>
      <c r="E2394" s="479">
        <v>4.0045209999999998E-2</v>
      </c>
      <c r="F2394" s="276">
        <v>0</v>
      </c>
      <c r="G2394" s="276">
        <v>0</v>
      </c>
      <c r="H2394" s="276">
        <v>-43625372</v>
      </c>
      <c r="I2394" s="276">
        <v>0</v>
      </c>
      <c r="J2394" s="276">
        <v>1224720</v>
      </c>
      <c r="K2394" s="479">
        <v>1.09351E-3</v>
      </c>
    </row>
    <row r="2395" spans="1:11" x14ac:dyDescent="0.2">
      <c r="A2395" s="209" t="s">
        <v>1202</v>
      </c>
      <c r="B2395" s="209" t="s">
        <v>1147</v>
      </c>
      <c r="C2395" s="209" t="s">
        <v>1753</v>
      </c>
      <c r="D2395" s="276">
        <v>21994525</v>
      </c>
      <c r="E2395" s="479">
        <v>1.963821E-2</v>
      </c>
      <c r="F2395" s="276">
        <v>834729</v>
      </c>
      <c r="G2395" s="276">
        <v>0</v>
      </c>
      <c r="H2395" s="276">
        <v>0</v>
      </c>
      <c r="I2395" s="276">
        <v>0</v>
      </c>
      <c r="J2395" s="276">
        <v>21994525</v>
      </c>
      <c r="K2395" s="479">
        <v>1.963821E-2</v>
      </c>
    </row>
    <row r="2396" spans="1:11" x14ac:dyDescent="0.2">
      <c r="A2396" s="209" t="s">
        <v>1202</v>
      </c>
      <c r="B2396" s="209" t="s">
        <v>1148</v>
      </c>
      <c r="C2396" s="209" t="s">
        <v>1753</v>
      </c>
      <c r="D2396" s="276">
        <v>14853103</v>
      </c>
      <c r="E2396" s="479">
        <v>1.326186E-2</v>
      </c>
      <c r="F2396" s="276">
        <v>564675</v>
      </c>
      <c r="G2396" s="276">
        <v>0</v>
      </c>
      <c r="H2396" s="276">
        <v>0</v>
      </c>
      <c r="I2396" s="276">
        <v>0</v>
      </c>
      <c r="J2396" s="276">
        <v>14853103</v>
      </c>
      <c r="K2396" s="479">
        <v>1.326186E-2</v>
      </c>
    </row>
    <row r="2397" spans="1:11" x14ac:dyDescent="0.2">
      <c r="A2397" s="209" t="s">
        <v>1202</v>
      </c>
      <c r="B2397" s="209" t="s">
        <v>1149</v>
      </c>
      <c r="C2397" s="209" t="s">
        <v>1753</v>
      </c>
      <c r="D2397" s="276">
        <v>15298865</v>
      </c>
      <c r="E2397" s="479">
        <v>1.3659869999999999E-2</v>
      </c>
      <c r="F2397" s="276">
        <v>0</v>
      </c>
      <c r="G2397" s="276">
        <v>0</v>
      </c>
      <c r="H2397" s="276">
        <v>0</v>
      </c>
      <c r="I2397" s="276">
        <v>0</v>
      </c>
      <c r="J2397" s="276">
        <v>15298865</v>
      </c>
      <c r="K2397" s="479">
        <v>1.3659869999999999E-2</v>
      </c>
    </row>
    <row r="2398" spans="1:11" x14ac:dyDescent="0.2">
      <c r="A2398" s="209" t="s">
        <v>1202</v>
      </c>
      <c r="B2398" s="209" t="s">
        <v>1150</v>
      </c>
      <c r="C2398" s="209" t="s">
        <v>1753</v>
      </c>
      <c r="D2398" s="276">
        <v>14089166</v>
      </c>
      <c r="E2398" s="479">
        <v>1.2579760000000001E-2</v>
      </c>
      <c r="F2398" s="276">
        <v>1787</v>
      </c>
      <c r="G2398" s="276">
        <v>0</v>
      </c>
      <c r="H2398" s="276">
        <v>0</v>
      </c>
      <c r="I2398" s="276">
        <v>0</v>
      </c>
      <c r="J2398" s="276">
        <v>14089166</v>
      </c>
      <c r="K2398" s="479">
        <v>1.2579760000000001E-2</v>
      </c>
    </row>
    <row r="2399" spans="1:11" x14ac:dyDescent="0.2">
      <c r="A2399" s="209" t="s">
        <v>1202</v>
      </c>
      <c r="B2399" s="209" t="s">
        <v>1151</v>
      </c>
      <c r="C2399" s="209" t="s">
        <v>1753</v>
      </c>
      <c r="D2399" s="276">
        <v>51332699</v>
      </c>
      <c r="E2399" s="479">
        <v>4.5833319999999997E-2</v>
      </c>
      <c r="F2399" s="276">
        <v>0</v>
      </c>
      <c r="G2399" s="276">
        <v>0</v>
      </c>
      <c r="H2399" s="276">
        <v>0</v>
      </c>
      <c r="I2399" s="276">
        <v>0</v>
      </c>
      <c r="J2399" s="276">
        <v>51332699</v>
      </c>
      <c r="K2399" s="479">
        <v>4.5833319999999997E-2</v>
      </c>
    </row>
    <row r="2400" spans="1:11" x14ac:dyDescent="0.2">
      <c r="A2400" s="209" t="s">
        <v>1202</v>
      </c>
      <c r="B2400" s="209" t="s">
        <v>1152</v>
      </c>
      <c r="C2400" s="209" t="s">
        <v>1753</v>
      </c>
      <c r="D2400" s="276">
        <v>7283457</v>
      </c>
      <c r="E2400" s="479">
        <v>6.50316E-3</v>
      </c>
      <c r="F2400" s="276">
        <v>39136</v>
      </c>
      <c r="G2400" s="276">
        <v>0</v>
      </c>
      <c r="H2400" s="276">
        <v>0</v>
      </c>
      <c r="I2400" s="276">
        <v>0</v>
      </c>
      <c r="J2400" s="276">
        <v>7283457</v>
      </c>
      <c r="K2400" s="479">
        <v>6.50316E-3</v>
      </c>
    </row>
    <row r="2401" spans="1:11" x14ac:dyDescent="0.2">
      <c r="A2401" s="209" t="s">
        <v>1202</v>
      </c>
      <c r="B2401" s="209" t="s">
        <v>1153</v>
      </c>
      <c r="C2401" s="209" t="s">
        <v>1753</v>
      </c>
      <c r="D2401" s="276">
        <v>135638</v>
      </c>
      <c r="E2401" s="479">
        <v>1.2111E-4</v>
      </c>
      <c r="F2401" s="276">
        <v>0</v>
      </c>
      <c r="G2401" s="276">
        <v>0</v>
      </c>
      <c r="H2401" s="276">
        <v>0</v>
      </c>
      <c r="I2401" s="276">
        <v>-110965</v>
      </c>
      <c r="J2401" s="276">
        <v>24673</v>
      </c>
      <c r="K2401" s="479">
        <v>2.2030000000000001E-5</v>
      </c>
    </row>
    <row r="2402" spans="1:11" x14ac:dyDescent="0.2">
      <c r="A2402" s="209" t="s">
        <v>1202</v>
      </c>
      <c r="B2402" s="209" t="s">
        <v>1154</v>
      </c>
      <c r="C2402" s="209" t="s">
        <v>1753</v>
      </c>
      <c r="D2402" s="276">
        <v>3541563</v>
      </c>
      <c r="E2402" s="479">
        <v>3.1621499999999999E-3</v>
      </c>
      <c r="F2402" s="276">
        <v>69769</v>
      </c>
      <c r="G2402" s="276">
        <v>0</v>
      </c>
      <c r="H2402" s="276">
        <v>0</v>
      </c>
      <c r="I2402" s="276">
        <v>0</v>
      </c>
      <c r="J2402" s="276">
        <v>3541563</v>
      </c>
      <c r="K2402" s="479">
        <v>3.1621499999999999E-3</v>
      </c>
    </row>
    <row r="2403" spans="1:11" x14ac:dyDescent="0.2">
      <c r="A2403" s="209" t="s">
        <v>1202</v>
      </c>
      <c r="B2403" s="209" t="s">
        <v>1251</v>
      </c>
      <c r="C2403" s="209" t="s">
        <v>1753</v>
      </c>
      <c r="D2403" s="276">
        <v>13247704</v>
      </c>
      <c r="E2403" s="479">
        <v>1.1828450000000001E-2</v>
      </c>
      <c r="F2403" s="276">
        <v>2223</v>
      </c>
      <c r="G2403" s="276">
        <v>0</v>
      </c>
      <c r="H2403" s="276">
        <v>0</v>
      </c>
      <c r="I2403" s="276">
        <v>-10345390</v>
      </c>
      <c r="J2403" s="276">
        <v>2902314</v>
      </c>
      <c r="K2403" s="479">
        <v>2.5913799999999999E-3</v>
      </c>
    </row>
    <row r="2404" spans="1:11" x14ac:dyDescent="0.2">
      <c r="A2404" s="209" t="s">
        <v>1202</v>
      </c>
      <c r="B2404" s="209" t="s">
        <v>1743</v>
      </c>
      <c r="C2404" s="209" t="s">
        <v>1753</v>
      </c>
      <c r="D2404" s="276">
        <v>6004526</v>
      </c>
      <c r="E2404" s="479">
        <v>5.3612499999999997E-3</v>
      </c>
      <c r="F2404" s="276">
        <v>0</v>
      </c>
      <c r="G2404" s="276">
        <v>0</v>
      </c>
      <c r="H2404" s="276">
        <v>0</v>
      </c>
      <c r="I2404" s="276">
        <v>0</v>
      </c>
      <c r="J2404" s="276">
        <v>6004526</v>
      </c>
      <c r="K2404" s="479">
        <v>5.3612499999999997E-3</v>
      </c>
    </row>
    <row r="2405" spans="1:11" x14ac:dyDescent="0.2">
      <c r="A2405" s="209" t="s">
        <v>1202</v>
      </c>
      <c r="B2405" s="209" t="s">
        <v>1155</v>
      </c>
      <c r="C2405" s="209" t="s">
        <v>1753</v>
      </c>
      <c r="D2405" s="276">
        <v>3558718</v>
      </c>
      <c r="E2405" s="479">
        <v>3.1774699999999999E-3</v>
      </c>
      <c r="F2405" s="276">
        <v>0</v>
      </c>
      <c r="G2405" s="276">
        <v>0</v>
      </c>
      <c r="H2405" s="276">
        <v>0</v>
      </c>
      <c r="I2405" s="276">
        <v>0</v>
      </c>
      <c r="J2405" s="276">
        <v>3558718</v>
      </c>
      <c r="K2405" s="479">
        <v>3.1774699999999999E-3</v>
      </c>
    </row>
    <row r="2406" spans="1:11" x14ac:dyDescent="0.2">
      <c r="A2406" s="209" t="s">
        <v>1202</v>
      </c>
      <c r="B2406" s="209" t="s">
        <v>1156</v>
      </c>
      <c r="C2406" s="209" t="s">
        <v>1753</v>
      </c>
      <c r="D2406" s="276">
        <v>5610375</v>
      </c>
      <c r="E2406" s="479">
        <v>5.0093200000000003E-3</v>
      </c>
      <c r="F2406" s="276">
        <v>1819569</v>
      </c>
      <c r="G2406" s="276">
        <v>0</v>
      </c>
      <c r="H2406" s="276">
        <v>0</v>
      </c>
      <c r="I2406" s="276">
        <v>0</v>
      </c>
      <c r="J2406" s="276">
        <v>5610375</v>
      </c>
      <c r="K2406" s="479">
        <v>5.0093200000000003E-3</v>
      </c>
    </row>
    <row r="2407" spans="1:11" x14ac:dyDescent="0.2">
      <c r="A2407" s="209" t="s">
        <v>1202</v>
      </c>
      <c r="B2407" s="209" t="s">
        <v>1157</v>
      </c>
      <c r="C2407" s="209" t="s">
        <v>1753</v>
      </c>
      <c r="D2407" s="276">
        <v>814733</v>
      </c>
      <c r="E2407" s="479">
        <v>7.2745000000000004E-4</v>
      </c>
      <c r="F2407" s="276">
        <v>17745</v>
      </c>
      <c r="G2407" s="276">
        <v>0</v>
      </c>
      <c r="H2407" s="276">
        <v>0</v>
      </c>
      <c r="I2407" s="276">
        <v>-575026</v>
      </c>
      <c r="J2407" s="276">
        <v>239707</v>
      </c>
      <c r="K2407" s="479">
        <v>2.1403000000000001E-4</v>
      </c>
    </row>
    <row r="2408" spans="1:11" x14ac:dyDescent="0.2">
      <c r="A2408" s="209" t="s">
        <v>1202</v>
      </c>
      <c r="B2408" s="209" t="s">
        <v>1158</v>
      </c>
      <c r="C2408" s="209" t="s">
        <v>1753</v>
      </c>
      <c r="D2408" s="276">
        <v>1760368</v>
      </c>
      <c r="E2408" s="479">
        <v>1.5717800000000001E-3</v>
      </c>
      <c r="F2408" s="276">
        <v>400902</v>
      </c>
      <c r="G2408" s="276">
        <v>0</v>
      </c>
      <c r="H2408" s="276">
        <v>0</v>
      </c>
      <c r="I2408" s="276">
        <v>-681426</v>
      </c>
      <c r="J2408" s="276">
        <v>1078942</v>
      </c>
      <c r="K2408" s="479">
        <v>9.6334999999999997E-4</v>
      </c>
    </row>
    <row r="2409" spans="1:11" x14ac:dyDescent="0.2">
      <c r="A2409" s="209" t="s">
        <v>1202</v>
      </c>
      <c r="B2409" s="209" t="s">
        <v>1159</v>
      </c>
      <c r="C2409" s="209" t="s">
        <v>1753</v>
      </c>
      <c r="D2409" s="276">
        <v>3923427</v>
      </c>
      <c r="E2409" s="479">
        <v>3.5030999999999999E-3</v>
      </c>
      <c r="F2409" s="276">
        <v>940390</v>
      </c>
      <c r="G2409" s="276">
        <v>0</v>
      </c>
      <c r="H2409" s="276">
        <v>0</v>
      </c>
      <c r="I2409" s="276">
        <v>-32721</v>
      </c>
      <c r="J2409" s="276">
        <v>3890706</v>
      </c>
      <c r="K2409" s="479">
        <v>3.4738899999999999E-3</v>
      </c>
    </row>
    <row r="2410" spans="1:11" x14ac:dyDescent="0.2">
      <c r="A2410" s="209" t="s">
        <v>1202</v>
      </c>
      <c r="B2410" s="209" t="s">
        <v>1160</v>
      </c>
      <c r="C2410" s="209" t="s">
        <v>1753</v>
      </c>
      <c r="D2410" s="276">
        <v>941210</v>
      </c>
      <c r="E2410" s="479">
        <v>8.4037999999999995E-4</v>
      </c>
      <c r="F2410" s="276">
        <v>0</v>
      </c>
      <c r="G2410" s="276">
        <v>0</v>
      </c>
      <c r="H2410" s="276">
        <v>0</v>
      </c>
      <c r="I2410" s="276">
        <v>-862635</v>
      </c>
      <c r="J2410" s="276">
        <v>78575</v>
      </c>
      <c r="K2410" s="479">
        <v>7.0160000000000006E-5</v>
      </c>
    </row>
    <row r="2411" spans="1:11" x14ac:dyDescent="0.2">
      <c r="A2411" s="209" t="s">
        <v>1202</v>
      </c>
      <c r="B2411" s="209" t="s">
        <v>1161</v>
      </c>
      <c r="C2411" s="209" t="s">
        <v>1753</v>
      </c>
      <c r="D2411" s="276">
        <v>2050527</v>
      </c>
      <c r="E2411" s="479">
        <v>1.83085E-3</v>
      </c>
      <c r="F2411" s="276">
        <v>0</v>
      </c>
      <c r="G2411" s="276">
        <v>0</v>
      </c>
      <c r="H2411" s="276">
        <v>0</v>
      </c>
      <c r="I2411" s="276">
        <v>-1822540</v>
      </c>
      <c r="J2411" s="276">
        <v>227987</v>
      </c>
      <c r="K2411" s="479">
        <v>2.0356000000000001E-4</v>
      </c>
    </row>
    <row r="2412" spans="1:11" x14ac:dyDescent="0.2">
      <c r="A2412" s="209" t="s">
        <v>1202</v>
      </c>
      <c r="B2412" s="209" t="s">
        <v>1162</v>
      </c>
      <c r="C2412" s="209" t="s">
        <v>1753</v>
      </c>
      <c r="D2412" s="276">
        <v>1055325</v>
      </c>
      <c r="E2412" s="479">
        <v>9.4227000000000004E-4</v>
      </c>
      <c r="F2412" s="276">
        <v>0</v>
      </c>
      <c r="G2412" s="276">
        <v>0</v>
      </c>
      <c r="H2412" s="276">
        <v>0</v>
      </c>
      <c r="I2412" s="276">
        <v>0</v>
      </c>
      <c r="J2412" s="276">
        <v>1055325</v>
      </c>
      <c r="K2412" s="479">
        <v>9.4227000000000004E-4</v>
      </c>
    </row>
    <row r="2413" spans="1:11" x14ac:dyDescent="0.2">
      <c r="A2413" s="209" t="s">
        <v>1202</v>
      </c>
      <c r="B2413" s="209" t="s">
        <v>1163</v>
      </c>
      <c r="C2413" s="209" t="s">
        <v>1753</v>
      </c>
      <c r="D2413" s="276">
        <v>7220611</v>
      </c>
      <c r="E2413" s="479">
        <v>6.4470500000000002E-3</v>
      </c>
      <c r="F2413" s="276">
        <v>279516</v>
      </c>
      <c r="G2413" s="276">
        <v>0</v>
      </c>
      <c r="H2413" s="276">
        <v>0</v>
      </c>
      <c r="I2413" s="276">
        <v>0</v>
      </c>
      <c r="J2413" s="276">
        <v>7220611</v>
      </c>
      <c r="K2413" s="479">
        <v>6.4470500000000002E-3</v>
      </c>
    </row>
    <row r="2414" spans="1:11" x14ac:dyDescent="0.2">
      <c r="A2414" s="209" t="s">
        <v>1202</v>
      </c>
      <c r="B2414" s="209" t="s">
        <v>1164</v>
      </c>
      <c r="C2414" s="209" t="s">
        <v>1753</v>
      </c>
      <c r="D2414" s="276">
        <v>1470602</v>
      </c>
      <c r="E2414" s="479">
        <v>1.3130500000000001E-3</v>
      </c>
      <c r="F2414" s="276">
        <v>40116</v>
      </c>
      <c r="G2414" s="276">
        <v>0</v>
      </c>
      <c r="H2414" s="276">
        <v>0</v>
      </c>
      <c r="I2414" s="276">
        <v>0</v>
      </c>
      <c r="J2414" s="276">
        <v>1470602</v>
      </c>
      <c r="K2414" s="479">
        <v>1.3130500000000001E-3</v>
      </c>
    </row>
    <row r="2415" spans="1:11" x14ac:dyDescent="0.2">
      <c r="A2415" s="209" t="s">
        <v>1202</v>
      </c>
      <c r="B2415" s="209" t="s">
        <v>1165</v>
      </c>
      <c r="C2415" s="209" t="s">
        <v>1753</v>
      </c>
      <c r="D2415" s="276">
        <v>16537147</v>
      </c>
      <c r="E2415" s="479">
        <v>1.4765489999999999E-2</v>
      </c>
      <c r="F2415" s="276">
        <v>183604</v>
      </c>
      <c r="G2415" s="276">
        <v>0</v>
      </c>
      <c r="H2415" s="276">
        <v>0</v>
      </c>
      <c r="I2415" s="276">
        <v>0</v>
      </c>
      <c r="J2415" s="276">
        <v>16537147</v>
      </c>
      <c r="K2415" s="479">
        <v>1.4765489999999999E-2</v>
      </c>
    </row>
    <row r="2416" spans="1:11" x14ac:dyDescent="0.2">
      <c r="A2416" s="209" t="s">
        <v>1202</v>
      </c>
      <c r="B2416" s="209" t="s">
        <v>1166</v>
      </c>
      <c r="C2416" s="209" t="s">
        <v>1753</v>
      </c>
      <c r="D2416" s="276">
        <v>4724439</v>
      </c>
      <c r="E2416" s="479">
        <v>4.2183000000000003E-3</v>
      </c>
      <c r="F2416" s="276">
        <v>0</v>
      </c>
      <c r="G2416" s="276">
        <v>0</v>
      </c>
      <c r="H2416" s="276">
        <v>0</v>
      </c>
      <c r="I2416" s="276">
        <v>0</v>
      </c>
      <c r="J2416" s="276">
        <v>4724439</v>
      </c>
      <c r="K2416" s="479">
        <v>4.2183000000000003E-3</v>
      </c>
    </row>
    <row r="2417" spans="1:11" x14ac:dyDescent="0.2">
      <c r="A2417" s="209" t="s">
        <v>1202</v>
      </c>
      <c r="B2417" s="209" t="s">
        <v>1167</v>
      </c>
      <c r="C2417" s="209" t="s">
        <v>1753</v>
      </c>
      <c r="D2417" s="276">
        <v>20325785</v>
      </c>
      <c r="E2417" s="479">
        <v>1.814824E-2</v>
      </c>
      <c r="F2417" s="276">
        <v>1825463</v>
      </c>
      <c r="G2417" s="276">
        <v>164081</v>
      </c>
      <c r="H2417" s="276">
        <v>373022</v>
      </c>
      <c r="I2417" s="276">
        <v>40209</v>
      </c>
      <c r="J2417" s="276">
        <v>20903097</v>
      </c>
      <c r="K2417" s="479">
        <v>1.8663699999999998E-2</v>
      </c>
    </row>
    <row r="2418" spans="1:11" x14ac:dyDescent="0.2">
      <c r="A2418" s="209" t="s">
        <v>1202</v>
      </c>
      <c r="B2418" s="209" t="s">
        <v>1168</v>
      </c>
      <c r="C2418" s="209" t="s">
        <v>1753</v>
      </c>
      <c r="D2418" s="276">
        <v>3555245</v>
      </c>
      <c r="E2418" s="479">
        <v>3.1743600000000002E-3</v>
      </c>
      <c r="F2418" s="276">
        <v>4515</v>
      </c>
      <c r="G2418" s="276">
        <v>0</v>
      </c>
      <c r="H2418" s="276">
        <v>0</v>
      </c>
      <c r="I2418" s="276">
        <v>0</v>
      </c>
      <c r="J2418" s="276">
        <v>3555245</v>
      </c>
      <c r="K2418" s="479">
        <v>3.1743600000000002E-3</v>
      </c>
    </row>
    <row r="2419" spans="1:11" x14ac:dyDescent="0.2">
      <c r="A2419" s="209" t="s">
        <v>1202</v>
      </c>
      <c r="B2419" s="209" t="s">
        <v>1169</v>
      </c>
      <c r="C2419" s="209" t="s">
        <v>1753</v>
      </c>
      <c r="D2419" s="276">
        <v>7153560</v>
      </c>
      <c r="E2419" s="479">
        <v>6.3871800000000001E-3</v>
      </c>
      <c r="F2419" s="276">
        <v>308083</v>
      </c>
      <c r="G2419" s="276">
        <v>236390</v>
      </c>
      <c r="H2419" s="276">
        <v>1515892</v>
      </c>
      <c r="I2419" s="276">
        <v>184973</v>
      </c>
      <c r="J2419" s="276">
        <v>9090815</v>
      </c>
      <c r="K2419" s="479">
        <v>8.1168999999999998E-3</v>
      </c>
    </row>
    <row r="2420" spans="1:11" x14ac:dyDescent="0.2">
      <c r="A2420" s="209" t="s">
        <v>1202</v>
      </c>
      <c r="B2420" s="209" t="s">
        <v>803</v>
      </c>
      <c r="C2420" s="209" t="s">
        <v>1753</v>
      </c>
      <c r="D2420" s="276">
        <v>13414136</v>
      </c>
      <c r="E2420" s="479">
        <v>1.197705E-2</v>
      </c>
      <c r="F2420" s="276">
        <v>0</v>
      </c>
      <c r="G2420" s="276">
        <v>0</v>
      </c>
      <c r="H2420" s="276">
        <v>0</v>
      </c>
      <c r="I2420" s="276">
        <v>0</v>
      </c>
      <c r="J2420" s="276">
        <v>13414136</v>
      </c>
      <c r="K2420" s="479">
        <v>1.197705E-2</v>
      </c>
    </row>
    <row r="2421" spans="1:11" x14ac:dyDescent="0.2">
      <c r="A2421" s="209" t="s">
        <v>1202</v>
      </c>
      <c r="B2421" s="209" t="s">
        <v>801</v>
      </c>
      <c r="C2421" s="209" t="s">
        <v>1753</v>
      </c>
      <c r="D2421" s="276">
        <v>26324899</v>
      </c>
      <c r="E2421" s="479">
        <v>2.350466E-2</v>
      </c>
      <c r="F2421" s="276">
        <v>0</v>
      </c>
      <c r="G2421" s="276">
        <v>0</v>
      </c>
      <c r="H2421" s="276">
        <v>0</v>
      </c>
      <c r="I2421" s="276">
        <v>0</v>
      </c>
      <c r="J2421" s="276">
        <v>26324899</v>
      </c>
      <c r="K2421" s="479">
        <v>2.350466E-2</v>
      </c>
    </row>
    <row r="2422" spans="1:11" x14ac:dyDescent="0.2">
      <c r="A2422" s="209" t="s">
        <v>1202</v>
      </c>
      <c r="B2422" s="209" t="s">
        <v>1170</v>
      </c>
      <c r="C2422" s="209" t="s">
        <v>1753</v>
      </c>
      <c r="D2422" s="276">
        <v>22600843</v>
      </c>
      <c r="E2422" s="479">
        <v>2.0179570000000001E-2</v>
      </c>
      <c r="F2422" s="276">
        <v>0</v>
      </c>
      <c r="G2422" s="276">
        <v>0</v>
      </c>
      <c r="H2422" s="276">
        <v>0</v>
      </c>
      <c r="I2422" s="276">
        <v>631</v>
      </c>
      <c r="J2422" s="276">
        <v>22601474</v>
      </c>
      <c r="K2422" s="479">
        <v>2.0180130000000001E-2</v>
      </c>
    </row>
    <row r="2423" spans="1:11" x14ac:dyDescent="0.2">
      <c r="A2423" s="209" t="s">
        <v>1202</v>
      </c>
      <c r="B2423" s="209" t="s">
        <v>1171</v>
      </c>
      <c r="C2423" s="209" t="s">
        <v>1753</v>
      </c>
      <c r="D2423" s="276">
        <v>2690710</v>
      </c>
      <c r="E2423" s="479">
        <v>2.40245E-3</v>
      </c>
      <c r="F2423" s="276">
        <v>271364</v>
      </c>
      <c r="G2423" s="276">
        <v>0</v>
      </c>
      <c r="H2423" s="276">
        <v>0</v>
      </c>
      <c r="I2423" s="276">
        <v>0</v>
      </c>
      <c r="J2423" s="276">
        <v>2690710</v>
      </c>
      <c r="K2423" s="479">
        <v>2.40245E-3</v>
      </c>
    </row>
    <row r="2424" spans="1:11" x14ac:dyDescent="0.2">
      <c r="A2424" s="209" t="s">
        <v>1202</v>
      </c>
      <c r="B2424" s="209" t="s">
        <v>1172</v>
      </c>
      <c r="C2424" s="209" t="s">
        <v>1753</v>
      </c>
      <c r="D2424" s="276">
        <v>6481939</v>
      </c>
      <c r="E2424" s="479">
        <v>5.78752E-3</v>
      </c>
      <c r="F2424" s="276">
        <v>145193</v>
      </c>
      <c r="G2424" s="276">
        <v>0</v>
      </c>
      <c r="H2424" s="276">
        <v>0</v>
      </c>
      <c r="I2424" s="276">
        <v>0</v>
      </c>
      <c r="J2424" s="276">
        <v>6481939</v>
      </c>
      <c r="K2424" s="479">
        <v>5.78752E-3</v>
      </c>
    </row>
    <row r="2425" spans="1:11" x14ac:dyDescent="0.2">
      <c r="A2425" s="209" t="s">
        <v>1202</v>
      </c>
      <c r="B2425" s="209" t="s">
        <v>1173</v>
      </c>
      <c r="C2425" s="209" t="s">
        <v>1753</v>
      </c>
      <c r="D2425" s="276">
        <v>13954766</v>
      </c>
      <c r="E2425" s="479">
        <v>1.245976E-2</v>
      </c>
      <c r="F2425" s="276">
        <v>1631187</v>
      </c>
      <c r="G2425" s="276">
        <v>0</v>
      </c>
      <c r="H2425" s="276">
        <v>0</v>
      </c>
      <c r="I2425" s="276">
        <v>0</v>
      </c>
      <c r="J2425" s="276">
        <v>13954766</v>
      </c>
      <c r="K2425" s="479">
        <v>1.245976E-2</v>
      </c>
    </row>
    <row r="2426" spans="1:11" x14ac:dyDescent="0.2">
      <c r="A2426" s="209" t="s">
        <v>1202</v>
      </c>
      <c r="B2426" s="209" t="s">
        <v>793</v>
      </c>
      <c r="C2426" s="209" t="s">
        <v>1753</v>
      </c>
      <c r="D2426" s="276">
        <v>45785828</v>
      </c>
      <c r="E2426" s="479">
        <v>4.0880699999999999E-2</v>
      </c>
      <c r="F2426" s="276">
        <v>3569</v>
      </c>
      <c r="G2426" s="276">
        <v>0</v>
      </c>
      <c r="H2426" s="276">
        <v>0</v>
      </c>
      <c r="I2426" s="276">
        <v>0</v>
      </c>
      <c r="J2426" s="276">
        <v>45785828</v>
      </c>
      <c r="K2426" s="479">
        <v>4.0880699999999999E-2</v>
      </c>
    </row>
    <row r="2427" spans="1:11" x14ac:dyDescent="0.2">
      <c r="A2427" s="209" t="s">
        <v>1202</v>
      </c>
      <c r="B2427" s="209" t="s">
        <v>790</v>
      </c>
      <c r="C2427" s="209" t="s">
        <v>1753</v>
      </c>
      <c r="D2427" s="276">
        <v>1966987</v>
      </c>
      <c r="E2427" s="479">
        <v>1.7562599999999999E-3</v>
      </c>
      <c r="F2427" s="276">
        <v>0</v>
      </c>
      <c r="G2427" s="276">
        <v>0</v>
      </c>
      <c r="H2427" s="276">
        <v>0</v>
      </c>
      <c r="I2427" s="276">
        <v>0</v>
      </c>
      <c r="J2427" s="276">
        <v>1966987</v>
      </c>
      <c r="K2427" s="479">
        <v>1.7562599999999999E-3</v>
      </c>
    </row>
    <row r="2428" spans="1:11" x14ac:dyDescent="0.2">
      <c r="A2428" s="209" t="s">
        <v>1202</v>
      </c>
      <c r="B2428" s="209" t="s">
        <v>1174</v>
      </c>
      <c r="C2428" s="209" t="s">
        <v>1753</v>
      </c>
      <c r="D2428" s="276">
        <v>9909287</v>
      </c>
      <c r="E2428" s="479">
        <v>8.8476800000000001E-3</v>
      </c>
      <c r="F2428" s="276">
        <v>0</v>
      </c>
      <c r="G2428" s="276">
        <v>0</v>
      </c>
      <c r="H2428" s="276">
        <v>0</v>
      </c>
      <c r="I2428" s="276">
        <v>0</v>
      </c>
      <c r="J2428" s="276">
        <v>9909287</v>
      </c>
      <c r="K2428" s="479">
        <v>8.8476800000000001E-3</v>
      </c>
    </row>
    <row r="2429" spans="1:11" x14ac:dyDescent="0.2">
      <c r="A2429" s="209" t="s">
        <v>1202</v>
      </c>
      <c r="B2429" s="209" t="s">
        <v>1175</v>
      </c>
      <c r="C2429" s="209" t="s">
        <v>1753</v>
      </c>
      <c r="D2429" s="276">
        <v>9928272</v>
      </c>
      <c r="E2429" s="479">
        <v>8.86464E-3</v>
      </c>
      <c r="F2429" s="276">
        <v>0</v>
      </c>
      <c r="G2429" s="276">
        <v>0</v>
      </c>
      <c r="H2429" s="276">
        <v>0</v>
      </c>
      <c r="I2429" s="276">
        <v>0</v>
      </c>
      <c r="J2429" s="276">
        <v>9928272</v>
      </c>
      <c r="K2429" s="479">
        <v>8.86464E-3</v>
      </c>
    </row>
    <row r="2430" spans="1:11" x14ac:dyDescent="0.2">
      <c r="A2430" s="209" t="s">
        <v>1202</v>
      </c>
      <c r="B2430" s="209" t="s">
        <v>1176</v>
      </c>
      <c r="C2430" s="209" t="s">
        <v>1753</v>
      </c>
      <c r="D2430" s="276">
        <v>4560137</v>
      </c>
      <c r="E2430" s="479">
        <v>4.0715999999999999E-3</v>
      </c>
      <c r="F2430" s="276">
        <v>128344</v>
      </c>
      <c r="G2430" s="276">
        <v>0</v>
      </c>
      <c r="H2430" s="276">
        <v>0</v>
      </c>
      <c r="I2430" s="276">
        <v>0</v>
      </c>
      <c r="J2430" s="276">
        <v>4560137</v>
      </c>
      <c r="K2430" s="479">
        <v>4.0715999999999999E-3</v>
      </c>
    </row>
    <row r="2431" spans="1:11" x14ac:dyDescent="0.2">
      <c r="A2431" s="209" t="s">
        <v>1202</v>
      </c>
      <c r="B2431" s="209" t="s">
        <v>1177</v>
      </c>
      <c r="C2431" s="209" t="s">
        <v>1753</v>
      </c>
      <c r="D2431" s="276">
        <v>8631195</v>
      </c>
      <c r="E2431" s="479">
        <v>7.7065199999999997E-3</v>
      </c>
      <c r="F2431" s="276">
        <v>112000</v>
      </c>
      <c r="G2431" s="276">
        <v>0</v>
      </c>
      <c r="H2431" s="276">
        <v>0</v>
      </c>
      <c r="I2431" s="276">
        <v>0</v>
      </c>
      <c r="J2431" s="276">
        <v>8631195</v>
      </c>
      <c r="K2431" s="479">
        <v>7.7065199999999997E-3</v>
      </c>
    </row>
    <row r="2432" spans="1:11" x14ac:dyDescent="0.2">
      <c r="A2432" s="209" t="s">
        <v>1202</v>
      </c>
      <c r="B2432" s="209" t="s">
        <v>1178</v>
      </c>
      <c r="C2432" s="209" t="s">
        <v>1753</v>
      </c>
      <c r="D2432" s="276">
        <v>1564564</v>
      </c>
      <c r="E2432" s="479">
        <v>1.3969500000000001E-3</v>
      </c>
      <c r="F2432" s="276">
        <v>71</v>
      </c>
      <c r="G2432" s="276">
        <v>0</v>
      </c>
      <c r="H2432" s="276">
        <v>0</v>
      </c>
      <c r="I2432" s="276">
        <v>0</v>
      </c>
      <c r="J2432" s="276">
        <v>1564564</v>
      </c>
      <c r="K2432" s="479">
        <v>1.3969500000000001E-3</v>
      </c>
    </row>
    <row r="2433" spans="1:11" x14ac:dyDescent="0.2">
      <c r="A2433" s="209" t="s">
        <v>1202</v>
      </c>
      <c r="B2433" s="209" t="s">
        <v>1179</v>
      </c>
      <c r="C2433" s="209" t="s">
        <v>1753</v>
      </c>
      <c r="D2433" s="276">
        <v>8095138</v>
      </c>
      <c r="E2433" s="479">
        <v>7.2278899999999998E-3</v>
      </c>
      <c r="F2433" s="276">
        <v>881900</v>
      </c>
      <c r="G2433" s="276">
        <v>0</v>
      </c>
      <c r="H2433" s="276">
        <v>0</v>
      </c>
      <c r="I2433" s="276">
        <v>0</v>
      </c>
      <c r="J2433" s="276">
        <v>8095138</v>
      </c>
      <c r="K2433" s="479">
        <v>7.2278899999999998E-3</v>
      </c>
    </row>
    <row r="2434" spans="1:11" x14ac:dyDescent="0.2">
      <c r="A2434" s="209" t="s">
        <v>1202</v>
      </c>
      <c r="B2434" s="209" t="s">
        <v>1180</v>
      </c>
      <c r="C2434" s="209" t="s">
        <v>1753</v>
      </c>
      <c r="D2434" s="276">
        <v>5979749</v>
      </c>
      <c r="E2434" s="479">
        <v>5.3391300000000001E-3</v>
      </c>
      <c r="F2434" s="276">
        <v>277</v>
      </c>
      <c r="G2434" s="276">
        <v>0</v>
      </c>
      <c r="H2434" s="276">
        <v>0</v>
      </c>
      <c r="I2434" s="276">
        <v>0</v>
      </c>
      <c r="J2434" s="276">
        <v>5979749</v>
      </c>
      <c r="K2434" s="479">
        <v>5.3391300000000001E-3</v>
      </c>
    </row>
    <row r="2435" spans="1:11" x14ac:dyDescent="0.2">
      <c r="A2435" s="209" t="s">
        <v>1202</v>
      </c>
      <c r="B2435" s="209" t="s">
        <v>1181</v>
      </c>
      <c r="C2435" s="209" t="s">
        <v>1753</v>
      </c>
      <c r="D2435" s="276">
        <v>5602182</v>
      </c>
      <c r="E2435" s="479">
        <v>5.0020100000000003E-3</v>
      </c>
      <c r="F2435" s="276">
        <v>8</v>
      </c>
      <c r="G2435" s="276">
        <v>0</v>
      </c>
      <c r="H2435" s="276">
        <v>0</v>
      </c>
      <c r="I2435" s="276">
        <v>0</v>
      </c>
      <c r="J2435" s="276">
        <v>5602182</v>
      </c>
      <c r="K2435" s="479">
        <v>5.0020100000000003E-3</v>
      </c>
    </row>
    <row r="2436" spans="1:11" x14ac:dyDescent="0.2">
      <c r="A2436" s="209" t="s">
        <v>1202</v>
      </c>
      <c r="B2436" s="209" t="s">
        <v>1182</v>
      </c>
      <c r="C2436" s="209" t="s">
        <v>1753</v>
      </c>
      <c r="D2436" s="276">
        <v>48699072</v>
      </c>
      <c r="E2436" s="479">
        <v>4.3481840000000001E-2</v>
      </c>
      <c r="F2436" s="276">
        <v>2789039</v>
      </c>
      <c r="G2436" s="276">
        <v>0</v>
      </c>
      <c r="H2436" s="276">
        <v>0</v>
      </c>
      <c r="I2436" s="276">
        <v>0</v>
      </c>
      <c r="J2436" s="276">
        <v>48699072</v>
      </c>
      <c r="K2436" s="479">
        <v>4.3481840000000001E-2</v>
      </c>
    </row>
    <row r="2437" spans="1:11" x14ac:dyDescent="0.2">
      <c r="A2437" s="209" t="s">
        <v>1202</v>
      </c>
      <c r="B2437" s="209" t="s">
        <v>1183</v>
      </c>
      <c r="C2437" s="209" t="s">
        <v>1753</v>
      </c>
      <c r="D2437" s="276">
        <v>5673474</v>
      </c>
      <c r="E2437" s="479">
        <v>5.0656599999999996E-3</v>
      </c>
      <c r="F2437" s="276">
        <v>597564</v>
      </c>
      <c r="G2437" s="276">
        <v>0</v>
      </c>
      <c r="H2437" s="276">
        <v>0</v>
      </c>
      <c r="I2437" s="276">
        <v>0</v>
      </c>
      <c r="J2437" s="276">
        <v>5673474</v>
      </c>
      <c r="K2437" s="479">
        <v>5.0656599999999996E-3</v>
      </c>
    </row>
    <row r="2438" spans="1:11" x14ac:dyDescent="0.2">
      <c r="A2438" s="209" t="s">
        <v>1202</v>
      </c>
      <c r="B2438" s="209" t="s">
        <v>1184</v>
      </c>
      <c r="C2438" s="209" t="s">
        <v>1753</v>
      </c>
      <c r="D2438" s="276">
        <v>28001339</v>
      </c>
      <c r="E2438" s="479">
        <v>2.5001499999999999E-2</v>
      </c>
      <c r="F2438" s="276">
        <v>447086</v>
      </c>
      <c r="G2438" s="276">
        <v>0</v>
      </c>
      <c r="H2438" s="276">
        <v>0</v>
      </c>
      <c r="I2438" s="276">
        <v>0</v>
      </c>
      <c r="J2438" s="276">
        <v>28001339</v>
      </c>
      <c r="K2438" s="479">
        <v>2.5001499999999999E-2</v>
      </c>
    </row>
    <row r="2439" spans="1:11" x14ac:dyDescent="0.2">
      <c r="A2439" s="209" t="s">
        <v>1202</v>
      </c>
      <c r="B2439" s="209" t="s">
        <v>1185</v>
      </c>
      <c r="C2439" s="209" t="s">
        <v>1753</v>
      </c>
      <c r="D2439" s="276">
        <v>5267296</v>
      </c>
      <c r="E2439" s="479">
        <v>4.7029999999999997E-3</v>
      </c>
      <c r="F2439" s="276">
        <v>2746</v>
      </c>
      <c r="G2439" s="276">
        <v>0</v>
      </c>
      <c r="H2439" s="276">
        <v>0</v>
      </c>
      <c r="I2439" s="276">
        <v>0</v>
      </c>
      <c r="J2439" s="276">
        <v>5267296</v>
      </c>
      <c r="K2439" s="479">
        <v>4.7029999999999997E-3</v>
      </c>
    </row>
    <row r="2440" spans="1:11" x14ac:dyDescent="0.2">
      <c r="A2440" s="209" t="s">
        <v>1202</v>
      </c>
      <c r="B2440" s="209" t="s">
        <v>1186</v>
      </c>
      <c r="C2440" s="209" t="s">
        <v>1753</v>
      </c>
      <c r="D2440" s="276">
        <v>9850838</v>
      </c>
      <c r="E2440" s="479">
        <v>8.7954999999999995E-3</v>
      </c>
      <c r="F2440" s="276">
        <v>211675</v>
      </c>
      <c r="G2440" s="276">
        <v>0</v>
      </c>
      <c r="H2440" s="276">
        <v>0</v>
      </c>
      <c r="I2440" s="276">
        <v>0</v>
      </c>
      <c r="J2440" s="276">
        <v>9850838</v>
      </c>
      <c r="K2440" s="479">
        <v>8.7954999999999995E-3</v>
      </c>
    </row>
    <row r="2441" spans="1:11" x14ac:dyDescent="0.2">
      <c r="A2441" s="209" t="s">
        <v>1202</v>
      </c>
      <c r="B2441" s="209" t="s">
        <v>1187</v>
      </c>
      <c r="C2441" s="209" t="s">
        <v>1753</v>
      </c>
      <c r="D2441" s="276">
        <v>7288326</v>
      </c>
      <c r="E2441" s="479">
        <v>6.5075100000000002E-3</v>
      </c>
      <c r="F2441" s="276">
        <v>16113</v>
      </c>
      <c r="G2441" s="276">
        <v>990</v>
      </c>
      <c r="H2441" s="276">
        <v>0</v>
      </c>
      <c r="I2441" s="276">
        <v>351</v>
      </c>
      <c r="J2441" s="276">
        <v>7289667</v>
      </c>
      <c r="K2441" s="479">
        <v>6.50871E-3</v>
      </c>
    </row>
    <row r="2442" spans="1:11" x14ac:dyDescent="0.2">
      <c r="A2442" s="209" t="s">
        <v>1202</v>
      </c>
      <c r="B2442" s="209" t="s">
        <v>1188</v>
      </c>
      <c r="C2442" s="209" t="s">
        <v>1753</v>
      </c>
      <c r="D2442" s="276">
        <v>1463403</v>
      </c>
      <c r="E2442" s="479">
        <v>1.30663E-3</v>
      </c>
      <c r="F2442" s="276">
        <v>0</v>
      </c>
      <c r="G2442" s="276">
        <v>0</v>
      </c>
      <c r="H2442" s="276">
        <v>0</v>
      </c>
      <c r="I2442" s="276">
        <v>0</v>
      </c>
      <c r="J2442" s="276">
        <v>1463403</v>
      </c>
      <c r="K2442" s="479">
        <v>1.30663E-3</v>
      </c>
    </row>
    <row r="2443" spans="1:11" x14ac:dyDescent="0.2">
      <c r="A2443" s="209" t="s">
        <v>1202</v>
      </c>
      <c r="B2443" s="209" t="s">
        <v>1189</v>
      </c>
      <c r="C2443" s="209" t="s">
        <v>1753</v>
      </c>
      <c r="D2443" s="276">
        <v>4743636</v>
      </c>
      <c r="E2443" s="479">
        <v>4.23544E-3</v>
      </c>
      <c r="F2443" s="276">
        <v>50648</v>
      </c>
      <c r="G2443" s="276">
        <v>59083</v>
      </c>
      <c r="H2443" s="276">
        <v>58732</v>
      </c>
      <c r="I2443" s="276">
        <v>150860</v>
      </c>
      <c r="J2443" s="276">
        <v>5012311</v>
      </c>
      <c r="K2443" s="479">
        <v>4.4753299999999996E-3</v>
      </c>
    </row>
    <row r="2444" spans="1:11" x14ac:dyDescent="0.2">
      <c r="A2444" s="209" t="s">
        <v>1202</v>
      </c>
      <c r="B2444" s="209" t="s">
        <v>1190</v>
      </c>
      <c r="C2444" s="209" t="s">
        <v>1753</v>
      </c>
      <c r="D2444" s="276">
        <v>1119986515</v>
      </c>
      <c r="E2444" s="479">
        <v>1</v>
      </c>
      <c r="F2444" s="276">
        <v>102168127</v>
      </c>
      <c r="G2444" s="276">
        <v>0</v>
      </c>
      <c r="H2444" s="276">
        <v>0</v>
      </c>
      <c r="I2444" s="276">
        <v>0</v>
      </c>
      <c r="J2444" s="276">
        <v>1119986515</v>
      </c>
      <c r="K2444" s="479">
        <v>1</v>
      </c>
    </row>
    <row r="2445" spans="1:11" x14ac:dyDescent="0.2">
      <c r="A2445" s="209" t="s">
        <v>1202</v>
      </c>
      <c r="B2445" s="209" t="s">
        <v>691</v>
      </c>
      <c r="C2445" s="209" t="s">
        <v>1753</v>
      </c>
      <c r="D2445" s="276">
        <v>1119986515</v>
      </c>
      <c r="E2445" s="479">
        <v>1</v>
      </c>
      <c r="F2445" s="276">
        <v>102168127</v>
      </c>
      <c r="G2445" s="276">
        <v>0</v>
      </c>
      <c r="H2445" s="276">
        <v>0</v>
      </c>
      <c r="I2445" s="276">
        <v>0</v>
      </c>
      <c r="J2445" s="276">
        <v>1119986515</v>
      </c>
      <c r="K2445" s="479">
        <v>1</v>
      </c>
    </row>
    <row r="2446" spans="1:11" x14ac:dyDescent="0.2">
      <c r="A2446" s="209" t="s">
        <v>743</v>
      </c>
      <c r="B2446" s="209" t="s">
        <v>508</v>
      </c>
      <c r="C2446" s="209" t="s">
        <v>1753</v>
      </c>
      <c r="D2446" s="276">
        <v>-244267</v>
      </c>
      <c r="E2446" s="479">
        <v>2.6749E-3</v>
      </c>
      <c r="F2446" s="276">
        <v>-244267</v>
      </c>
      <c r="G2446" s="276">
        <v>0</v>
      </c>
      <c r="H2446" s="276">
        <v>0</v>
      </c>
      <c r="I2446" s="276">
        <v>0</v>
      </c>
      <c r="J2446" s="276">
        <v>-244267</v>
      </c>
      <c r="K2446" s="479">
        <v>2.6749E-3</v>
      </c>
    </row>
    <row r="2447" spans="1:11" x14ac:dyDescent="0.2">
      <c r="A2447" s="209" t="s">
        <v>743</v>
      </c>
      <c r="B2447" s="209" t="s">
        <v>500</v>
      </c>
      <c r="C2447" s="209" t="s">
        <v>1753</v>
      </c>
      <c r="D2447" s="276">
        <v>-239881</v>
      </c>
      <c r="E2447" s="479">
        <v>2.6268699999999999E-3</v>
      </c>
      <c r="F2447" s="276">
        <v>-239881</v>
      </c>
      <c r="G2447" s="276">
        <v>0</v>
      </c>
      <c r="H2447" s="276">
        <v>0</v>
      </c>
      <c r="I2447" s="276">
        <v>0</v>
      </c>
      <c r="J2447" s="276">
        <v>-239881</v>
      </c>
      <c r="K2447" s="479">
        <v>2.6268699999999999E-3</v>
      </c>
    </row>
    <row r="2448" spans="1:11" x14ac:dyDescent="0.2">
      <c r="A2448" s="209" t="s">
        <v>743</v>
      </c>
      <c r="B2448" s="209" t="s">
        <v>490</v>
      </c>
      <c r="C2448" s="209" t="s">
        <v>1753</v>
      </c>
      <c r="D2448" s="276">
        <v>-100481</v>
      </c>
      <c r="E2448" s="479">
        <v>1.10034E-3</v>
      </c>
      <c r="F2448" s="276">
        <v>-100481</v>
      </c>
      <c r="G2448" s="276">
        <v>0</v>
      </c>
      <c r="H2448" s="276">
        <v>0</v>
      </c>
      <c r="I2448" s="276">
        <v>0</v>
      </c>
      <c r="J2448" s="276">
        <v>-100481</v>
      </c>
      <c r="K2448" s="479">
        <v>1.10034E-3</v>
      </c>
    </row>
    <row r="2449" spans="1:11" x14ac:dyDescent="0.2">
      <c r="A2449" s="209" t="s">
        <v>743</v>
      </c>
      <c r="B2449" s="209" t="s">
        <v>489</v>
      </c>
      <c r="C2449" s="209" t="s">
        <v>1753</v>
      </c>
      <c r="D2449" s="276">
        <v>-304497</v>
      </c>
      <c r="E2449" s="479">
        <v>3.33446E-3</v>
      </c>
      <c r="F2449" s="276">
        <v>-304497</v>
      </c>
      <c r="G2449" s="276">
        <v>0</v>
      </c>
      <c r="H2449" s="276">
        <v>0</v>
      </c>
      <c r="I2449" s="276">
        <v>0</v>
      </c>
      <c r="J2449" s="276">
        <v>-304497</v>
      </c>
      <c r="K2449" s="479">
        <v>3.33446E-3</v>
      </c>
    </row>
    <row r="2450" spans="1:11" x14ac:dyDescent="0.2">
      <c r="A2450" s="209" t="s">
        <v>743</v>
      </c>
      <c r="B2450" s="209" t="s">
        <v>487</v>
      </c>
      <c r="C2450" s="209" t="s">
        <v>1753</v>
      </c>
      <c r="D2450" s="276">
        <v>-832505</v>
      </c>
      <c r="E2450" s="479">
        <v>9.1165299999999994E-3</v>
      </c>
      <c r="F2450" s="276">
        <v>-832505</v>
      </c>
      <c r="G2450" s="276">
        <v>0</v>
      </c>
      <c r="H2450" s="276">
        <v>0</v>
      </c>
      <c r="I2450" s="276">
        <v>0</v>
      </c>
      <c r="J2450" s="276">
        <v>-832505</v>
      </c>
      <c r="K2450" s="479">
        <v>9.1165299999999994E-3</v>
      </c>
    </row>
    <row r="2451" spans="1:11" x14ac:dyDescent="0.2">
      <c r="A2451" s="209" t="s">
        <v>743</v>
      </c>
      <c r="B2451" s="209" t="s">
        <v>479</v>
      </c>
      <c r="C2451" s="209" t="s">
        <v>1753</v>
      </c>
      <c r="D2451" s="276">
        <v>-417486</v>
      </c>
      <c r="E2451" s="479">
        <v>4.5717700000000002E-3</v>
      </c>
      <c r="F2451" s="276">
        <v>-417486</v>
      </c>
      <c r="G2451" s="276">
        <v>0</v>
      </c>
      <c r="H2451" s="276">
        <v>0</v>
      </c>
      <c r="I2451" s="276">
        <v>0</v>
      </c>
      <c r="J2451" s="276">
        <v>-417486</v>
      </c>
      <c r="K2451" s="479">
        <v>4.5717700000000002E-3</v>
      </c>
    </row>
    <row r="2452" spans="1:11" x14ac:dyDescent="0.2">
      <c r="A2452" s="209" t="s">
        <v>743</v>
      </c>
      <c r="B2452" s="209" t="s">
        <v>479</v>
      </c>
      <c r="C2452" s="209" t="s">
        <v>893</v>
      </c>
      <c r="D2452" s="276">
        <v>-1265</v>
      </c>
      <c r="E2452" s="479">
        <v>1.385E-5</v>
      </c>
      <c r="F2452" s="276">
        <v>-1265</v>
      </c>
      <c r="G2452" s="276">
        <v>0</v>
      </c>
      <c r="H2452" s="276">
        <v>0</v>
      </c>
      <c r="I2452" s="276">
        <v>0</v>
      </c>
      <c r="J2452" s="276">
        <v>-1265</v>
      </c>
      <c r="K2452" s="479">
        <v>1.385E-5</v>
      </c>
    </row>
    <row r="2453" spans="1:11" x14ac:dyDescent="0.2">
      <c r="A2453" s="209" t="s">
        <v>743</v>
      </c>
      <c r="B2453" s="209" t="s">
        <v>472</v>
      </c>
      <c r="C2453" s="209" t="s">
        <v>1753</v>
      </c>
      <c r="D2453" s="276">
        <v>-51964</v>
      </c>
      <c r="E2453" s="479">
        <v>5.6904000000000004E-4</v>
      </c>
      <c r="F2453" s="276">
        <v>-51964</v>
      </c>
      <c r="G2453" s="276">
        <v>0</v>
      </c>
      <c r="H2453" s="276">
        <v>0</v>
      </c>
      <c r="I2453" s="276">
        <v>0</v>
      </c>
      <c r="J2453" s="276">
        <v>-51964</v>
      </c>
      <c r="K2453" s="479">
        <v>5.6904000000000004E-4</v>
      </c>
    </row>
    <row r="2454" spans="1:11" x14ac:dyDescent="0.2">
      <c r="A2454" s="209" t="s">
        <v>743</v>
      </c>
      <c r="B2454" s="209" t="s">
        <v>472</v>
      </c>
      <c r="C2454" s="209" t="s">
        <v>893</v>
      </c>
      <c r="D2454" s="276">
        <v>-933</v>
      </c>
      <c r="E2454" s="479">
        <v>1.022E-5</v>
      </c>
      <c r="F2454" s="276">
        <v>-933</v>
      </c>
      <c r="G2454" s="276">
        <v>0</v>
      </c>
      <c r="H2454" s="276">
        <v>0</v>
      </c>
      <c r="I2454" s="276">
        <v>0</v>
      </c>
      <c r="J2454" s="276">
        <v>-933</v>
      </c>
      <c r="K2454" s="479">
        <v>1.022E-5</v>
      </c>
    </row>
    <row r="2455" spans="1:11" x14ac:dyDescent="0.2">
      <c r="A2455" s="209" t="s">
        <v>743</v>
      </c>
      <c r="B2455" s="209" t="s">
        <v>1096</v>
      </c>
      <c r="C2455" s="209" t="s">
        <v>1753</v>
      </c>
      <c r="D2455" s="276">
        <v>-96512</v>
      </c>
      <c r="E2455" s="479">
        <v>1.0568800000000001E-3</v>
      </c>
      <c r="F2455" s="276">
        <v>-96512</v>
      </c>
      <c r="G2455" s="276">
        <v>0</v>
      </c>
      <c r="H2455" s="276">
        <v>0</v>
      </c>
      <c r="I2455" s="276">
        <v>0</v>
      </c>
      <c r="J2455" s="276">
        <v>-96512</v>
      </c>
      <c r="K2455" s="479">
        <v>1.0568800000000001E-3</v>
      </c>
    </row>
    <row r="2456" spans="1:11" x14ac:dyDescent="0.2">
      <c r="A2456" s="209" t="s">
        <v>743</v>
      </c>
      <c r="B2456" s="209" t="s">
        <v>1097</v>
      </c>
      <c r="C2456" s="209" t="s">
        <v>1753</v>
      </c>
      <c r="D2456" s="276">
        <v>-40570</v>
      </c>
      <c r="E2456" s="479">
        <v>4.4426999999999997E-4</v>
      </c>
      <c r="F2456" s="276">
        <v>-40570</v>
      </c>
      <c r="G2456" s="276">
        <v>0</v>
      </c>
      <c r="H2456" s="276">
        <v>0</v>
      </c>
      <c r="I2456" s="276">
        <v>0</v>
      </c>
      <c r="J2456" s="276">
        <v>-40570</v>
      </c>
      <c r="K2456" s="479">
        <v>4.4426999999999997E-4</v>
      </c>
    </row>
    <row r="2457" spans="1:11" x14ac:dyDescent="0.2">
      <c r="A2457" s="209" t="s">
        <v>743</v>
      </c>
      <c r="B2457" s="209" t="s">
        <v>1098</v>
      </c>
      <c r="C2457" s="209" t="s">
        <v>1753</v>
      </c>
      <c r="D2457" s="276">
        <v>-192554</v>
      </c>
      <c r="E2457" s="479">
        <v>2.1086E-3</v>
      </c>
      <c r="F2457" s="276">
        <v>-192554</v>
      </c>
      <c r="G2457" s="276">
        <v>0</v>
      </c>
      <c r="H2457" s="276">
        <v>0</v>
      </c>
      <c r="I2457" s="276">
        <v>0</v>
      </c>
      <c r="J2457" s="276">
        <v>-192554</v>
      </c>
      <c r="K2457" s="479">
        <v>2.1086E-3</v>
      </c>
    </row>
    <row r="2458" spans="1:11" x14ac:dyDescent="0.2">
      <c r="A2458" s="209" t="s">
        <v>743</v>
      </c>
      <c r="B2458" s="209" t="s">
        <v>1099</v>
      </c>
      <c r="C2458" s="209" t="s">
        <v>1753</v>
      </c>
      <c r="D2458" s="276">
        <v>-29095</v>
      </c>
      <c r="E2458" s="479">
        <v>3.1860999999999999E-4</v>
      </c>
      <c r="F2458" s="276">
        <v>-29095</v>
      </c>
      <c r="G2458" s="276">
        <v>0</v>
      </c>
      <c r="H2458" s="276">
        <v>0</v>
      </c>
      <c r="I2458" s="276">
        <v>0</v>
      </c>
      <c r="J2458" s="276">
        <v>-29095</v>
      </c>
      <c r="K2458" s="479">
        <v>3.1860999999999999E-4</v>
      </c>
    </row>
    <row r="2459" spans="1:11" x14ac:dyDescent="0.2">
      <c r="A2459" s="209" t="s">
        <v>743</v>
      </c>
      <c r="B2459" s="209" t="s">
        <v>453</v>
      </c>
      <c r="C2459" s="209" t="s">
        <v>1753</v>
      </c>
      <c r="D2459" s="276">
        <v>-15676411</v>
      </c>
      <c r="E2459" s="479">
        <v>0.17166795000000001</v>
      </c>
      <c r="F2459" s="276">
        <v>-15676411</v>
      </c>
      <c r="G2459" s="276">
        <v>0</v>
      </c>
      <c r="H2459" s="276">
        <v>0</v>
      </c>
      <c r="I2459" s="276">
        <v>0</v>
      </c>
      <c r="J2459" s="276">
        <v>-15676411</v>
      </c>
      <c r="K2459" s="479">
        <v>0.17166795000000001</v>
      </c>
    </row>
    <row r="2460" spans="1:11" x14ac:dyDescent="0.2">
      <c r="A2460" s="209" t="s">
        <v>743</v>
      </c>
      <c r="B2460" s="209" t="s">
        <v>449</v>
      </c>
      <c r="C2460" s="209" t="s">
        <v>1753</v>
      </c>
      <c r="D2460" s="276">
        <v>-6759</v>
      </c>
      <c r="E2460" s="479">
        <v>7.4019999999999999E-5</v>
      </c>
      <c r="F2460" s="276">
        <v>-6759</v>
      </c>
      <c r="G2460" s="276">
        <v>0</v>
      </c>
      <c r="H2460" s="276">
        <v>0</v>
      </c>
      <c r="I2460" s="276">
        <v>0</v>
      </c>
      <c r="J2460" s="276">
        <v>-6759</v>
      </c>
      <c r="K2460" s="479">
        <v>7.4019999999999999E-5</v>
      </c>
    </row>
    <row r="2461" spans="1:11" x14ac:dyDescent="0.2">
      <c r="A2461" s="209" t="s">
        <v>743</v>
      </c>
      <c r="B2461" s="209" t="s">
        <v>449</v>
      </c>
      <c r="C2461" s="209" t="s">
        <v>893</v>
      </c>
      <c r="D2461" s="276">
        <v>-6602</v>
      </c>
      <c r="E2461" s="479">
        <v>7.2299999999999996E-5</v>
      </c>
      <c r="F2461" s="276">
        <v>-6602</v>
      </c>
      <c r="G2461" s="276">
        <v>0</v>
      </c>
      <c r="H2461" s="276">
        <v>0</v>
      </c>
      <c r="I2461" s="276">
        <v>0</v>
      </c>
      <c r="J2461" s="276">
        <v>-6602</v>
      </c>
      <c r="K2461" s="479">
        <v>7.2299999999999996E-5</v>
      </c>
    </row>
    <row r="2462" spans="1:11" x14ac:dyDescent="0.2">
      <c r="A2462" s="209" t="s">
        <v>743</v>
      </c>
      <c r="B2462" s="209" t="s">
        <v>1826</v>
      </c>
      <c r="C2462" s="209" t="s">
        <v>1753</v>
      </c>
      <c r="D2462" s="276">
        <v>-2449838</v>
      </c>
      <c r="E2462" s="479">
        <v>2.6827480000000001E-2</v>
      </c>
      <c r="F2462" s="276">
        <v>-2449838</v>
      </c>
      <c r="G2462" s="276">
        <v>0</v>
      </c>
      <c r="H2462" s="276">
        <v>0</v>
      </c>
      <c r="I2462" s="276">
        <v>0</v>
      </c>
      <c r="J2462" s="276">
        <v>-2449838</v>
      </c>
      <c r="K2462" s="479">
        <v>2.6827480000000001E-2</v>
      </c>
    </row>
    <row r="2463" spans="1:11" x14ac:dyDescent="0.2">
      <c r="A2463" s="209" t="s">
        <v>743</v>
      </c>
      <c r="B2463" s="209" t="s">
        <v>1826</v>
      </c>
      <c r="C2463" s="209" t="s">
        <v>893</v>
      </c>
      <c r="D2463" s="276">
        <v>-1716</v>
      </c>
      <c r="E2463" s="479">
        <v>1.8790000000000001E-5</v>
      </c>
      <c r="F2463" s="276">
        <v>-1716</v>
      </c>
      <c r="G2463" s="276">
        <v>0</v>
      </c>
      <c r="H2463" s="276">
        <v>0</v>
      </c>
      <c r="I2463" s="276">
        <v>0</v>
      </c>
      <c r="J2463" s="276">
        <v>-1716</v>
      </c>
      <c r="K2463" s="479">
        <v>1.8790000000000001E-5</v>
      </c>
    </row>
    <row r="2464" spans="1:11" x14ac:dyDescent="0.2">
      <c r="A2464" s="209" t="s">
        <v>743</v>
      </c>
      <c r="B2464" s="209" t="s">
        <v>1826</v>
      </c>
      <c r="C2464" s="209" t="s">
        <v>895</v>
      </c>
      <c r="D2464" s="276">
        <v>-193</v>
      </c>
      <c r="E2464" s="479">
        <v>2.1100000000000001E-6</v>
      </c>
      <c r="F2464" s="276">
        <v>-193</v>
      </c>
      <c r="G2464" s="276">
        <v>0</v>
      </c>
      <c r="H2464" s="276">
        <v>0</v>
      </c>
      <c r="I2464" s="276">
        <v>0</v>
      </c>
      <c r="J2464" s="276">
        <v>-193</v>
      </c>
      <c r="K2464" s="479">
        <v>2.1100000000000001E-6</v>
      </c>
    </row>
    <row r="2465" spans="1:11" x14ac:dyDescent="0.2">
      <c r="A2465" s="209" t="s">
        <v>743</v>
      </c>
      <c r="B2465" s="209" t="s">
        <v>444</v>
      </c>
      <c r="C2465" s="209" t="s">
        <v>1753</v>
      </c>
      <c r="D2465" s="276">
        <v>-1691615</v>
      </c>
      <c r="E2465" s="479">
        <v>1.85244E-2</v>
      </c>
      <c r="F2465" s="276">
        <v>-1691615</v>
      </c>
      <c r="G2465" s="276">
        <v>0</v>
      </c>
      <c r="H2465" s="276">
        <v>0</v>
      </c>
      <c r="I2465" s="276">
        <v>0</v>
      </c>
      <c r="J2465" s="276">
        <v>-1691615</v>
      </c>
      <c r="K2465" s="479">
        <v>1.85244E-2</v>
      </c>
    </row>
    <row r="2466" spans="1:11" x14ac:dyDescent="0.2">
      <c r="A2466" s="209" t="s">
        <v>743</v>
      </c>
      <c r="B2466" s="209" t="s">
        <v>440</v>
      </c>
      <c r="C2466" s="209" t="s">
        <v>1753</v>
      </c>
      <c r="D2466" s="276">
        <v>-1434254</v>
      </c>
      <c r="E2466" s="479">
        <v>1.5706109999999999E-2</v>
      </c>
      <c r="F2466" s="276">
        <v>-1434254</v>
      </c>
      <c r="G2466" s="276">
        <v>0</v>
      </c>
      <c r="H2466" s="276">
        <v>0</v>
      </c>
      <c r="I2466" s="276">
        <v>0</v>
      </c>
      <c r="J2466" s="276">
        <v>-1434254</v>
      </c>
      <c r="K2466" s="479">
        <v>1.5706109999999999E-2</v>
      </c>
    </row>
    <row r="2467" spans="1:11" x14ac:dyDescent="0.2">
      <c r="A2467" s="209" t="s">
        <v>743</v>
      </c>
      <c r="B2467" s="209" t="s">
        <v>292</v>
      </c>
      <c r="C2467" s="209" t="s">
        <v>1753</v>
      </c>
      <c r="D2467" s="276">
        <v>-79050</v>
      </c>
      <c r="E2467" s="479">
        <v>8.6565000000000003E-4</v>
      </c>
      <c r="F2467" s="276">
        <v>-79050</v>
      </c>
      <c r="G2467" s="276">
        <v>0</v>
      </c>
      <c r="H2467" s="276">
        <v>0</v>
      </c>
      <c r="I2467" s="276">
        <v>0</v>
      </c>
      <c r="J2467" s="276">
        <v>-79050</v>
      </c>
      <c r="K2467" s="479">
        <v>8.6565000000000003E-4</v>
      </c>
    </row>
    <row r="2468" spans="1:11" x14ac:dyDescent="0.2">
      <c r="A2468" s="209" t="s">
        <v>743</v>
      </c>
      <c r="B2468" s="209" t="s">
        <v>290</v>
      </c>
      <c r="C2468" s="209" t="s">
        <v>1753</v>
      </c>
      <c r="D2468" s="276">
        <v>-198057</v>
      </c>
      <c r="E2468" s="479">
        <v>2.1688699999999998E-3</v>
      </c>
      <c r="F2468" s="276">
        <v>-198057</v>
      </c>
      <c r="G2468" s="276">
        <v>0</v>
      </c>
      <c r="H2468" s="276">
        <v>0</v>
      </c>
      <c r="I2468" s="276">
        <v>0</v>
      </c>
      <c r="J2468" s="276">
        <v>-198057</v>
      </c>
      <c r="K2468" s="479">
        <v>2.1688699999999998E-3</v>
      </c>
    </row>
    <row r="2469" spans="1:11" x14ac:dyDescent="0.2">
      <c r="A2469" s="209" t="s">
        <v>743</v>
      </c>
      <c r="B2469" s="209" t="s">
        <v>287</v>
      </c>
      <c r="C2469" s="209" t="s">
        <v>1753</v>
      </c>
      <c r="D2469" s="276">
        <v>-607313</v>
      </c>
      <c r="E2469" s="479">
        <v>6.6505100000000001E-3</v>
      </c>
      <c r="F2469" s="276">
        <v>-607313</v>
      </c>
      <c r="G2469" s="276">
        <v>0</v>
      </c>
      <c r="H2469" s="276">
        <v>0</v>
      </c>
      <c r="I2469" s="276">
        <v>0</v>
      </c>
      <c r="J2469" s="276">
        <v>-607313</v>
      </c>
      <c r="K2469" s="479">
        <v>6.6505100000000001E-3</v>
      </c>
    </row>
    <row r="2470" spans="1:11" x14ac:dyDescent="0.2">
      <c r="A2470" s="209" t="s">
        <v>743</v>
      </c>
      <c r="B2470" s="209" t="s">
        <v>284</v>
      </c>
      <c r="C2470" s="209" t="s">
        <v>1753</v>
      </c>
      <c r="D2470" s="276">
        <v>-469232</v>
      </c>
      <c r="E2470" s="479">
        <v>5.1384300000000003E-3</v>
      </c>
      <c r="F2470" s="276">
        <v>-469232</v>
      </c>
      <c r="G2470" s="276">
        <v>0</v>
      </c>
      <c r="H2470" s="276">
        <v>0</v>
      </c>
      <c r="I2470" s="276">
        <v>0</v>
      </c>
      <c r="J2470" s="276">
        <v>-469232</v>
      </c>
      <c r="K2470" s="479">
        <v>5.1384300000000003E-3</v>
      </c>
    </row>
    <row r="2471" spans="1:11" x14ac:dyDescent="0.2">
      <c r="A2471" s="209" t="s">
        <v>743</v>
      </c>
      <c r="B2471" s="209" t="s">
        <v>273</v>
      </c>
      <c r="C2471" s="209" t="s">
        <v>1753</v>
      </c>
      <c r="D2471" s="276">
        <v>-234995</v>
      </c>
      <c r="E2471" s="479">
        <v>2.5733599999999998E-3</v>
      </c>
      <c r="F2471" s="276">
        <v>-234995</v>
      </c>
      <c r="G2471" s="276">
        <v>0</v>
      </c>
      <c r="H2471" s="276">
        <v>0</v>
      </c>
      <c r="I2471" s="276">
        <v>0</v>
      </c>
      <c r="J2471" s="276">
        <v>-234995</v>
      </c>
      <c r="K2471" s="479">
        <v>2.5733599999999998E-3</v>
      </c>
    </row>
    <row r="2472" spans="1:11" x14ac:dyDescent="0.2">
      <c r="A2472" s="209" t="s">
        <v>743</v>
      </c>
      <c r="B2472" s="209" t="s">
        <v>267</v>
      </c>
      <c r="C2472" s="209" t="s">
        <v>1753</v>
      </c>
      <c r="D2472" s="276">
        <v>-337246</v>
      </c>
      <c r="E2472" s="479">
        <v>3.69309E-3</v>
      </c>
      <c r="F2472" s="276">
        <v>-337246</v>
      </c>
      <c r="G2472" s="276">
        <v>0</v>
      </c>
      <c r="H2472" s="276">
        <v>0</v>
      </c>
      <c r="I2472" s="276">
        <v>0</v>
      </c>
      <c r="J2472" s="276">
        <v>-337246</v>
      </c>
      <c r="K2472" s="479">
        <v>3.69309E-3</v>
      </c>
    </row>
    <row r="2473" spans="1:11" x14ac:dyDescent="0.2">
      <c r="A2473" s="209" t="s">
        <v>743</v>
      </c>
      <c r="B2473" s="209" t="s">
        <v>264</v>
      </c>
      <c r="C2473" s="209" t="s">
        <v>1753</v>
      </c>
      <c r="D2473" s="276">
        <v>-124924</v>
      </c>
      <c r="E2473" s="479">
        <v>1.36801E-3</v>
      </c>
      <c r="F2473" s="276">
        <v>-124924</v>
      </c>
      <c r="G2473" s="276">
        <v>0</v>
      </c>
      <c r="H2473" s="276">
        <v>0</v>
      </c>
      <c r="I2473" s="276">
        <v>0</v>
      </c>
      <c r="J2473" s="276">
        <v>-124924</v>
      </c>
      <c r="K2473" s="479">
        <v>1.36801E-3</v>
      </c>
    </row>
    <row r="2474" spans="1:11" x14ac:dyDescent="0.2">
      <c r="A2474" s="209" t="s">
        <v>743</v>
      </c>
      <c r="B2474" s="209" t="s">
        <v>262</v>
      </c>
      <c r="C2474" s="209" t="s">
        <v>1753</v>
      </c>
      <c r="D2474" s="276">
        <v>-177440</v>
      </c>
      <c r="E2474" s="479">
        <v>1.9430999999999999E-3</v>
      </c>
      <c r="F2474" s="276">
        <v>-177440</v>
      </c>
      <c r="G2474" s="276">
        <v>0</v>
      </c>
      <c r="H2474" s="276">
        <v>0</v>
      </c>
      <c r="I2474" s="276">
        <v>0</v>
      </c>
      <c r="J2474" s="276">
        <v>-177440</v>
      </c>
      <c r="K2474" s="479">
        <v>1.9430999999999999E-3</v>
      </c>
    </row>
    <row r="2475" spans="1:11" x14ac:dyDescent="0.2">
      <c r="A2475" s="209" t="s">
        <v>743</v>
      </c>
      <c r="B2475" s="209" t="s">
        <v>260</v>
      </c>
      <c r="C2475" s="209" t="s">
        <v>1753</v>
      </c>
      <c r="D2475" s="276">
        <v>-381041</v>
      </c>
      <c r="E2475" s="479">
        <v>4.1726699999999999E-3</v>
      </c>
      <c r="F2475" s="276">
        <v>-381041</v>
      </c>
      <c r="G2475" s="276">
        <v>0</v>
      </c>
      <c r="H2475" s="276">
        <v>0</v>
      </c>
      <c r="I2475" s="276">
        <v>0</v>
      </c>
      <c r="J2475" s="276">
        <v>-381041</v>
      </c>
      <c r="K2475" s="479">
        <v>4.1726699999999999E-3</v>
      </c>
    </row>
    <row r="2476" spans="1:11" x14ac:dyDescent="0.2">
      <c r="A2476" s="209" t="s">
        <v>743</v>
      </c>
      <c r="B2476" s="209" t="s">
        <v>258</v>
      </c>
      <c r="C2476" s="209" t="s">
        <v>1753</v>
      </c>
      <c r="D2476" s="276">
        <v>-89032</v>
      </c>
      <c r="E2476" s="479">
        <v>9.7495999999999998E-4</v>
      </c>
      <c r="F2476" s="276">
        <v>-89032</v>
      </c>
      <c r="G2476" s="276">
        <v>0</v>
      </c>
      <c r="H2476" s="276">
        <v>0</v>
      </c>
      <c r="I2476" s="276">
        <v>0</v>
      </c>
      <c r="J2476" s="276">
        <v>-89032</v>
      </c>
      <c r="K2476" s="479">
        <v>9.7495999999999998E-4</v>
      </c>
    </row>
    <row r="2477" spans="1:11" x14ac:dyDescent="0.2">
      <c r="A2477" s="209" t="s">
        <v>743</v>
      </c>
      <c r="B2477" s="209" t="s">
        <v>254</v>
      </c>
      <c r="C2477" s="209" t="s">
        <v>1753</v>
      </c>
      <c r="D2477" s="276">
        <v>-138088</v>
      </c>
      <c r="E2477" s="479">
        <v>1.51216E-3</v>
      </c>
      <c r="F2477" s="276">
        <v>-138088</v>
      </c>
      <c r="G2477" s="276">
        <v>0</v>
      </c>
      <c r="H2477" s="276">
        <v>0</v>
      </c>
      <c r="I2477" s="276">
        <v>0</v>
      </c>
      <c r="J2477" s="276">
        <v>-138088</v>
      </c>
      <c r="K2477" s="479">
        <v>1.51216E-3</v>
      </c>
    </row>
    <row r="2478" spans="1:11" x14ac:dyDescent="0.2">
      <c r="A2478" s="209" t="s">
        <v>743</v>
      </c>
      <c r="B2478" s="209" t="s">
        <v>251</v>
      </c>
      <c r="C2478" s="209" t="s">
        <v>1753</v>
      </c>
      <c r="D2478" s="276">
        <v>-14307</v>
      </c>
      <c r="E2478" s="479">
        <v>1.5667E-4</v>
      </c>
      <c r="F2478" s="276">
        <v>-14307</v>
      </c>
      <c r="G2478" s="276">
        <v>0</v>
      </c>
      <c r="H2478" s="276">
        <v>0</v>
      </c>
      <c r="I2478" s="276">
        <v>0</v>
      </c>
      <c r="J2478" s="276">
        <v>-14307</v>
      </c>
      <c r="K2478" s="479">
        <v>1.5667E-4</v>
      </c>
    </row>
    <row r="2479" spans="1:11" x14ac:dyDescent="0.2">
      <c r="A2479" s="209" t="s">
        <v>743</v>
      </c>
      <c r="B2479" s="209" t="s">
        <v>247</v>
      </c>
      <c r="C2479" s="209" t="s">
        <v>1753</v>
      </c>
      <c r="D2479" s="276">
        <v>-194012</v>
      </c>
      <c r="E2479" s="479">
        <v>2.1245700000000001E-3</v>
      </c>
      <c r="F2479" s="276">
        <v>-194012</v>
      </c>
      <c r="G2479" s="276">
        <v>0</v>
      </c>
      <c r="H2479" s="276">
        <v>0</v>
      </c>
      <c r="I2479" s="276">
        <v>0</v>
      </c>
      <c r="J2479" s="276">
        <v>-194012</v>
      </c>
      <c r="K2479" s="479">
        <v>2.1245700000000001E-3</v>
      </c>
    </row>
    <row r="2480" spans="1:11" x14ac:dyDescent="0.2">
      <c r="A2480" s="209" t="s">
        <v>743</v>
      </c>
      <c r="B2480" s="209" t="s">
        <v>243</v>
      </c>
      <c r="C2480" s="209" t="s">
        <v>1753</v>
      </c>
      <c r="D2480" s="276">
        <v>-2987819</v>
      </c>
      <c r="E2480" s="479">
        <v>3.271876E-2</v>
      </c>
      <c r="F2480" s="276">
        <v>-2987819</v>
      </c>
      <c r="G2480" s="276">
        <v>0</v>
      </c>
      <c r="H2480" s="276">
        <v>0</v>
      </c>
      <c r="I2480" s="276">
        <v>0</v>
      </c>
      <c r="J2480" s="276">
        <v>-2987819</v>
      </c>
      <c r="K2480" s="479">
        <v>3.271876E-2</v>
      </c>
    </row>
    <row r="2481" spans="1:11" x14ac:dyDescent="0.2">
      <c r="A2481" s="209" t="s">
        <v>743</v>
      </c>
      <c r="B2481" s="209" t="s">
        <v>240</v>
      </c>
      <c r="C2481" s="209" t="s">
        <v>1753</v>
      </c>
      <c r="D2481" s="276">
        <v>-397319</v>
      </c>
      <c r="E2481" s="479">
        <v>4.3509300000000002E-3</v>
      </c>
      <c r="F2481" s="276">
        <v>-397319</v>
      </c>
      <c r="G2481" s="276">
        <v>0</v>
      </c>
      <c r="H2481" s="276">
        <v>0</v>
      </c>
      <c r="I2481" s="276">
        <v>0</v>
      </c>
      <c r="J2481" s="276">
        <v>-397319</v>
      </c>
      <c r="K2481" s="479">
        <v>4.3509300000000002E-3</v>
      </c>
    </row>
    <row r="2482" spans="1:11" x14ac:dyDescent="0.2">
      <c r="A2482" s="209" t="s">
        <v>743</v>
      </c>
      <c r="B2482" s="209" t="s">
        <v>237</v>
      </c>
      <c r="C2482" s="209" t="s">
        <v>1753</v>
      </c>
      <c r="D2482" s="276">
        <v>-613944</v>
      </c>
      <c r="E2482" s="479">
        <v>6.7231299999999999E-3</v>
      </c>
      <c r="F2482" s="276">
        <v>-613944</v>
      </c>
      <c r="G2482" s="276">
        <v>0</v>
      </c>
      <c r="H2482" s="276">
        <v>0</v>
      </c>
      <c r="I2482" s="276">
        <v>0</v>
      </c>
      <c r="J2482" s="276">
        <v>-613944</v>
      </c>
      <c r="K2482" s="479">
        <v>6.7231299999999999E-3</v>
      </c>
    </row>
    <row r="2483" spans="1:11" x14ac:dyDescent="0.2">
      <c r="A2483" s="209" t="s">
        <v>743</v>
      </c>
      <c r="B2483" s="209" t="s">
        <v>234</v>
      </c>
      <c r="C2483" s="209" t="s">
        <v>1753</v>
      </c>
      <c r="D2483" s="276">
        <v>-813982</v>
      </c>
      <c r="E2483" s="479">
        <v>8.9136900000000002E-3</v>
      </c>
      <c r="F2483" s="276">
        <v>-813982</v>
      </c>
      <c r="G2483" s="276">
        <v>0</v>
      </c>
      <c r="H2483" s="276">
        <v>0</v>
      </c>
      <c r="I2483" s="276">
        <v>0</v>
      </c>
      <c r="J2483" s="276">
        <v>-813982</v>
      </c>
      <c r="K2483" s="479">
        <v>8.9136900000000002E-3</v>
      </c>
    </row>
    <row r="2484" spans="1:11" x14ac:dyDescent="0.2">
      <c r="A2484" s="209" t="s">
        <v>743</v>
      </c>
      <c r="B2484" s="209" t="s">
        <v>234</v>
      </c>
      <c r="C2484" s="209" t="s">
        <v>893</v>
      </c>
      <c r="D2484" s="276">
        <v>-6181</v>
      </c>
      <c r="E2484" s="479">
        <v>6.7689999999999997E-5</v>
      </c>
      <c r="F2484" s="276">
        <v>-6181</v>
      </c>
      <c r="G2484" s="276">
        <v>0</v>
      </c>
      <c r="H2484" s="276">
        <v>0</v>
      </c>
      <c r="I2484" s="276">
        <v>0</v>
      </c>
      <c r="J2484" s="276">
        <v>-6181</v>
      </c>
      <c r="K2484" s="479">
        <v>6.7689999999999997E-5</v>
      </c>
    </row>
    <row r="2485" spans="1:11" x14ac:dyDescent="0.2">
      <c r="A2485" s="209" t="s">
        <v>743</v>
      </c>
      <c r="B2485" s="209" t="s">
        <v>230</v>
      </c>
      <c r="C2485" s="209" t="s">
        <v>1753</v>
      </c>
      <c r="D2485" s="276">
        <v>-282142</v>
      </c>
      <c r="E2485" s="479">
        <v>3.0896600000000001E-3</v>
      </c>
      <c r="F2485" s="276">
        <v>-282142</v>
      </c>
      <c r="G2485" s="276">
        <v>0</v>
      </c>
      <c r="H2485" s="276">
        <v>0</v>
      </c>
      <c r="I2485" s="276">
        <v>0</v>
      </c>
      <c r="J2485" s="276">
        <v>-282142</v>
      </c>
      <c r="K2485" s="479">
        <v>3.0896600000000001E-3</v>
      </c>
    </row>
    <row r="2486" spans="1:11" x14ac:dyDescent="0.2">
      <c r="A2486" s="209" t="s">
        <v>743</v>
      </c>
      <c r="B2486" s="209" t="s">
        <v>1100</v>
      </c>
      <c r="C2486" s="209" t="s">
        <v>1753</v>
      </c>
      <c r="D2486" s="276">
        <v>-689742</v>
      </c>
      <c r="E2486" s="479">
        <v>7.5531699999999997E-3</v>
      </c>
      <c r="F2486" s="276">
        <v>-689742</v>
      </c>
      <c r="G2486" s="276">
        <v>0</v>
      </c>
      <c r="H2486" s="276">
        <v>0</v>
      </c>
      <c r="I2486" s="276">
        <v>0</v>
      </c>
      <c r="J2486" s="276">
        <v>-689742</v>
      </c>
      <c r="K2486" s="479">
        <v>7.5531699999999997E-3</v>
      </c>
    </row>
    <row r="2487" spans="1:11" x14ac:dyDescent="0.2">
      <c r="A2487" s="209" t="s">
        <v>743</v>
      </c>
      <c r="B2487" s="209" t="s">
        <v>1101</v>
      </c>
      <c r="C2487" s="209" t="s">
        <v>1753</v>
      </c>
      <c r="D2487" s="276">
        <v>-159756</v>
      </c>
      <c r="E2487" s="479">
        <v>1.7494399999999999E-3</v>
      </c>
      <c r="F2487" s="276">
        <v>-159756</v>
      </c>
      <c r="G2487" s="276">
        <v>0</v>
      </c>
      <c r="H2487" s="276">
        <v>0</v>
      </c>
      <c r="I2487" s="276">
        <v>0</v>
      </c>
      <c r="J2487" s="276">
        <v>-159756</v>
      </c>
      <c r="K2487" s="479">
        <v>1.7494399999999999E-3</v>
      </c>
    </row>
    <row r="2488" spans="1:11" x14ac:dyDescent="0.2">
      <c r="A2488" s="209" t="s">
        <v>743</v>
      </c>
      <c r="B2488" s="209" t="s">
        <v>1101</v>
      </c>
      <c r="C2488" s="209" t="s">
        <v>893</v>
      </c>
      <c r="D2488" s="276">
        <v>-1674</v>
      </c>
      <c r="E2488" s="479">
        <v>1.8329999999999999E-5</v>
      </c>
      <c r="F2488" s="276">
        <v>-1674</v>
      </c>
      <c r="G2488" s="276">
        <v>0</v>
      </c>
      <c r="H2488" s="276">
        <v>0</v>
      </c>
      <c r="I2488" s="276">
        <v>0</v>
      </c>
      <c r="J2488" s="276">
        <v>-1674</v>
      </c>
      <c r="K2488" s="479">
        <v>1.8329999999999999E-5</v>
      </c>
    </row>
    <row r="2489" spans="1:11" x14ac:dyDescent="0.2">
      <c r="A2489" s="209" t="s">
        <v>743</v>
      </c>
      <c r="B2489" s="209" t="s">
        <v>1102</v>
      </c>
      <c r="C2489" s="209" t="s">
        <v>1753</v>
      </c>
      <c r="D2489" s="276">
        <v>-137729</v>
      </c>
      <c r="E2489" s="479">
        <v>1.5082299999999999E-3</v>
      </c>
      <c r="F2489" s="276">
        <v>-137729</v>
      </c>
      <c r="G2489" s="276">
        <v>0</v>
      </c>
      <c r="H2489" s="276">
        <v>0</v>
      </c>
      <c r="I2489" s="276">
        <v>0</v>
      </c>
      <c r="J2489" s="276">
        <v>-137729</v>
      </c>
      <c r="K2489" s="479">
        <v>1.5082299999999999E-3</v>
      </c>
    </row>
    <row r="2490" spans="1:11" x14ac:dyDescent="0.2">
      <c r="A2490" s="209" t="s">
        <v>743</v>
      </c>
      <c r="B2490" s="209" t="s">
        <v>1103</v>
      </c>
      <c r="C2490" s="209" t="s">
        <v>1753</v>
      </c>
      <c r="D2490" s="276">
        <v>-89649</v>
      </c>
      <c r="E2490" s="479">
        <v>9.8171999999999995E-4</v>
      </c>
      <c r="F2490" s="276">
        <v>-89649</v>
      </c>
      <c r="G2490" s="276">
        <v>0</v>
      </c>
      <c r="H2490" s="276">
        <v>0</v>
      </c>
      <c r="I2490" s="276">
        <v>0</v>
      </c>
      <c r="J2490" s="276">
        <v>-89649</v>
      </c>
      <c r="K2490" s="479">
        <v>9.8171999999999995E-4</v>
      </c>
    </row>
    <row r="2491" spans="1:11" x14ac:dyDescent="0.2">
      <c r="A2491" s="209" t="s">
        <v>743</v>
      </c>
      <c r="B2491" s="209" t="s">
        <v>1104</v>
      </c>
      <c r="C2491" s="209" t="s">
        <v>1753</v>
      </c>
      <c r="D2491" s="276">
        <v>-51633</v>
      </c>
      <c r="E2491" s="479">
        <v>5.6541999999999996E-4</v>
      </c>
      <c r="F2491" s="276">
        <v>-51633</v>
      </c>
      <c r="G2491" s="276">
        <v>0</v>
      </c>
      <c r="H2491" s="276">
        <v>0</v>
      </c>
      <c r="I2491" s="276">
        <v>0</v>
      </c>
      <c r="J2491" s="276">
        <v>-51633</v>
      </c>
      <c r="K2491" s="479">
        <v>5.6541999999999996E-4</v>
      </c>
    </row>
    <row r="2492" spans="1:11" x14ac:dyDescent="0.2">
      <c r="A2492" s="209" t="s">
        <v>743</v>
      </c>
      <c r="B2492" s="209" t="s">
        <v>1105</v>
      </c>
      <c r="C2492" s="209" t="s">
        <v>1753</v>
      </c>
      <c r="D2492" s="276">
        <v>-108802</v>
      </c>
      <c r="E2492" s="479">
        <v>1.1914600000000001E-3</v>
      </c>
      <c r="F2492" s="276">
        <v>-108802</v>
      </c>
      <c r="G2492" s="276">
        <v>0</v>
      </c>
      <c r="H2492" s="276">
        <v>0</v>
      </c>
      <c r="I2492" s="276">
        <v>0</v>
      </c>
      <c r="J2492" s="276">
        <v>-108802</v>
      </c>
      <c r="K2492" s="479">
        <v>1.1914600000000001E-3</v>
      </c>
    </row>
    <row r="2493" spans="1:11" x14ac:dyDescent="0.2">
      <c r="A2493" s="209" t="s">
        <v>743</v>
      </c>
      <c r="B2493" s="209" t="s">
        <v>206</v>
      </c>
      <c r="C2493" s="209" t="s">
        <v>1753</v>
      </c>
      <c r="D2493" s="276">
        <v>-59353</v>
      </c>
      <c r="E2493" s="479">
        <v>6.4995999999999999E-4</v>
      </c>
      <c r="F2493" s="276">
        <v>-59353</v>
      </c>
      <c r="G2493" s="276">
        <v>0</v>
      </c>
      <c r="H2493" s="276">
        <v>0</v>
      </c>
      <c r="I2493" s="276">
        <v>0</v>
      </c>
      <c r="J2493" s="276">
        <v>-59353</v>
      </c>
      <c r="K2493" s="479">
        <v>6.4995999999999999E-4</v>
      </c>
    </row>
    <row r="2494" spans="1:11" x14ac:dyDescent="0.2">
      <c r="A2494" s="209" t="s">
        <v>743</v>
      </c>
      <c r="B2494" s="209" t="s">
        <v>205</v>
      </c>
      <c r="C2494" s="209" t="s">
        <v>1753</v>
      </c>
      <c r="D2494" s="276">
        <v>-109543</v>
      </c>
      <c r="E2494" s="479">
        <v>1.1995700000000001E-3</v>
      </c>
      <c r="F2494" s="276">
        <v>-109543</v>
      </c>
      <c r="G2494" s="276">
        <v>0</v>
      </c>
      <c r="H2494" s="276">
        <v>0</v>
      </c>
      <c r="I2494" s="276">
        <v>0</v>
      </c>
      <c r="J2494" s="276">
        <v>-109543</v>
      </c>
      <c r="K2494" s="479">
        <v>1.1995700000000001E-3</v>
      </c>
    </row>
    <row r="2495" spans="1:11" x14ac:dyDescent="0.2">
      <c r="A2495" s="209" t="s">
        <v>743</v>
      </c>
      <c r="B2495" s="209" t="s">
        <v>205</v>
      </c>
      <c r="C2495" s="209" t="s">
        <v>895</v>
      </c>
      <c r="D2495" s="276">
        <v>-1396</v>
      </c>
      <c r="E2495" s="479">
        <v>1.5290000000000001E-5</v>
      </c>
      <c r="F2495" s="276">
        <v>-1396</v>
      </c>
      <c r="G2495" s="276">
        <v>0</v>
      </c>
      <c r="H2495" s="276">
        <v>0</v>
      </c>
      <c r="I2495" s="276">
        <v>0</v>
      </c>
      <c r="J2495" s="276">
        <v>-1396</v>
      </c>
      <c r="K2495" s="479">
        <v>1.5290000000000001E-5</v>
      </c>
    </row>
    <row r="2496" spans="1:11" x14ac:dyDescent="0.2">
      <c r="A2496" s="209" t="s">
        <v>743</v>
      </c>
      <c r="B2496" s="209" t="s">
        <v>202</v>
      </c>
      <c r="C2496" s="209" t="s">
        <v>1753</v>
      </c>
      <c r="D2496" s="276">
        <v>-14271</v>
      </c>
      <c r="E2496" s="479">
        <v>1.5627999999999999E-4</v>
      </c>
      <c r="F2496" s="276">
        <v>-14271</v>
      </c>
      <c r="G2496" s="276">
        <v>0</v>
      </c>
      <c r="H2496" s="276">
        <v>0</v>
      </c>
      <c r="I2496" s="276">
        <v>0</v>
      </c>
      <c r="J2496" s="276">
        <v>-14271</v>
      </c>
      <c r="K2496" s="479">
        <v>1.5627999999999999E-4</v>
      </c>
    </row>
    <row r="2497" spans="1:11" x14ac:dyDescent="0.2">
      <c r="A2497" s="209" t="s">
        <v>743</v>
      </c>
      <c r="B2497" s="209" t="s">
        <v>195</v>
      </c>
      <c r="C2497" s="209" t="s">
        <v>1753</v>
      </c>
      <c r="D2497" s="276">
        <v>-486174</v>
      </c>
      <c r="E2497" s="479">
        <v>5.32395E-3</v>
      </c>
      <c r="F2497" s="276">
        <v>-486174</v>
      </c>
      <c r="G2497" s="276">
        <v>0</v>
      </c>
      <c r="H2497" s="276">
        <v>0</v>
      </c>
      <c r="I2497" s="276">
        <v>0</v>
      </c>
      <c r="J2497" s="276">
        <v>-486174</v>
      </c>
      <c r="K2497" s="479">
        <v>5.32395E-3</v>
      </c>
    </row>
    <row r="2498" spans="1:11" x14ac:dyDescent="0.2">
      <c r="A2498" s="209" t="s">
        <v>743</v>
      </c>
      <c r="B2498" s="209" t="s">
        <v>194</v>
      </c>
      <c r="C2498" s="209" t="s">
        <v>1753</v>
      </c>
      <c r="D2498" s="276">
        <v>-42821</v>
      </c>
      <c r="E2498" s="479">
        <v>4.6892E-4</v>
      </c>
      <c r="F2498" s="276">
        <v>-42821</v>
      </c>
      <c r="G2498" s="276">
        <v>0</v>
      </c>
      <c r="H2498" s="276">
        <v>0</v>
      </c>
      <c r="I2498" s="276">
        <v>0</v>
      </c>
      <c r="J2498" s="276">
        <v>-42821</v>
      </c>
      <c r="K2498" s="479">
        <v>4.6892E-4</v>
      </c>
    </row>
    <row r="2499" spans="1:11" x14ac:dyDescent="0.2">
      <c r="A2499" s="209" t="s">
        <v>743</v>
      </c>
      <c r="B2499" s="209" t="s">
        <v>167</v>
      </c>
      <c r="C2499" s="209" t="s">
        <v>1753</v>
      </c>
      <c r="D2499" s="276">
        <v>-1227414</v>
      </c>
      <c r="E2499" s="479">
        <v>1.3441059999999999E-2</v>
      </c>
      <c r="F2499" s="276">
        <v>-1227414</v>
      </c>
      <c r="G2499" s="276">
        <v>0</v>
      </c>
      <c r="H2499" s="276">
        <v>0</v>
      </c>
      <c r="I2499" s="276">
        <v>0</v>
      </c>
      <c r="J2499" s="276">
        <v>-1227414</v>
      </c>
      <c r="K2499" s="479">
        <v>1.3441059999999999E-2</v>
      </c>
    </row>
    <row r="2500" spans="1:11" x14ac:dyDescent="0.2">
      <c r="A2500" s="209" t="s">
        <v>743</v>
      </c>
      <c r="B2500" s="209" t="s">
        <v>1106</v>
      </c>
      <c r="C2500" s="209" t="s">
        <v>1753</v>
      </c>
      <c r="D2500" s="276">
        <v>-49457</v>
      </c>
      <c r="E2500" s="479">
        <v>5.4159E-4</v>
      </c>
      <c r="F2500" s="276">
        <v>-49457</v>
      </c>
      <c r="G2500" s="276">
        <v>0</v>
      </c>
      <c r="H2500" s="276">
        <v>0</v>
      </c>
      <c r="I2500" s="276">
        <v>0</v>
      </c>
      <c r="J2500" s="276">
        <v>-49457</v>
      </c>
      <c r="K2500" s="479">
        <v>5.4159E-4</v>
      </c>
    </row>
    <row r="2501" spans="1:11" x14ac:dyDescent="0.2">
      <c r="A2501" s="209" t="s">
        <v>743</v>
      </c>
      <c r="B2501" s="209" t="s">
        <v>1107</v>
      </c>
      <c r="C2501" s="209" t="s">
        <v>1753</v>
      </c>
      <c r="D2501" s="276">
        <v>-416670</v>
      </c>
      <c r="E2501" s="479">
        <v>4.5628400000000003E-3</v>
      </c>
      <c r="F2501" s="276">
        <v>-416670</v>
      </c>
      <c r="G2501" s="276">
        <v>0</v>
      </c>
      <c r="H2501" s="276">
        <v>0</v>
      </c>
      <c r="I2501" s="276">
        <v>0</v>
      </c>
      <c r="J2501" s="276">
        <v>-416670</v>
      </c>
      <c r="K2501" s="479">
        <v>4.5628400000000003E-3</v>
      </c>
    </row>
    <row r="2502" spans="1:11" x14ac:dyDescent="0.2">
      <c r="A2502" s="209" t="s">
        <v>743</v>
      </c>
      <c r="B2502" s="209" t="s">
        <v>156</v>
      </c>
      <c r="C2502" s="209" t="s">
        <v>1753</v>
      </c>
      <c r="D2502" s="276">
        <v>-611820</v>
      </c>
      <c r="E2502" s="479">
        <v>6.6998700000000001E-3</v>
      </c>
      <c r="F2502" s="276">
        <v>-611820</v>
      </c>
      <c r="G2502" s="276">
        <v>0</v>
      </c>
      <c r="H2502" s="276">
        <v>0</v>
      </c>
      <c r="I2502" s="276">
        <v>0</v>
      </c>
      <c r="J2502" s="276">
        <v>-611820</v>
      </c>
      <c r="K2502" s="479">
        <v>6.6998700000000001E-3</v>
      </c>
    </row>
    <row r="2503" spans="1:11" x14ac:dyDescent="0.2">
      <c r="A2503" s="209" t="s">
        <v>743</v>
      </c>
      <c r="B2503" s="209" t="s">
        <v>154</v>
      </c>
      <c r="C2503" s="209" t="s">
        <v>1753</v>
      </c>
      <c r="D2503" s="276">
        <v>-92617</v>
      </c>
      <c r="E2503" s="479">
        <v>1.0142199999999999E-3</v>
      </c>
      <c r="F2503" s="276">
        <v>-92617</v>
      </c>
      <c r="G2503" s="276">
        <v>0</v>
      </c>
      <c r="H2503" s="276">
        <v>0</v>
      </c>
      <c r="I2503" s="276">
        <v>0</v>
      </c>
      <c r="J2503" s="276">
        <v>-92617</v>
      </c>
      <c r="K2503" s="479">
        <v>1.0142199999999999E-3</v>
      </c>
    </row>
    <row r="2504" spans="1:11" x14ac:dyDescent="0.2">
      <c r="A2504" s="209" t="s">
        <v>743</v>
      </c>
      <c r="B2504" s="209" t="s">
        <v>152</v>
      </c>
      <c r="C2504" s="209" t="s">
        <v>1753</v>
      </c>
      <c r="D2504" s="276">
        <v>-2913648</v>
      </c>
      <c r="E2504" s="479">
        <v>3.1906539999999997E-2</v>
      </c>
      <c r="F2504" s="276">
        <v>-2913648</v>
      </c>
      <c r="G2504" s="276">
        <v>0</v>
      </c>
      <c r="H2504" s="276">
        <v>0</v>
      </c>
      <c r="I2504" s="276">
        <v>0</v>
      </c>
      <c r="J2504" s="276">
        <v>-2913648</v>
      </c>
      <c r="K2504" s="479">
        <v>3.1906539999999997E-2</v>
      </c>
    </row>
    <row r="2505" spans="1:11" x14ac:dyDescent="0.2">
      <c r="A2505" s="209" t="s">
        <v>743</v>
      </c>
      <c r="B2505" s="209" t="s">
        <v>1108</v>
      </c>
      <c r="C2505" s="209" t="s">
        <v>1753</v>
      </c>
      <c r="D2505" s="276">
        <v>-132489</v>
      </c>
      <c r="E2505" s="479">
        <v>1.4508500000000001E-3</v>
      </c>
      <c r="F2505" s="276">
        <v>-132489</v>
      </c>
      <c r="G2505" s="276">
        <v>0</v>
      </c>
      <c r="H2505" s="276">
        <v>0</v>
      </c>
      <c r="I2505" s="276">
        <v>0</v>
      </c>
      <c r="J2505" s="276">
        <v>-132489</v>
      </c>
      <c r="K2505" s="479">
        <v>1.4508500000000001E-3</v>
      </c>
    </row>
    <row r="2506" spans="1:11" x14ac:dyDescent="0.2">
      <c r="A2506" s="209" t="s">
        <v>743</v>
      </c>
      <c r="B2506" s="209" t="s">
        <v>1109</v>
      </c>
      <c r="C2506" s="209" t="s">
        <v>1753</v>
      </c>
      <c r="D2506" s="276">
        <v>-258537</v>
      </c>
      <c r="E2506" s="479">
        <v>2.83117E-3</v>
      </c>
      <c r="F2506" s="276">
        <v>-258537</v>
      </c>
      <c r="G2506" s="276">
        <v>0</v>
      </c>
      <c r="H2506" s="276">
        <v>0</v>
      </c>
      <c r="I2506" s="276">
        <v>0</v>
      </c>
      <c r="J2506" s="276">
        <v>-258537</v>
      </c>
      <c r="K2506" s="479">
        <v>2.83117E-3</v>
      </c>
    </row>
    <row r="2507" spans="1:11" x14ac:dyDescent="0.2">
      <c r="A2507" s="209" t="s">
        <v>743</v>
      </c>
      <c r="B2507" s="209" t="s">
        <v>1110</v>
      </c>
      <c r="C2507" s="209" t="s">
        <v>1753</v>
      </c>
      <c r="D2507" s="276">
        <v>-48355</v>
      </c>
      <c r="E2507" s="479">
        <v>5.2952000000000001E-4</v>
      </c>
      <c r="F2507" s="276">
        <v>-48355</v>
      </c>
      <c r="G2507" s="276">
        <v>0</v>
      </c>
      <c r="H2507" s="276">
        <v>0</v>
      </c>
      <c r="I2507" s="276">
        <v>0</v>
      </c>
      <c r="J2507" s="276">
        <v>-48355</v>
      </c>
      <c r="K2507" s="479">
        <v>5.2952000000000001E-4</v>
      </c>
    </row>
    <row r="2508" spans="1:11" x14ac:dyDescent="0.2">
      <c r="A2508" s="209" t="s">
        <v>743</v>
      </c>
      <c r="B2508" s="209" t="s">
        <v>1111</v>
      </c>
      <c r="C2508" s="209" t="s">
        <v>1753</v>
      </c>
      <c r="D2508" s="276">
        <v>-34467</v>
      </c>
      <c r="E2508" s="479">
        <v>3.7743999999999999E-4</v>
      </c>
      <c r="F2508" s="276">
        <v>-34467</v>
      </c>
      <c r="G2508" s="276">
        <v>0</v>
      </c>
      <c r="H2508" s="276">
        <v>0</v>
      </c>
      <c r="I2508" s="276">
        <v>0</v>
      </c>
      <c r="J2508" s="276">
        <v>-34467</v>
      </c>
      <c r="K2508" s="479">
        <v>3.7743999999999999E-4</v>
      </c>
    </row>
    <row r="2509" spans="1:11" x14ac:dyDescent="0.2">
      <c r="A2509" s="209" t="s">
        <v>743</v>
      </c>
      <c r="B2509" s="209" t="s">
        <v>1112</v>
      </c>
      <c r="C2509" s="209" t="s">
        <v>1753</v>
      </c>
      <c r="D2509" s="276">
        <v>-632261</v>
      </c>
      <c r="E2509" s="479">
        <v>6.9237099999999996E-3</v>
      </c>
      <c r="F2509" s="276">
        <v>-632261</v>
      </c>
      <c r="G2509" s="276">
        <v>0</v>
      </c>
      <c r="H2509" s="276">
        <v>0</v>
      </c>
      <c r="I2509" s="276">
        <v>0</v>
      </c>
      <c r="J2509" s="276">
        <v>-632261</v>
      </c>
      <c r="K2509" s="479">
        <v>6.9237099999999996E-3</v>
      </c>
    </row>
    <row r="2510" spans="1:11" x14ac:dyDescent="0.2">
      <c r="A2510" s="209" t="s">
        <v>743</v>
      </c>
      <c r="B2510" s="209" t="s">
        <v>142</v>
      </c>
      <c r="C2510" s="209" t="s">
        <v>1753</v>
      </c>
      <c r="D2510" s="276">
        <v>-2979965</v>
      </c>
      <c r="E2510" s="479">
        <v>3.2632750000000002E-2</v>
      </c>
      <c r="F2510" s="276">
        <v>-2979965</v>
      </c>
      <c r="G2510" s="276">
        <v>0</v>
      </c>
      <c r="H2510" s="276">
        <v>0</v>
      </c>
      <c r="I2510" s="276">
        <v>0</v>
      </c>
      <c r="J2510" s="276">
        <v>-2979965</v>
      </c>
      <c r="K2510" s="479">
        <v>3.2632750000000002E-2</v>
      </c>
    </row>
    <row r="2511" spans="1:11" x14ac:dyDescent="0.2">
      <c r="A2511" s="209" t="s">
        <v>743</v>
      </c>
      <c r="B2511" s="209" t="s">
        <v>131</v>
      </c>
      <c r="C2511" s="209" t="s">
        <v>1753</v>
      </c>
      <c r="D2511" s="276">
        <v>-77478</v>
      </c>
      <c r="E2511" s="479">
        <v>8.4844E-4</v>
      </c>
      <c r="F2511" s="276">
        <v>-77478</v>
      </c>
      <c r="G2511" s="276">
        <v>0</v>
      </c>
      <c r="H2511" s="276">
        <v>0</v>
      </c>
      <c r="I2511" s="276">
        <v>0</v>
      </c>
      <c r="J2511" s="276">
        <v>-77478</v>
      </c>
      <c r="K2511" s="479">
        <v>8.4844E-4</v>
      </c>
    </row>
    <row r="2512" spans="1:11" x14ac:dyDescent="0.2">
      <c r="A2512" s="209" t="s">
        <v>743</v>
      </c>
      <c r="B2512" s="209" t="s">
        <v>126</v>
      </c>
      <c r="C2512" s="209" t="s">
        <v>1753</v>
      </c>
      <c r="D2512" s="276">
        <v>-959073</v>
      </c>
      <c r="E2512" s="479">
        <v>1.0502539999999999E-2</v>
      </c>
      <c r="F2512" s="276">
        <v>-959073</v>
      </c>
      <c r="G2512" s="276">
        <v>0</v>
      </c>
      <c r="H2512" s="276">
        <v>0</v>
      </c>
      <c r="I2512" s="276">
        <v>0</v>
      </c>
      <c r="J2512" s="276">
        <v>-959073</v>
      </c>
      <c r="K2512" s="479">
        <v>1.0502539999999999E-2</v>
      </c>
    </row>
    <row r="2513" spans="1:11" x14ac:dyDescent="0.2">
      <c r="A2513" s="209" t="s">
        <v>743</v>
      </c>
      <c r="B2513" s="209" t="s">
        <v>126</v>
      </c>
      <c r="C2513" s="209" t="s">
        <v>893</v>
      </c>
      <c r="D2513" s="276">
        <v>-365</v>
      </c>
      <c r="E2513" s="479">
        <v>3.9999999999999998E-6</v>
      </c>
      <c r="F2513" s="276">
        <v>-365</v>
      </c>
      <c r="G2513" s="276">
        <v>0</v>
      </c>
      <c r="H2513" s="276">
        <v>0</v>
      </c>
      <c r="I2513" s="276">
        <v>0</v>
      </c>
      <c r="J2513" s="276">
        <v>-365</v>
      </c>
      <c r="K2513" s="479">
        <v>3.9999999999999998E-6</v>
      </c>
    </row>
    <row r="2514" spans="1:11" x14ac:dyDescent="0.2">
      <c r="A2514" s="209" t="s">
        <v>743</v>
      </c>
      <c r="B2514" s="209" t="s">
        <v>1113</v>
      </c>
      <c r="C2514" s="209" t="s">
        <v>1753</v>
      </c>
      <c r="D2514" s="276">
        <v>-138997</v>
      </c>
      <c r="E2514" s="479">
        <v>1.5221200000000001E-3</v>
      </c>
      <c r="F2514" s="276">
        <v>-138997</v>
      </c>
      <c r="G2514" s="276">
        <v>0</v>
      </c>
      <c r="H2514" s="276">
        <v>0</v>
      </c>
      <c r="I2514" s="276">
        <v>0</v>
      </c>
      <c r="J2514" s="276">
        <v>-138997</v>
      </c>
      <c r="K2514" s="479">
        <v>1.5221200000000001E-3</v>
      </c>
    </row>
    <row r="2515" spans="1:11" x14ac:dyDescent="0.2">
      <c r="A2515" s="209" t="s">
        <v>743</v>
      </c>
      <c r="B2515" s="209" t="s">
        <v>1114</v>
      </c>
      <c r="C2515" s="209" t="s">
        <v>1753</v>
      </c>
      <c r="D2515" s="276">
        <v>-653697</v>
      </c>
      <c r="E2515" s="479">
        <v>7.1584500000000002E-3</v>
      </c>
      <c r="F2515" s="276">
        <v>-653697</v>
      </c>
      <c r="G2515" s="276">
        <v>0</v>
      </c>
      <c r="H2515" s="276">
        <v>0</v>
      </c>
      <c r="I2515" s="276">
        <v>0</v>
      </c>
      <c r="J2515" s="276">
        <v>-653697</v>
      </c>
      <c r="K2515" s="479">
        <v>7.1584500000000002E-3</v>
      </c>
    </row>
    <row r="2516" spans="1:11" x14ac:dyDescent="0.2">
      <c r="A2516" s="209" t="s">
        <v>743</v>
      </c>
      <c r="B2516" s="209" t="s">
        <v>115</v>
      </c>
      <c r="C2516" s="209" t="s">
        <v>1753</v>
      </c>
      <c r="D2516" s="276">
        <v>-185286</v>
      </c>
      <c r="E2516" s="479">
        <v>2.0290099999999999E-3</v>
      </c>
      <c r="F2516" s="276">
        <v>-185286</v>
      </c>
      <c r="G2516" s="276">
        <v>0</v>
      </c>
      <c r="H2516" s="276">
        <v>0</v>
      </c>
      <c r="I2516" s="276">
        <v>0</v>
      </c>
      <c r="J2516" s="276">
        <v>-185286</v>
      </c>
      <c r="K2516" s="479">
        <v>2.0290099999999999E-3</v>
      </c>
    </row>
    <row r="2517" spans="1:11" x14ac:dyDescent="0.2">
      <c r="A2517" s="209" t="s">
        <v>743</v>
      </c>
      <c r="B2517" s="209" t="s">
        <v>1115</v>
      </c>
      <c r="C2517" s="209" t="s">
        <v>1753</v>
      </c>
      <c r="D2517" s="276">
        <v>-657645</v>
      </c>
      <c r="E2517" s="479">
        <v>7.2016800000000002E-3</v>
      </c>
      <c r="F2517" s="276">
        <v>-657645</v>
      </c>
      <c r="G2517" s="276">
        <v>0</v>
      </c>
      <c r="H2517" s="276">
        <v>0</v>
      </c>
      <c r="I2517" s="276">
        <v>0</v>
      </c>
      <c r="J2517" s="276">
        <v>-657645</v>
      </c>
      <c r="K2517" s="479">
        <v>7.2016800000000002E-3</v>
      </c>
    </row>
    <row r="2518" spans="1:11" x14ac:dyDescent="0.2">
      <c r="A2518" s="209" t="s">
        <v>743</v>
      </c>
      <c r="B2518" s="209" t="s">
        <v>107</v>
      </c>
      <c r="C2518" s="209" t="s">
        <v>1753</v>
      </c>
      <c r="D2518" s="276">
        <v>-243447</v>
      </c>
      <c r="E2518" s="479">
        <v>2.66592E-3</v>
      </c>
      <c r="F2518" s="276">
        <v>-243447</v>
      </c>
      <c r="G2518" s="276">
        <v>0</v>
      </c>
      <c r="H2518" s="276">
        <v>0</v>
      </c>
      <c r="I2518" s="276">
        <v>0</v>
      </c>
      <c r="J2518" s="276">
        <v>-243447</v>
      </c>
      <c r="K2518" s="479">
        <v>2.66592E-3</v>
      </c>
    </row>
    <row r="2519" spans="1:11" x14ac:dyDescent="0.2">
      <c r="A2519" s="209" t="s">
        <v>743</v>
      </c>
      <c r="B2519" s="209" t="s">
        <v>98</v>
      </c>
      <c r="C2519" s="209" t="s">
        <v>1753</v>
      </c>
      <c r="D2519" s="276">
        <v>-16814</v>
      </c>
      <c r="E2519" s="479">
        <v>1.8412999999999999E-4</v>
      </c>
      <c r="F2519" s="276">
        <v>-16814</v>
      </c>
      <c r="G2519" s="276">
        <v>0</v>
      </c>
      <c r="H2519" s="276">
        <v>0</v>
      </c>
      <c r="I2519" s="276">
        <v>0</v>
      </c>
      <c r="J2519" s="276">
        <v>-16814</v>
      </c>
      <c r="K2519" s="479">
        <v>1.8412999999999999E-4</v>
      </c>
    </row>
    <row r="2520" spans="1:11" x14ac:dyDescent="0.2">
      <c r="A2520" s="209" t="s">
        <v>743</v>
      </c>
      <c r="B2520" s="209" t="s">
        <v>94</v>
      </c>
      <c r="C2520" s="209" t="s">
        <v>1753</v>
      </c>
      <c r="D2520" s="276">
        <v>-126969</v>
      </c>
      <c r="E2520" s="479">
        <v>1.3904E-3</v>
      </c>
      <c r="F2520" s="276">
        <v>-126969</v>
      </c>
      <c r="G2520" s="276">
        <v>0</v>
      </c>
      <c r="H2520" s="276">
        <v>0</v>
      </c>
      <c r="I2520" s="276">
        <v>0</v>
      </c>
      <c r="J2520" s="276">
        <v>-126969</v>
      </c>
      <c r="K2520" s="479">
        <v>1.3904E-3</v>
      </c>
    </row>
    <row r="2521" spans="1:11" x14ac:dyDescent="0.2">
      <c r="A2521" s="209" t="s">
        <v>743</v>
      </c>
      <c r="B2521" s="209" t="s">
        <v>1116</v>
      </c>
      <c r="C2521" s="209" t="s">
        <v>1753</v>
      </c>
      <c r="D2521" s="276">
        <v>-57841</v>
      </c>
      <c r="E2521" s="479">
        <v>6.334E-4</v>
      </c>
      <c r="F2521" s="276">
        <v>-57841</v>
      </c>
      <c r="G2521" s="276">
        <v>0</v>
      </c>
      <c r="H2521" s="276">
        <v>0</v>
      </c>
      <c r="I2521" s="276">
        <v>0</v>
      </c>
      <c r="J2521" s="276">
        <v>-57841</v>
      </c>
      <c r="K2521" s="479">
        <v>6.334E-4</v>
      </c>
    </row>
    <row r="2522" spans="1:11" x14ac:dyDescent="0.2">
      <c r="A2522" s="209" t="s">
        <v>743</v>
      </c>
      <c r="B2522" s="209" t="s">
        <v>79</v>
      </c>
      <c r="C2522" s="209" t="s">
        <v>1753</v>
      </c>
      <c r="D2522" s="276">
        <v>-235873</v>
      </c>
      <c r="E2522" s="479">
        <v>2.5829799999999999E-3</v>
      </c>
      <c r="F2522" s="276">
        <v>-235873</v>
      </c>
      <c r="G2522" s="276">
        <v>0</v>
      </c>
      <c r="H2522" s="276">
        <v>0</v>
      </c>
      <c r="I2522" s="276">
        <v>0</v>
      </c>
      <c r="J2522" s="276">
        <v>-235873</v>
      </c>
      <c r="K2522" s="479">
        <v>2.5829799999999999E-3</v>
      </c>
    </row>
    <row r="2523" spans="1:11" x14ac:dyDescent="0.2">
      <c r="A2523" s="209" t="s">
        <v>743</v>
      </c>
      <c r="B2523" s="209" t="s">
        <v>74</v>
      </c>
      <c r="C2523" s="209" t="s">
        <v>1753</v>
      </c>
      <c r="D2523" s="276">
        <v>-294339</v>
      </c>
      <c r="E2523" s="479">
        <v>3.2232200000000002E-3</v>
      </c>
      <c r="F2523" s="276">
        <v>-294339</v>
      </c>
      <c r="G2523" s="276">
        <v>0</v>
      </c>
      <c r="H2523" s="276">
        <v>0</v>
      </c>
      <c r="I2523" s="276">
        <v>0</v>
      </c>
      <c r="J2523" s="276">
        <v>-294339</v>
      </c>
      <c r="K2523" s="479">
        <v>3.2232200000000002E-3</v>
      </c>
    </row>
    <row r="2524" spans="1:11" x14ac:dyDescent="0.2">
      <c r="A2524" s="209" t="s">
        <v>743</v>
      </c>
      <c r="B2524" s="209" t="s">
        <v>70</v>
      </c>
      <c r="C2524" s="209" t="s">
        <v>893</v>
      </c>
      <c r="D2524" s="276">
        <v>-22302</v>
      </c>
      <c r="E2524" s="479">
        <v>2.4422000000000002E-4</v>
      </c>
      <c r="F2524" s="276">
        <v>-22302</v>
      </c>
      <c r="G2524" s="276">
        <v>0</v>
      </c>
      <c r="H2524" s="276">
        <v>0</v>
      </c>
      <c r="I2524" s="276">
        <v>0</v>
      </c>
      <c r="J2524" s="276">
        <v>-22302</v>
      </c>
      <c r="K2524" s="479">
        <v>2.4422000000000002E-4</v>
      </c>
    </row>
    <row r="2525" spans="1:11" x14ac:dyDescent="0.2">
      <c r="A2525" s="209" t="s">
        <v>743</v>
      </c>
      <c r="B2525" s="209" t="s">
        <v>68</v>
      </c>
      <c r="C2525" s="209" t="s">
        <v>1753</v>
      </c>
      <c r="D2525" s="276">
        <v>-251967</v>
      </c>
      <c r="E2525" s="479">
        <v>2.7592200000000002E-3</v>
      </c>
      <c r="F2525" s="276">
        <v>-251967</v>
      </c>
      <c r="G2525" s="276">
        <v>0</v>
      </c>
      <c r="H2525" s="276">
        <v>0</v>
      </c>
      <c r="I2525" s="276">
        <v>0</v>
      </c>
      <c r="J2525" s="276">
        <v>-251967</v>
      </c>
      <c r="K2525" s="479">
        <v>2.7592200000000002E-3</v>
      </c>
    </row>
    <row r="2526" spans="1:11" x14ac:dyDescent="0.2">
      <c r="A2526" s="209" t="s">
        <v>743</v>
      </c>
      <c r="B2526" s="209" t="s">
        <v>59</v>
      </c>
      <c r="C2526" s="209" t="s">
        <v>1753</v>
      </c>
      <c r="D2526" s="276">
        <v>-34818</v>
      </c>
      <c r="E2526" s="479">
        <v>3.8128000000000001E-4</v>
      </c>
      <c r="F2526" s="276">
        <v>-34818</v>
      </c>
      <c r="G2526" s="276">
        <v>0</v>
      </c>
      <c r="H2526" s="276">
        <v>0</v>
      </c>
      <c r="I2526" s="276">
        <v>0</v>
      </c>
      <c r="J2526" s="276">
        <v>-34818</v>
      </c>
      <c r="K2526" s="479">
        <v>3.8128000000000001E-4</v>
      </c>
    </row>
    <row r="2527" spans="1:11" x14ac:dyDescent="0.2">
      <c r="A2527" s="209" t="s">
        <v>743</v>
      </c>
      <c r="B2527" s="209" t="s">
        <v>54</v>
      </c>
      <c r="C2527" s="209" t="s">
        <v>1753</v>
      </c>
      <c r="D2527" s="276">
        <v>-166436</v>
      </c>
      <c r="E2527" s="479">
        <v>1.82259E-3</v>
      </c>
      <c r="F2527" s="276">
        <v>-166436</v>
      </c>
      <c r="G2527" s="276">
        <v>0</v>
      </c>
      <c r="H2527" s="276">
        <v>0</v>
      </c>
      <c r="I2527" s="276">
        <v>0</v>
      </c>
      <c r="J2527" s="276">
        <v>-166436</v>
      </c>
      <c r="K2527" s="479">
        <v>1.82259E-3</v>
      </c>
    </row>
    <row r="2528" spans="1:11" x14ac:dyDescent="0.2">
      <c r="A2528" s="209" t="s">
        <v>743</v>
      </c>
      <c r="B2528" s="209" t="s">
        <v>50</v>
      </c>
      <c r="C2528" s="209" t="s">
        <v>1753</v>
      </c>
      <c r="D2528" s="276">
        <v>-28295</v>
      </c>
      <c r="E2528" s="479">
        <v>3.0985000000000002E-4</v>
      </c>
      <c r="F2528" s="276">
        <v>-28295</v>
      </c>
      <c r="G2528" s="276">
        <v>0</v>
      </c>
      <c r="H2528" s="276">
        <v>0</v>
      </c>
      <c r="I2528" s="276">
        <v>0</v>
      </c>
      <c r="J2528" s="276">
        <v>-28295</v>
      </c>
      <c r="K2528" s="479">
        <v>3.0985000000000002E-4</v>
      </c>
    </row>
    <row r="2529" spans="1:11" x14ac:dyDescent="0.2">
      <c r="A2529" s="209" t="s">
        <v>743</v>
      </c>
      <c r="B2529" s="209" t="s">
        <v>1117</v>
      </c>
      <c r="C2529" s="209" t="s">
        <v>1753</v>
      </c>
      <c r="D2529" s="276">
        <v>-167263</v>
      </c>
      <c r="E2529" s="479">
        <v>1.83165E-3</v>
      </c>
      <c r="F2529" s="276">
        <v>-167263</v>
      </c>
      <c r="G2529" s="276">
        <v>0</v>
      </c>
      <c r="H2529" s="276">
        <v>0</v>
      </c>
      <c r="I2529" s="276">
        <v>0</v>
      </c>
      <c r="J2529" s="276">
        <v>-167263</v>
      </c>
      <c r="K2529" s="479">
        <v>1.83165E-3</v>
      </c>
    </row>
    <row r="2530" spans="1:11" x14ac:dyDescent="0.2">
      <c r="A2530" s="209" t="s">
        <v>743</v>
      </c>
      <c r="B2530" s="209" t="s">
        <v>41</v>
      </c>
      <c r="C2530" s="209" t="s">
        <v>1753</v>
      </c>
      <c r="D2530" s="276">
        <v>-1809019</v>
      </c>
      <c r="E2530" s="479">
        <v>1.9810060000000001E-2</v>
      </c>
      <c r="F2530" s="276">
        <v>-1809019</v>
      </c>
      <c r="G2530" s="276">
        <v>0</v>
      </c>
      <c r="H2530" s="276">
        <v>0</v>
      </c>
      <c r="I2530" s="276">
        <v>0</v>
      </c>
      <c r="J2530" s="276">
        <v>-1809019</v>
      </c>
      <c r="K2530" s="479">
        <v>1.9810060000000001E-2</v>
      </c>
    </row>
    <row r="2531" spans="1:11" x14ac:dyDescent="0.2">
      <c r="A2531" s="209" t="s">
        <v>743</v>
      </c>
      <c r="B2531" s="209" t="s">
        <v>37</v>
      </c>
      <c r="C2531" s="209" t="s">
        <v>893</v>
      </c>
      <c r="D2531" s="276">
        <v>-440601</v>
      </c>
      <c r="E2531" s="479">
        <v>4.8249E-3</v>
      </c>
      <c r="F2531" s="276">
        <v>-440601</v>
      </c>
      <c r="G2531" s="276">
        <v>0</v>
      </c>
      <c r="H2531" s="276">
        <v>0</v>
      </c>
      <c r="I2531" s="276">
        <v>0</v>
      </c>
      <c r="J2531" s="276">
        <v>-440601</v>
      </c>
      <c r="K2531" s="479">
        <v>4.8249E-3</v>
      </c>
    </row>
    <row r="2532" spans="1:11" x14ac:dyDescent="0.2">
      <c r="A2532" s="209" t="s">
        <v>743</v>
      </c>
      <c r="B2532" s="209" t="s">
        <v>35</v>
      </c>
      <c r="C2532" s="209" t="s">
        <v>1753</v>
      </c>
      <c r="D2532" s="276">
        <v>-768464</v>
      </c>
      <c r="E2532" s="479">
        <v>8.4152299999999992E-3</v>
      </c>
      <c r="F2532" s="276">
        <v>-768464</v>
      </c>
      <c r="G2532" s="276">
        <v>0</v>
      </c>
      <c r="H2532" s="276">
        <v>0</v>
      </c>
      <c r="I2532" s="276">
        <v>0</v>
      </c>
      <c r="J2532" s="276">
        <v>-768464</v>
      </c>
      <c r="K2532" s="479">
        <v>8.4152299999999992E-3</v>
      </c>
    </row>
    <row r="2533" spans="1:11" x14ac:dyDescent="0.2">
      <c r="A2533" s="209" t="s">
        <v>743</v>
      </c>
      <c r="B2533" s="209" t="s">
        <v>1118</v>
      </c>
      <c r="C2533" s="209" t="s">
        <v>1753</v>
      </c>
      <c r="D2533" s="276">
        <v>-356976</v>
      </c>
      <c r="E2533" s="479">
        <v>3.9091400000000002E-3</v>
      </c>
      <c r="F2533" s="276">
        <v>-356976</v>
      </c>
      <c r="G2533" s="276">
        <v>0</v>
      </c>
      <c r="H2533" s="276">
        <v>0</v>
      </c>
      <c r="I2533" s="276">
        <v>0</v>
      </c>
      <c r="J2533" s="276">
        <v>-356976</v>
      </c>
      <c r="K2533" s="479">
        <v>3.9091400000000002E-3</v>
      </c>
    </row>
    <row r="2534" spans="1:11" x14ac:dyDescent="0.2">
      <c r="A2534" s="209" t="s">
        <v>743</v>
      </c>
      <c r="B2534" s="209" t="s">
        <v>26</v>
      </c>
      <c r="C2534" s="209" t="s">
        <v>1753</v>
      </c>
      <c r="D2534" s="276">
        <v>-212869</v>
      </c>
      <c r="E2534" s="479">
        <v>2.3310700000000002E-3</v>
      </c>
      <c r="F2534" s="276">
        <v>-212869</v>
      </c>
      <c r="G2534" s="276">
        <v>0</v>
      </c>
      <c r="H2534" s="276">
        <v>0</v>
      </c>
      <c r="I2534" s="276">
        <v>0</v>
      </c>
      <c r="J2534" s="276">
        <v>-212869</v>
      </c>
      <c r="K2534" s="479">
        <v>2.3310700000000002E-3</v>
      </c>
    </row>
    <row r="2535" spans="1:11" x14ac:dyDescent="0.2">
      <c r="A2535" s="209" t="s">
        <v>743</v>
      </c>
      <c r="B2535" s="209" t="s">
        <v>23</v>
      </c>
      <c r="C2535" s="209" t="s">
        <v>1753</v>
      </c>
      <c r="D2535" s="276">
        <v>-129478</v>
      </c>
      <c r="E2535" s="479">
        <v>1.4178800000000001E-3</v>
      </c>
      <c r="F2535" s="276">
        <v>-129478</v>
      </c>
      <c r="G2535" s="276">
        <v>0</v>
      </c>
      <c r="H2535" s="276">
        <v>0</v>
      </c>
      <c r="I2535" s="276">
        <v>0</v>
      </c>
      <c r="J2535" s="276">
        <v>-129478</v>
      </c>
      <c r="K2535" s="479">
        <v>1.4178800000000001E-3</v>
      </c>
    </row>
    <row r="2536" spans="1:11" x14ac:dyDescent="0.2">
      <c r="A2536" s="209" t="s">
        <v>743</v>
      </c>
      <c r="B2536" s="209" t="s">
        <v>21</v>
      </c>
      <c r="C2536" s="209" t="s">
        <v>1753</v>
      </c>
      <c r="D2536" s="276">
        <v>-17231</v>
      </c>
      <c r="E2536" s="479">
        <v>1.8869000000000001E-4</v>
      </c>
      <c r="F2536" s="276">
        <v>-17231</v>
      </c>
      <c r="G2536" s="276">
        <v>0</v>
      </c>
      <c r="H2536" s="276">
        <v>0</v>
      </c>
      <c r="I2536" s="276">
        <v>0</v>
      </c>
      <c r="J2536" s="276">
        <v>-17231</v>
      </c>
      <c r="K2536" s="479">
        <v>1.8869000000000001E-4</v>
      </c>
    </row>
    <row r="2537" spans="1:11" x14ac:dyDescent="0.2">
      <c r="A2537" s="209" t="s">
        <v>743</v>
      </c>
      <c r="B2537" s="209" t="s">
        <v>20</v>
      </c>
      <c r="C2537" s="209" t="s">
        <v>1753</v>
      </c>
      <c r="D2537" s="276">
        <v>-783783</v>
      </c>
      <c r="E2537" s="479">
        <v>8.5829900000000004E-3</v>
      </c>
      <c r="F2537" s="276">
        <v>-783783</v>
      </c>
      <c r="G2537" s="276">
        <v>0</v>
      </c>
      <c r="H2537" s="276">
        <v>0</v>
      </c>
      <c r="I2537" s="276">
        <v>0</v>
      </c>
      <c r="J2537" s="276">
        <v>-783783</v>
      </c>
      <c r="K2537" s="479">
        <v>8.5829900000000004E-3</v>
      </c>
    </row>
    <row r="2538" spans="1:11" x14ac:dyDescent="0.2">
      <c r="A2538" s="209" t="s">
        <v>743</v>
      </c>
      <c r="B2538" s="209" t="s">
        <v>1119</v>
      </c>
      <c r="C2538" s="209" t="s">
        <v>1753</v>
      </c>
      <c r="D2538" s="276">
        <v>-285365</v>
      </c>
      <c r="E2538" s="479">
        <v>3.12495E-3</v>
      </c>
      <c r="F2538" s="276">
        <v>-285365</v>
      </c>
      <c r="G2538" s="276">
        <v>0</v>
      </c>
      <c r="H2538" s="276">
        <v>0</v>
      </c>
      <c r="I2538" s="276">
        <v>0</v>
      </c>
      <c r="J2538" s="276">
        <v>-285365</v>
      </c>
      <c r="K2538" s="479">
        <v>3.12495E-3</v>
      </c>
    </row>
    <row r="2539" spans="1:11" x14ac:dyDescent="0.2">
      <c r="A2539" s="209" t="s">
        <v>743</v>
      </c>
      <c r="B2539" s="209" t="s">
        <v>1120</v>
      </c>
      <c r="C2539" s="209" t="s">
        <v>1753</v>
      </c>
      <c r="D2539" s="276">
        <v>-352380</v>
      </c>
      <c r="E2539" s="479">
        <v>3.8588099999999998E-3</v>
      </c>
      <c r="F2539" s="276">
        <v>-352380</v>
      </c>
      <c r="G2539" s="276">
        <v>0</v>
      </c>
      <c r="H2539" s="276">
        <v>0</v>
      </c>
      <c r="I2539" s="276">
        <v>0</v>
      </c>
      <c r="J2539" s="276">
        <v>-352380</v>
      </c>
      <c r="K2539" s="479">
        <v>3.8588099999999998E-3</v>
      </c>
    </row>
    <row r="2540" spans="1:11" x14ac:dyDescent="0.2">
      <c r="A2540" s="209" t="s">
        <v>743</v>
      </c>
      <c r="B2540" s="209" t="s">
        <v>1121</v>
      </c>
      <c r="C2540" s="209" t="s">
        <v>1753</v>
      </c>
      <c r="D2540" s="276">
        <v>-91393</v>
      </c>
      <c r="E2540" s="479">
        <v>1.0008199999999999E-3</v>
      </c>
      <c r="F2540" s="276">
        <v>-91393</v>
      </c>
      <c r="G2540" s="276">
        <v>0</v>
      </c>
      <c r="H2540" s="276">
        <v>0</v>
      </c>
      <c r="I2540" s="276">
        <v>0</v>
      </c>
      <c r="J2540" s="276">
        <v>-91393</v>
      </c>
      <c r="K2540" s="479">
        <v>1.0008199999999999E-3</v>
      </c>
    </row>
    <row r="2541" spans="1:11" x14ac:dyDescent="0.2">
      <c r="A2541" s="209" t="s">
        <v>743</v>
      </c>
      <c r="B2541" s="209" t="s">
        <v>1122</v>
      </c>
      <c r="C2541" s="209" t="s">
        <v>1753</v>
      </c>
      <c r="D2541" s="276">
        <v>-126989</v>
      </c>
      <c r="E2541" s="479">
        <v>1.39062E-3</v>
      </c>
      <c r="F2541" s="276">
        <v>-126989</v>
      </c>
      <c r="G2541" s="276">
        <v>0</v>
      </c>
      <c r="H2541" s="276">
        <v>0</v>
      </c>
      <c r="I2541" s="276">
        <v>0</v>
      </c>
      <c r="J2541" s="276">
        <v>-126989</v>
      </c>
      <c r="K2541" s="479">
        <v>1.39062E-3</v>
      </c>
    </row>
    <row r="2542" spans="1:11" x14ac:dyDescent="0.2">
      <c r="A2542" s="209" t="s">
        <v>743</v>
      </c>
      <c r="B2542" s="209" t="s">
        <v>1123</v>
      </c>
      <c r="C2542" s="209" t="s">
        <v>1753</v>
      </c>
      <c r="D2542" s="276">
        <v>-568589</v>
      </c>
      <c r="E2542" s="479">
        <v>6.2264599999999996E-3</v>
      </c>
      <c r="F2542" s="276">
        <v>-568589</v>
      </c>
      <c r="G2542" s="276">
        <v>0</v>
      </c>
      <c r="H2542" s="276">
        <v>0</v>
      </c>
      <c r="I2542" s="276">
        <v>0</v>
      </c>
      <c r="J2542" s="276">
        <v>-568589</v>
      </c>
      <c r="K2542" s="479">
        <v>6.2264599999999996E-3</v>
      </c>
    </row>
    <row r="2543" spans="1:11" x14ac:dyDescent="0.2">
      <c r="A2543" s="209" t="s">
        <v>743</v>
      </c>
      <c r="B2543" s="209" t="s">
        <v>15</v>
      </c>
      <c r="C2543" s="209" t="s">
        <v>1753</v>
      </c>
      <c r="D2543" s="276">
        <v>-62435</v>
      </c>
      <c r="E2543" s="479">
        <v>6.8371000000000003E-4</v>
      </c>
      <c r="F2543" s="276">
        <v>-62435</v>
      </c>
      <c r="G2543" s="276">
        <v>0</v>
      </c>
      <c r="H2543" s="276">
        <v>0</v>
      </c>
      <c r="I2543" s="276">
        <v>0</v>
      </c>
      <c r="J2543" s="276">
        <v>-62435</v>
      </c>
      <c r="K2543" s="479">
        <v>6.8371000000000003E-4</v>
      </c>
    </row>
    <row r="2544" spans="1:11" x14ac:dyDescent="0.2">
      <c r="A2544" s="209" t="s">
        <v>743</v>
      </c>
      <c r="B2544" s="209" t="s">
        <v>11</v>
      </c>
      <c r="C2544" s="209" t="s">
        <v>1753</v>
      </c>
      <c r="D2544" s="276">
        <v>-214631</v>
      </c>
      <c r="E2544" s="479">
        <v>2.3503600000000001E-3</v>
      </c>
      <c r="F2544" s="276">
        <v>-214631</v>
      </c>
      <c r="G2544" s="276">
        <v>0</v>
      </c>
      <c r="H2544" s="276">
        <v>0</v>
      </c>
      <c r="I2544" s="276">
        <v>0</v>
      </c>
      <c r="J2544" s="276">
        <v>-214631</v>
      </c>
      <c r="K2544" s="479">
        <v>2.3503600000000001E-3</v>
      </c>
    </row>
    <row r="2545" spans="1:11" x14ac:dyDescent="0.2">
      <c r="A2545" s="209" t="s">
        <v>743</v>
      </c>
      <c r="B2545" s="209" t="s">
        <v>9</v>
      </c>
      <c r="C2545" s="209" t="s">
        <v>1753</v>
      </c>
      <c r="D2545" s="276">
        <v>-60577</v>
      </c>
      <c r="E2545" s="479">
        <v>6.6335999999999999E-4</v>
      </c>
      <c r="F2545" s="276">
        <v>-60577</v>
      </c>
      <c r="G2545" s="276">
        <v>0</v>
      </c>
      <c r="H2545" s="276">
        <v>0</v>
      </c>
      <c r="I2545" s="276">
        <v>0</v>
      </c>
      <c r="J2545" s="276">
        <v>-60577</v>
      </c>
      <c r="K2545" s="479">
        <v>6.6335999999999999E-4</v>
      </c>
    </row>
    <row r="2546" spans="1:11" x14ac:dyDescent="0.2">
      <c r="A2546" s="209" t="s">
        <v>743</v>
      </c>
      <c r="B2546" s="209" t="s">
        <v>1124</v>
      </c>
      <c r="C2546" s="209" t="s">
        <v>1753</v>
      </c>
      <c r="D2546" s="276">
        <v>-185616</v>
      </c>
      <c r="E2546" s="479">
        <v>2.0326300000000001E-3</v>
      </c>
      <c r="F2546" s="276">
        <v>-185616</v>
      </c>
      <c r="G2546" s="276">
        <v>0</v>
      </c>
      <c r="H2546" s="276">
        <v>0</v>
      </c>
      <c r="I2546" s="276">
        <v>0</v>
      </c>
      <c r="J2546" s="276">
        <v>-185616</v>
      </c>
      <c r="K2546" s="479">
        <v>2.0326300000000001E-3</v>
      </c>
    </row>
    <row r="2547" spans="1:11" x14ac:dyDescent="0.2">
      <c r="A2547" s="209" t="s">
        <v>743</v>
      </c>
      <c r="B2547" s="209" t="s">
        <v>1125</v>
      </c>
      <c r="C2547" s="209" t="s">
        <v>1753</v>
      </c>
      <c r="D2547" s="276">
        <v>-247483</v>
      </c>
      <c r="E2547" s="479">
        <v>2.7101199999999999E-3</v>
      </c>
      <c r="F2547" s="276">
        <v>-247483</v>
      </c>
      <c r="G2547" s="276">
        <v>0</v>
      </c>
      <c r="H2547" s="276">
        <v>0</v>
      </c>
      <c r="I2547" s="276">
        <v>0</v>
      </c>
      <c r="J2547" s="276">
        <v>-247483</v>
      </c>
      <c r="K2547" s="479">
        <v>2.7101199999999999E-3</v>
      </c>
    </row>
    <row r="2548" spans="1:11" x14ac:dyDescent="0.2">
      <c r="A2548" s="209" t="s">
        <v>743</v>
      </c>
      <c r="B2548" s="209" t="s">
        <v>1126</v>
      </c>
      <c r="C2548" s="209" t="s">
        <v>1753</v>
      </c>
      <c r="D2548" s="276">
        <v>-335328</v>
      </c>
      <c r="E2548" s="479">
        <v>3.6720799999999999E-3</v>
      </c>
      <c r="F2548" s="276">
        <v>-335328</v>
      </c>
      <c r="G2548" s="276">
        <v>0</v>
      </c>
      <c r="H2548" s="276">
        <v>0</v>
      </c>
      <c r="I2548" s="276">
        <v>0</v>
      </c>
      <c r="J2548" s="276">
        <v>-335328</v>
      </c>
      <c r="K2548" s="479">
        <v>3.6720799999999999E-3</v>
      </c>
    </row>
    <row r="2549" spans="1:11" x14ac:dyDescent="0.2">
      <c r="A2549" s="209" t="s">
        <v>743</v>
      </c>
      <c r="B2549" s="209" t="s">
        <v>1127</v>
      </c>
      <c r="C2549" s="209" t="s">
        <v>1753</v>
      </c>
      <c r="D2549" s="276">
        <v>-450057</v>
      </c>
      <c r="E2549" s="479">
        <v>4.92845E-3</v>
      </c>
      <c r="F2549" s="276">
        <v>-450057</v>
      </c>
      <c r="G2549" s="276">
        <v>0</v>
      </c>
      <c r="H2549" s="276">
        <v>0</v>
      </c>
      <c r="I2549" s="276">
        <v>0</v>
      </c>
      <c r="J2549" s="276">
        <v>-450057</v>
      </c>
      <c r="K2549" s="479">
        <v>4.92845E-3</v>
      </c>
    </row>
    <row r="2550" spans="1:11" x14ac:dyDescent="0.2">
      <c r="A2550" s="209" t="s">
        <v>743</v>
      </c>
      <c r="B2550" s="209" t="s">
        <v>7</v>
      </c>
      <c r="C2550" s="209" t="s">
        <v>1753</v>
      </c>
      <c r="D2550" s="276">
        <v>-319957</v>
      </c>
      <c r="E2550" s="479">
        <v>3.5037599999999999E-3</v>
      </c>
      <c r="F2550" s="276">
        <v>-319957</v>
      </c>
      <c r="G2550" s="276">
        <v>0</v>
      </c>
      <c r="H2550" s="276">
        <v>0</v>
      </c>
      <c r="I2550" s="276">
        <v>0</v>
      </c>
      <c r="J2550" s="276">
        <v>-319957</v>
      </c>
      <c r="K2550" s="479">
        <v>3.5037599999999999E-3</v>
      </c>
    </row>
    <row r="2551" spans="1:11" x14ac:dyDescent="0.2">
      <c r="A2551" s="209" t="s">
        <v>743</v>
      </c>
      <c r="B2551" s="209" t="s">
        <v>886</v>
      </c>
      <c r="C2551" s="209" t="s">
        <v>1753</v>
      </c>
      <c r="D2551" s="276">
        <v>-103689</v>
      </c>
      <c r="E2551" s="479">
        <v>1.13547E-3</v>
      </c>
      <c r="F2551" s="276">
        <v>-103689</v>
      </c>
      <c r="G2551" s="276">
        <v>0</v>
      </c>
      <c r="H2551" s="276">
        <v>0</v>
      </c>
      <c r="I2551" s="276">
        <v>0</v>
      </c>
      <c r="J2551" s="276">
        <v>-103689</v>
      </c>
      <c r="K2551" s="479">
        <v>1.13547E-3</v>
      </c>
    </row>
    <row r="2552" spans="1:11" x14ac:dyDescent="0.2">
      <c r="A2552" s="209" t="s">
        <v>743</v>
      </c>
      <c r="B2552" s="209" t="s">
        <v>883</v>
      </c>
      <c r="C2552" s="209" t="s">
        <v>1753</v>
      </c>
      <c r="D2552" s="276">
        <v>-215058</v>
      </c>
      <c r="E2552" s="479">
        <v>2.3550400000000001E-3</v>
      </c>
      <c r="F2552" s="276">
        <v>-215058</v>
      </c>
      <c r="G2552" s="276">
        <v>0</v>
      </c>
      <c r="H2552" s="276">
        <v>0</v>
      </c>
      <c r="I2552" s="276">
        <v>0</v>
      </c>
      <c r="J2552" s="276">
        <v>-215058</v>
      </c>
      <c r="K2552" s="479">
        <v>2.3550400000000001E-3</v>
      </c>
    </row>
    <row r="2553" spans="1:11" x14ac:dyDescent="0.2">
      <c r="A2553" s="209" t="s">
        <v>743</v>
      </c>
      <c r="B2553" s="209" t="s">
        <v>1128</v>
      </c>
      <c r="C2553" s="209" t="s">
        <v>1753</v>
      </c>
      <c r="D2553" s="276">
        <v>-472900</v>
      </c>
      <c r="E2553" s="479">
        <v>5.1785900000000003E-3</v>
      </c>
      <c r="F2553" s="276">
        <v>-472900</v>
      </c>
      <c r="G2553" s="276">
        <v>0</v>
      </c>
      <c r="H2553" s="276">
        <v>0</v>
      </c>
      <c r="I2553" s="276">
        <v>0</v>
      </c>
      <c r="J2553" s="276">
        <v>-472900</v>
      </c>
      <c r="K2553" s="479">
        <v>5.1785900000000003E-3</v>
      </c>
    </row>
    <row r="2554" spans="1:11" x14ac:dyDescent="0.2">
      <c r="A2554" s="209" t="s">
        <v>743</v>
      </c>
      <c r="B2554" s="209" t="s">
        <v>1129</v>
      </c>
      <c r="C2554" s="209" t="s">
        <v>1753</v>
      </c>
      <c r="D2554" s="276">
        <v>-931459</v>
      </c>
      <c r="E2554" s="479">
        <v>1.020014E-2</v>
      </c>
      <c r="F2554" s="276">
        <v>-931459</v>
      </c>
      <c r="G2554" s="276">
        <v>0</v>
      </c>
      <c r="H2554" s="276">
        <v>0</v>
      </c>
      <c r="I2554" s="276">
        <v>0</v>
      </c>
      <c r="J2554" s="276">
        <v>-931459</v>
      </c>
      <c r="K2554" s="479">
        <v>1.020014E-2</v>
      </c>
    </row>
    <row r="2555" spans="1:11" x14ac:dyDescent="0.2">
      <c r="A2555" s="209" t="s">
        <v>743</v>
      </c>
      <c r="B2555" s="209" t="s">
        <v>1130</v>
      </c>
      <c r="C2555" s="209" t="s">
        <v>1753</v>
      </c>
      <c r="D2555" s="276">
        <v>-217688</v>
      </c>
      <c r="E2555" s="479">
        <v>2.3838399999999999E-3</v>
      </c>
      <c r="F2555" s="276">
        <v>-217688</v>
      </c>
      <c r="G2555" s="276">
        <v>0</v>
      </c>
      <c r="H2555" s="276">
        <v>0</v>
      </c>
      <c r="I2555" s="276">
        <v>0</v>
      </c>
      <c r="J2555" s="276">
        <v>-217688</v>
      </c>
      <c r="K2555" s="479">
        <v>2.3838399999999999E-3</v>
      </c>
    </row>
    <row r="2556" spans="1:11" x14ac:dyDescent="0.2">
      <c r="A2556" s="209" t="s">
        <v>743</v>
      </c>
      <c r="B2556" s="209" t="s">
        <v>1131</v>
      </c>
      <c r="C2556" s="209" t="s">
        <v>1753</v>
      </c>
      <c r="D2556" s="276">
        <v>-10941</v>
      </c>
      <c r="E2556" s="479">
        <v>1.1981000000000001E-4</v>
      </c>
      <c r="F2556" s="276">
        <v>-10941</v>
      </c>
      <c r="G2556" s="276">
        <v>0</v>
      </c>
      <c r="H2556" s="276">
        <v>0</v>
      </c>
      <c r="I2556" s="276">
        <v>0</v>
      </c>
      <c r="J2556" s="276">
        <v>-10941</v>
      </c>
      <c r="K2556" s="479">
        <v>1.1981000000000001E-4</v>
      </c>
    </row>
    <row r="2557" spans="1:11" x14ac:dyDescent="0.2">
      <c r="A2557" s="209" t="s">
        <v>743</v>
      </c>
      <c r="B2557" s="209" t="s">
        <v>880</v>
      </c>
      <c r="C2557" s="209" t="s">
        <v>1753</v>
      </c>
      <c r="D2557" s="276">
        <v>-2777101</v>
      </c>
      <c r="E2557" s="479">
        <v>3.0411250000000001E-2</v>
      </c>
      <c r="F2557" s="276">
        <v>-2777101</v>
      </c>
      <c r="G2557" s="276">
        <v>0</v>
      </c>
      <c r="H2557" s="276">
        <v>0</v>
      </c>
      <c r="I2557" s="276">
        <v>0</v>
      </c>
      <c r="J2557" s="276">
        <v>-2777101</v>
      </c>
      <c r="K2557" s="479">
        <v>3.0411250000000001E-2</v>
      </c>
    </row>
    <row r="2558" spans="1:11" x14ac:dyDescent="0.2">
      <c r="A2558" s="209" t="s">
        <v>743</v>
      </c>
      <c r="B2558" s="209" t="s">
        <v>1132</v>
      </c>
      <c r="C2558" s="209" t="s">
        <v>1753</v>
      </c>
      <c r="D2558" s="276">
        <v>-1087742</v>
      </c>
      <c r="E2558" s="479">
        <v>1.191156E-2</v>
      </c>
      <c r="F2558" s="276">
        <v>-1087742</v>
      </c>
      <c r="G2558" s="276">
        <v>0</v>
      </c>
      <c r="H2558" s="276">
        <v>0</v>
      </c>
      <c r="I2558" s="276">
        <v>0</v>
      </c>
      <c r="J2558" s="276">
        <v>-1087742</v>
      </c>
      <c r="K2558" s="479">
        <v>1.191156E-2</v>
      </c>
    </row>
    <row r="2559" spans="1:11" x14ac:dyDescent="0.2">
      <c r="A2559" s="209" t="s">
        <v>743</v>
      </c>
      <c r="B2559" s="209" t="s">
        <v>878</v>
      </c>
      <c r="C2559" s="209" t="s">
        <v>1753</v>
      </c>
      <c r="D2559" s="276">
        <v>-1333975</v>
      </c>
      <c r="E2559" s="479">
        <v>1.460798E-2</v>
      </c>
      <c r="F2559" s="276">
        <v>-1333975</v>
      </c>
      <c r="G2559" s="276">
        <v>0</v>
      </c>
      <c r="H2559" s="276">
        <v>0</v>
      </c>
      <c r="I2559" s="276">
        <v>0</v>
      </c>
      <c r="J2559" s="276">
        <v>-1333975</v>
      </c>
      <c r="K2559" s="479">
        <v>1.460798E-2</v>
      </c>
    </row>
    <row r="2560" spans="1:11" x14ac:dyDescent="0.2">
      <c r="A2560" s="209" t="s">
        <v>743</v>
      </c>
      <c r="B2560" s="209" t="s">
        <v>877</v>
      </c>
      <c r="C2560" s="209" t="s">
        <v>1753</v>
      </c>
      <c r="D2560" s="276">
        <v>-874541</v>
      </c>
      <c r="E2560" s="479">
        <v>9.5768499999999996E-3</v>
      </c>
      <c r="F2560" s="276">
        <v>-874541</v>
      </c>
      <c r="G2560" s="276">
        <v>0</v>
      </c>
      <c r="H2560" s="276">
        <v>0</v>
      </c>
      <c r="I2560" s="276">
        <v>0</v>
      </c>
      <c r="J2560" s="276">
        <v>-874541</v>
      </c>
      <c r="K2560" s="479">
        <v>9.5768499999999996E-3</v>
      </c>
    </row>
    <row r="2561" spans="1:11" x14ac:dyDescent="0.2">
      <c r="A2561" s="209" t="s">
        <v>743</v>
      </c>
      <c r="B2561" s="209" t="s">
        <v>875</v>
      </c>
      <c r="C2561" s="209" t="s">
        <v>1753</v>
      </c>
      <c r="D2561" s="276">
        <v>-447394</v>
      </c>
      <c r="E2561" s="479">
        <v>4.8992899999999997E-3</v>
      </c>
      <c r="F2561" s="276">
        <v>-447394</v>
      </c>
      <c r="G2561" s="276">
        <v>0</v>
      </c>
      <c r="H2561" s="276">
        <v>0</v>
      </c>
      <c r="I2561" s="276">
        <v>0</v>
      </c>
      <c r="J2561" s="276">
        <v>-447394</v>
      </c>
      <c r="K2561" s="479">
        <v>4.8992899999999997E-3</v>
      </c>
    </row>
    <row r="2562" spans="1:11" x14ac:dyDescent="0.2">
      <c r="A2562" s="209" t="s">
        <v>743</v>
      </c>
      <c r="B2562" s="209" t="s">
        <v>873</v>
      </c>
      <c r="C2562" s="209" t="s">
        <v>1753</v>
      </c>
      <c r="D2562" s="276">
        <v>-547653</v>
      </c>
      <c r="E2562" s="479">
        <v>5.9971900000000003E-3</v>
      </c>
      <c r="F2562" s="276">
        <v>-547653</v>
      </c>
      <c r="G2562" s="276">
        <v>0</v>
      </c>
      <c r="H2562" s="276">
        <v>0</v>
      </c>
      <c r="I2562" s="276">
        <v>0</v>
      </c>
      <c r="J2562" s="276">
        <v>-547653</v>
      </c>
      <c r="K2562" s="479">
        <v>5.9971900000000003E-3</v>
      </c>
    </row>
    <row r="2563" spans="1:11" x14ac:dyDescent="0.2">
      <c r="A2563" s="209" t="s">
        <v>743</v>
      </c>
      <c r="B2563" s="209" t="s">
        <v>1133</v>
      </c>
      <c r="C2563" s="209" t="s">
        <v>1753</v>
      </c>
      <c r="D2563" s="276">
        <v>-1166722</v>
      </c>
      <c r="E2563" s="479">
        <v>1.277644E-2</v>
      </c>
      <c r="F2563" s="276">
        <v>-1166722</v>
      </c>
      <c r="G2563" s="276">
        <v>0</v>
      </c>
      <c r="H2563" s="276">
        <v>0</v>
      </c>
      <c r="I2563" s="276">
        <v>0</v>
      </c>
      <c r="J2563" s="276">
        <v>-1166722</v>
      </c>
      <c r="K2563" s="479">
        <v>1.277644E-2</v>
      </c>
    </row>
    <row r="2564" spans="1:11" x14ac:dyDescent="0.2">
      <c r="A2564" s="209" t="s">
        <v>743</v>
      </c>
      <c r="B2564" s="209" t="s">
        <v>870</v>
      </c>
      <c r="C2564" s="209" t="s">
        <v>1753</v>
      </c>
      <c r="D2564" s="276">
        <v>-2956225</v>
      </c>
      <c r="E2564" s="479">
        <v>3.2372779999999997E-2</v>
      </c>
      <c r="F2564" s="276">
        <v>-2956225</v>
      </c>
      <c r="G2564" s="276">
        <v>0</v>
      </c>
      <c r="H2564" s="276">
        <v>0</v>
      </c>
      <c r="I2564" s="276">
        <v>0</v>
      </c>
      <c r="J2564" s="276">
        <v>-2956225</v>
      </c>
      <c r="K2564" s="479">
        <v>3.2372779999999997E-2</v>
      </c>
    </row>
    <row r="2565" spans="1:11" x14ac:dyDescent="0.2">
      <c r="A2565" s="209" t="s">
        <v>743</v>
      </c>
      <c r="B2565" s="209" t="s">
        <v>1134</v>
      </c>
      <c r="C2565" s="209" t="s">
        <v>1753</v>
      </c>
      <c r="D2565" s="276">
        <v>-506638</v>
      </c>
      <c r="E2565" s="479">
        <v>5.5480499999999997E-3</v>
      </c>
      <c r="F2565" s="276">
        <v>-506638</v>
      </c>
      <c r="G2565" s="276">
        <v>0</v>
      </c>
      <c r="H2565" s="276">
        <v>0</v>
      </c>
      <c r="I2565" s="276">
        <v>0</v>
      </c>
      <c r="J2565" s="276">
        <v>-506638</v>
      </c>
      <c r="K2565" s="479">
        <v>5.5480499999999997E-3</v>
      </c>
    </row>
    <row r="2566" spans="1:11" x14ac:dyDescent="0.2">
      <c r="A2566" s="209" t="s">
        <v>743</v>
      </c>
      <c r="B2566" s="209" t="s">
        <v>866</v>
      </c>
      <c r="C2566" s="209" t="s">
        <v>1753</v>
      </c>
      <c r="D2566" s="276">
        <v>-2470214</v>
      </c>
      <c r="E2566" s="479">
        <v>2.7050620000000001E-2</v>
      </c>
      <c r="F2566" s="276">
        <v>-2470214</v>
      </c>
      <c r="G2566" s="276">
        <v>0</v>
      </c>
      <c r="H2566" s="276">
        <v>0</v>
      </c>
      <c r="I2566" s="276">
        <v>0</v>
      </c>
      <c r="J2566" s="276">
        <v>-2470214</v>
      </c>
      <c r="K2566" s="479">
        <v>2.7050620000000001E-2</v>
      </c>
    </row>
    <row r="2567" spans="1:11" x14ac:dyDescent="0.2">
      <c r="A2567" s="209" t="s">
        <v>743</v>
      </c>
      <c r="B2567" s="209" t="s">
        <v>865</v>
      </c>
      <c r="C2567" s="209" t="s">
        <v>1753</v>
      </c>
      <c r="D2567" s="276">
        <v>-1086543</v>
      </c>
      <c r="E2567" s="479">
        <v>1.189843E-2</v>
      </c>
      <c r="F2567" s="276">
        <v>-1086543</v>
      </c>
      <c r="G2567" s="276">
        <v>0</v>
      </c>
      <c r="H2567" s="276">
        <v>0</v>
      </c>
      <c r="I2567" s="276">
        <v>0</v>
      </c>
      <c r="J2567" s="276">
        <v>-1086543</v>
      </c>
      <c r="K2567" s="479">
        <v>1.189843E-2</v>
      </c>
    </row>
    <row r="2568" spans="1:11" x14ac:dyDescent="0.2">
      <c r="A2568" s="209" t="s">
        <v>743</v>
      </c>
      <c r="B2568" s="209" t="s">
        <v>863</v>
      </c>
      <c r="C2568" s="209" t="s">
        <v>1753</v>
      </c>
      <c r="D2568" s="276">
        <v>-75185</v>
      </c>
      <c r="E2568" s="479">
        <v>8.2333000000000005E-4</v>
      </c>
      <c r="F2568" s="276">
        <v>-75185</v>
      </c>
      <c r="G2568" s="276">
        <v>0</v>
      </c>
      <c r="H2568" s="276">
        <v>0</v>
      </c>
      <c r="I2568" s="276">
        <v>0</v>
      </c>
      <c r="J2568" s="276">
        <v>-75185</v>
      </c>
      <c r="K2568" s="479">
        <v>8.2333000000000005E-4</v>
      </c>
    </row>
    <row r="2569" spans="1:11" x14ac:dyDescent="0.2">
      <c r="A2569" s="209" t="s">
        <v>743</v>
      </c>
      <c r="B2569" s="209" t="s">
        <v>1135</v>
      </c>
      <c r="C2569" s="209" t="s">
        <v>1753</v>
      </c>
      <c r="D2569" s="276">
        <v>-80503</v>
      </c>
      <c r="E2569" s="479">
        <v>8.8157000000000003E-4</v>
      </c>
      <c r="F2569" s="276">
        <v>-80503</v>
      </c>
      <c r="G2569" s="276">
        <v>0</v>
      </c>
      <c r="H2569" s="276">
        <v>0</v>
      </c>
      <c r="I2569" s="276">
        <v>0</v>
      </c>
      <c r="J2569" s="276">
        <v>-80503</v>
      </c>
      <c r="K2569" s="479">
        <v>8.8157000000000003E-4</v>
      </c>
    </row>
    <row r="2570" spans="1:11" x14ac:dyDescent="0.2">
      <c r="A2570" s="209" t="s">
        <v>743</v>
      </c>
      <c r="B2570" s="209" t="s">
        <v>861</v>
      </c>
      <c r="C2570" s="209" t="s">
        <v>1753</v>
      </c>
      <c r="D2570" s="276">
        <v>-1398953</v>
      </c>
      <c r="E2570" s="479">
        <v>1.531954E-2</v>
      </c>
      <c r="F2570" s="276">
        <v>-1398953</v>
      </c>
      <c r="G2570" s="276">
        <v>0</v>
      </c>
      <c r="H2570" s="276">
        <v>0</v>
      </c>
      <c r="I2570" s="276">
        <v>0</v>
      </c>
      <c r="J2570" s="276">
        <v>-1398953</v>
      </c>
      <c r="K2570" s="479">
        <v>1.531954E-2</v>
      </c>
    </row>
    <row r="2571" spans="1:11" x14ac:dyDescent="0.2">
      <c r="A2571" s="209" t="s">
        <v>743</v>
      </c>
      <c r="B2571" s="209" t="s">
        <v>859</v>
      </c>
      <c r="C2571" s="209" t="s">
        <v>1753</v>
      </c>
      <c r="D2571" s="276">
        <v>-86389</v>
      </c>
      <c r="E2571" s="479">
        <v>9.4602E-4</v>
      </c>
      <c r="F2571" s="276">
        <v>-86389</v>
      </c>
      <c r="G2571" s="276">
        <v>0</v>
      </c>
      <c r="H2571" s="276">
        <v>0</v>
      </c>
      <c r="I2571" s="276">
        <v>0</v>
      </c>
      <c r="J2571" s="276">
        <v>-86389</v>
      </c>
      <c r="K2571" s="479">
        <v>9.4602E-4</v>
      </c>
    </row>
    <row r="2572" spans="1:11" x14ac:dyDescent="0.2">
      <c r="A2572" s="209" t="s">
        <v>743</v>
      </c>
      <c r="B2572" s="209" t="s">
        <v>1136</v>
      </c>
      <c r="C2572" s="209" t="s">
        <v>1753</v>
      </c>
      <c r="D2572" s="276">
        <v>-25375</v>
      </c>
      <c r="E2572" s="479">
        <v>2.7786999999999999E-4</v>
      </c>
      <c r="F2572" s="276">
        <v>-25375</v>
      </c>
      <c r="G2572" s="276">
        <v>0</v>
      </c>
      <c r="H2572" s="276">
        <v>0</v>
      </c>
      <c r="I2572" s="276">
        <v>0</v>
      </c>
      <c r="J2572" s="276">
        <v>-25375</v>
      </c>
      <c r="K2572" s="479">
        <v>2.7786999999999999E-4</v>
      </c>
    </row>
    <row r="2573" spans="1:11" x14ac:dyDescent="0.2">
      <c r="A2573" s="209" t="s">
        <v>743</v>
      </c>
      <c r="B2573" s="209" t="s">
        <v>1137</v>
      </c>
      <c r="C2573" s="209" t="s">
        <v>1753</v>
      </c>
      <c r="D2573" s="276">
        <v>-1334074</v>
      </c>
      <c r="E2573" s="479">
        <v>1.460907E-2</v>
      </c>
      <c r="F2573" s="276">
        <v>-1334074</v>
      </c>
      <c r="G2573" s="276">
        <v>0</v>
      </c>
      <c r="H2573" s="276">
        <v>0</v>
      </c>
      <c r="I2573" s="276">
        <v>0</v>
      </c>
      <c r="J2573" s="276">
        <v>-1334074</v>
      </c>
      <c r="K2573" s="479">
        <v>1.460907E-2</v>
      </c>
    </row>
    <row r="2574" spans="1:11" x14ac:dyDescent="0.2">
      <c r="A2574" s="209" t="s">
        <v>743</v>
      </c>
      <c r="B2574" s="209" t="s">
        <v>1138</v>
      </c>
      <c r="C2574" s="209" t="s">
        <v>1753</v>
      </c>
      <c r="D2574" s="276">
        <v>-168193</v>
      </c>
      <c r="E2574" s="479">
        <v>1.84183E-3</v>
      </c>
      <c r="F2574" s="276">
        <v>-168193</v>
      </c>
      <c r="G2574" s="276">
        <v>0</v>
      </c>
      <c r="H2574" s="276">
        <v>0</v>
      </c>
      <c r="I2574" s="276">
        <v>0</v>
      </c>
      <c r="J2574" s="276">
        <v>-168193</v>
      </c>
      <c r="K2574" s="479">
        <v>1.84183E-3</v>
      </c>
    </row>
    <row r="2575" spans="1:11" x14ac:dyDescent="0.2">
      <c r="A2575" s="209" t="s">
        <v>743</v>
      </c>
      <c r="B2575" s="209" t="s">
        <v>839</v>
      </c>
      <c r="C2575" s="209" t="s">
        <v>1753</v>
      </c>
      <c r="D2575" s="276">
        <v>-462452</v>
      </c>
      <c r="E2575" s="479">
        <v>5.0641799999999997E-3</v>
      </c>
      <c r="F2575" s="276">
        <v>-462452</v>
      </c>
      <c r="G2575" s="276">
        <v>0</v>
      </c>
      <c r="H2575" s="276">
        <v>0</v>
      </c>
      <c r="I2575" s="276">
        <v>0</v>
      </c>
      <c r="J2575" s="276">
        <v>-462452</v>
      </c>
      <c r="K2575" s="479">
        <v>5.0641799999999997E-3</v>
      </c>
    </row>
    <row r="2576" spans="1:11" x14ac:dyDescent="0.2">
      <c r="A2576" s="209" t="s">
        <v>743</v>
      </c>
      <c r="B2576" s="209" t="s">
        <v>837</v>
      </c>
      <c r="C2576" s="209" t="s">
        <v>1753</v>
      </c>
      <c r="D2576" s="276">
        <v>-1359739</v>
      </c>
      <c r="E2576" s="479">
        <v>1.489012E-2</v>
      </c>
      <c r="F2576" s="276">
        <v>-1359739</v>
      </c>
      <c r="G2576" s="276">
        <v>0</v>
      </c>
      <c r="H2576" s="276">
        <v>0</v>
      </c>
      <c r="I2576" s="276">
        <v>0</v>
      </c>
      <c r="J2576" s="276">
        <v>-1359739</v>
      </c>
      <c r="K2576" s="479">
        <v>1.489012E-2</v>
      </c>
    </row>
    <row r="2577" spans="1:11" x14ac:dyDescent="0.2">
      <c r="A2577" s="209" t="s">
        <v>743</v>
      </c>
      <c r="B2577" s="209" t="s">
        <v>1141</v>
      </c>
      <c r="C2577" s="209" t="s">
        <v>1753</v>
      </c>
      <c r="D2577" s="276">
        <v>-1430</v>
      </c>
      <c r="E2577" s="479">
        <v>1.5659999999999999E-5</v>
      </c>
      <c r="F2577" s="276">
        <v>-1430</v>
      </c>
      <c r="G2577" s="276">
        <v>0</v>
      </c>
      <c r="H2577" s="276">
        <v>0</v>
      </c>
      <c r="I2577" s="276">
        <v>0</v>
      </c>
      <c r="J2577" s="276">
        <v>-1430</v>
      </c>
      <c r="K2577" s="479">
        <v>1.5659999999999999E-5</v>
      </c>
    </row>
    <row r="2578" spans="1:11" x14ac:dyDescent="0.2">
      <c r="A2578" s="209" t="s">
        <v>743</v>
      </c>
      <c r="B2578" s="209" t="s">
        <v>1142</v>
      </c>
      <c r="C2578" s="209" t="s">
        <v>1753</v>
      </c>
      <c r="D2578" s="276">
        <v>-95</v>
      </c>
      <c r="E2578" s="479">
        <v>1.04E-6</v>
      </c>
      <c r="F2578" s="276">
        <v>-95</v>
      </c>
      <c r="G2578" s="276">
        <v>0</v>
      </c>
      <c r="H2578" s="276">
        <v>0</v>
      </c>
      <c r="I2578" s="276">
        <v>0</v>
      </c>
      <c r="J2578" s="276">
        <v>-95</v>
      </c>
      <c r="K2578" s="479">
        <v>1.04E-6</v>
      </c>
    </row>
    <row r="2579" spans="1:11" x14ac:dyDescent="0.2">
      <c r="A2579" s="209" t="s">
        <v>743</v>
      </c>
      <c r="B2579" s="209" t="s">
        <v>1144</v>
      </c>
      <c r="C2579" s="209" t="s">
        <v>1753</v>
      </c>
      <c r="D2579" s="276">
        <v>-429</v>
      </c>
      <c r="E2579" s="479">
        <v>4.6999999999999999E-6</v>
      </c>
      <c r="F2579" s="276">
        <v>-429</v>
      </c>
      <c r="G2579" s="276">
        <v>0</v>
      </c>
      <c r="H2579" s="276">
        <v>0</v>
      </c>
      <c r="I2579" s="276">
        <v>0</v>
      </c>
      <c r="J2579" s="276">
        <v>-429</v>
      </c>
      <c r="K2579" s="479">
        <v>4.6999999999999999E-6</v>
      </c>
    </row>
    <row r="2580" spans="1:11" x14ac:dyDescent="0.2">
      <c r="A2580" s="209" t="s">
        <v>743</v>
      </c>
      <c r="B2580" s="209" t="s">
        <v>1145</v>
      </c>
      <c r="C2580" s="209" t="s">
        <v>1753</v>
      </c>
      <c r="D2580" s="276">
        <v>-306</v>
      </c>
      <c r="E2580" s="479">
        <v>3.3500000000000001E-6</v>
      </c>
      <c r="F2580" s="276">
        <v>-306</v>
      </c>
      <c r="G2580" s="276">
        <v>0</v>
      </c>
      <c r="H2580" s="276">
        <v>0</v>
      </c>
      <c r="I2580" s="276">
        <v>0</v>
      </c>
      <c r="J2580" s="276">
        <v>-306</v>
      </c>
      <c r="K2580" s="479">
        <v>3.3500000000000001E-6</v>
      </c>
    </row>
    <row r="2581" spans="1:11" x14ac:dyDescent="0.2">
      <c r="A2581" s="209" t="s">
        <v>743</v>
      </c>
      <c r="B2581" s="209" t="s">
        <v>815</v>
      </c>
      <c r="C2581" s="209" t="s">
        <v>1753</v>
      </c>
      <c r="D2581" s="276">
        <v>-189500</v>
      </c>
      <c r="E2581" s="479">
        <v>2.0751599999999999E-3</v>
      </c>
      <c r="F2581" s="276">
        <v>-189500</v>
      </c>
      <c r="G2581" s="276">
        <v>0</v>
      </c>
      <c r="H2581" s="276">
        <v>0</v>
      </c>
      <c r="I2581" s="276">
        <v>0</v>
      </c>
      <c r="J2581" s="276">
        <v>-189500</v>
      </c>
      <c r="K2581" s="479">
        <v>2.0751599999999999E-3</v>
      </c>
    </row>
    <row r="2582" spans="1:11" x14ac:dyDescent="0.2">
      <c r="A2582" s="209" t="s">
        <v>743</v>
      </c>
      <c r="B2582" s="209" t="s">
        <v>1147</v>
      </c>
      <c r="C2582" s="209" t="s">
        <v>1753</v>
      </c>
      <c r="D2582" s="276">
        <v>-834729</v>
      </c>
      <c r="E2582" s="479">
        <v>9.1408800000000005E-3</v>
      </c>
      <c r="F2582" s="276">
        <v>-834729</v>
      </c>
      <c r="G2582" s="276">
        <v>0</v>
      </c>
      <c r="H2582" s="276">
        <v>0</v>
      </c>
      <c r="I2582" s="276">
        <v>0</v>
      </c>
      <c r="J2582" s="276">
        <v>-834729</v>
      </c>
      <c r="K2582" s="479">
        <v>9.1408800000000005E-3</v>
      </c>
    </row>
    <row r="2583" spans="1:11" x14ac:dyDescent="0.2">
      <c r="A2583" s="209" t="s">
        <v>743</v>
      </c>
      <c r="B2583" s="209" t="s">
        <v>1148</v>
      </c>
      <c r="C2583" s="209" t="s">
        <v>1753</v>
      </c>
      <c r="D2583" s="276">
        <v>-564000</v>
      </c>
      <c r="E2583" s="479">
        <v>6.1761999999999997E-3</v>
      </c>
      <c r="F2583" s="276">
        <v>-564000</v>
      </c>
      <c r="G2583" s="276">
        <v>0</v>
      </c>
      <c r="H2583" s="276">
        <v>0</v>
      </c>
      <c r="I2583" s="276">
        <v>0</v>
      </c>
      <c r="J2583" s="276">
        <v>-564000</v>
      </c>
      <c r="K2583" s="479">
        <v>6.1761999999999997E-3</v>
      </c>
    </row>
    <row r="2584" spans="1:11" x14ac:dyDescent="0.2">
      <c r="A2584" s="209" t="s">
        <v>743</v>
      </c>
      <c r="B2584" s="209" t="s">
        <v>1152</v>
      </c>
      <c r="C2584" s="209" t="s">
        <v>1753</v>
      </c>
      <c r="D2584" s="276">
        <v>-5935</v>
      </c>
      <c r="E2584" s="479">
        <v>6.4989999999999999E-5</v>
      </c>
      <c r="F2584" s="276">
        <v>-5935</v>
      </c>
      <c r="G2584" s="276">
        <v>0</v>
      </c>
      <c r="H2584" s="276">
        <v>0</v>
      </c>
      <c r="I2584" s="276">
        <v>0</v>
      </c>
      <c r="J2584" s="276">
        <v>-5935</v>
      </c>
      <c r="K2584" s="479">
        <v>6.4989999999999999E-5</v>
      </c>
    </row>
    <row r="2585" spans="1:11" x14ac:dyDescent="0.2">
      <c r="A2585" s="209" t="s">
        <v>743</v>
      </c>
      <c r="B2585" s="209" t="s">
        <v>1154</v>
      </c>
      <c r="C2585" s="209" t="s">
        <v>1753</v>
      </c>
      <c r="D2585" s="276">
        <v>-14555</v>
      </c>
      <c r="E2585" s="479">
        <v>1.5939E-4</v>
      </c>
      <c r="F2585" s="276">
        <v>-14555</v>
      </c>
      <c r="G2585" s="276">
        <v>0</v>
      </c>
      <c r="H2585" s="276">
        <v>0</v>
      </c>
      <c r="I2585" s="276">
        <v>0</v>
      </c>
      <c r="J2585" s="276">
        <v>-14555</v>
      </c>
      <c r="K2585" s="479">
        <v>1.5939E-4</v>
      </c>
    </row>
    <row r="2586" spans="1:11" x14ac:dyDescent="0.2">
      <c r="A2586" s="209" t="s">
        <v>743</v>
      </c>
      <c r="B2586" s="209" t="s">
        <v>1251</v>
      </c>
      <c r="C2586" s="209" t="s">
        <v>1753</v>
      </c>
      <c r="D2586" s="276">
        <v>-201</v>
      </c>
      <c r="E2586" s="479">
        <v>2.2000000000000001E-6</v>
      </c>
      <c r="F2586" s="276">
        <v>-201</v>
      </c>
      <c r="G2586" s="276">
        <v>0</v>
      </c>
      <c r="H2586" s="276">
        <v>0</v>
      </c>
      <c r="I2586" s="276">
        <v>0</v>
      </c>
      <c r="J2586" s="276">
        <v>-201</v>
      </c>
      <c r="K2586" s="479">
        <v>2.2000000000000001E-6</v>
      </c>
    </row>
    <row r="2587" spans="1:11" x14ac:dyDescent="0.2">
      <c r="A2587" s="209" t="s">
        <v>743</v>
      </c>
      <c r="B2587" s="209" t="s">
        <v>1156</v>
      </c>
      <c r="C2587" s="209" t="s">
        <v>1753</v>
      </c>
      <c r="D2587" s="276">
        <v>-1819569</v>
      </c>
      <c r="E2587" s="479">
        <v>1.992559E-2</v>
      </c>
      <c r="F2587" s="276">
        <v>-1819569</v>
      </c>
      <c r="G2587" s="276">
        <v>0</v>
      </c>
      <c r="H2587" s="276">
        <v>0</v>
      </c>
      <c r="I2587" s="276">
        <v>0</v>
      </c>
      <c r="J2587" s="276">
        <v>-1819569</v>
      </c>
      <c r="K2587" s="479">
        <v>1.992559E-2</v>
      </c>
    </row>
    <row r="2588" spans="1:11" x14ac:dyDescent="0.2">
      <c r="A2588" s="209" t="s">
        <v>743</v>
      </c>
      <c r="B2588" s="209" t="s">
        <v>1157</v>
      </c>
      <c r="C2588" s="209" t="s">
        <v>1753</v>
      </c>
      <c r="D2588" s="276">
        <v>-18</v>
      </c>
      <c r="E2588" s="479">
        <v>1.9999999999999999E-7</v>
      </c>
      <c r="F2588" s="276">
        <v>-18</v>
      </c>
      <c r="G2588" s="276">
        <v>0</v>
      </c>
      <c r="H2588" s="276">
        <v>0</v>
      </c>
      <c r="I2588" s="276">
        <v>0</v>
      </c>
      <c r="J2588" s="276">
        <v>-18</v>
      </c>
      <c r="K2588" s="479">
        <v>1.9999999999999999E-7</v>
      </c>
    </row>
    <row r="2589" spans="1:11" x14ac:dyDescent="0.2">
      <c r="A2589" s="209" t="s">
        <v>743</v>
      </c>
      <c r="B2589" s="209" t="s">
        <v>1158</v>
      </c>
      <c r="C2589" s="209" t="s">
        <v>1753</v>
      </c>
      <c r="D2589" s="276">
        <v>-400902</v>
      </c>
      <c r="E2589" s="479">
        <v>4.3901599999999997E-3</v>
      </c>
      <c r="F2589" s="276">
        <v>-400902</v>
      </c>
      <c r="G2589" s="276">
        <v>0</v>
      </c>
      <c r="H2589" s="276">
        <v>0</v>
      </c>
      <c r="I2589" s="276">
        <v>0</v>
      </c>
      <c r="J2589" s="276">
        <v>-400902</v>
      </c>
      <c r="K2589" s="479">
        <v>4.3901599999999997E-3</v>
      </c>
    </row>
    <row r="2590" spans="1:11" x14ac:dyDescent="0.2">
      <c r="A2590" s="209" t="s">
        <v>743</v>
      </c>
      <c r="B2590" s="209" t="s">
        <v>1159</v>
      </c>
      <c r="C2590" s="209" t="s">
        <v>1753</v>
      </c>
      <c r="D2590" s="276">
        <v>-890087</v>
      </c>
      <c r="E2590" s="479">
        <v>9.7470899999999999E-3</v>
      </c>
      <c r="F2590" s="276">
        <v>-890087</v>
      </c>
      <c r="G2590" s="276">
        <v>0</v>
      </c>
      <c r="H2590" s="276">
        <v>0</v>
      </c>
      <c r="I2590" s="276">
        <v>0</v>
      </c>
      <c r="J2590" s="276">
        <v>-890087</v>
      </c>
      <c r="K2590" s="479">
        <v>9.7470899999999999E-3</v>
      </c>
    </row>
    <row r="2591" spans="1:11" x14ac:dyDescent="0.2">
      <c r="A2591" s="209" t="s">
        <v>743</v>
      </c>
      <c r="B2591" s="209" t="s">
        <v>1163</v>
      </c>
      <c r="C2591" s="209" t="s">
        <v>1753</v>
      </c>
      <c r="D2591" s="276">
        <v>-231345</v>
      </c>
      <c r="E2591" s="479">
        <v>2.5333899999999999E-3</v>
      </c>
      <c r="F2591" s="276">
        <v>-231345</v>
      </c>
      <c r="G2591" s="276">
        <v>0</v>
      </c>
      <c r="H2591" s="276">
        <v>0</v>
      </c>
      <c r="I2591" s="276">
        <v>0</v>
      </c>
      <c r="J2591" s="276">
        <v>-231345</v>
      </c>
      <c r="K2591" s="479">
        <v>2.5333899999999999E-3</v>
      </c>
    </row>
    <row r="2592" spans="1:11" x14ac:dyDescent="0.2">
      <c r="A2592" s="209" t="s">
        <v>743</v>
      </c>
      <c r="B2592" s="209" t="s">
        <v>1164</v>
      </c>
      <c r="C2592" s="209" t="s">
        <v>1753</v>
      </c>
      <c r="D2592" s="276">
        <v>-39848</v>
      </c>
      <c r="E2592" s="479">
        <v>4.3636E-4</v>
      </c>
      <c r="F2592" s="276">
        <v>-39848</v>
      </c>
      <c r="G2592" s="276">
        <v>0</v>
      </c>
      <c r="H2592" s="276">
        <v>0</v>
      </c>
      <c r="I2592" s="276">
        <v>0</v>
      </c>
      <c r="J2592" s="276">
        <v>-39848</v>
      </c>
      <c r="K2592" s="479">
        <v>4.3636E-4</v>
      </c>
    </row>
    <row r="2593" spans="1:11" x14ac:dyDescent="0.2">
      <c r="A2593" s="209" t="s">
        <v>743</v>
      </c>
      <c r="B2593" s="209" t="s">
        <v>1165</v>
      </c>
      <c r="C2593" s="209" t="s">
        <v>1753</v>
      </c>
      <c r="D2593" s="276">
        <v>-180599</v>
      </c>
      <c r="E2593" s="479">
        <v>1.9776899999999998E-3</v>
      </c>
      <c r="F2593" s="276">
        <v>-180599</v>
      </c>
      <c r="G2593" s="276">
        <v>0</v>
      </c>
      <c r="H2593" s="276">
        <v>0</v>
      </c>
      <c r="I2593" s="276">
        <v>0</v>
      </c>
      <c r="J2593" s="276">
        <v>-180599</v>
      </c>
      <c r="K2593" s="479">
        <v>1.9776899999999998E-3</v>
      </c>
    </row>
    <row r="2594" spans="1:11" x14ac:dyDescent="0.2">
      <c r="A2594" s="209" t="s">
        <v>743</v>
      </c>
      <c r="B2594" s="209" t="s">
        <v>1167</v>
      </c>
      <c r="C2594" s="209" t="s">
        <v>1753</v>
      </c>
      <c r="D2594" s="276">
        <v>-1825463</v>
      </c>
      <c r="E2594" s="479">
        <v>1.9990129999999998E-2</v>
      </c>
      <c r="F2594" s="276">
        <v>-1825463</v>
      </c>
      <c r="G2594" s="276">
        <v>0</v>
      </c>
      <c r="H2594" s="276">
        <v>0</v>
      </c>
      <c r="I2594" s="276">
        <v>0</v>
      </c>
      <c r="J2594" s="276">
        <v>-1825463</v>
      </c>
      <c r="K2594" s="479">
        <v>1.9990129999999998E-2</v>
      </c>
    </row>
    <row r="2595" spans="1:11" x14ac:dyDescent="0.2">
      <c r="A2595" s="209" t="s">
        <v>743</v>
      </c>
      <c r="B2595" s="209" t="s">
        <v>1168</v>
      </c>
      <c r="C2595" s="209" t="s">
        <v>1753</v>
      </c>
      <c r="D2595" s="276">
        <v>-4504</v>
      </c>
      <c r="E2595" s="479">
        <v>4.9320000000000002E-5</v>
      </c>
      <c r="F2595" s="276">
        <v>-4504</v>
      </c>
      <c r="G2595" s="276">
        <v>0</v>
      </c>
      <c r="H2595" s="276">
        <v>0</v>
      </c>
      <c r="I2595" s="276">
        <v>0</v>
      </c>
      <c r="J2595" s="276">
        <v>-4504</v>
      </c>
      <c r="K2595" s="479">
        <v>4.9320000000000002E-5</v>
      </c>
    </row>
    <row r="2596" spans="1:11" x14ac:dyDescent="0.2">
      <c r="A2596" s="209" t="s">
        <v>743</v>
      </c>
      <c r="B2596" s="209" t="s">
        <v>1169</v>
      </c>
      <c r="C2596" s="209" t="s">
        <v>1753</v>
      </c>
      <c r="D2596" s="276">
        <v>-295285</v>
      </c>
      <c r="E2596" s="479">
        <v>3.2335799999999998E-3</v>
      </c>
      <c r="F2596" s="276">
        <v>-295285</v>
      </c>
      <c r="G2596" s="276">
        <v>0</v>
      </c>
      <c r="H2596" s="276">
        <v>0</v>
      </c>
      <c r="I2596" s="276">
        <v>0</v>
      </c>
      <c r="J2596" s="276">
        <v>-295285</v>
      </c>
      <c r="K2596" s="479">
        <v>3.2335799999999998E-3</v>
      </c>
    </row>
    <row r="2597" spans="1:11" x14ac:dyDescent="0.2">
      <c r="A2597" s="209" t="s">
        <v>743</v>
      </c>
      <c r="B2597" s="209" t="s">
        <v>1171</v>
      </c>
      <c r="C2597" s="209" t="s">
        <v>1753</v>
      </c>
      <c r="D2597" s="276">
        <v>-271364</v>
      </c>
      <c r="E2597" s="479">
        <v>2.9716299999999998E-3</v>
      </c>
      <c r="F2597" s="276">
        <v>-271364</v>
      </c>
      <c r="G2597" s="276">
        <v>0</v>
      </c>
      <c r="H2597" s="276">
        <v>0</v>
      </c>
      <c r="I2597" s="276">
        <v>0</v>
      </c>
      <c r="J2597" s="276">
        <v>-271364</v>
      </c>
      <c r="K2597" s="479">
        <v>2.9716299999999998E-3</v>
      </c>
    </row>
    <row r="2598" spans="1:11" x14ac:dyDescent="0.2">
      <c r="A2598" s="209" t="s">
        <v>743</v>
      </c>
      <c r="B2598" s="209" t="s">
        <v>1172</v>
      </c>
      <c r="C2598" s="209" t="s">
        <v>1753</v>
      </c>
      <c r="D2598" s="276">
        <v>-145193</v>
      </c>
      <c r="E2598" s="479">
        <v>1.58997E-3</v>
      </c>
      <c r="F2598" s="276">
        <v>-145193</v>
      </c>
      <c r="G2598" s="276">
        <v>0</v>
      </c>
      <c r="H2598" s="276">
        <v>0</v>
      </c>
      <c r="I2598" s="276">
        <v>0</v>
      </c>
      <c r="J2598" s="276">
        <v>-145193</v>
      </c>
      <c r="K2598" s="479">
        <v>1.58997E-3</v>
      </c>
    </row>
    <row r="2599" spans="1:11" x14ac:dyDescent="0.2">
      <c r="A2599" s="209" t="s">
        <v>743</v>
      </c>
      <c r="B2599" s="209" t="s">
        <v>1173</v>
      </c>
      <c r="C2599" s="209" t="s">
        <v>1753</v>
      </c>
      <c r="D2599" s="276">
        <v>-1631187</v>
      </c>
      <c r="E2599" s="479">
        <v>1.7862670000000001E-2</v>
      </c>
      <c r="F2599" s="276">
        <v>-1631187</v>
      </c>
      <c r="G2599" s="276">
        <v>0</v>
      </c>
      <c r="H2599" s="276">
        <v>0</v>
      </c>
      <c r="I2599" s="276">
        <v>0</v>
      </c>
      <c r="J2599" s="276">
        <v>-1631187</v>
      </c>
      <c r="K2599" s="479">
        <v>1.7862670000000001E-2</v>
      </c>
    </row>
    <row r="2600" spans="1:11" x14ac:dyDescent="0.2">
      <c r="A2600" s="209" t="s">
        <v>743</v>
      </c>
      <c r="B2600" s="209" t="s">
        <v>1176</v>
      </c>
      <c r="C2600" s="209" t="s">
        <v>1753</v>
      </c>
      <c r="D2600" s="276">
        <v>-127630</v>
      </c>
      <c r="E2600" s="479">
        <v>1.3976399999999999E-3</v>
      </c>
      <c r="F2600" s="276">
        <v>-127630</v>
      </c>
      <c r="G2600" s="276">
        <v>0</v>
      </c>
      <c r="H2600" s="276">
        <v>0</v>
      </c>
      <c r="I2600" s="276">
        <v>0</v>
      </c>
      <c r="J2600" s="276">
        <v>-127630</v>
      </c>
      <c r="K2600" s="479">
        <v>1.3976399999999999E-3</v>
      </c>
    </row>
    <row r="2601" spans="1:11" x14ac:dyDescent="0.2">
      <c r="A2601" s="209" t="s">
        <v>743</v>
      </c>
      <c r="B2601" s="209" t="s">
        <v>1177</v>
      </c>
      <c r="C2601" s="209" t="s">
        <v>1753</v>
      </c>
      <c r="D2601" s="276">
        <v>-111701</v>
      </c>
      <c r="E2601" s="479">
        <v>1.22321E-3</v>
      </c>
      <c r="F2601" s="276">
        <v>-111701</v>
      </c>
      <c r="G2601" s="276">
        <v>0</v>
      </c>
      <c r="H2601" s="276">
        <v>0</v>
      </c>
      <c r="I2601" s="276">
        <v>0</v>
      </c>
      <c r="J2601" s="276">
        <v>-111701</v>
      </c>
      <c r="K2601" s="479">
        <v>1.22321E-3</v>
      </c>
    </row>
    <row r="2602" spans="1:11" x14ac:dyDescent="0.2">
      <c r="A2602" s="209" t="s">
        <v>743</v>
      </c>
      <c r="B2602" s="209" t="s">
        <v>1179</v>
      </c>
      <c r="C2602" s="209" t="s">
        <v>1753</v>
      </c>
      <c r="D2602" s="276">
        <v>-881900</v>
      </c>
      <c r="E2602" s="479">
        <v>9.6574399999999998E-3</v>
      </c>
      <c r="F2602" s="276">
        <v>-881900</v>
      </c>
      <c r="G2602" s="276">
        <v>0</v>
      </c>
      <c r="H2602" s="276">
        <v>0</v>
      </c>
      <c r="I2602" s="276">
        <v>0</v>
      </c>
      <c r="J2602" s="276">
        <v>-881900</v>
      </c>
      <c r="K2602" s="479">
        <v>9.6574399999999998E-3</v>
      </c>
    </row>
    <row r="2603" spans="1:11" x14ac:dyDescent="0.2">
      <c r="A2603" s="209" t="s">
        <v>743</v>
      </c>
      <c r="B2603" s="209" t="s">
        <v>1182</v>
      </c>
      <c r="C2603" s="209" t="s">
        <v>1753</v>
      </c>
      <c r="D2603" s="276">
        <v>-2788408</v>
      </c>
      <c r="E2603" s="479">
        <v>3.0535070000000001E-2</v>
      </c>
      <c r="F2603" s="276">
        <v>-2788408</v>
      </c>
      <c r="G2603" s="276">
        <v>0</v>
      </c>
      <c r="H2603" s="276">
        <v>0</v>
      </c>
      <c r="I2603" s="276">
        <v>0</v>
      </c>
      <c r="J2603" s="276">
        <v>-2788408</v>
      </c>
      <c r="K2603" s="479">
        <v>3.0535070000000001E-2</v>
      </c>
    </row>
    <row r="2604" spans="1:11" x14ac:dyDescent="0.2">
      <c r="A2604" s="209" t="s">
        <v>743</v>
      </c>
      <c r="B2604" s="209" t="s">
        <v>1183</v>
      </c>
      <c r="C2604" s="209" t="s">
        <v>1753</v>
      </c>
      <c r="D2604" s="276">
        <v>-186133</v>
      </c>
      <c r="E2604" s="479">
        <v>2.0382899999999999E-3</v>
      </c>
      <c r="F2604" s="276">
        <v>-186133</v>
      </c>
      <c r="G2604" s="276">
        <v>0</v>
      </c>
      <c r="H2604" s="276">
        <v>0</v>
      </c>
      <c r="I2604" s="276">
        <v>0</v>
      </c>
      <c r="J2604" s="276">
        <v>-186133</v>
      </c>
      <c r="K2604" s="479">
        <v>2.0382899999999999E-3</v>
      </c>
    </row>
    <row r="2605" spans="1:11" x14ac:dyDescent="0.2">
      <c r="A2605" s="209" t="s">
        <v>743</v>
      </c>
      <c r="B2605" s="209" t="s">
        <v>1184</v>
      </c>
      <c r="C2605" s="209" t="s">
        <v>1753</v>
      </c>
      <c r="D2605" s="276">
        <v>-79977</v>
      </c>
      <c r="E2605" s="479">
        <v>8.7580999999999998E-4</v>
      </c>
      <c r="F2605" s="276">
        <v>-79977</v>
      </c>
      <c r="G2605" s="276">
        <v>0</v>
      </c>
      <c r="H2605" s="276">
        <v>0</v>
      </c>
      <c r="I2605" s="276">
        <v>0</v>
      </c>
      <c r="J2605" s="276">
        <v>-79977</v>
      </c>
      <c r="K2605" s="479">
        <v>8.7580999999999998E-4</v>
      </c>
    </row>
    <row r="2606" spans="1:11" x14ac:dyDescent="0.2">
      <c r="A2606" s="209" t="s">
        <v>743</v>
      </c>
      <c r="B2606" s="209" t="s">
        <v>1185</v>
      </c>
      <c r="C2606" s="209" t="s">
        <v>1753</v>
      </c>
      <c r="D2606" s="276">
        <v>-493</v>
      </c>
      <c r="E2606" s="479">
        <v>5.4E-6</v>
      </c>
      <c r="F2606" s="276">
        <v>-493</v>
      </c>
      <c r="G2606" s="276">
        <v>0</v>
      </c>
      <c r="H2606" s="276">
        <v>0</v>
      </c>
      <c r="I2606" s="276">
        <v>0</v>
      </c>
      <c r="J2606" s="276">
        <v>-493</v>
      </c>
      <c r="K2606" s="479">
        <v>5.4E-6</v>
      </c>
    </row>
    <row r="2607" spans="1:11" x14ac:dyDescent="0.2">
      <c r="A2607" s="209" t="s">
        <v>743</v>
      </c>
      <c r="B2607" s="209" t="s">
        <v>1186</v>
      </c>
      <c r="C2607" s="209" t="s">
        <v>1753</v>
      </c>
      <c r="D2607" s="276">
        <v>-95382</v>
      </c>
      <c r="E2607" s="479">
        <v>1.0445000000000001E-3</v>
      </c>
      <c r="F2607" s="276">
        <v>-95382</v>
      </c>
      <c r="G2607" s="276">
        <v>0</v>
      </c>
      <c r="H2607" s="276">
        <v>0</v>
      </c>
      <c r="I2607" s="276">
        <v>0</v>
      </c>
      <c r="J2607" s="276">
        <v>-95382</v>
      </c>
      <c r="K2607" s="479">
        <v>1.0445000000000001E-3</v>
      </c>
    </row>
    <row r="2608" spans="1:11" x14ac:dyDescent="0.2">
      <c r="A2608" s="209" t="s">
        <v>743</v>
      </c>
      <c r="B2608" s="209" t="s">
        <v>1187</v>
      </c>
      <c r="C2608" s="209" t="s">
        <v>1753</v>
      </c>
      <c r="D2608" s="276">
        <v>-8209</v>
      </c>
      <c r="E2608" s="479">
        <v>8.9889999999999995E-5</v>
      </c>
      <c r="F2608" s="276">
        <v>-8209</v>
      </c>
      <c r="G2608" s="276">
        <v>0</v>
      </c>
      <c r="H2608" s="276">
        <v>0</v>
      </c>
      <c r="I2608" s="276">
        <v>0</v>
      </c>
      <c r="J2608" s="276">
        <v>-8209</v>
      </c>
      <c r="K2608" s="479">
        <v>8.9889999999999995E-5</v>
      </c>
    </row>
    <row r="2609" spans="1:11" x14ac:dyDescent="0.2">
      <c r="A2609" s="209" t="s">
        <v>743</v>
      </c>
      <c r="B2609" s="209" t="s">
        <v>1189</v>
      </c>
      <c r="C2609" s="209" t="s">
        <v>1753</v>
      </c>
      <c r="D2609" s="276">
        <v>-40605</v>
      </c>
      <c r="E2609" s="479">
        <v>4.4464999999999999E-4</v>
      </c>
      <c r="F2609" s="276">
        <v>-40605</v>
      </c>
      <c r="G2609" s="276">
        <v>0</v>
      </c>
      <c r="H2609" s="276">
        <v>0</v>
      </c>
      <c r="I2609" s="276">
        <v>0</v>
      </c>
      <c r="J2609" s="276">
        <v>-40605</v>
      </c>
      <c r="K2609" s="479">
        <v>4.4464999999999999E-4</v>
      </c>
    </row>
    <row r="2610" spans="1:11" x14ac:dyDescent="0.2">
      <c r="A2610" s="209" t="s">
        <v>743</v>
      </c>
      <c r="B2610" s="209" t="s">
        <v>1190</v>
      </c>
      <c r="C2610" s="209" t="s">
        <v>1753</v>
      </c>
      <c r="D2610" s="276">
        <v>-91318219</v>
      </c>
      <c r="E2610" s="479">
        <v>1</v>
      </c>
      <c r="F2610" s="276">
        <v>-91318219</v>
      </c>
      <c r="G2610" s="276">
        <v>0</v>
      </c>
      <c r="H2610" s="276">
        <v>0</v>
      </c>
      <c r="I2610" s="276">
        <v>0</v>
      </c>
      <c r="J2610" s="276">
        <v>-91318219</v>
      </c>
      <c r="K2610" s="479">
        <v>1</v>
      </c>
    </row>
    <row r="2611" spans="1:11" x14ac:dyDescent="0.2">
      <c r="A2611" s="209" t="s">
        <v>743</v>
      </c>
      <c r="B2611" s="209" t="s">
        <v>691</v>
      </c>
      <c r="C2611" s="209" t="s">
        <v>1753</v>
      </c>
      <c r="D2611" s="276">
        <v>-91318219</v>
      </c>
      <c r="E2611" s="479">
        <v>1</v>
      </c>
      <c r="F2611" s="276">
        <v>0</v>
      </c>
      <c r="G2611" s="276">
        <v>0</v>
      </c>
      <c r="H2611" s="276">
        <v>0</v>
      </c>
      <c r="I2611" s="276">
        <v>0</v>
      </c>
      <c r="J2611" s="276">
        <v>-91318219</v>
      </c>
      <c r="K2611" s="479">
        <v>1</v>
      </c>
    </row>
    <row r="2612" spans="1:11" x14ac:dyDescent="0.2">
      <c r="A2612" s="209" t="s">
        <v>1203</v>
      </c>
      <c r="B2612" s="209" t="s">
        <v>500</v>
      </c>
      <c r="C2612" s="209" t="s">
        <v>1753</v>
      </c>
      <c r="D2612" s="276">
        <v>-72</v>
      </c>
      <c r="E2612" s="479">
        <v>4.1909999999999997E-5</v>
      </c>
      <c r="F2612" s="276">
        <v>-72</v>
      </c>
      <c r="G2612" s="276">
        <v>0</v>
      </c>
      <c r="H2612" s="276">
        <v>0</v>
      </c>
      <c r="I2612" s="276">
        <v>0</v>
      </c>
      <c r="J2612" s="276">
        <v>-72</v>
      </c>
      <c r="K2612" s="479">
        <v>4.1909999999999997E-5</v>
      </c>
    </row>
    <row r="2613" spans="1:11" x14ac:dyDescent="0.2">
      <c r="A2613" s="209" t="s">
        <v>1203</v>
      </c>
      <c r="B2613" s="209" t="s">
        <v>490</v>
      </c>
      <c r="C2613" s="209" t="s">
        <v>1753</v>
      </c>
      <c r="D2613" s="276">
        <v>-463</v>
      </c>
      <c r="E2613" s="479">
        <v>2.6949999999999999E-4</v>
      </c>
      <c r="F2613" s="276">
        <v>-463</v>
      </c>
      <c r="G2613" s="276">
        <v>0</v>
      </c>
      <c r="H2613" s="276">
        <v>0</v>
      </c>
      <c r="I2613" s="276">
        <v>0</v>
      </c>
      <c r="J2613" s="276">
        <v>-463</v>
      </c>
      <c r="K2613" s="479">
        <v>2.6949999999999999E-4</v>
      </c>
    </row>
    <row r="2614" spans="1:11" x14ac:dyDescent="0.2">
      <c r="A2614" s="209" t="s">
        <v>1203</v>
      </c>
      <c r="B2614" s="209" t="s">
        <v>489</v>
      </c>
      <c r="C2614" s="209" t="s">
        <v>1753</v>
      </c>
      <c r="D2614" s="276">
        <v>-157</v>
      </c>
      <c r="E2614" s="479">
        <v>9.1379999999999996E-5</v>
      </c>
      <c r="F2614" s="276">
        <v>-157</v>
      </c>
      <c r="G2614" s="276">
        <v>0</v>
      </c>
      <c r="H2614" s="276">
        <v>0</v>
      </c>
      <c r="I2614" s="276">
        <v>0</v>
      </c>
      <c r="J2614" s="276">
        <v>-157</v>
      </c>
      <c r="K2614" s="479">
        <v>9.1379999999999996E-5</v>
      </c>
    </row>
    <row r="2615" spans="1:11" x14ac:dyDescent="0.2">
      <c r="A2615" s="209" t="s">
        <v>1203</v>
      </c>
      <c r="B2615" s="209" t="s">
        <v>479</v>
      </c>
      <c r="C2615" s="209" t="s">
        <v>1753</v>
      </c>
      <c r="D2615" s="276">
        <v>-60</v>
      </c>
      <c r="E2615" s="479">
        <v>3.4919999999999998E-5</v>
      </c>
      <c r="F2615" s="276">
        <v>-60</v>
      </c>
      <c r="G2615" s="276">
        <v>0</v>
      </c>
      <c r="H2615" s="276">
        <v>0</v>
      </c>
      <c r="I2615" s="276">
        <v>0</v>
      </c>
      <c r="J2615" s="276">
        <v>-60</v>
      </c>
      <c r="K2615" s="479">
        <v>3.4919999999999998E-5</v>
      </c>
    </row>
    <row r="2616" spans="1:11" x14ac:dyDescent="0.2">
      <c r="A2616" s="209" t="s">
        <v>1203</v>
      </c>
      <c r="B2616" s="209" t="s">
        <v>472</v>
      </c>
      <c r="C2616" s="209" t="s">
        <v>1753</v>
      </c>
      <c r="D2616" s="276">
        <v>-126</v>
      </c>
      <c r="E2616" s="479">
        <v>7.3339999999999999E-5</v>
      </c>
      <c r="F2616" s="276">
        <v>-126</v>
      </c>
      <c r="G2616" s="276">
        <v>0</v>
      </c>
      <c r="H2616" s="276">
        <v>0</v>
      </c>
      <c r="I2616" s="276">
        <v>0</v>
      </c>
      <c r="J2616" s="276">
        <v>-126</v>
      </c>
      <c r="K2616" s="479">
        <v>7.3339999999999999E-5</v>
      </c>
    </row>
    <row r="2617" spans="1:11" x14ac:dyDescent="0.2">
      <c r="A2617" s="209" t="s">
        <v>1203</v>
      </c>
      <c r="B2617" s="209" t="s">
        <v>1097</v>
      </c>
      <c r="C2617" s="209" t="s">
        <v>1753</v>
      </c>
      <c r="D2617" s="276">
        <v>-17</v>
      </c>
      <c r="E2617" s="479">
        <v>9.9000000000000001E-6</v>
      </c>
      <c r="F2617" s="276">
        <v>-17</v>
      </c>
      <c r="G2617" s="276">
        <v>0</v>
      </c>
      <c r="H2617" s="276">
        <v>0</v>
      </c>
      <c r="I2617" s="276">
        <v>0</v>
      </c>
      <c r="J2617" s="276">
        <v>-17</v>
      </c>
      <c r="K2617" s="479">
        <v>9.9000000000000001E-6</v>
      </c>
    </row>
    <row r="2618" spans="1:11" x14ac:dyDescent="0.2">
      <c r="A2618" s="209" t="s">
        <v>1203</v>
      </c>
      <c r="B2618" s="209" t="s">
        <v>1098</v>
      </c>
      <c r="C2618" s="209" t="s">
        <v>1753</v>
      </c>
      <c r="D2618" s="276">
        <v>-699</v>
      </c>
      <c r="E2618" s="479">
        <v>4.0685999999999999E-4</v>
      </c>
      <c r="F2618" s="276">
        <v>-699</v>
      </c>
      <c r="G2618" s="276">
        <v>0</v>
      </c>
      <c r="H2618" s="276">
        <v>0</v>
      </c>
      <c r="I2618" s="276">
        <v>0</v>
      </c>
      <c r="J2618" s="276">
        <v>-699</v>
      </c>
      <c r="K2618" s="479">
        <v>4.0685999999999999E-4</v>
      </c>
    </row>
    <row r="2619" spans="1:11" x14ac:dyDescent="0.2">
      <c r="A2619" s="209" t="s">
        <v>1203</v>
      </c>
      <c r="B2619" s="209" t="s">
        <v>1099</v>
      </c>
      <c r="C2619" s="209" t="s">
        <v>1753</v>
      </c>
      <c r="D2619" s="276">
        <v>-150</v>
      </c>
      <c r="E2619" s="479">
        <v>8.7310000000000003E-5</v>
      </c>
      <c r="F2619" s="276">
        <v>-150</v>
      </c>
      <c r="G2619" s="276">
        <v>0</v>
      </c>
      <c r="H2619" s="276">
        <v>0</v>
      </c>
      <c r="I2619" s="276">
        <v>0</v>
      </c>
      <c r="J2619" s="276">
        <v>-150</v>
      </c>
      <c r="K2619" s="479">
        <v>8.7310000000000003E-5</v>
      </c>
    </row>
    <row r="2620" spans="1:11" x14ac:dyDescent="0.2">
      <c r="A2620" s="209" t="s">
        <v>1203</v>
      </c>
      <c r="B2620" s="209" t="s">
        <v>444</v>
      </c>
      <c r="C2620" s="209" t="s">
        <v>1753</v>
      </c>
      <c r="D2620" s="276">
        <v>-2757</v>
      </c>
      <c r="E2620" s="479">
        <v>1.6047500000000001E-3</v>
      </c>
      <c r="F2620" s="276">
        <v>-2757</v>
      </c>
      <c r="G2620" s="276">
        <v>0</v>
      </c>
      <c r="H2620" s="276">
        <v>0</v>
      </c>
      <c r="I2620" s="276">
        <v>0</v>
      </c>
      <c r="J2620" s="276">
        <v>-2757</v>
      </c>
      <c r="K2620" s="479">
        <v>1.6047500000000001E-3</v>
      </c>
    </row>
    <row r="2621" spans="1:11" x14ac:dyDescent="0.2">
      <c r="A2621" s="209" t="s">
        <v>1203</v>
      </c>
      <c r="B2621" s="209" t="s">
        <v>440</v>
      </c>
      <c r="C2621" s="209" t="s">
        <v>1753</v>
      </c>
      <c r="D2621" s="276">
        <v>-746</v>
      </c>
      <c r="E2621" s="479">
        <v>4.3422000000000003E-4</v>
      </c>
      <c r="F2621" s="276">
        <v>-746</v>
      </c>
      <c r="G2621" s="276">
        <v>0</v>
      </c>
      <c r="H2621" s="276">
        <v>0</v>
      </c>
      <c r="I2621" s="276">
        <v>0</v>
      </c>
      <c r="J2621" s="276">
        <v>-746</v>
      </c>
      <c r="K2621" s="479">
        <v>4.3422000000000003E-4</v>
      </c>
    </row>
    <row r="2622" spans="1:11" x14ac:dyDescent="0.2">
      <c r="A2622" s="209" t="s">
        <v>1203</v>
      </c>
      <c r="B2622" s="209" t="s">
        <v>292</v>
      </c>
      <c r="C2622" s="209" t="s">
        <v>1753</v>
      </c>
      <c r="D2622" s="276">
        <v>-499</v>
      </c>
      <c r="E2622" s="479">
        <v>2.9044999999999999E-4</v>
      </c>
      <c r="F2622" s="276">
        <v>-499</v>
      </c>
      <c r="G2622" s="276">
        <v>0</v>
      </c>
      <c r="H2622" s="276">
        <v>0</v>
      </c>
      <c r="I2622" s="276">
        <v>0</v>
      </c>
      <c r="J2622" s="276">
        <v>-499</v>
      </c>
      <c r="K2622" s="479">
        <v>2.9044999999999999E-4</v>
      </c>
    </row>
    <row r="2623" spans="1:11" x14ac:dyDescent="0.2">
      <c r="A2623" s="209" t="s">
        <v>1203</v>
      </c>
      <c r="B2623" s="209" t="s">
        <v>290</v>
      </c>
      <c r="C2623" s="209" t="s">
        <v>1753</v>
      </c>
      <c r="D2623" s="276">
        <v>-2693</v>
      </c>
      <c r="E2623" s="479">
        <v>1.5675000000000001E-3</v>
      </c>
      <c r="F2623" s="276">
        <v>-2693</v>
      </c>
      <c r="G2623" s="276">
        <v>0</v>
      </c>
      <c r="H2623" s="276">
        <v>0</v>
      </c>
      <c r="I2623" s="276">
        <v>0</v>
      </c>
      <c r="J2623" s="276">
        <v>-2693</v>
      </c>
      <c r="K2623" s="479">
        <v>1.5675000000000001E-3</v>
      </c>
    </row>
    <row r="2624" spans="1:11" x14ac:dyDescent="0.2">
      <c r="A2624" s="209" t="s">
        <v>1203</v>
      </c>
      <c r="B2624" s="209" t="s">
        <v>287</v>
      </c>
      <c r="C2624" s="209" t="s">
        <v>1753</v>
      </c>
      <c r="D2624" s="276">
        <v>-210</v>
      </c>
      <c r="E2624" s="479">
        <v>1.2223E-4</v>
      </c>
      <c r="F2624" s="276">
        <v>-210</v>
      </c>
      <c r="G2624" s="276">
        <v>0</v>
      </c>
      <c r="H2624" s="276">
        <v>0</v>
      </c>
      <c r="I2624" s="276">
        <v>0</v>
      </c>
      <c r="J2624" s="276">
        <v>-210</v>
      </c>
      <c r="K2624" s="479">
        <v>1.2223E-4</v>
      </c>
    </row>
    <row r="2625" spans="1:11" x14ac:dyDescent="0.2">
      <c r="A2625" s="209" t="s">
        <v>1203</v>
      </c>
      <c r="B2625" s="209" t="s">
        <v>284</v>
      </c>
      <c r="C2625" s="209" t="s">
        <v>1753</v>
      </c>
      <c r="D2625" s="276">
        <v>-465</v>
      </c>
      <c r="E2625" s="479">
        <v>2.7065999999999999E-4</v>
      </c>
      <c r="F2625" s="276">
        <v>-465</v>
      </c>
      <c r="G2625" s="276">
        <v>0</v>
      </c>
      <c r="H2625" s="276">
        <v>0</v>
      </c>
      <c r="I2625" s="276">
        <v>0</v>
      </c>
      <c r="J2625" s="276">
        <v>-465</v>
      </c>
      <c r="K2625" s="479">
        <v>2.7065999999999999E-4</v>
      </c>
    </row>
    <row r="2626" spans="1:11" x14ac:dyDescent="0.2">
      <c r="A2626" s="209" t="s">
        <v>1203</v>
      </c>
      <c r="B2626" s="209" t="s">
        <v>273</v>
      </c>
      <c r="C2626" s="209" t="s">
        <v>1753</v>
      </c>
      <c r="D2626" s="276">
        <v>-5973</v>
      </c>
      <c r="E2626" s="479">
        <v>3.4766699999999998E-3</v>
      </c>
      <c r="F2626" s="276">
        <v>-5973</v>
      </c>
      <c r="G2626" s="276">
        <v>0</v>
      </c>
      <c r="H2626" s="276">
        <v>0</v>
      </c>
      <c r="I2626" s="276">
        <v>0</v>
      </c>
      <c r="J2626" s="276">
        <v>-5973</v>
      </c>
      <c r="K2626" s="479">
        <v>3.4766699999999998E-3</v>
      </c>
    </row>
    <row r="2627" spans="1:11" x14ac:dyDescent="0.2">
      <c r="A2627" s="209" t="s">
        <v>1203</v>
      </c>
      <c r="B2627" s="209" t="s">
        <v>267</v>
      </c>
      <c r="C2627" s="209" t="s">
        <v>1753</v>
      </c>
      <c r="D2627" s="276">
        <v>-43058</v>
      </c>
      <c r="E2627" s="479">
        <v>2.506253E-2</v>
      </c>
      <c r="F2627" s="276">
        <v>-43058</v>
      </c>
      <c r="G2627" s="276">
        <v>0</v>
      </c>
      <c r="H2627" s="276">
        <v>0</v>
      </c>
      <c r="I2627" s="276">
        <v>0</v>
      </c>
      <c r="J2627" s="276">
        <v>-43058</v>
      </c>
      <c r="K2627" s="479">
        <v>2.506253E-2</v>
      </c>
    </row>
    <row r="2628" spans="1:11" x14ac:dyDescent="0.2">
      <c r="A2628" s="209" t="s">
        <v>1203</v>
      </c>
      <c r="B2628" s="209" t="s">
        <v>264</v>
      </c>
      <c r="C2628" s="209" t="s">
        <v>1753</v>
      </c>
      <c r="D2628" s="276">
        <v>-1178</v>
      </c>
      <c r="E2628" s="479">
        <v>6.8566999999999999E-4</v>
      </c>
      <c r="F2628" s="276">
        <v>-1178</v>
      </c>
      <c r="G2628" s="276">
        <v>0</v>
      </c>
      <c r="H2628" s="276">
        <v>0</v>
      </c>
      <c r="I2628" s="276">
        <v>0</v>
      </c>
      <c r="J2628" s="276">
        <v>-1178</v>
      </c>
      <c r="K2628" s="479">
        <v>6.8566999999999999E-4</v>
      </c>
    </row>
    <row r="2629" spans="1:11" x14ac:dyDescent="0.2">
      <c r="A2629" s="209" t="s">
        <v>1203</v>
      </c>
      <c r="B2629" s="209" t="s">
        <v>262</v>
      </c>
      <c r="C2629" s="209" t="s">
        <v>1753</v>
      </c>
      <c r="D2629" s="276">
        <v>-216</v>
      </c>
      <c r="E2629" s="479">
        <v>1.2573E-4</v>
      </c>
      <c r="F2629" s="276">
        <v>-216</v>
      </c>
      <c r="G2629" s="276">
        <v>0</v>
      </c>
      <c r="H2629" s="276">
        <v>0</v>
      </c>
      <c r="I2629" s="276">
        <v>0</v>
      </c>
      <c r="J2629" s="276">
        <v>-216</v>
      </c>
      <c r="K2629" s="479">
        <v>1.2573E-4</v>
      </c>
    </row>
    <row r="2630" spans="1:11" x14ac:dyDescent="0.2">
      <c r="A2630" s="209" t="s">
        <v>1203</v>
      </c>
      <c r="B2630" s="209" t="s">
        <v>260</v>
      </c>
      <c r="C2630" s="209" t="s">
        <v>1753</v>
      </c>
      <c r="D2630" s="276">
        <v>-8876</v>
      </c>
      <c r="E2630" s="479">
        <v>5.1663999999999998E-3</v>
      </c>
      <c r="F2630" s="276">
        <v>-8876</v>
      </c>
      <c r="G2630" s="276">
        <v>0</v>
      </c>
      <c r="H2630" s="276">
        <v>0</v>
      </c>
      <c r="I2630" s="276">
        <v>0</v>
      </c>
      <c r="J2630" s="276">
        <v>-8876</v>
      </c>
      <c r="K2630" s="479">
        <v>5.1663999999999998E-3</v>
      </c>
    </row>
    <row r="2631" spans="1:11" x14ac:dyDescent="0.2">
      <c r="A2631" s="209" t="s">
        <v>1203</v>
      </c>
      <c r="B2631" s="209" t="s">
        <v>258</v>
      </c>
      <c r="C2631" s="209" t="s">
        <v>1753</v>
      </c>
      <c r="D2631" s="276">
        <v>-22</v>
      </c>
      <c r="E2631" s="479">
        <v>1.2809999999999999E-5</v>
      </c>
      <c r="F2631" s="276">
        <v>-22</v>
      </c>
      <c r="G2631" s="276">
        <v>0</v>
      </c>
      <c r="H2631" s="276">
        <v>0</v>
      </c>
      <c r="I2631" s="276">
        <v>0</v>
      </c>
      <c r="J2631" s="276">
        <v>-22</v>
      </c>
      <c r="K2631" s="479">
        <v>1.2809999999999999E-5</v>
      </c>
    </row>
    <row r="2632" spans="1:11" x14ac:dyDescent="0.2">
      <c r="A2632" s="209" t="s">
        <v>1203</v>
      </c>
      <c r="B2632" s="209" t="s">
        <v>254</v>
      </c>
      <c r="C2632" s="209" t="s">
        <v>1753</v>
      </c>
      <c r="D2632" s="276">
        <v>-93</v>
      </c>
      <c r="E2632" s="479">
        <v>5.4129999999999998E-5</v>
      </c>
      <c r="F2632" s="276">
        <v>-93</v>
      </c>
      <c r="G2632" s="276">
        <v>0</v>
      </c>
      <c r="H2632" s="276">
        <v>0</v>
      </c>
      <c r="I2632" s="276">
        <v>0</v>
      </c>
      <c r="J2632" s="276">
        <v>-93</v>
      </c>
      <c r="K2632" s="479">
        <v>5.4129999999999998E-5</v>
      </c>
    </row>
    <row r="2633" spans="1:11" x14ac:dyDescent="0.2">
      <c r="A2633" s="209" t="s">
        <v>1203</v>
      </c>
      <c r="B2633" s="209" t="s">
        <v>251</v>
      </c>
      <c r="C2633" s="209" t="s">
        <v>1753</v>
      </c>
      <c r="D2633" s="276">
        <v>-12</v>
      </c>
      <c r="E2633" s="479">
        <v>6.9800000000000001E-6</v>
      </c>
      <c r="F2633" s="276">
        <v>-12</v>
      </c>
      <c r="G2633" s="276">
        <v>0</v>
      </c>
      <c r="H2633" s="276">
        <v>0</v>
      </c>
      <c r="I2633" s="276">
        <v>0</v>
      </c>
      <c r="J2633" s="276">
        <v>-12</v>
      </c>
      <c r="K2633" s="479">
        <v>6.9800000000000001E-6</v>
      </c>
    </row>
    <row r="2634" spans="1:11" x14ac:dyDescent="0.2">
      <c r="A2634" s="209" t="s">
        <v>1203</v>
      </c>
      <c r="B2634" s="209" t="s">
        <v>247</v>
      </c>
      <c r="C2634" s="209" t="s">
        <v>1753</v>
      </c>
      <c r="D2634" s="276">
        <v>-55</v>
      </c>
      <c r="E2634" s="479">
        <v>3.201E-5</v>
      </c>
      <c r="F2634" s="276">
        <v>-55</v>
      </c>
      <c r="G2634" s="276">
        <v>0</v>
      </c>
      <c r="H2634" s="276">
        <v>0</v>
      </c>
      <c r="I2634" s="276">
        <v>0</v>
      </c>
      <c r="J2634" s="276">
        <v>-55</v>
      </c>
      <c r="K2634" s="479">
        <v>3.201E-5</v>
      </c>
    </row>
    <row r="2635" spans="1:11" x14ac:dyDescent="0.2">
      <c r="A2635" s="209" t="s">
        <v>1203</v>
      </c>
      <c r="B2635" s="209" t="s">
        <v>243</v>
      </c>
      <c r="C2635" s="209" t="s">
        <v>1753</v>
      </c>
      <c r="D2635" s="276">
        <v>-9590</v>
      </c>
      <c r="E2635" s="479">
        <v>5.5820000000000002E-3</v>
      </c>
      <c r="F2635" s="276">
        <v>-9590</v>
      </c>
      <c r="G2635" s="276">
        <v>0</v>
      </c>
      <c r="H2635" s="276">
        <v>0</v>
      </c>
      <c r="I2635" s="276">
        <v>0</v>
      </c>
      <c r="J2635" s="276">
        <v>-9590</v>
      </c>
      <c r="K2635" s="479">
        <v>5.5820000000000002E-3</v>
      </c>
    </row>
    <row r="2636" spans="1:11" x14ac:dyDescent="0.2">
      <c r="A2636" s="209" t="s">
        <v>1203</v>
      </c>
      <c r="B2636" s="209" t="s">
        <v>240</v>
      </c>
      <c r="C2636" s="209" t="s">
        <v>1753</v>
      </c>
      <c r="D2636" s="276">
        <v>-64464</v>
      </c>
      <c r="E2636" s="479">
        <v>3.7522199999999999E-2</v>
      </c>
      <c r="F2636" s="276">
        <v>-64464</v>
      </c>
      <c r="G2636" s="276">
        <v>0</v>
      </c>
      <c r="H2636" s="276">
        <v>0</v>
      </c>
      <c r="I2636" s="276">
        <v>0</v>
      </c>
      <c r="J2636" s="276">
        <v>-64464</v>
      </c>
      <c r="K2636" s="479">
        <v>3.7522199999999999E-2</v>
      </c>
    </row>
    <row r="2637" spans="1:11" x14ac:dyDescent="0.2">
      <c r="A2637" s="209" t="s">
        <v>1203</v>
      </c>
      <c r="B2637" s="209" t="s">
        <v>237</v>
      </c>
      <c r="C2637" s="209" t="s">
        <v>1753</v>
      </c>
      <c r="D2637" s="276">
        <v>-758</v>
      </c>
      <c r="E2637" s="479">
        <v>4.4119999999999999E-4</v>
      </c>
      <c r="F2637" s="276">
        <v>-758</v>
      </c>
      <c r="G2637" s="276">
        <v>0</v>
      </c>
      <c r="H2637" s="276">
        <v>0</v>
      </c>
      <c r="I2637" s="276">
        <v>0</v>
      </c>
      <c r="J2637" s="276">
        <v>-758</v>
      </c>
      <c r="K2637" s="479">
        <v>4.4119999999999999E-4</v>
      </c>
    </row>
    <row r="2638" spans="1:11" x14ac:dyDescent="0.2">
      <c r="A2638" s="209" t="s">
        <v>1203</v>
      </c>
      <c r="B2638" s="209" t="s">
        <v>230</v>
      </c>
      <c r="C2638" s="209" t="s">
        <v>1753</v>
      </c>
      <c r="D2638" s="276">
        <v>-611</v>
      </c>
      <c r="E2638" s="479">
        <v>3.5564E-4</v>
      </c>
      <c r="F2638" s="276">
        <v>-611</v>
      </c>
      <c r="G2638" s="276">
        <v>0</v>
      </c>
      <c r="H2638" s="276">
        <v>0</v>
      </c>
      <c r="I2638" s="276">
        <v>0</v>
      </c>
      <c r="J2638" s="276">
        <v>-611</v>
      </c>
      <c r="K2638" s="479">
        <v>3.5564E-4</v>
      </c>
    </row>
    <row r="2639" spans="1:11" x14ac:dyDescent="0.2">
      <c r="A2639" s="209" t="s">
        <v>1203</v>
      </c>
      <c r="B2639" s="209" t="s">
        <v>1100</v>
      </c>
      <c r="C2639" s="209" t="s">
        <v>1753</v>
      </c>
      <c r="D2639" s="276">
        <v>-4663</v>
      </c>
      <c r="E2639" s="479">
        <v>2.7141700000000001E-3</v>
      </c>
      <c r="F2639" s="276">
        <v>-4663</v>
      </c>
      <c r="G2639" s="276">
        <v>0</v>
      </c>
      <c r="H2639" s="276">
        <v>0</v>
      </c>
      <c r="I2639" s="276">
        <v>0</v>
      </c>
      <c r="J2639" s="276">
        <v>-4663</v>
      </c>
      <c r="K2639" s="479">
        <v>2.7141700000000001E-3</v>
      </c>
    </row>
    <row r="2640" spans="1:11" x14ac:dyDescent="0.2">
      <c r="A2640" s="209" t="s">
        <v>1203</v>
      </c>
      <c r="B2640" s="209" t="s">
        <v>1102</v>
      </c>
      <c r="C2640" s="209" t="s">
        <v>1753</v>
      </c>
      <c r="D2640" s="276">
        <v>-568</v>
      </c>
      <c r="E2640" s="479">
        <v>3.3061000000000001E-4</v>
      </c>
      <c r="F2640" s="276">
        <v>-568</v>
      </c>
      <c r="G2640" s="276">
        <v>0</v>
      </c>
      <c r="H2640" s="276">
        <v>0</v>
      </c>
      <c r="I2640" s="276">
        <v>0</v>
      </c>
      <c r="J2640" s="276">
        <v>-568</v>
      </c>
      <c r="K2640" s="479">
        <v>3.3061000000000001E-4</v>
      </c>
    </row>
    <row r="2641" spans="1:11" x14ac:dyDescent="0.2">
      <c r="A2641" s="209" t="s">
        <v>1203</v>
      </c>
      <c r="B2641" s="209" t="s">
        <v>1104</v>
      </c>
      <c r="C2641" s="209" t="s">
        <v>1753</v>
      </c>
      <c r="D2641" s="276">
        <v>-22</v>
      </c>
      <c r="E2641" s="479">
        <v>1.2809999999999999E-5</v>
      </c>
      <c r="F2641" s="276">
        <v>-22</v>
      </c>
      <c r="G2641" s="276">
        <v>0</v>
      </c>
      <c r="H2641" s="276">
        <v>0</v>
      </c>
      <c r="I2641" s="276">
        <v>0</v>
      </c>
      <c r="J2641" s="276">
        <v>-22</v>
      </c>
      <c r="K2641" s="479">
        <v>1.2809999999999999E-5</v>
      </c>
    </row>
    <row r="2642" spans="1:11" x14ac:dyDescent="0.2">
      <c r="A2642" s="209" t="s">
        <v>1203</v>
      </c>
      <c r="B2642" s="209" t="s">
        <v>1105</v>
      </c>
      <c r="C2642" s="209" t="s">
        <v>1753</v>
      </c>
      <c r="D2642" s="276">
        <v>-431</v>
      </c>
      <c r="E2642" s="479">
        <v>2.5086999999999999E-4</v>
      </c>
      <c r="F2642" s="276">
        <v>-431</v>
      </c>
      <c r="G2642" s="276">
        <v>0</v>
      </c>
      <c r="H2642" s="276">
        <v>0</v>
      </c>
      <c r="I2642" s="276">
        <v>0</v>
      </c>
      <c r="J2642" s="276">
        <v>-431</v>
      </c>
      <c r="K2642" s="479">
        <v>2.5086999999999999E-4</v>
      </c>
    </row>
    <row r="2643" spans="1:11" x14ac:dyDescent="0.2">
      <c r="A2643" s="209" t="s">
        <v>1203</v>
      </c>
      <c r="B2643" s="209" t="s">
        <v>206</v>
      </c>
      <c r="C2643" s="209" t="s">
        <v>1753</v>
      </c>
      <c r="D2643" s="276">
        <v>-247</v>
      </c>
      <c r="E2643" s="479">
        <v>1.4376999999999999E-4</v>
      </c>
      <c r="F2643" s="276">
        <v>-247</v>
      </c>
      <c r="G2643" s="276">
        <v>0</v>
      </c>
      <c r="H2643" s="276">
        <v>0</v>
      </c>
      <c r="I2643" s="276">
        <v>0</v>
      </c>
      <c r="J2643" s="276">
        <v>-247</v>
      </c>
      <c r="K2643" s="479">
        <v>1.4376999999999999E-4</v>
      </c>
    </row>
    <row r="2644" spans="1:11" x14ac:dyDescent="0.2">
      <c r="A2644" s="209" t="s">
        <v>1203</v>
      </c>
      <c r="B2644" s="209" t="s">
        <v>195</v>
      </c>
      <c r="C2644" s="209" t="s">
        <v>1753</v>
      </c>
      <c r="D2644" s="276">
        <v>-21</v>
      </c>
      <c r="E2644" s="479">
        <v>1.222E-5</v>
      </c>
      <c r="F2644" s="276">
        <v>-21</v>
      </c>
      <c r="G2644" s="276">
        <v>0</v>
      </c>
      <c r="H2644" s="276">
        <v>0</v>
      </c>
      <c r="I2644" s="276">
        <v>0</v>
      </c>
      <c r="J2644" s="276">
        <v>-21</v>
      </c>
      <c r="K2644" s="479">
        <v>1.222E-5</v>
      </c>
    </row>
    <row r="2645" spans="1:11" x14ac:dyDescent="0.2">
      <c r="A2645" s="209" t="s">
        <v>1203</v>
      </c>
      <c r="B2645" s="209" t="s">
        <v>152</v>
      </c>
      <c r="C2645" s="209" t="s">
        <v>1753</v>
      </c>
      <c r="D2645" s="276">
        <v>-1123</v>
      </c>
      <c r="E2645" s="479">
        <v>6.5366000000000003E-4</v>
      </c>
      <c r="F2645" s="276">
        <v>-1123</v>
      </c>
      <c r="G2645" s="276">
        <v>0</v>
      </c>
      <c r="H2645" s="276">
        <v>0</v>
      </c>
      <c r="I2645" s="276">
        <v>0</v>
      </c>
      <c r="J2645" s="276">
        <v>-1123</v>
      </c>
      <c r="K2645" s="479">
        <v>6.5366000000000003E-4</v>
      </c>
    </row>
    <row r="2646" spans="1:11" x14ac:dyDescent="0.2">
      <c r="A2646" s="209" t="s">
        <v>1203</v>
      </c>
      <c r="B2646" s="209" t="s">
        <v>1108</v>
      </c>
      <c r="C2646" s="209" t="s">
        <v>1753</v>
      </c>
      <c r="D2646" s="276">
        <v>-115</v>
      </c>
      <c r="E2646" s="479">
        <v>6.6940000000000006E-5</v>
      </c>
      <c r="F2646" s="276">
        <v>-115</v>
      </c>
      <c r="G2646" s="276">
        <v>0</v>
      </c>
      <c r="H2646" s="276">
        <v>0</v>
      </c>
      <c r="I2646" s="276">
        <v>0</v>
      </c>
      <c r="J2646" s="276">
        <v>-115</v>
      </c>
      <c r="K2646" s="479">
        <v>6.6940000000000006E-5</v>
      </c>
    </row>
    <row r="2647" spans="1:11" x14ac:dyDescent="0.2">
      <c r="A2647" s="209" t="s">
        <v>1203</v>
      </c>
      <c r="B2647" s="209" t="s">
        <v>1109</v>
      </c>
      <c r="C2647" s="209" t="s">
        <v>1753</v>
      </c>
      <c r="D2647" s="276">
        <v>-31468</v>
      </c>
      <c r="E2647" s="479">
        <v>1.83164E-2</v>
      </c>
      <c r="F2647" s="276">
        <v>-31468</v>
      </c>
      <c r="G2647" s="276">
        <v>0</v>
      </c>
      <c r="H2647" s="276">
        <v>0</v>
      </c>
      <c r="I2647" s="276">
        <v>0</v>
      </c>
      <c r="J2647" s="276">
        <v>-31468</v>
      </c>
      <c r="K2647" s="479">
        <v>1.83164E-2</v>
      </c>
    </row>
    <row r="2648" spans="1:11" x14ac:dyDescent="0.2">
      <c r="A2648" s="209" t="s">
        <v>1203</v>
      </c>
      <c r="B2648" s="209" t="s">
        <v>1112</v>
      </c>
      <c r="C2648" s="209" t="s">
        <v>1753</v>
      </c>
      <c r="D2648" s="276">
        <v>-38</v>
      </c>
      <c r="E2648" s="479">
        <v>2.2120000000000002E-5</v>
      </c>
      <c r="F2648" s="276">
        <v>-38</v>
      </c>
      <c r="G2648" s="276">
        <v>0</v>
      </c>
      <c r="H2648" s="276">
        <v>0</v>
      </c>
      <c r="I2648" s="276">
        <v>0</v>
      </c>
      <c r="J2648" s="276">
        <v>-38</v>
      </c>
      <c r="K2648" s="479">
        <v>2.2120000000000002E-5</v>
      </c>
    </row>
    <row r="2649" spans="1:11" x14ac:dyDescent="0.2">
      <c r="A2649" s="209" t="s">
        <v>1203</v>
      </c>
      <c r="B2649" s="209" t="s">
        <v>142</v>
      </c>
      <c r="C2649" s="209" t="s">
        <v>1753</v>
      </c>
      <c r="D2649" s="276">
        <v>-3413</v>
      </c>
      <c r="E2649" s="479">
        <v>1.9865899999999999E-3</v>
      </c>
      <c r="F2649" s="276">
        <v>-3413</v>
      </c>
      <c r="G2649" s="276">
        <v>0</v>
      </c>
      <c r="H2649" s="276">
        <v>0</v>
      </c>
      <c r="I2649" s="276">
        <v>0</v>
      </c>
      <c r="J2649" s="276">
        <v>-3413</v>
      </c>
      <c r="K2649" s="479">
        <v>1.9865899999999999E-3</v>
      </c>
    </row>
    <row r="2650" spans="1:11" x14ac:dyDescent="0.2">
      <c r="A2650" s="209" t="s">
        <v>1203</v>
      </c>
      <c r="B2650" s="209" t="s">
        <v>126</v>
      </c>
      <c r="C2650" s="209" t="s">
        <v>1753</v>
      </c>
      <c r="D2650" s="276">
        <v>-27</v>
      </c>
      <c r="E2650" s="479">
        <v>1.5719999999999999E-5</v>
      </c>
      <c r="F2650" s="276">
        <v>-27</v>
      </c>
      <c r="G2650" s="276">
        <v>0</v>
      </c>
      <c r="H2650" s="276">
        <v>0</v>
      </c>
      <c r="I2650" s="276">
        <v>0</v>
      </c>
      <c r="J2650" s="276">
        <v>-27</v>
      </c>
      <c r="K2650" s="479">
        <v>1.5719999999999999E-5</v>
      </c>
    </row>
    <row r="2651" spans="1:11" x14ac:dyDescent="0.2">
      <c r="A2651" s="209" t="s">
        <v>1203</v>
      </c>
      <c r="B2651" s="209" t="s">
        <v>1113</v>
      </c>
      <c r="C2651" s="209" t="s">
        <v>1753</v>
      </c>
      <c r="D2651" s="276">
        <v>-100</v>
      </c>
      <c r="E2651" s="479">
        <v>5.821E-5</v>
      </c>
      <c r="F2651" s="276">
        <v>-100</v>
      </c>
      <c r="G2651" s="276">
        <v>0</v>
      </c>
      <c r="H2651" s="276">
        <v>0</v>
      </c>
      <c r="I2651" s="276">
        <v>0</v>
      </c>
      <c r="J2651" s="276">
        <v>-100</v>
      </c>
      <c r="K2651" s="479">
        <v>5.821E-5</v>
      </c>
    </row>
    <row r="2652" spans="1:11" x14ac:dyDescent="0.2">
      <c r="A2652" s="209" t="s">
        <v>1203</v>
      </c>
      <c r="B2652" s="209" t="s">
        <v>1114</v>
      </c>
      <c r="C2652" s="209" t="s">
        <v>1753</v>
      </c>
      <c r="D2652" s="276">
        <v>-283</v>
      </c>
      <c r="E2652" s="479">
        <v>1.6472000000000001E-4</v>
      </c>
      <c r="F2652" s="276">
        <v>-283</v>
      </c>
      <c r="G2652" s="276">
        <v>0</v>
      </c>
      <c r="H2652" s="276">
        <v>0</v>
      </c>
      <c r="I2652" s="276">
        <v>0</v>
      </c>
      <c r="J2652" s="276">
        <v>-283</v>
      </c>
      <c r="K2652" s="479">
        <v>1.6472000000000001E-4</v>
      </c>
    </row>
    <row r="2653" spans="1:11" x14ac:dyDescent="0.2">
      <c r="A2653" s="209" t="s">
        <v>1203</v>
      </c>
      <c r="B2653" s="209" t="s">
        <v>115</v>
      </c>
      <c r="C2653" s="209" t="s">
        <v>1753</v>
      </c>
      <c r="D2653" s="276">
        <v>-840</v>
      </c>
      <c r="E2653" s="479">
        <v>4.8893000000000005E-4</v>
      </c>
      <c r="F2653" s="276">
        <v>-840</v>
      </c>
      <c r="G2653" s="276">
        <v>0</v>
      </c>
      <c r="H2653" s="276">
        <v>0</v>
      </c>
      <c r="I2653" s="276">
        <v>0</v>
      </c>
      <c r="J2653" s="276">
        <v>-840</v>
      </c>
      <c r="K2653" s="479">
        <v>4.8893000000000005E-4</v>
      </c>
    </row>
    <row r="2654" spans="1:11" x14ac:dyDescent="0.2">
      <c r="A2654" s="209" t="s">
        <v>1203</v>
      </c>
      <c r="B2654" s="209" t="s">
        <v>1115</v>
      </c>
      <c r="C2654" s="209" t="s">
        <v>1753</v>
      </c>
      <c r="D2654" s="276">
        <v>-113439</v>
      </c>
      <c r="E2654" s="479">
        <v>6.6028799999999999E-2</v>
      </c>
      <c r="F2654" s="276">
        <v>-113439</v>
      </c>
      <c r="G2654" s="276">
        <v>0</v>
      </c>
      <c r="H2654" s="276">
        <v>0</v>
      </c>
      <c r="I2654" s="276">
        <v>0</v>
      </c>
      <c r="J2654" s="276">
        <v>-113439</v>
      </c>
      <c r="K2654" s="479">
        <v>6.6028799999999999E-2</v>
      </c>
    </row>
    <row r="2655" spans="1:11" x14ac:dyDescent="0.2">
      <c r="A2655" s="209" t="s">
        <v>1203</v>
      </c>
      <c r="B2655" s="209" t="s">
        <v>107</v>
      </c>
      <c r="C2655" s="209" t="s">
        <v>1753</v>
      </c>
      <c r="D2655" s="276">
        <v>-250</v>
      </c>
      <c r="E2655" s="479">
        <v>1.4552E-4</v>
      </c>
      <c r="F2655" s="276">
        <v>-250</v>
      </c>
      <c r="G2655" s="276">
        <v>0</v>
      </c>
      <c r="H2655" s="276">
        <v>0</v>
      </c>
      <c r="I2655" s="276">
        <v>0</v>
      </c>
      <c r="J2655" s="276">
        <v>-250</v>
      </c>
      <c r="K2655" s="479">
        <v>1.4552E-4</v>
      </c>
    </row>
    <row r="2656" spans="1:11" x14ac:dyDescent="0.2">
      <c r="A2656" s="209" t="s">
        <v>1203</v>
      </c>
      <c r="B2656" s="209" t="s">
        <v>94</v>
      </c>
      <c r="C2656" s="209" t="s">
        <v>1753</v>
      </c>
      <c r="D2656" s="276">
        <v>-78</v>
      </c>
      <c r="E2656" s="479">
        <v>4.5399999999999999E-5</v>
      </c>
      <c r="F2656" s="276">
        <v>-78</v>
      </c>
      <c r="G2656" s="276">
        <v>0</v>
      </c>
      <c r="H2656" s="276">
        <v>0</v>
      </c>
      <c r="I2656" s="276">
        <v>0</v>
      </c>
      <c r="J2656" s="276">
        <v>-78</v>
      </c>
      <c r="K2656" s="479">
        <v>4.5399999999999999E-5</v>
      </c>
    </row>
    <row r="2657" spans="1:11" x14ac:dyDescent="0.2">
      <c r="A2657" s="209" t="s">
        <v>1203</v>
      </c>
      <c r="B2657" s="209" t="s">
        <v>50</v>
      </c>
      <c r="C2657" s="209" t="s">
        <v>1753</v>
      </c>
      <c r="D2657" s="276">
        <v>-23</v>
      </c>
      <c r="E2657" s="479">
        <v>1.3390000000000001E-5</v>
      </c>
      <c r="F2657" s="276">
        <v>-23</v>
      </c>
      <c r="G2657" s="276">
        <v>0</v>
      </c>
      <c r="H2657" s="276">
        <v>0</v>
      </c>
      <c r="I2657" s="276">
        <v>0</v>
      </c>
      <c r="J2657" s="276">
        <v>-23</v>
      </c>
      <c r="K2657" s="479">
        <v>1.3390000000000001E-5</v>
      </c>
    </row>
    <row r="2658" spans="1:11" x14ac:dyDescent="0.2">
      <c r="A2658" s="209" t="s">
        <v>1203</v>
      </c>
      <c r="B2658" s="209" t="s">
        <v>21</v>
      </c>
      <c r="C2658" s="209" t="s">
        <v>1753</v>
      </c>
      <c r="D2658" s="276">
        <v>-361</v>
      </c>
      <c r="E2658" s="479">
        <v>2.1013E-4</v>
      </c>
      <c r="F2658" s="276">
        <v>-361</v>
      </c>
      <c r="G2658" s="276">
        <v>0</v>
      </c>
      <c r="H2658" s="276">
        <v>0</v>
      </c>
      <c r="I2658" s="276">
        <v>0</v>
      </c>
      <c r="J2658" s="276">
        <v>-361</v>
      </c>
      <c r="K2658" s="479">
        <v>2.1013E-4</v>
      </c>
    </row>
    <row r="2659" spans="1:11" x14ac:dyDescent="0.2">
      <c r="A2659" s="209" t="s">
        <v>1203</v>
      </c>
      <c r="B2659" s="209" t="s">
        <v>20</v>
      </c>
      <c r="C2659" s="209" t="s">
        <v>1753</v>
      </c>
      <c r="D2659" s="276">
        <v>-1704</v>
      </c>
      <c r="E2659" s="479">
        <v>9.9183999999999991E-4</v>
      </c>
      <c r="F2659" s="276">
        <v>-1704</v>
      </c>
      <c r="G2659" s="276">
        <v>0</v>
      </c>
      <c r="H2659" s="276">
        <v>0</v>
      </c>
      <c r="I2659" s="276">
        <v>0</v>
      </c>
      <c r="J2659" s="276">
        <v>-1704</v>
      </c>
      <c r="K2659" s="479">
        <v>9.9183999999999991E-4</v>
      </c>
    </row>
    <row r="2660" spans="1:11" x14ac:dyDescent="0.2">
      <c r="A2660" s="209" t="s">
        <v>1203</v>
      </c>
      <c r="B2660" s="209" t="s">
        <v>886</v>
      </c>
      <c r="C2660" s="209" t="s">
        <v>1753</v>
      </c>
      <c r="D2660" s="276">
        <v>-37</v>
      </c>
      <c r="E2660" s="479">
        <v>2.154E-5</v>
      </c>
      <c r="F2660" s="276">
        <v>-37</v>
      </c>
      <c r="G2660" s="276">
        <v>0</v>
      </c>
      <c r="H2660" s="276">
        <v>0</v>
      </c>
      <c r="I2660" s="276">
        <v>0</v>
      </c>
      <c r="J2660" s="276">
        <v>-37</v>
      </c>
      <c r="K2660" s="479">
        <v>2.154E-5</v>
      </c>
    </row>
    <row r="2661" spans="1:11" x14ac:dyDescent="0.2">
      <c r="A2661" s="209" t="s">
        <v>1203</v>
      </c>
      <c r="B2661" s="209" t="s">
        <v>1128</v>
      </c>
      <c r="C2661" s="209" t="s">
        <v>1753</v>
      </c>
      <c r="D2661" s="276">
        <v>-114</v>
      </c>
      <c r="E2661" s="479">
        <v>6.6359999999999995E-5</v>
      </c>
      <c r="F2661" s="276">
        <v>-114</v>
      </c>
      <c r="G2661" s="276">
        <v>0</v>
      </c>
      <c r="H2661" s="276">
        <v>0</v>
      </c>
      <c r="I2661" s="276">
        <v>0</v>
      </c>
      <c r="J2661" s="276">
        <v>-114</v>
      </c>
      <c r="K2661" s="479">
        <v>6.6359999999999995E-5</v>
      </c>
    </row>
    <row r="2662" spans="1:11" x14ac:dyDescent="0.2">
      <c r="A2662" s="209" t="s">
        <v>1203</v>
      </c>
      <c r="B2662" s="209" t="s">
        <v>1130</v>
      </c>
      <c r="C2662" s="209" t="s">
        <v>1753</v>
      </c>
      <c r="D2662" s="276">
        <v>-270</v>
      </c>
      <c r="E2662" s="479">
        <v>1.5715999999999999E-4</v>
      </c>
      <c r="F2662" s="276">
        <v>-270</v>
      </c>
      <c r="G2662" s="276">
        <v>0</v>
      </c>
      <c r="H2662" s="276">
        <v>0</v>
      </c>
      <c r="I2662" s="276">
        <v>0</v>
      </c>
      <c r="J2662" s="276">
        <v>-270</v>
      </c>
      <c r="K2662" s="479">
        <v>1.5715999999999999E-4</v>
      </c>
    </row>
    <row r="2663" spans="1:11" x14ac:dyDescent="0.2">
      <c r="A2663" s="209" t="s">
        <v>1203</v>
      </c>
      <c r="B2663" s="209" t="s">
        <v>1132</v>
      </c>
      <c r="C2663" s="209" t="s">
        <v>1753</v>
      </c>
      <c r="D2663" s="276">
        <v>-122</v>
      </c>
      <c r="E2663" s="479">
        <v>7.1009999999999999E-5</v>
      </c>
      <c r="F2663" s="276">
        <v>-122</v>
      </c>
      <c r="G2663" s="276">
        <v>0</v>
      </c>
      <c r="H2663" s="276">
        <v>0</v>
      </c>
      <c r="I2663" s="276">
        <v>0</v>
      </c>
      <c r="J2663" s="276">
        <v>-122</v>
      </c>
      <c r="K2663" s="479">
        <v>7.1009999999999999E-5</v>
      </c>
    </row>
    <row r="2664" spans="1:11" x14ac:dyDescent="0.2">
      <c r="A2664" s="209" t="s">
        <v>1203</v>
      </c>
      <c r="B2664" s="209" t="s">
        <v>877</v>
      </c>
      <c r="C2664" s="209" t="s">
        <v>1753</v>
      </c>
      <c r="D2664" s="276">
        <v>-2558</v>
      </c>
      <c r="E2664" s="479">
        <v>1.4889199999999999E-3</v>
      </c>
      <c r="F2664" s="276">
        <v>-2558</v>
      </c>
      <c r="G2664" s="276">
        <v>0</v>
      </c>
      <c r="H2664" s="276">
        <v>0</v>
      </c>
      <c r="I2664" s="276">
        <v>0</v>
      </c>
      <c r="J2664" s="276">
        <v>-2558</v>
      </c>
      <c r="K2664" s="479">
        <v>1.4889199999999999E-3</v>
      </c>
    </row>
    <row r="2665" spans="1:11" x14ac:dyDescent="0.2">
      <c r="A2665" s="209" t="s">
        <v>1203</v>
      </c>
      <c r="B2665" s="209" t="s">
        <v>1133</v>
      </c>
      <c r="C2665" s="209" t="s">
        <v>1753</v>
      </c>
      <c r="D2665" s="276">
        <v>-429</v>
      </c>
      <c r="E2665" s="479">
        <v>2.4970999999999999E-4</v>
      </c>
      <c r="F2665" s="276">
        <v>-429</v>
      </c>
      <c r="G2665" s="276">
        <v>0</v>
      </c>
      <c r="H2665" s="276">
        <v>0</v>
      </c>
      <c r="I2665" s="276">
        <v>0</v>
      </c>
      <c r="J2665" s="276">
        <v>-429</v>
      </c>
      <c r="K2665" s="479">
        <v>2.4970999999999999E-4</v>
      </c>
    </row>
    <row r="2666" spans="1:11" x14ac:dyDescent="0.2">
      <c r="A2666" s="209" t="s">
        <v>1203</v>
      </c>
      <c r="B2666" s="209" t="s">
        <v>870</v>
      </c>
      <c r="C2666" s="209" t="s">
        <v>1753</v>
      </c>
      <c r="D2666" s="276">
        <v>-1082</v>
      </c>
      <c r="E2666" s="479">
        <v>6.2978999999999997E-4</v>
      </c>
      <c r="F2666" s="276">
        <v>-1082</v>
      </c>
      <c r="G2666" s="276">
        <v>0</v>
      </c>
      <c r="H2666" s="276">
        <v>0</v>
      </c>
      <c r="I2666" s="276">
        <v>0</v>
      </c>
      <c r="J2666" s="276">
        <v>-1082</v>
      </c>
      <c r="K2666" s="479">
        <v>6.2978999999999997E-4</v>
      </c>
    </row>
    <row r="2667" spans="1:11" x14ac:dyDescent="0.2">
      <c r="A2667" s="209" t="s">
        <v>1203</v>
      </c>
      <c r="B2667" s="209" t="s">
        <v>1134</v>
      </c>
      <c r="C2667" s="209" t="s">
        <v>1753</v>
      </c>
      <c r="D2667" s="276">
        <v>-3741</v>
      </c>
      <c r="E2667" s="479">
        <v>2.1775000000000002E-3</v>
      </c>
      <c r="F2667" s="276">
        <v>-3741</v>
      </c>
      <c r="G2667" s="276">
        <v>0</v>
      </c>
      <c r="H2667" s="276">
        <v>0</v>
      </c>
      <c r="I2667" s="276">
        <v>0</v>
      </c>
      <c r="J2667" s="276">
        <v>-3741</v>
      </c>
      <c r="K2667" s="479">
        <v>2.1775000000000002E-3</v>
      </c>
    </row>
    <row r="2668" spans="1:11" x14ac:dyDescent="0.2">
      <c r="A2668" s="209" t="s">
        <v>1203</v>
      </c>
      <c r="B2668" s="209" t="s">
        <v>866</v>
      </c>
      <c r="C2668" s="209" t="s">
        <v>1753</v>
      </c>
      <c r="D2668" s="276">
        <v>-314</v>
      </c>
      <c r="E2668" s="479">
        <v>1.8276999999999999E-4</v>
      </c>
      <c r="F2668" s="276">
        <v>-314</v>
      </c>
      <c r="G2668" s="276">
        <v>0</v>
      </c>
      <c r="H2668" s="276">
        <v>0</v>
      </c>
      <c r="I2668" s="276">
        <v>0</v>
      </c>
      <c r="J2668" s="276">
        <v>-314</v>
      </c>
      <c r="K2668" s="479">
        <v>1.8276999999999999E-4</v>
      </c>
    </row>
    <row r="2669" spans="1:11" x14ac:dyDescent="0.2">
      <c r="A2669" s="209" t="s">
        <v>1203</v>
      </c>
      <c r="B2669" s="209" t="s">
        <v>1138</v>
      </c>
      <c r="C2669" s="209" t="s">
        <v>1753</v>
      </c>
      <c r="D2669" s="276">
        <v>-122</v>
      </c>
      <c r="E2669" s="479">
        <v>7.1009999999999999E-5</v>
      </c>
      <c r="F2669" s="276">
        <v>-122</v>
      </c>
      <c r="G2669" s="276">
        <v>0</v>
      </c>
      <c r="H2669" s="276">
        <v>0</v>
      </c>
      <c r="I2669" s="276">
        <v>0</v>
      </c>
      <c r="J2669" s="276">
        <v>-122</v>
      </c>
      <c r="K2669" s="479">
        <v>7.1009999999999999E-5</v>
      </c>
    </row>
    <row r="2670" spans="1:11" x14ac:dyDescent="0.2">
      <c r="A2670" s="209" t="s">
        <v>1203</v>
      </c>
      <c r="B2670" s="209" t="s">
        <v>839</v>
      </c>
      <c r="C2670" s="209" t="s">
        <v>1753</v>
      </c>
      <c r="D2670" s="276">
        <v>-5333</v>
      </c>
      <c r="E2670" s="479">
        <v>3.10415E-3</v>
      </c>
      <c r="F2670" s="276">
        <v>-5333</v>
      </c>
      <c r="G2670" s="276">
        <v>0</v>
      </c>
      <c r="H2670" s="276">
        <v>0</v>
      </c>
      <c r="I2670" s="276">
        <v>0</v>
      </c>
      <c r="J2670" s="276">
        <v>-5333</v>
      </c>
      <c r="K2670" s="479">
        <v>3.10415E-3</v>
      </c>
    </row>
    <row r="2671" spans="1:11" x14ac:dyDescent="0.2">
      <c r="A2671" s="209" t="s">
        <v>1203</v>
      </c>
      <c r="B2671" s="209" t="s">
        <v>837</v>
      </c>
      <c r="C2671" s="209" t="s">
        <v>1753</v>
      </c>
      <c r="D2671" s="276">
        <v>-261548</v>
      </c>
      <c r="E2671" s="479">
        <v>0.15223777999999999</v>
      </c>
      <c r="F2671" s="276">
        <v>-261548</v>
      </c>
      <c r="G2671" s="276">
        <v>0</v>
      </c>
      <c r="H2671" s="276">
        <v>0</v>
      </c>
      <c r="I2671" s="276">
        <v>0</v>
      </c>
      <c r="J2671" s="276">
        <v>-261548</v>
      </c>
      <c r="K2671" s="479">
        <v>0.15223777999999999</v>
      </c>
    </row>
    <row r="2672" spans="1:11" x14ac:dyDescent="0.2">
      <c r="A2672" s="209" t="s">
        <v>1203</v>
      </c>
      <c r="B2672" s="209" t="s">
        <v>1141</v>
      </c>
      <c r="C2672" s="209" t="s">
        <v>1753</v>
      </c>
      <c r="D2672" s="276">
        <v>-109</v>
      </c>
      <c r="E2672" s="479">
        <v>6.3449999999999997E-5</v>
      </c>
      <c r="F2672" s="276">
        <v>-109</v>
      </c>
      <c r="G2672" s="276">
        <v>0</v>
      </c>
      <c r="H2672" s="276">
        <v>0</v>
      </c>
      <c r="I2672" s="276">
        <v>0</v>
      </c>
      <c r="J2672" s="276">
        <v>-109</v>
      </c>
      <c r="K2672" s="479">
        <v>6.3449999999999997E-5</v>
      </c>
    </row>
    <row r="2673" spans="1:11" x14ac:dyDescent="0.2">
      <c r="A2673" s="209" t="s">
        <v>1203</v>
      </c>
      <c r="B2673" s="209" t="s">
        <v>1142</v>
      </c>
      <c r="C2673" s="209" t="s">
        <v>1753</v>
      </c>
      <c r="D2673" s="276">
        <v>-119</v>
      </c>
      <c r="E2673" s="479">
        <v>6.9270000000000006E-5</v>
      </c>
      <c r="F2673" s="276">
        <v>-119</v>
      </c>
      <c r="G2673" s="276">
        <v>0</v>
      </c>
      <c r="H2673" s="276">
        <v>0</v>
      </c>
      <c r="I2673" s="276">
        <v>0</v>
      </c>
      <c r="J2673" s="276">
        <v>-119</v>
      </c>
      <c r="K2673" s="479">
        <v>6.9270000000000006E-5</v>
      </c>
    </row>
    <row r="2674" spans="1:11" x14ac:dyDescent="0.2">
      <c r="A2674" s="209" t="s">
        <v>1203</v>
      </c>
      <c r="B2674" s="209" t="s">
        <v>1144</v>
      </c>
      <c r="C2674" s="209" t="s">
        <v>1753</v>
      </c>
      <c r="D2674" s="276">
        <v>-1105</v>
      </c>
      <c r="E2674" s="479">
        <v>6.4318000000000003E-4</v>
      </c>
      <c r="F2674" s="276">
        <v>-1105</v>
      </c>
      <c r="G2674" s="276">
        <v>0</v>
      </c>
      <c r="H2674" s="276">
        <v>0</v>
      </c>
      <c r="I2674" s="276">
        <v>0</v>
      </c>
      <c r="J2674" s="276">
        <v>-1105</v>
      </c>
      <c r="K2674" s="479">
        <v>6.4318000000000003E-4</v>
      </c>
    </row>
    <row r="2675" spans="1:11" x14ac:dyDescent="0.2">
      <c r="A2675" s="209" t="s">
        <v>1203</v>
      </c>
      <c r="B2675" s="209" t="s">
        <v>1148</v>
      </c>
      <c r="C2675" s="209" t="s">
        <v>1753</v>
      </c>
      <c r="D2675" s="276">
        <v>-675</v>
      </c>
      <c r="E2675" s="479">
        <v>3.9289000000000001E-4</v>
      </c>
      <c r="F2675" s="276">
        <v>-675</v>
      </c>
      <c r="G2675" s="276">
        <v>0</v>
      </c>
      <c r="H2675" s="276">
        <v>0</v>
      </c>
      <c r="I2675" s="276">
        <v>0</v>
      </c>
      <c r="J2675" s="276">
        <v>-675</v>
      </c>
      <c r="K2675" s="479">
        <v>3.9289000000000001E-4</v>
      </c>
    </row>
    <row r="2676" spans="1:11" x14ac:dyDescent="0.2">
      <c r="A2676" s="209" t="s">
        <v>1203</v>
      </c>
      <c r="B2676" s="209" t="s">
        <v>1150</v>
      </c>
      <c r="C2676" s="209" t="s">
        <v>1753</v>
      </c>
      <c r="D2676" s="276">
        <v>-1787</v>
      </c>
      <c r="E2676" s="479">
        <v>1.0401500000000001E-3</v>
      </c>
      <c r="F2676" s="276">
        <v>-1787</v>
      </c>
      <c r="G2676" s="276">
        <v>0</v>
      </c>
      <c r="H2676" s="276">
        <v>0</v>
      </c>
      <c r="I2676" s="276">
        <v>0</v>
      </c>
      <c r="J2676" s="276">
        <v>-1787</v>
      </c>
      <c r="K2676" s="479">
        <v>1.0401500000000001E-3</v>
      </c>
    </row>
    <row r="2677" spans="1:11" x14ac:dyDescent="0.2">
      <c r="A2677" s="209" t="s">
        <v>1203</v>
      </c>
      <c r="B2677" s="209" t="s">
        <v>1152</v>
      </c>
      <c r="C2677" s="209" t="s">
        <v>1753</v>
      </c>
      <c r="D2677" s="276">
        <v>-33201</v>
      </c>
      <c r="E2677" s="479">
        <v>1.9325120000000001E-2</v>
      </c>
      <c r="F2677" s="276">
        <v>-33201</v>
      </c>
      <c r="G2677" s="276">
        <v>0</v>
      </c>
      <c r="H2677" s="276">
        <v>0</v>
      </c>
      <c r="I2677" s="276">
        <v>0</v>
      </c>
      <c r="J2677" s="276">
        <v>-33201</v>
      </c>
      <c r="K2677" s="479">
        <v>1.9325120000000001E-2</v>
      </c>
    </row>
    <row r="2678" spans="1:11" x14ac:dyDescent="0.2">
      <c r="A2678" s="209" t="s">
        <v>1203</v>
      </c>
      <c r="B2678" s="209" t="s">
        <v>1154</v>
      </c>
      <c r="C2678" s="209" t="s">
        <v>1753</v>
      </c>
      <c r="D2678" s="276">
        <v>-55214</v>
      </c>
      <c r="E2678" s="479">
        <v>3.2138100000000003E-2</v>
      </c>
      <c r="F2678" s="276">
        <v>-55214</v>
      </c>
      <c r="G2678" s="276">
        <v>0</v>
      </c>
      <c r="H2678" s="276">
        <v>0</v>
      </c>
      <c r="I2678" s="276">
        <v>0</v>
      </c>
      <c r="J2678" s="276">
        <v>-55214</v>
      </c>
      <c r="K2678" s="479">
        <v>3.2138100000000003E-2</v>
      </c>
    </row>
    <row r="2679" spans="1:11" x14ac:dyDescent="0.2">
      <c r="A2679" s="209" t="s">
        <v>1203</v>
      </c>
      <c r="B2679" s="209" t="s">
        <v>1251</v>
      </c>
      <c r="C2679" s="209" t="s">
        <v>1753</v>
      </c>
      <c r="D2679" s="276">
        <v>-2022</v>
      </c>
      <c r="E2679" s="479">
        <v>1.1769300000000001E-3</v>
      </c>
      <c r="F2679" s="276">
        <v>-2022</v>
      </c>
      <c r="G2679" s="276">
        <v>0</v>
      </c>
      <c r="H2679" s="276">
        <v>0</v>
      </c>
      <c r="I2679" s="276">
        <v>0</v>
      </c>
      <c r="J2679" s="276">
        <v>-2022</v>
      </c>
      <c r="K2679" s="479">
        <v>1.1769300000000001E-3</v>
      </c>
    </row>
    <row r="2680" spans="1:11" x14ac:dyDescent="0.2">
      <c r="A2680" s="209" t="s">
        <v>1203</v>
      </c>
      <c r="B2680" s="209" t="s">
        <v>1157</v>
      </c>
      <c r="C2680" s="209" t="s">
        <v>1753</v>
      </c>
      <c r="D2680" s="276">
        <v>-17727</v>
      </c>
      <c r="E2680" s="479">
        <v>1.0318259999999999E-2</v>
      </c>
      <c r="F2680" s="276">
        <v>-17727</v>
      </c>
      <c r="G2680" s="276">
        <v>0</v>
      </c>
      <c r="H2680" s="276">
        <v>0</v>
      </c>
      <c r="I2680" s="276">
        <v>0</v>
      </c>
      <c r="J2680" s="276">
        <v>-17727</v>
      </c>
      <c r="K2680" s="479">
        <v>1.0318259999999999E-2</v>
      </c>
    </row>
    <row r="2681" spans="1:11" x14ac:dyDescent="0.2">
      <c r="A2681" s="209" t="s">
        <v>1203</v>
      </c>
      <c r="B2681" s="209" t="s">
        <v>1159</v>
      </c>
      <c r="C2681" s="209" t="s">
        <v>1753</v>
      </c>
      <c r="D2681" s="276">
        <v>-50303</v>
      </c>
      <c r="E2681" s="479">
        <v>2.9279579999999999E-2</v>
      </c>
      <c r="F2681" s="276">
        <v>-50303</v>
      </c>
      <c r="G2681" s="276">
        <v>0</v>
      </c>
      <c r="H2681" s="276">
        <v>0</v>
      </c>
      <c r="I2681" s="276">
        <v>0</v>
      </c>
      <c r="J2681" s="276">
        <v>-50303</v>
      </c>
      <c r="K2681" s="479">
        <v>2.9279579999999999E-2</v>
      </c>
    </row>
    <row r="2682" spans="1:11" x14ac:dyDescent="0.2">
      <c r="A2682" s="209" t="s">
        <v>1203</v>
      </c>
      <c r="B2682" s="209" t="s">
        <v>1163</v>
      </c>
      <c r="C2682" s="209" t="s">
        <v>1753</v>
      </c>
      <c r="D2682" s="276">
        <v>-48171</v>
      </c>
      <c r="E2682" s="479">
        <v>2.803862E-2</v>
      </c>
      <c r="F2682" s="276">
        <v>-48171</v>
      </c>
      <c r="G2682" s="276">
        <v>0</v>
      </c>
      <c r="H2682" s="276">
        <v>0</v>
      </c>
      <c r="I2682" s="276">
        <v>0</v>
      </c>
      <c r="J2682" s="276">
        <v>-48171</v>
      </c>
      <c r="K2682" s="479">
        <v>2.803862E-2</v>
      </c>
    </row>
    <row r="2683" spans="1:11" x14ac:dyDescent="0.2">
      <c r="A2683" s="209" t="s">
        <v>1203</v>
      </c>
      <c r="B2683" s="209" t="s">
        <v>1164</v>
      </c>
      <c r="C2683" s="209" t="s">
        <v>1753</v>
      </c>
      <c r="D2683" s="276">
        <v>-268</v>
      </c>
      <c r="E2683" s="479">
        <v>1.5599E-4</v>
      </c>
      <c r="F2683" s="276">
        <v>-268</v>
      </c>
      <c r="G2683" s="276">
        <v>0</v>
      </c>
      <c r="H2683" s="276">
        <v>0</v>
      </c>
      <c r="I2683" s="276">
        <v>0</v>
      </c>
      <c r="J2683" s="276">
        <v>-268</v>
      </c>
      <c r="K2683" s="479">
        <v>1.5599E-4</v>
      </c>
    </row>
    <row r="2684" spans="1:11" x14ac:dyDescent="0.2">
      <c r="A2684" s="209" t="s">
        <v>1203</v>
      </c>
      <c r="B2684" s="209" t="s">
        <v>1165</v>
      </c>
      <c r="C2684" s="209" t="s">
        <v>1753</v>
      </c>
      <c r="D2684" s="276">
        <v>-3005</v>
      </c>
      <c r="E2684" s="479">
        <v>1.7491E-3</v>
      </c>
      <c r="F2684" s="276">
        <v>-3005</v>
      </c>
      <c r="G2684" s="276">
        <v>0</v>
      </c>
      <c r="H2684" s="276">
        <v>0</v>
      </c>
      <c r="I2684" s="276">
        <v>0</v>
      </c>
      <c r="J2684" s="276">
        <v>-3005</v>
      </c>
      <c r="K2684" s="479">
        <v>1.7491E-3</v>
      </c>
    </row>
    <row r="2685" spans="1:11" x14ac:dyDescent="0.2">
      <c r="A2685" s="209" t="s">
        <v>1203</v>
      </c>
      <c r="B2685" s="209" t="s">
        <v>1168</v>
      </c>
      <c r="C2685" s="209" t="s">
        <v>1753</v>
      </c>
      <c r="D2685" s="276">
        <v>-11</v>
      </c>
      <c r="E2685" s="479">
        <v>6.3999999999999997E-6</v>
      </c>
      <c r="F2685" s="276">
        <v>-11</v>
      </c>
      <c r="G2685" s="276">
        <v>0</v>
      </c>
      <c r="H2685" s="276">
        <v>0</v>
      </c>
      <c r="I2685" s="276">
        <v>0</v>
      </c>
      <c r="J2685" s="276">
        <v>-11</v>
      </c>
      <c r="K2685" s="479">
        <v>6.3999999999999997E-6</v>
      </c>
    </row>
    <row r="2686" spans="1:11" x14ac:dyDescent="0.2">
      <c r="A2686" s="209" t="s">
        <v>1203</v>
      </c>
      <c r="B2686" s="209" t="s">
        <v>1169</v>
      </c>
      <c r="C2686" s="209" t="s">
        <v>1753</v>
      </c>
      <c r="D2686" s="276">
        <v>-5457</v>
      </c>
      <c r="E2686" s="479">
        <v>3.1763300000000002E-3</v>
      </c>
      <c r="F2686" s="276">
        <v>-5457</v>
      </c>
      <c r="G2686" s="276">
        <v>0</v>
      </c>
      <c r="H2686" s="276">
        <v>0</v>
      </c>
      <c r="I2686" s="276">
        <v>0</v>
      </c>
      <c r="J2686" s="276">
        <v>-5457</v>
      </c>
      <c r="K2686" s="479">
        <v>3.1763300000000002E-3</v>
      </c>
    </row>
    <row r="2687" spans="1:11" x14ac:dyDescent="0.2">
      <c r="A2687" s="209" t="s">
        <v>1203</v>
      </c>
      <c r="B2687" s="209" t="s">
        <v>793</v>
      </c>
      <c r="C2687" s="209" t="s">
        <v>1753</v>
      </c>
      <c r="D2687" s="276">
        <v>-3569</v>
      </c>
      <c r="E2687" s="479">
        <v>2.0773900000000001E-3</v>
      </c>
      <c r="F2687" s="276">
        <v>-3569</v>
      </c>
      <c r="G2687" s="276">
        <v>0</v>
      </c>
      <c r="H2687" s="276">
        <v>0</v>
      </c>
      <c r="I2687" s="276">
        <v>0</v>
      </c>
      <c r="J2687" s="276">
        <v>-3569</v>
      </c>
      <c r="K2687" s="479">
        <v>2.0773900000000001E-3</v>
      </c>
    </row>
    <row r="2688" spans="1:11" x14ac:dyDescent="0.2">
      <c r="A2688" s="209" t="s">
        <v>1203</v>
      </c>
      <c r="B2688" s="209" t="s">
        <v>1176</v>
      </c>
      <c r="C2688" s="209" t="s">
        <v>1753</v>
      </c>
      <c r="D2688" s="276">
        <v>-714</v>
      </c>
      <c r="E2688" s="479">
        <v>4.1559000000000002E-4</v>
      </c>
      <c r="F2688" s="276">
        <v>-714</v>
      </c>
      <c r="G2688" s="276">
        <v>0</v>
      </c>
      <c r="H2688" s="276">
        <v>0</v>
      </c>
      <c r="I2688" s="276">
        <v>0</v>
      </c>
      <c r="J2688" s="276">
        <v>-714</v>
      </c>
      <c r="K2688" s="479">
        <v>4.1559000000000002E-4</v>
      </c>
    </row>
    <row r="2689" spans="1:11" x14ac:dyDescent="0.2">
      <c r="A2689" s="209" t="s">
        <v>1203</v>
      </c>
      <c r="B2689" s="209" t="s">
        <v>1177</v>
      </c>
      <c r="C2689" s="209" t="s">
        <v>1753</v>
      </c>
      <c r="D2689" s="276">
        <v>-299</v>
      </c>
      <c r="E2689" s="479">
        <v>1.7404000000000001E-4</v>
      </c>
      <c r="F2689" s="276">
        <v>-299</v>
      </c>
      <c r="G2689" s="276">
        <v>0</v>
      </c>
      <c r="H2689" s="276">
        <v>0</v>
      </c>
      <c r="I2689" s="276">
        <v>0</v>
      </c>
      <c r="J2689" s="276">
        <v>-299</v>
      </c>
      <c r="K2689" s="479">
        <v>1.7404000000000001E-4</v>
      </c>
    </row>
    <row r="2690" spans="1:11" x14ac:dyDescent="0.2">
      <c r="A2690" s="209" t="s">
        <v>1203</v>
      </c>
      <c r="B2690" s="209" t="s">
        <v>1178</v>
      </c>
      <c r="C2690" s="209" t="s">
        <v>1753</v>
      </c>
      <c r="D2690" s="276">
        <v>-71</v>
      </c>
      <c r="E2690" s="479">
        <v>4.1329999999999999E-5</v>
      </c>
      <c r="F2690" s="276">
        <v>-71</v>
      </c>
      <c r="G2690" s="276">
        <v>0</v>
      </c>
      <c r="H2690" s="276">
        <v>0</v>
      </c>
      <c r="I2690" s="276">
        <v>0</v>
      </c>
      <c r="J2690" s="276">
        <v>-71</v>
      </c>
      <c r="K2690" s="479">
        <v>4.1329999999999999E-5</v>
      </c>
    </row>
    <row r="2691" spans="1:11" x14ac:dyDescent="0.2">
      <c r="A2691" s="209" t="s">
        <v>1203</v>
      </c>
      <c r="B2691" s="209" t="s">
        <v>1180</v>
      </c>
      <c r="C2691" s="209" t="s">
        <v>1753</v>
      </c>
      <c r="D2691" s="276">
        <v>-277</v>
      </c>
      <c r="E2691" s="479">
        <v>1.6123E-4</v>
      </c>
      <c r="F2691" s="276">
        <v>-277</v>
      </c>
      <c r="G2691" s="276">
        <v>0</v>
      </c>
      <c r="H2691" s="276">
        <v>0</v>
      </c>
      <c r="I2691" s="276">
        <v>0</v>
      </c>
      <c r="J2691" s="276">
        <v>-277</v>
      </c>
      <c r="K2691" s="479">
        <v>1.6123E-4</v>
      </c>
    </row>
    <row r="2692" spans="1:11" x14ac:dyDescent="0.2">
      <c r="A2692" s="209" t="s">
        <v>1203</v>
      </c>
      <c r="B2692" s="209" t="s">
        <v>1181</v>
      </c>
      <c r="C2692" s="209" t="s">
        <v>1753</v>
      </c>
      <c r="D2692" s="276">
        <v>-8</v>
      </c>
      <c r="E2692" s="479">
        <v>4.6600000000000003E-6</v>
      </c>
      <c r="F2692" s="276">
        <v>-8</v>
      </c>
      <c r="G2692" s="276">
        <v>0</v>
      </c>
      <c r="H2692" s="276">
        <v>0</v>
      </c>
      <c r="I2692" s="276">
        <v>0</v>
      </c>
      <c r="J2692" s="276">
        <v>-8</v>
      </c>
      <c r="K2692" s="479">
        <v>4.6600000000000003E-6</v>
      </c>
    </row>
    <row r="2693" spans="1:11" x14ac:dyDescent="0.2">
      <c r="A2693" s="209" t="s">
        <v>1203</v>
      </c>
      <c r="B2693" s="209" t="s">
        <v>1182</v>
      </c>
      <c r="C2693" s="209" t="s">
        <v>1753</v>
      </c>
      <c r="D2693" s="276">
        <v>-631</v>
      </c>
      <c r="E2693" s="479">
        <v>3.6727999999999999E-4</v>
      </c>
      <c r="F2693" s="276">
        <v>-631</v>
      </c>
      <c r="G2693" s="276">
        <v>0</v>
      </c>
      <c r="H2693" s="276">
        <v>0</v>
      </c>
      <c r="I2693" s="276">
        <v>0</v>
      </c>
      <c r="J2693" s="276">
        <v>-631</v>
      </c>
      <c r="K2693" s="479">
        <v>3.6727999999999999E-4</v>
      </c>
    </row>
    <row r="2694" spans="1:11" x14ac:dyDescent="0.2">
      <c r="A2694" s="209" t="s">
        <v>1203</v>
      </c>
      <c r="B2694" s="209" t="s">
        <v>1183</v>
      </c>
      <c r="C2694" s="209" t="s">
        <v>1753</v>
      </c>
      <c r="D2694" s="276">
        <v>-411431</v>
      </c>
      <c r="E2694" s="479">
        <v>0.23947932999999999</v>
      </c>
      <c r="F2694" s="276">
        <v>-411431</v>
      </c>
      <c r="G2694" s="276">
        <v>0</v>
      </c>
      <c r="H2694" s="276">
        <v>0</v>
      </c>
      <c r="I2694" s="276">
        <v>0</v>
      </c>
      <c r="J2694" s="276">
        <v>-411431</v>
      </c>
      <c r="K2694" s="479">
        <v>0.23947932999999999</v>
      </c>
    </row>
    <row r="2695" spans="1:11" x14ac:dyDescent="0.2">
      <c r="A2695" s="209" t="s">
        <v>1203</v>
      </c>
      <c r="B2695" s="209" t="s">
        <v>1184</v>
      </c>
      <c r="C2695" s="209" t="s">
        <v>1753</v>
      </c>
      <c r="D2695" s="276">
        <v>-367109</v>
      </c>
      <c r="E2695" s="479">
        <v>0.21368107</v>
      </c>
      <c r="F2695" s="276">
        <v>-367109</v>
      </c>
      <c r="G2695" s="276">
        <v>0</v>
      </c>
      <c r="H2695" s="276">
        <v>0</v>
      </c>
      <c r="I2695" s="276">
        <v>0</v>
      </c>
      <c r="J2695" s="276">
        <v>-367109</v>
      </c>
      <c r="K2695" s="479">
        <v>0.21368107</v>
      </c>
    </row>
    <row r="2696" spans="1:11" x14ac:dyDescent="0.2">
      <c r="A2696" s="209" t="s">
        <v>1203</v>
      </c>
      <c r="B2696" s="209" t="s">
        <v>1185</v>
      </c>
      <c r="C2696" s="209" t="s">
        <v>1753</v>
      </c>
      <c r="D2696" s="276">
        <v>-2253</v>
      </c>
      <c r="E2696" s="479">
        <v>1.31139E-3</v>
      </c>
      <c r="F2696" s="276">
        <v>-2253</v>
      </c>
      <c r="G2696" s="276">
        <v>0</v>
      </c>
      <c r="H2696" s="276">
        <v>0</v>
      </c>
      <c r="I2696" s="276">
        <v>0</v>
      </c>
      <c r="J2696" s="276">
        <v>-2253</v>
      </c>
      <c r="K2696" s="479">
        <v>1.31139E-3</v>
      </c>
    </row>
    <row r="2697" spans="1:11" x14ac:dyDescent="0.2">
      <c r="A2697" s="209" t="s">
        <v>1203</v>
      </c>
      <c r="B2697" s="209" t="s">
        <v>1186</v>
      </c>
      <c r="C2697" s="209" t="s">
        <v>1753</v>
      </c>
      <c r="D2697" s="276">
        <v>-116293</v>
      </c>
      <c r="E2697" s="479">
        <v>6.7690009999999995E-2</v>
      </c>
      <c r="F2697" s="276">
        <v>-116293</v>
      </c>
      <c r="G2697" s="276">
        <v>0</v>
      </c>
      <c r="H2697" s="276">
        <v>0</v>
      </c>
      <c r="I2697" s="276">
        <v>0</v>
      </c>
      <c r="J2697" s="276">
        <v>-116293</v>
      </c>
      <c r="K2697" s="479">
        <v>6.7690009999999995E-2</v>
      </c>
    </row>
    <row r="2698" spans="1:11" x14ac:dyDescent="0.2">
      <c r="A2698" s="209" t="s">
        <v>1203</v>
      </c>
      <c r="B2698" s="209" t="s">
        <v>1187</v>
      </c>
      <c r="C2698" s="209" t="s">
        <v>1753</v>
      </c>
      <c r="D2698" s="276">
        <v>-7247</v>
      </c>
      <c r="E2698" s="479">
        <v>4.21822E-3</v>
      </c>
      <c r="F2698" s="276">
        <v>-7247</v>
      </c>
      <c r="G2698" s="276">
        <v>0</v>
      </c>
      <c r="H2698" s="276">
        <v>0</v>
      </c>
      <c r="I2698" s="276">
        <v>0</v>
      </c>
      <c r="J2698" s="276">
        <v>-7247</v>
      </c>
      <c r="K2698" s="479">
        <v>4.21822E-3</v>
      </c>
    </row>
    <row r="2699" spans="1:11" x14ac:dyDescent="0.2">
      <c r="A2699" s="209" t="s">
        <v>1203</v>
      </c>
      <c r="B2699" s="209" t="s">
        <v>1189</v>
      </c>
      <c r="C2699" s="209" t="s">
        <v>1753</v>
      </c>
      <c r="D2699" s="276">
        <v>-10043</v>
      </c>
      <c r="E2699" s="479">
        <v>5.8456699999999999E-3</v>
      </c>
      <c r="F2699" s="276">
        <v>-10043</v>
      </c>
      <c r="G2699" s="276">
        <v>0</v>
      </c>
      <c r="H2699" s="276">
        <v>0</v>
      </c>
      <c r="I2699" s="276">
        <v>0</v>
      </c>
      <c r="J2699" s="276">
        <v>-10043</v>
      </c>
      <c r="K2699" s="479">
        <v>5.8456699999999999E-3</v>
      </c>
    </row>
    <row r="2700" spans="1:11" x14ac:dyDescent="0.2">
      <c r="A2700" s="209" t="s">
        <v>1203</v>
      </c>
      <c r="B2700" s="209" t="s">
        <v>1190</v>
      </c>
      <c r="C2700" s="209" t="s">
        <v>1753</v>
      </c>
      <c r="D2700" s="276">
        <v>-1718023</v>
      </c>
      <c r="E2700" s="479">
        <v>1</v>
      </c>
      <c r="F2700" s="276">
        <v>-1718023</v>
      </c>
      <c r="G2700" s="276">
        <v>0</v>
      </c>
      <c r="H2700" s="276">
        <v>0</v>
      </c>
      <c r="I2700" s="276">
        <v>0</v>
      </c>
      <c r="J2700" s="276">
        <v>-1718023</v>
      </c>
      <c r="K2700" s="479">
        <v>1</v>
      </c>
    </row>
    <row r="2701" spans="1:11" x14ac:dyDescent="0.2">
      <c r="A2701" s="209" t="s">
        <v>1203</v>
      </c>
      <c r="B2701" s="209" t="s">
        <v>691</v>
      </c>
      <c r="C2701" s="209" t="s">
        <v>1753</v>
      </c>
      <c r="D2701" s="276">
        <v>-1718023</v>
      </c>
      <c r="E2701" s="479">
        <v>1</v>
      </c>
      <c r="F2701" s="276">
        <v>0</v>
      </c>
      <c r="G2701" s="276">
        <v>0</v>
      </c>
      <c r="H2701" s="276">
        <v>0</v>
      </c>
      <c r="I2701" s="276">
        <v>0</v>
      </c>
      <c r="J2701" s="276">
        <v>-1718023</v>
      </c>
      <c r="K2701" s="479">
        <v>1</v>
      </c>
    </row>
    <row r="2702" spans="1:11" x14ac:dyDescent="0.2">
      <c r="A2702" s="209" t="s">
        <v>742</v>
      </c>
      <c r="B2702" s="209" t="s">
        <v>508</v>
      </c>
      <c r="C2702" s="209" t="s">
        <v>1753</v>
      </c>
      <c r="D2702" s="276">
        <v>-18</v>
      </c>
      <c r="E2702" s="479">
        <v>1.7269999999999999E-5</v>
      </c>
      <c r="F2702" s="276">
        <v>-18</v>
      </c>
      <c r="G2702" s="276">
        <v>0</v>
      </c>
      <c r="H2702" s="276">
        <v>0</v>
      </c>
      <c r="I2702" s="276">
        <v>0</v>
      </c>
      <c r="J2702" s="276">
        <v>-18</v>
      </c>
      <c r="K2702" s="479">
        <v>1.7269999999999999E-5</v>
      </c>
    </row>
    <row r="2703" spans="1:11" x14ac:dyDescent="0.2">
      <c r="A2703" s="209" t="s">
        <v>742</v>
      </c>
      <c r="B2703" s="209" t="s">
        <v>500</v>
      </c>
      <c r="C2703" s="209" t="s">
        <v>1753</v>
      </c>
      <c r="D2703" s="276">
        <v>-1764</v>
      </c>
      <c r="E2703" s="479">
        <v>1.6923299999999999E-3</v>
      </c>
      <c r="F2703" s="276">
        <v>-1764</v>
      </c>
      <c r="G2703" s="276">
        <v>0</v>
      </c>
      <c r="H2703" s="276">
        <v>0</v>
      </c>
      <c r="I2703" s="276">
        <v>0</v>
      </c>
      <c r="J2703" s="276">
        <v>-1764</v>
      </c>
      <c r="K2703" s="479">
        <v>1.6923299999999999E-3</v>
      </c>
    </row>
    <row r="2704" spans="1:11" x14ac:dyDescent="0.2">
      <c r="A2704" s="209" t="s">
        <v>742</v>
      </c>
      <c r="B2704" s="209" t="s">
        <v>490</v>
      </c>
      <c r="C2704" s="209" t="s">
        <v>1753</v>
      </c>
      <c r="D2704" s="276">
        <v>-3281</v>
      </c>
      <c r="E2704" s="479">
        <v>3.1476899999999999E-3</v>
      </c>
      <c r="F2704" s="276">
        <v>-3281</v>
      </c>
      <c r="G2704" s="276">
        <v>0</v>
      </c>
      <c r="H2704" s="276">
        <v>0</v>
      </c>
      <c r="I2704" s="276">
        <v>0</v>
      </c>
      <c r="J2704" s="276">
        <v>-3281</v>
      </c>
      <c r="K2704" s="479">
        <v>3.1476899999999999E-3</v>
      </c>
    </row>
    <row r="2705" spans="1:11" x14ac:dyDescent="0.2">
      <c r="A2705" s="209" t="s">
        <v>742</v>
      </c>
      <c r="B2705" s="209" t="s">
        <v>489</v>
      </c>
      <c r="C2705" s="209" t="s">
        <v>1753</v>
      </c>
      <c r="D2705" s="276">
        <v>-26284</v>
      </c>
      <c r="E2705" s="479">
        <v>2.521607E-2</v>
      </c>
      <c r="F2705" s="276">
        <v>-26284</v>
      </c>
      <c r="G2705" s="276">
        <v>0</v>
      </c>
      <c r="H2705" s="276">
        <v>0</v>
      </c>
      <c r="I2705" s="276">
        <v>0</v>
      </c>
      <c r="J2705" s="276">
        <v>-26284</v>
      </c>
      <c r="K2705" s="479">
        <v>2.521607E-2</v>
      </c>
    </row>
    <row r="2706" spans="1:11" x14ac:dyDescent="0.2">
      <c r="A2706" s="209" t="s">
        <v>742</v>
      </c>
      <c r="B2706" s="209" t="s">
        <v>487</v>
      </c>
      <c r="C2706" s="209" t="s">
        <v>1753</v>
      </c>
      <c r="D2706" s="276">
        <v>-899</v>
      </c>
      <c r="E2706" s="479">
        <v>8.6246999999999995E-4</v>
      </c>
      <c r="F2706" s="276">
        <v>-899</v>
      </c>
      <c r="G2706" s="276">
        <v>0</v>
      </c>
      <c r="H2706" s="276">
        <v>0</v>
      </c>
      <c r="I2706" s="276">
        <v>0</v>
      </c>
      <c r="J2706" s="276">
        <v>-899</v>
      </c>
      <c r="K2706" s="479">
        <v>8.6246999999999995E-4</v>
      </c>
    </row>
    <row r="2707" spans="1:11" x14ac:dyDescent="0.2">
      <c r="A2707" s="209" t="s">
        <v>742</v>
      </c>
      <c r="B2707" s="209" t="s">
        <v>479</v>
      </c>
      <c r="C2707" s="209" t="s">
        <v>1753</v>
      </c>
      <c r="D2707" s="276">
        <v>-390</v>
      </c>
      <c r="E2707" s="479">
        <v>3.7415000000000001E-4</v>
      </c>
      <c r="F2707" s="276">
        <v>-390</v>
      </c>
      <c r="G2707" s="276">
        <v>0</v>
      </c>
      <c r="H2707" s="276">
        <v>0</v>
      </c>
      <c r="I2707" s="276">
        <v>0</v>
      </c>
      <c r="J2707" s="276">
        <v>-390</v>
      </c>
      <c r="K2707" s="479">
        <v>3.7415000000000001E-4</v>
      </c>
    </row>
    <row r="2708" spans="1:11" x14ac:dyDescent="0.2">
      <c r="A2708" s="209" t="s">
        <v>742</v>
      </c>
      <c r="B2708" s="209" t="s">
        <v>472</v>
      </c>
      <c r="C2708" s="209" t="s">
        <v>1753</v>
      </c>
      <c r="D2708" s="276">
        <v>-4761</v>
      </c>
      <c r="E2708" s="479">
        <v>4.56756E-3</v>
      </c>
      <c r="F2708" s="276">
        <v>-4761</v>
      </c>
      <c r="G2708" s="276">
        <v>0</v>
      </c>
      <c r="H2708" s="276">
        <v>0</v>
      </c>
      <c r="I2708" s="276">
        <v>0</v>
      </c>
      <c r="J2708" s="276">
        <v>-4761</v>
      </c>
      <c r="K2708" s="479">
        <v>4.56756E-3</v>
      </c>
    </row>
    <row r="2709" spans="1:11" x14ac:dyDescent="0.2">
      <c r="A2709" s="209" t="s">
        <v>742</v>
      </c>
      <c r="B2709" s="209" t="s">
        <v>1096</v>
      </c>
      <c r="C2709" s="209" t="s">
        <v>1753</v>
      </c>
      <c r="D2709" s="276">
        <v>-4</v>
      </c>
      <c r="E2709" s="479">
        <v>3.8399999999999997E-6</v>
      </c>
      <c r="F2709" s="276">
        <v>-4</v>
      </c>
      <c r="G2709" s="276">
        <v>0</v>
      </c>
      <c r="H2709" s="276">
        <v>0</v>
      </c>
      <c r="I2709" s="276">
        <v>0</v>
      </c>
      <c r="J2709" s="276">
        <v>-4</v>
      </c>
      <c r="K2709" s="479">
        <v>3.8399999999999997E-6</v>
      </c>
    </row>
    <row r="2710" spans="1:11" x14ac:dyDescent="0.2">
      <c r="A2710" s="209" t="s">
        <v>742</v>
      </c>
      <c r="B2710" s="209" t="s">
        <v>1097</v>
      </c>
      <c r="C2710" s="209" t="s">
        <v>1753</v>
      </c>
      <c r="D2710" s="276">
        <v>-1549</v>
      </c>
      <c r="E2710" s="479">
        <v>1.48606E-3</v>
      </c>
      <c r="F2710" s="276">
        <v>-1549</v>
      </c>
      <c r="G2710" s="276">
        <v>0</v>
      </c>
      <c r="H2710" s="276">
        <v>0</v>
      </c>
      <c r="I2710" s="276">
        <v>0</v>
      </c>
      <c r="J2710" s="276">
        <v>-1549</v>
      </c>
      <c r="K2710" s="479">
        <v>1.48606E-3</v>
      </c>
    </row>
    <row r="2711" spans="1:11" x14ac:dyDescent="0.2">
      <c r="A2711" s="209" t="s">
        <v>742</v>
      </c>
      <c r="B2711" s="209" t="s">
        <v>1098</v>
      </c>
      <c r="C2711" s="209" t="s">
        <v>1753</v>
      </c>
      <c r="D2711" s="276">
        <v>-6637</v>
      </c>
      <c r="E2711" s="479">
        <v>6.36734E-3</v>
      </c>
      <c r="F2711" s="276">
        <v>-6637</v>
      </c>
      <c r="G2711" s="276">
        <v>0</v>
      </c>
      <c r="H2711" s="276">
        <v>0</v>
      </c>
      <c r="I2711" s="276">
        <v>0</v>
      </c>
      <c r="J2711" s="276">
        <v>-6637</v>
      </c>
      <c r="K2711" s="479">
        <v>6.36734E-3</v>
      </c>
    </row>
    <row r="2712" spans="1:11" x14ac:dyDescent="0.2">
      <c r="A2712" s="209" t="s">
        <v>742</v>
      </c>
      <c r="B2712" s="209" t="s">
        <v>1099</v>
      </c>
      <c r="C2712" s="209" t="s">
        <v>1753</v>
      </c>
      <c r="D2712" s="276">
        <v>-724</v>
      </c>
      <c r="E2712" s="479">
        <v>6.9457999999999998E-4</v>
      </c>
      <c r="F2712" s="276">
        <v>-724</v>
      </c>
      <c r="G2712" s="276">
        <v>0</v>
      </c>
      <c r="H2712" s="276">
        <v>0</v>
      </c>
      <c r="I2712" s="276">
        <v>0</v>
      </c>
      <c r="J2712" s="276">
        <v>-724</v>
      </c>
      <c r="K2712" s="479">
        <v>6.9457999999999998E-4</v>
      </c>
    </row>
    <row r="2713" spans="1:11" x14ac:dyDescent="0.2">
      <c r="A2713" s="209" t="s">
        <v>742</v>
      </c>
      <c r="B2713" s="209" t="s">
        <v>444</v>
      </c>
      <c r="C2713" s="209" t="s">
        <v>1753</v>
      </c>
      <c r="D2713" s="276">
        <v>-231619</v>
      </c>
      <c r="E2713" s="479">
        <v>0.22220825999999999</v>
      </c>
      <c r="F2713" s="276">
        <v>-231619</v>
      </c>
      <c r="G2713" s="276">
        <v>0</v>
      </c>
      <c r="H2713" s="276">
        <v>0</v>
      </c>
      <c r="I2713" s="276">
        <v>0</v>
      </c>
      <c r="J2713" s="276">
        <v>-231619</v>
      </c>
      <c r="K2713" s="479">
        <v>0.22220825999999999</v>
      </c>
    </row>
    <row r="2714" spans="1:11" x14ac:dyDescent="0.2">
      <c r="A2714" s="209" t="s">
        <v>742</v>
      </c>
      <c r="B2714" s="209" t="s">
        <v>440</v>
      </c>
      <c r="C2714" s="209" t="s">
        <v>1753</v>
      </c>
      <c r="D2714" s="276">
        <v>-55318</v>
      </c>
      <c r="E2714" s="479">
        <v>5.3070409999999998E-2</v>
      </c>
      <c r="F2714" s="276">
        <v>-55318</v>
      </c>
      <c r="G2714" s="276">
        <v>0</v>
      </c>
      <c r="H2714" s="276">
        <v>0</v>
      </c>
      <c r="I2714" s="276">
        <v>0</v>
      </c>
      <c r="J2714" s="276">
        <v>-55318</v>
      </c>
      <c r="K2714" s="479">
        <v>5.3070409999999998E-2</v>
      </c>
    </row>
    <row r="2715" spans="1:11" x14ac:dyDescent="0.2">
      <c r="A2715" s="209" t="s">
        <v>742</v>
      </c>
      <c r="B2715" s="209" t="s">
        <v>292</v>
      </c>
      <c r="C2715" s="209" t="s">
        <v>1753</v>
      </c>
      <c r="D2715" s="276">
        <v>-2089</v>
      </c>
      <c r="E2715" s="479">
        <v>2.0041199999999999E-3</v>
      </c>
      <c r="F2715" s="276">
        <v>-2089</v>
      </c>
      <c r="G2715" s="276">
        <v>0</v>
      </c>
      <c r="H2715" s="276">
        <v>0</v>
      </c>
      <c r="I2715" s="276">
        <v>0</v>
      </c>
      <c r="J2715" s="276">
        <v>-2089</v>
      </c>
      <c r="K2715" s="479">
        <v>2.0041199999999999E-3</v>
      </c>
    </row>
    <row r="2716" spans="1:11" x14ac:dyDescent="0.2">
      <c r="A2716" s="209" t="s">
        <v>742</v>
      </c>
      <c r="B2716" s="209" t="s">
        <v>290</v>
      </c>
      <c r="C2716" s="209" t="s">
        <v>1753</v>
      </c>
      <c r="D2716" s="276">
        <v>-28577</v>
      </c>
      <c r="E2716" s="479">
        <v>2.7415910000000002E-2</v>
      </c>
      <c r="F2716" s="276">
        <v>-28577</v>
      </c>
      <c r="G2716" s="276">
        <v>0</v>
      </c>
      <c r="H2716" s="276">
        <v>0</v>
      </c>
      <c r="I2716" s="276">
        <v>0</v>
      </c>
      <c r="J2716" s="276">
        <v>-28577</v>
      </c>
      <c r="K2716" s="479">
        <v>2.7415910000000002E-2</v>
      </c>
    </row>
    <row r="2717" spans="1:11" x14ac:dyDescent="0.2">
      <c r="A2717" s="209" t="s">
        <v>742</v>
      </c>
      <c r="B2717" s="209" t="s">
        <v>287</v>
      </c>
      <c r="C2717" s="209" t="s">
        <v>1753</v>
      </c>
      <c r="D2717" s="276">
        <v>-56327</v>
      </c>
      <c r="E2717" s="479">
        <v>5.4038419999999997E-2</v>
      </c>
      <c r="F2717" s="276">
        <v>-56327</v>
      </c>
      <c r="G2717" s="276">
        <v>0</v>
      </c>
      <c r="H2717" s="276">
        <v>0</v>
      </c>
      <c r="I2717" s="276">
        <v>0</v>
      </c>
      <c r="J2717" s="276">
        <v>-56327</v>
      </c>
      <c r="K2717" s="479">
        <v>5.4038419999999997E-2</v>
      </c>
    </row>
    <row r="2718" spans="1:11" x14ac:dyDescent="0.2">
      <c r="A2718" s="209" t="s">
        <v>742</v>
      </c>
      <c r="B2718" s="209" t="s">
        <v>284</v>
      </c>
      <c r="C2718" s="209" t="s">
        <v>1753</v>
      </c>
      <c r="D2718" s="276">
        <v>-9533</v>
      </c>
      <c r="E2718" s="479">
        <v>9.1456699999999998E-3</v>
      </c>
      <c r="F2718" s="276">
        <v>-9533</v>
      </c>
      <c r="G2718" s="276">
        <v>0</v>
      </c>
      <c r="H2718" s="276">
        <v>0</v>
      </c>
      <c r="I2718" s="276">
        <v>0</v>
      </c>
      <c r="J2718" s="276">
        <v>-9533</v>
      </c>
      <c r="K2718" s="479">
        <v>9.1456699999999998E-3</v>
      </c>
    </row>
    <row r="2719" spans="1:11" x14ac:dyDescent="0.2">
      <c r="A2719" s="209" t="s">
        <v>742</v>
      </c>
      <c r="B2719" s="209" t="s">
        <v>273</v>
      </c>
      <c r="C2719" s="209" t="s">
        <v>1753</v>
      </c>
      <c r="D2719" s="276">
        <v>-35538</v>
      </c>
      <c r="E2719" s="479">
        <v>3.4094079999999999E-2</v>
      </c>
      <c r="F2719" s="276">
        <v>-35538</v>
      </c>
      <c r="G2719" s="276">
        <v>0</v>
      </c>
      <c r="H2719" s="276">
        <v>0</v>
      </c>
      <c r="I2719" s="276">
        <v>0</v>
      </c>
      <c r="J2719" s="276">
        <v>-35538</v>
      </c>
      <c r="K2719" s="479">
        <v>3.4094079999999999E-2</v>
      </c>
    </row>
    <row r="2720" spans="1:11" x14ac:dyDescent="0.2">
      <c r="A2720" s="209" t="s">
        <v>742</v>
      </c>
      <c r="B2720" s="209" t="s">
        <v>267</v>
      </c>
      <c r="C2720" s="209" t="s">
        <v>1753</v>
      </c>
      <c r="D2720" s="276">
        <v>-21706</v>
      </c>
      <c r="E2720" s="479">
        <v>2.0824079999999998E-2</v>
      </c>
      <c r="F2720" s="276">
        <v>-21706</v>
      </c>
      <c r="G2720" s="276">
        <v>0</v>
      </c>
      <c r="H2720" s="276">
        <v>0</v>
      </c>
      <c r="I2720" s="276">
        <v>0</v>
      </c>
      <c r="J2720" s="276">
        <v>-21706</v>
      </c>
      <c r="K2720" s="479">
        <v>2.0824079999999998E-2</v>
      </c>
    </row>
    <row r="2721" spans="1:11" x14ac:dyDescent="0.2">
      <c r="A2721" s="209" t="s">
        <v>742</v>
      </c>
      <c r="B2721" s="209" t="s">
        <v>264</v>
      </c>
      <c r="C2721" s="209" t="s">
        <v>1753</v>
      </c>
      <c r="D2721" s="276">
        <v>-8747</v>
      </c>
      <c r="E2721" s="479">
        <v>8.3916100000000007E-3</v>
      </c>
      <c r="F2721" s="276">
        <v>-8747</v>
      </c>
      <c r="G2721" s="276">
        <v>0</v>
      </c>
      <c r="H2721" s="276">
        <v>0</v>
      </c>
      <c r="I2721" s="276">
        <v>0</v>
      </c>
      <c r="J2721" s="276">
        <v>-8747</v>
      </c>
      <c r="K2721" s="479">
        <v>8.3916100000000007E-3</v>
      </c>
    </row>
    <row r="2722" spans="1:11" x14ac:dyDescent="0.2">
      <c r="A2722" s="209" t="s">
        <v>742</v>
      </c>
      <c r="B2722" s="209" t="s">
        <v>262</v>
      </c>
      <c r="C2722" s="209" t="s">
        <v>1753</v>
      </c>
      <c r="D2722" s="276">
        <v>-759</v>
      </c>
      <c r="E2722" s="479">
        <v>7.2816000000000005E-4</v>
      </c>
      <c r="F2722" s="276">
        <v>-759</v>
      </c>
      <c r="G2722" s="276">
        <v>0</v>
      </c>
      <c r="H2722" s="276">
        <v>0</v>
      </c>
      <c r="I2722" s="276">
        <v>0</v>
      </c>
      <c r="J2722" s="276">
        <v>-759</v>
      </c>
      <c r="K2722" s="479">
        <v>7.2816000000000005E-4</v>
      </c>
    </row>
    <row r="2723" spans="1:11" x14ac:dyDescent="0.2">
      <c r="A2723" s="209" t="s">
        <v>742</v>
      </c>
      <c r="B2723" s="209" t="s">
        <v>260</v>
      </c>
      <c r="C2723" s="209" t="s">
        <v>1753</v>
      </c>
      <c r="D2723" s="276">
        <v>-324</v>
      </c>
      <c r="E2723" s="479">
        <v>3.1084E-4</v>
      </c>
      <c r="F2723" s="276">
        <v>-324</v>
      </c>
      <c r="G2723" s="276">
        <v>0</v>
      </c>
      <c r="H2723" s="276">
        <v>0</v>
      </c>
      <c r="I2723" s="276">
        <v>0</v>
      </c>
      <c r="J2723" s="276">
        <v>-324</v>
      </c>
      <c r="K2723" s="479">
        <v>3.1084E-4</v>
      </c>
    </row>
    <row r="2724" spans="1:11" x14ac:dyDescent="0.2">
      <c r="A2724" s="209" t="s">
        <v>742</v>
      </c>
      <c r="B2724" s="209" t="s">
        <v>258</v>
      </c>
      <c r="C2724" s="209" t="s">
        <v>1753</v>
      </c>
      <c r="D2724" s="276">
        <v>-1089</v>
      </c>
      <c r="E2724" s="479">
        <v>1.0447500000000001E-3</v>
      </c>
      <c r="F2724" s="276">
        <v>-1089</v>
      </c>
      <c r="G2724" s="276">
        <v>0</v>
      </c>
      <c r="H2724" s="276">
        <v>0</v>
      </c>
      <c r="I2724" s="276">
        <v>0</v>
      </c>
      <c r="J2724" s="276">
        <v>-1089</v>
      </c>
      <c r="K2724" s="479">
        <v>1.0447500000000001E-3</v>
      </c>
    </row>
    <row r="2725" spans="1:11" x14ac:dyDescent="0.2">
      <c r="A2725" s="209" t="s">
        <v>742</v>
      </c>
      <c r="B2725" s="209" t="s">
        <v>254</v>
      </c>
      <c r="C2725" s="209" t="s">
        <v>1753</v>
      </c>
      <c r="D2725" s="276">
        <v>-5260</v>
      </c>
      <c r="E2725" s="479">
        <v>5.0462800000000002E-3</v>
      </c>
      <c r="F2725" s="276">
        <v>-5260</v>
      </c>
      <c r="G2725" s="276">
        <v>0</v>
      </c>
      <c r="H2725" s="276">
        <v>0</v>
      </c>
      <c r="I2725" s="276">
        <v>0</v>
      </c>
      <c r="J2725" s="276">
        <v>-5260</v>
      </c>
      <c r="K2725" s="479">
        <v>5.0462800000000002E-3</v>
      </c>
    </row>
    <row r="2726" spans="1:11" x14ac:dyDescent="0.2">
      <c r="A2726" s="209" t="s">
        <v>742</v>
      </c>
      <c r="B2726" s="209" t="s">
        <v>251</v>
      </c>
      <c r="C2726" s="209" t="s">
        <v>1753</v>
      </c>
      <c r="D2726" s="276">
        <v>-888</v>
      </c>
      <c r="E2726" s="479">
        <v>8.5192000000000004E-4</v>
      </c>
      <c r="F2726" s="276">
        <v>-888</v>
      </c>
      <c r="G2726" s="276">
        <v>0</v>
      </c>
      <c r="H2726" s="276">
        <v>0</v>
      </c>
      <c r="I2726" s="276">
        <v>0</v>
      </c>
      <c r="J2726" s="276">
        <v>-888</v>
      </c>
      <c r="K2726" s="479">
        <v>8.5192000000000004E-4</v>
      </c>
    </row>
    <row r="2727" spans="1:11" x14ac:dyDescent="0.2">
      <c r="A2727" s="209" t="s">
        <v>742</v>
      </c>
      <c r="B2727" s="209" t="s">
        <v>247</v>
      </c>
      <c r="C2727" s="209" t="s">
        <v>1753</v>
      </c>
      <c r="D2727" s="276">
        <v>-2893</v>
      </c>
      <c r="E2727" s="479">
        <v>2.77546E-3</v>
      </c>
      <c r="F2727" s="276">
        <v>-2893</v>
      </c>
      <c r="G2727" s="276">
        <v>0</v>
      </c>
      <c r="H2727" s="276">
        <v>0</v>
      </c>
      <c r="I2727" s="276">
        <v>0</v>
      </c>
      <c r="J2727" s="276">
        <v>-2893</v>
      </c>
      <c r="K2727" s="479">
        <v>2.77546E-3</v>
      </c>
    </row>
    <row r="2728" spans="1:11" x14ac:dyDescent="0.2">
      <c r="A2728" s="209" t="s">
        <v>742</v>
      </c>
      <c r="B2728" s="209" t="s">
        <v>243</v>
      </c>
      <c r="C2728" s="209" t="s">
        <v>1753</v>
      </c>
      <c r="D2728" s="276">
        <v>-209404</v>
      </c>
      <c r="E2728" s="479">
        <v>0.20089586000000001</v>
      </c>
      <c r="F2728" s="276">
        <v>-209404</v>
      </c>
      <c r="G2728" s="276">
        <v>0</v>
      </c>
      <c r="H2728" s="276">
        <v>0</v>
      </c>
      <c r="I2728" s="276">
        <v>0</v>
      </c>
      <c r="J2728" s="276">
        <v>-209404</v>
      </c>
      <c r="K2728" s="479">
        <v>0.20089586000000001</v>
      </c>
    </row>
    <row r="2729" spans="1:11" x14ac:dyDescent="0.2">
      <c r="A2729" s="209" t="s">
        <v>742</v>
      </c>
      <c r="B2729" s="209" t="s">
        <v>240</v>
      </c>
      <c r="C2729" s="209" t="s">
        <v>1753</v>
      </c>
      <c r="D2729" s="276">
        <v>-23178</v>
      </c>
      <c r="E2729" s="479">
        <v>2.2236269999999999E-2</v>
      </c>
      <c r="F2729" s="276">
        <v>-23178</v>
      </c>
      <c r="G2729" s="276">
        <v>0</v>
      </c>
      <c r="H2729" s="276">
        <v>0</v>
      </c>
      <c r="I2729" s="276">
        <v>0</v>
      </c>
      <c r="J2729" s="276">
        <v>-23178</v>
      </c>
      <c r="K2729" s="479">
        <v>2.2236269999999999E-2</v>
      </c>
    </row>
    <row r="2730" spans="1:11" x14ac:dyDescent="0.2">
      <c r="A2730" s="209" t="s">
        <v>742</v>
      </c>
      <c r="B2730" s="209" t="s">
        <v>237</v>
      </c>
      <c r="C2730" s="209" t="s">
        <v>1753</v>
      </c>
      <c r="D2730" s="276">
        <v>-26625</v>
      </c>
      <c r="E2730" s="479">
        <v>2.5543219999999998E-2</v>
      </c>
      <c r="F2730" s="276">
        <v>-26625</v>
      </c>
      <c r="G2730" s="276">
        <v>0</v>
      </c>
      <c r="H2730" s="276">
        <v>0</v>
      </c>
      <c r="I2730" s="276">
        <v>0</v>
      </c>
      <c r="J2730" s="276">
        <v>-26625</v>
      </c>
      <c r="K2730" s="479">
        <v>2.5543219999999998E-2</v>
      </c>
    </row>
    <row r="2731" spans="1:11" x14ac:dyDescent="0.2">
      <c r="A2731" s="209" t="s">
        <v>742</v>
      </c>
      <c r="B2731" s="209" t="s">
        <v>234</v>
      </c>
      <c r="C2731" s="209" t="s">
        <v>1753</v>
      </c>
      <c r="D2731" s="276">
        <v>-21468</v>
      </c>
      <c r="E2731" s="479">
        <v>2.0595749999999999E-2</v>
      </c>
      <c r="F2731" s="276">
        <v>-21468</v>
      </c>
      <c r="G2731" s="276">
        <v>0</v>
      </c>
      <c r="H2731" s="276">
        <v>0</v>
      </c>
      <c r="I2731" s="276">
        <v>0</v>
      </c>
      <c r="J2731" s="276">
        <v>-21468</v>
      </c>
      <c r="K2731" s="479">
        <v>2.0595749999999999E-2</v>
      </c>
    </row>
    <row r="2732" spans="1:11" x14ac:dyDescent="0.2">
      <c r="A2732" s="209" t="s">
        <v>742</v>
      </c>
      <c r="B2732" s="209" t="s">
        <v>230</v>
      </c>
      <c r="C2732" s="209" t="s">
        <v>1753</v>
      </c>
      <c r="D2732" s="276">
        <v>-6002</v>
      </c>
      <c r="E2732" s="479">
        <v>5.7581400000000001E-3</v>
      </c>
      <c r="F2732" s="276">
        <v>-6002</v>
      </c>
      <c r="G2732" s="276">
        <v>0</v>
      </c>
      <c r="H2732" s="276">
        <v>0</v>
      </c>
      <c r="I2732" s="276">
        <v>0</v>
      </c>
      <c r="J2732" s="276">
        <v>-6002</v>
      </c>
      <c r="K2732" s="479">
        <v>5.7581400000000001E-3</v>
      </c>
    </row>
    <row r="2733" spans="1:11" x14ac:dyDescent="0.2">
      <c r="A2733" s="209" t="s">
        <v>742</v>
      </c>
      <c r="B2733" s="209" t="s">
        <v>1100</v>
      </c>
      <c r="C2733" s="209" t="s">
        <v>1753</v>
      </c>
      <c r="D2733" s="276">
        <v>-1830</v>
      </c>
      <c r="E2733" s="479">
        <v>1.7556500000000001E-3</v>
      </c>
      <c r="F2733" s="276">
        <v>-1830</v>
      </c>
      <c r="G2733" s="276">
        <v>0</v>
      </c>
      <c r="H2733" s="276">
        <v>0</v>
      </c>
      <c r="I2733" s="276">
        <v>0</v>
      </c>
      <c r="J2733" s="276">
        <v>-1830</v>
      </c>
      <c r="K2733" s="479">
        <v>1.7556500000000001E-3</v>
      </c>
    </row>
    <row r="2734" spans="1:11" x14ac:dyDescent="0.2">
      <c r="A2734" s="209" t="s">
        <v>742</v>
      </c>
      <c r="B2734" s="209" t="s">
        <v>1105</v>
      </c>
      <c r="C2734" s="209" t="s">
        <v>1753</v>
      </c>
      <c r="D2734" s="276">
        <v>-24</v>
      </c>
      <c r="E2734" s="479">
        <v>2.302E-5</v>
      </c>
      <c r="F2734" s="276">
        <v>-24</v>
      </c>
      <c r="G2734" s="276">
        <v>0</v>
      </c>
      <c r="H2734" s="276">
        <v>0</v>
      </c>
      <c r="I2734" s="276">
        <v>0</v>
      </c>
      <c r="J2734" s="276">
        <v>-24</v>
      </c>
      <c r="K2734" s="479">
        <v>2.302E-5</v>
      </c>
    </row>
    <row r="2735" spans="1:11" x14ac:dyDescent="0.2">
      <c r="A2735" s="209" t="s">
        <v>742</v>
      </c>
      <c r="B2735" s="209" t="s">
        <v>205</v>
      </c>
      <c r="C2735" s="209" t="s">
        <v>1753</v>
      </c>
      <c r="D2735" s="276">
        <v>-41</v>
      </c>
      <c r="E2735" s="479">
        <v>3.9329999999999998E-5</v>
      </c>
      <c r="F2735" s="276">
        <v>-41</v>
      </c>
      <c r="G2735" s="276">
        <v>0</v>
      </c>
      <c r="H2735" s="276">
        <v>0</v>
      </c>
      <c r="I2735" s="276">
        <v>0</v>
      </c>
      <c r="J2735" s="276">
        <v>-41</v>
      </c>
      <c r="K2735" s="479">
        <v>3.9329999999999998E-5</v>
      </c>
    </row>
    <row r="2736" spans="1:11" x14ac:dyDescent="0.2">
      <c r="A2736" s="209" t="s">
        <v>742</v>
      </c>
      <c r="B2736" s="209" t="s">
        <v>202</v>
      </c>
      <c r="C2736" s="209" t="s">
        <v>1753</v>
      </c>
      <c r="D2736" s="276">
        <v>-483</v>
      </c>
      <c r="E2736" s="479">
        <v>4.6338E-4</v>
      </c>
      <c r="F2736" s="276">
        <v>-483</v>
      </c>
      <c r="G2736" s="276">
        <v>0</v>
      </c>
      <c r="H2736" s="276">
        <v>0</v>
      </c>
      <c r="I2736" s="276">
        <v>0</v>
      </c>
      <c r="J2736" s="276">
        <v>-483</v>
      </c>
      <c r="K2736" s="479">
        <v>4.6338E-4</v>
      </c>
    </row>
    <row r="2737" spans="1:11" x14ac:dyDescent="0.2">
      <c r="A2737" s="209" t="s">
        <v>742</v>
      </c>
      <c r="B2737" s="209" t="s">
        <v>195</v>
      </c>
      <c r="C2737" s="209" t="s">
        <v>1753</v>
      </c>
      <c r="D2737" s="276">
        <v>-6686</v>
      </c>
      <c r="E2737" s="479">
        <v>6.4143500000000001E-3</v>
      </c>
      <c r="F2737" s="276">
        <v>-6686</v>
      </c>
      <c r="G2737" s="276">
        <v>0</v>
      </c>
      <c r="H2737" s="276">
        <v>0</v>
      </c>
      <c r="I2737" s="276">
        <v>0</v>
      </c>
      <c r="J2737" s="276">
        <v>-6686</v>
      </c>
      <c r="K2737" s="479">
        <v>6.4143500000000001E-3</v>
      </c>
    </row>
    <row r="2738" spans="1:11" x14ac:dyDescent="0.2">
      <c r="A2738" s="209" t="s">
        <v>742</v>
      </c>
      <c r="B2738" s="209" t="s">
        <v>167</v>
      </c>
      <c r="C2738" s="209" t="s">
        <v>1753</v>
      </c>
      <c r="D2738" s="276">
        <v>-9411</v>
      </c>
      <c r="E2738" s="479">
        <v>9.0286299999999993E-3</v>
      </c>
      <c r="F2738" s="276">
        <v>-9411</v>
      </c>
      <c r="G2738" s="276">
        <v>0</v>
      </c>
      <c r="H2738" s="276">
        <v>0</v>
      </c>
      <c r="I2738" s="276">
        <v>0</v>
      </c>
      <c r="J2738" s="276">
        <v>-9411</v>
      </c>
      <c r="K2738" s="479">
        <v>9.0286299999999993E-3</v>
      </c>
    </row>
    <row r="2739" spans="1:11" x14ac:dyDescent="0.2">
      <c r="A2739" s="209" t="s">
        <v>742</v>
      </c>
      <c r="B2739" s="209" t="s">
        <v>1107</v>
      </c>
      <c r="C2739" s="209" t="s">
        <v>1753</v>
      </c>
      <c r="D2739" s="276">
        <v>-4823</v>
      </c>
      <c r="E2739" s="479">
        <v>4.6270399999999998E-3</v>
      </c>
      <c r="F2739" s="276">
        <v>-4823</v>
      </c>
      <c r="G2739" s="276">
        <v>0</v>
      </c>
      <c r="H2739" s="276">
        <v>0</v>
      </c>
      <c r="I2739" s="276">
        <v>0</v>
      </c>
      <c r="J2739" s="276">
        <v>-4823</v>
      </c>
      <c r="K2739" s="479">
        <v>4.6270399999999998E-3</v>
      </c>
    </row>
    <row r="2740" spans="1:11" x14ac:dyDescent="0.2">
      <c r="A2740" s="209" t="s">
        <v>742</v>
      </c>
      <c r="B2740" s="209" t="s">
        <v>156</v>
      </c>
      <c r="C2740" s="209" t="s">
        <v>1753</v>
      </c>
      <c r="D2740" s="276">
        <v>-12882</v>
      </c>
      <c r="E2740" s="479">
        <v>1.2358600000000001E-2</v>
      </c>
      <c r="F2740" s="276">
        <v>-12882</v>
      </c>
      <c r="G2740" s="276">
        <v>0</v>
      </c>
      <c r="H2740" s="276">
        <v>0</v>
      </c>
      <c r="I2740" s="276">
        <v>0</v>
      </c>
      <c r="J2740" s="276">
        <v>-12882</v>
      </c>
      <c r="K2740" s="479">
        <v>1.2358600000000001E-2</v>
      </c>
    </row>
    <row r="2741" spans="1:11" x14ac:dyDescent="0.2">
      <c r="A2741" s="209" t="s">
        <v>742</v>
      </c>
      <c r="B2741" s="209" t="s">
        <v>154</v>
      </c>
      <c r="C2741" s="209" t="s">
        <v>1753</v>
      </c>
      <c r="D2741" s="276">
        <v>-3913</v>
      </c>
      <c r="E2741" s="479">
        <v>3.7540099999999999E-3</v>
      </c>
      <c r="F2741" s="276">
        <v>-3913</v>
      </c>
      <c r="G2741" s="276">
        <v>0</v>
      </c>
      <c r="H2741" s="276">
        <v>0</v>
      </c>
      <c r="I2741" s="276">
        <v>0</v>
      </c>
      <c r="J2741" s="276">
        <v>-3913</v>
      </c>
      <c r="K2741" s="479">
        <v>3.7540099999999999E-3</v>
      </c>
    </row>
    <row r="2742" spans="1:11" x14ac:dyDescent="0.2">
      <c r="A2742" s="209" t="s">
        <v>742</v>
      </c>
      <c r="B2742" s="209" t="s">
        <v>152</v>
      </c>
      <c r="C2742" s="209" t="s">
        <v>1753</v>
      </c>
      <c r="D2742" s="276">
        <v>-806</v>
      </c>
      <c r="E2742" s="479">
        <v>7.7324999999999996E-4</v>
      </c>
      <c r="F2742" s="276">
        <v>-806</v>
      </c>
      <c r="G2742" s="276">
        <v>0</v>
      </c>
      <c r="H2742" s="276">
        <v>0</v>
      </c>
      <c r="I2742" s="276">
        <v>0</v>
      </c>
      <c r="J2742" s="276">
        <v>-806</v>
      </c>
      <c r="K2742" s="479">
        <v>7.7324999999999996E-4</v>
      </c>
    </row>
    <row r="2743" spans="1:11" x14ac:dyDescent="0.2">
      <c r="A2743" s="209" t="s">
        <v>742</v>
      </c>
      <c r="B2743" s="209" t="s">
        <v>1108</v>
      </c>
      <c r="C2743" s="209" t="s">
        <v>1753</v>
      </c>
      <c r="D2743" s="276">
        <v>-351</v>
      </c>
      <c r="E2743" s="479">
        <v>3.3673999999999998E-4</v>
      </c>
      <c r="F2743" s="276">
        <v>-351</v>
      </c>
      <c r="G2743" s="276">
        <v>0</v>
      </c>
      <c r="H2743" s="276">
        <v>0</v>
      </c>
      <c r="I2743" s="276">
        <v>0</v>
      </c>
      <c r="J2743" s="276">
        <v>-351</v>
      </c>
      <c r="K2743" s="479">
        <v>3.3673999999999998E-4</v>
      </c>
    </row>
    <row r="2744" spans="1:11" x14ac:dyDescent="0.2">
      <c r="A2744" s="209" t="s">
        <v>742</v>
      </c>
      <c r="B2744" s="209" t="s">
        <v>1109</v>
      </c>
      <c r="C2744" s="209" t="s">
        <v>1753</v>
      </c>
      <c r="D2744" s="276">
        <v>-810</v>
      </c>
      <c r="E2744" s="479">
        <v>7.7709000000000003E-4</v>
      </c>
      <c r="F2744" s="276">
        <v>-810</v>
      </c>
      <c r="G2744" s="276">
        <v>0</v>
      </c>
      <c r="H2744" s="276">
        <v>0</v>
      </c>
      <c r="I2744" s="276">
        <v>0</v>
      </c>
      <c r="J2744" s="276">
        <v>-810</v>
      </c>
      <c r="K2744" s="479">
        <v>7.7709000000000003E-4</v>
      </c>
    </row>
    <row r="2745" spans="1:11" x14ac:dyDescent="0.2">
      <c r="A2745" s="209" t="s">
        <v>742</v>
      </c>
      <c r="B2745" s="209" t="s">
        <v>1110</v>
      </c>
      <c r="C2745" s="209" t="s">
        <v>1753</v>
      </c>
      <c r="D2745" s="276">
        <v>-1415</v>
      </c>
      <c r="E2745" s="479">
        <v>1.3575099999999999E-3</v>
      </c>
      <c r="F2745" s="276">
        <v>-1415</v>
      </c>
      <c r="G2745" s="276">
        <v>0</v>
      </c>
      <c r="H2745" s="276">
        <v>0</v>
      </c>
      <c r="I2745" s="276">
        <v>0</v>
      </c>
      <c r="J2745" s="276">
        <v>-1415</v>
      </c>
      <c r="K2745" s="479">
        <v>1.3575099999999999E-3</v>
      </c>
    </row>
    <row r="2746" spans="1:11" x14ac:dyDescent="0.2">
      <c r="A2746" s="209" t="s">
        <v>742</v>
      </c>
      <c r="B2746" s="209" t="s">
        <v>1111</v>
      </c>
      <c r="C2746" s="209" t="s">
        <v>1753</v>
      </c>
      <c r="D2746" s="276">
        <v>-987</v>
      </c>
      <c r="E2746" s="479">
        <v>9.4689999999999998E-4</v>
      </c>
      <c r="F2746" s="276">
        <v>-987</v>
      </c>
      <c r="G2746" s="276">
        <v>0</v>
      </c>
      <c r="H2746" s="276">
        <v>0</v>
      </c>
      <c r="I2746" s="276">
        <v>0</v>
      </c>
      <c r="J2746" s="276">
        <v>-987</v>
      </c>
      <c r="K2746" s="479">
        <v>9.4689999999999998E-4</v>
      </c>
    </row>
    <row r="2747" spans="1:11" x14ac:dyDescent="0.2">
      <c r="A2747" s="209" t="s">
        <v>742</v>
      </c>
      <c r="B2747" s="209" t="s">
        <v>1112</v>
      </c>
      <c r="C2747" s="209" t="s">
        <v>1753</v>
      </c>
      <c r="D2747" s="276">
        <v>-9127</v>
      </c>
      <c r="E2747" s="479">
        <v>8.7561700000000006E-3</v>
      </c>
      <c r="F2747" s="276">
        <v>-9127</v>
      </c>
      <c r="G2747" s="276">
        <v>0</v>
      </c>
      <c r="H2747" s="276">
        <v>0</v>
      </c>
      <c r="I2747" s="276">
        <v>0</v>
      </c>
      <c r="J2747" s="276">
        <v>-9127</v>
      </c>
      <c r="K2747" s="479">
        <v>8.7561700000000006E-3</v>
      </c>
    </row>
    <row r="2748" spans="1:11" x14ac:dyDescent="0.2">
      <c r="A2748" s="209" t="s">
        <v>742</v>
      </c>
      <c r="B2748" s="209" t="s">
        <v>142</v>
      </c>
      <c r="C2748" s="209" t="s">
        <v>1753</v>
      </c>
      <c r="D2748" s="276">
        <v>-5869</v>
      </c>
      <c r="E2748" s="479">
        <v>5.6305399999999999E-3</v>
      </c>
      <c r="F2748" s="276">
        <v>-5869</v>
      </c>
      <c r="G2748" s="276">
        <v>0</v>
      </c>
      <c r="H2748" s="276">
        <v>0</v>
      </c>
      <c r="I2748" s="276">
        <v>0</v>
      </c>
      <c r="J2748" s="276">
        <v>-5869</v>
      </c>
      <c r="K2748" s="479">
        <v>5.6305399999999999E-3</v>
      </c>
    </row>
    <row r="2749" spans="1:11" x14ac:dyDescent="0.2">
      <c r="A2749" s="209" t="s">
        <v>742</v>
      </c>
      <c r="B2749" s="209" t="s">
        <v>131</v>
      </c>
      <c r="C2749" s="209" t="s">
        <v>1753</v>
      </c>
      <c r="D2749" s="276">
        <v>-2273</v>
      </c>
      <c r="E2749" s="479">
        <v>2.1806500000000001E-3</v>
      </c>
      <c r="F2749" s="276">
        <v>-2273</v>
      </c>
      <c r="G2749" s="276">
        <v>0</v>
      </c>
      <c r="H2749" s="276">
        <v>0</v>
      </c>
      <c r="I2749" s="276">
        <v>0</v>
      </c>
      <c r="J2749" s="276">
        <v>-2273</v>
      </c>
      <c r="K2749" s="479">
        <v>2.1806500000000001E-3</v>
      </c>
    </row>
    <row r="2750" spans="1:11" x14ac:dyDescent="0.2">
      <c r="A2750" s="209" t="s">
        <v>742</v>
      </c>
      <c r="B2750" s="209" t="s">
        <v>126</v>
      </c>
      <c r="C2750" s="209" t="s">
        <v>1753</v>
      </c>
      <c r="D2750" s="276">
        <v>-24552</v>
      </c>
      <c r="E2750" s="479">
        <v>2.3554450000000001E-2</v>
      </c>
      <c r="F2750" s="276">
        <v>-24552</v>
      </c>
      <c r="G2750" s="276">
        <v>0</v>
      </c>
      <c r="H2750" s="276">
        <v>0</v>
      </c>
      <c r="I2750" s="276">
        <v>0</v>
      </c>
      <c r="J2750" s="276">
        <v>-24552</v>
      </c>
      <c r="K2750" s="479">
        <v>2.3554450000000001E-2</v>
      </c>
    </row>
    <row r="2751" spans="1:11" x14ac:dyDescent="0.2">
      <c r="A2751" s="209" t="s">
        <v>742</v>
      </c>
      <c r="B2751" s="209" t="s">
        <v>126</v>
      </c>
      <c r="C2751" s="209" t="s">
        <v>893</v>
      </c>
      <c r="D2751" s="276">
        <v>-11</v>
      </c>
      <c r="E2751" s="479">
        <v>1.0550000000000001E-5</v>
      </c>
      <c r="F2751" s="276">
        <v>-11</v>
      </c>
      <c r="G2751" s="276">
        <v>0</v>
      </c>
      <c r="H2751" s="276">
        <v>0</v>
      </c>
      <c r="I2751" s="276">
        <v>0</v>
      </c>
      <c r="J2751" s="276">
        <v>-11</v>
      </c>
      <c r="K2751" s="479">
        <v>1.0550000000000001E-5</v>
      </c>
    </row>
    <row r="2752" spans="1:11" x14ac:dyDescent="0.2">
      <c r="A2752" s="209" t="s">
        <v>742</v>
      </c>
      <c r="B2752" s="209" t="s">
        <v>1114</v>
      </c>
      <c r="C2752" s="209" t="s">
        <v>1753</v>
      </c>
      <c r="D2752" s="276">
        <v>-31260</v>
      </c>
      <c r="E2752" s="479">
        <v>2.99899E-2</v>
      </c>
      <c r="F2752" s="276">
        <v>-31260</v>
      </c>
      <c r="G2752" s="276">
        <v>0</v>
      </c>
      <c r="H2752" s="276">
        <v>0</v>
      </c>
      <c r="I2752" s="276">
        <v>0</v>
      </c>
      <c r="J2752" s="276">
        <v>-31260</v>
      </c>
      <c r="K2752" s="479">
        <v>2.99899E-2</v>
      </c>
    </row>
    <row r="2753" spans="1:11" x14ac:dyDescent="0.2">
      <c r="A2753" s="209" t="s">
        <v>742</v>
      </c>
      <c r="B2753" s="209" t="s">
        <v>115</v>
      </c>
      <c r="C2753" s="209" t="s">
        <v>1753</v>
      </c>
      <c r="D2753" s="276">
        <v>-30220</v>
      </c>
      <c r="E2753" s="479">
        <v>2.8992150000000001E-2</v>
      </c>
      <c r="F2753" s="276">
        <v>-30220</v>
      </c>
      <c r="G2753" s="276">
        <v>0</v>
      </c>
      <c r="H2753" s="276">
        <v>0</v>
      </c>
      <c r="I2753" s="276">
        <v>0</v>
      </c>
      <c r="J2753" s="276">
        <v>-30220</v>
      </c>
      <c r="K2753" s="479">
        <v>2.8992150000000001E-2</v>
      </c>
    </row>
    <row r="2754" spans="1:11" x14ac:dyDescent="0.2">
      <c r="A2754" s="209" t="s">
        <v>742</v>
      </c>
      <c r="B2754" s="209" t="s">
        <v>1115</v>
      </c>
      <c r="C2754" s="209" t="s">
        <v>1753</v>
      </c>
      <c r="D2754" s="276">
        <v>-50188</v>
      </c>
      <c r="E2754" s="479">
        <v>4.814885E-2</v>
      </c>
      <c r="F2754" s="276">
        <v>-50188</v>
      </c>
      <c r="G2754" s="276">
        <v>0</v>
      </c>
      <c r="H2754" s="276">
        <v>0</v>
      </c>
      <c r="I2754" s="276">
        <v>0</v>
      </c>
      <c r="J2754" s="276">
        <v>-50188</v>
      </c>
      <c r="K2754" s="479">
        <v>4.814885E-2</v>
      </c>
    </row>
    <row r="2755" spans="1:11" x14ac:dyDescent="0.2">
      <c r="A2755" s="209" t="s">
        <v>742</v>
      </c>
      <c r="B2755" s="209" t="s">
        <v>107</v>
      </c>
      <c r="C2755" s="209" t="s">
        <v>1753</v>
      </c>
      <c r="D2755" s="276">
        <v>-1572</v>
      </c>
      <c r="E2755" s="479">
        <v>1.5081300000000001E-3</v>
      </c>
      <c r="F2755" s="276">
        <v>-1572</v>
      </c>
      <c r="G2755" s="276">
        <v>0</v>
      </c>
      <c r="H2755" s="276">
        <v>0</v>
      </c>
      <c r="I2755" s="276">
        <v>0</v>
      </c>
      <c r="J2755" s="276">
        <v>-1572</v>
      </c>
      <c r="K2755" s="479">
        <v>1.5081300000000001E-3</v>
      </c>
    </row>
    <row r="2756" spans="1:11" x14ac:dyDescent="0.2">
      <c r="A2756" s="209" t="s">
        <v>742</v>
      </c>
      <c r="B2756" s="209" t="s">
        <v>98</v>
      </c>
      <c r="C2756" s="209" t="s">
        <v>1753</v>
      </c>
      <c r="D2756" s="276">
        <v>-91</v>
      </c>
      <c r="E2756" s="479">
        <v>8.7299999999999994E-5</v>
      </c>
      <c r="F2756" s="276">
        <v>-91</v>
      </c>
      <c r="G2756" s="276">
        <v>0</v>
      </c>
      <c r="H2756" s="276">
        <v>0</v>
      </c>
      <c r="I2756" s="276">
        <v>0</v>
      </c>
      <c r="J2756" s="276">
        <v>-91</v>
      </c>
      <c r="K2756" s="479">
        <v>8.7299999999999994E-5</v>
      </c>
    </row>
    <row r="2757" spans="1:11" x14ac:dyDescent="0.2">
      <c r="A2757" s="209" t="s">
        <v>742</v>
      </c>
      <c r="B2757" s="209" t="s">
        <v>94</v>
      </c>
      <c r="C2757" s="209" t="s">
        <v>1753</v>
      </c>
      <c r="D2757" s="276">
        <v>-1056</v>
      </c>
      <c r="E2757" s="479">
        <v>1.0130899999999999E-3</v>
      </c>
      <c r="F2757" s="276">
        <v>-1056</v>
      </c>
      <c r="G2757" s="276">
        <v>0</v>
      </c>
      <c r="H2757" s="276">
        <v>0</v>
      </c>
      <c r="I2757" s="276">
        <v>0</v>
      </c>
      <c r="J2757" s="276">
        <v>-1056</v>
      </c>
      <c r="K2757" s="479">
        <v>1.0130899999999999E-3</v>
      </c>
    </row>
    <row r="2758" spans="1:11" x14ac:dyDescent="0.2">
      <c r="A2758" s="209" t="s">
        <v>742</v>
      </c>
      <c r="B2758" s="209" t="s">
        <v>1116</v>
      </c>
      <c r="C2758" s="209" t="s">
        <v>1753</v>
      </c>
      <c r="D2758" s="276">
        <v>-489</v>
      </c>
      <c r="E2758" s="479">
        <v>4.6913E-4</v>
      </c>
      <c r="F2758" s="276">
        <v>-489</v>
      </c>
      <c r="G2758" s="276">
        <v>0</v>
      </c>
      <c r="H2758" s="276">
        <v>0</v>
      </c>
      <c r="I2758" s="276">
        <v>0</v>
      </c>
      <c r="J2758" s="276">
        <v>-489</v>
      </c>
      <c r="K2758" s="479">
        <v>4.6913E-4</v>
      </c>
    </row>
    <row r="2759" spans="1:11" x14ac:dyDescent="0.2">
      <c r="A2759" s="209" t="s">
        <v>742</v>
      </c>
      <c r="B2759" s="209" t="s">
        <v>79</v>
      </c>
      <c r="C2759" s="209" t="s">
        <v>1753</v>
      </c>
      <c r="D2759" s="276">
        <v>-1014</v>
      </c>
      <c r="E2759" s="479">
        <v>9.7280000000000001E-4</v>
      </c>
      <c r="F2759" s="276">
        <v>-1014</v>
      </c>
      <c r="G2759" s="276">
        <v>0</v>
      </c>
      <c r="H2759" s="276">
        <v>0</v>
      </c>
      <c r="I2759" s="276">
        <v>0</v>
      </c>
      <c r="J2759" s="276">
        <v>-1014</v>
      </c>
      <c r="K2759" s="479">
        <v>9.7280000000000001E-4</v>
      </c>
    </row>
    <row r="2760" spans="1:11" x14ac:dyDescent="0.2">
      <c r="A2760" s="209" t="s">
        <v>742</v>
      </c>
      <c r="B2760" s="209" t="s">
        <v>74</v>
      </c>
      <c r="C2760" s="209" t="s">
        <v>1753</v>
      </c>
      <c r="D2760" s="276">
        <v>-2303</v>
      </c>
      <c r="E2760" s="479">
        <v>2.2094300000000001E-3</v>
      </c>
      <c r="F2760" s="276">
        <v>-2303</v>
      </c>
      <c r="G2760" s="276">
        <v>0</v>
      </c>
      <c r="H2760" s="276">
        <v>0</v>
      </c>
      <c r="I2760" s="276">
        <v>0</v>
      </c>
      <c r="J2760" s="276">
        <v>-2303</v>
      </c>
      <c r="K2760" s="479">
        <v>2.2094300000000001E-3</v>
      </c>
    </row>
    <row r="2761" spans="1:11" x14ac:dyDescent="0.2">
      <c r="A2761" s="209" t="s">
        <v>742</v>
      </c>
      <c r="B2761" s="209" t="s">
        <v>50</v>
      </c>
      <c r="C2761" s="209" t="s">
        <v>1753</v>
      </c>
      <c r="D2761" s="276">
        <v>-3</v>
      </c>
      <c r="E2761" s="479">
        <v>2.88E-6</v>
      </c>
      <c r="F2761" s="276">
        <v>-3</v>
      </c>
      <c r="G2761" s="276">
        <v>0</v>
      </c>
      <c r="H2761" s="276">
        <v>0</v>
      </c>
      <c r="I2761" s="276">
        <v>0</v>
      </c>
      <c r="J2761" s="276">
        <v>-3</v>
      </c>
      <c r="K2761" s="479">
        <v>2.88E-6</v>
      </c>
    </row>
    <row r="2762" spans="1:11" x14ac:dyDescent="0.2">
      <c r="A2762" s="209" t="s">
        <v>742</v>
      </c>
      <c r="B2762" s="209" t="s">
        <v>41</v>
      </c>
      <c r="C2762" s="209" t="s">
        <v>1753</v>
      </c>
      <c r="D2762" s="276">
        <v>-1412</v>
      </c>
      <c r="E2762" s="479">
        <v>1.3546299999999999E-3</v>
      </c>
      <c r="F2762" s="276">
        <v>-1412</v>
      </c>
      <c r="G2762" s="276">
        <v>0</v>
      </c>
      <c r="H2762" s="276">
        <v>0</v>
      </c>
      <c r="I2762" s="276">
        <v>0</v>
      </c>
      <c r="J2762" s="276">
        <v>-1412</v>
      </c>
      <c r="K2762" s="479">
        <v>1.3546299999999999E-3</v>
      </c>
    </row>
    <row r="2763" spans="1:11" x14ac:dyDescent="0.2">
      <c r="A2763" s="209" t="s">
        <v>742</v>
      </c>
      <c r="B2763" s="209" t="s">
        <v>37</v>
      </c>
      <c r="C2763" s="209" t="s">
        <v>893</v>
      </c>
      <c r="D2763" s="276">
        <v>-29</v>
      </c>
      <c r="E2763" s="479">
        <v>2.7820000000000001E-5</v>
      </c>
      <c r="F2763" s="276">
        <v>-29</v>
      </c>
      <c r="G2763" s="276">
        <v>0</v>
      </c>
      <c r="H2763" s="276">
        <v>0</v>
      </c>
      <c r="I2763" s="276">
        <v>0</v>
      </c>
      <c r="J2763" s="276">
        <v>-29</v>
      </c>
      <c r="K2763" s="479">
        <v>2.7820000000000001E-5</v>
      </c>
    </row>
    <row r="2764" spans="1:11" x14ac:dyDescent="0.2">
      <c r="A2764" s="209" t="s">
        <v>742</v>
      </c>
      <c r="B2764" s="209" t="s">
        <v>35</v>
      </c>
      <c r="C2764" s="209" t="s">
        <v>1753</v>
      </c>
      <c r="D2764" s="276">
        <v>-641</v>
      </c>
      <c r="E2764" s="479">
        <v>6.1496000000000001E-4</v>
      </c>
      <c r="F2764" s="276">
        <v>-641</v>
      </c>
      <c r="G2764" s="276">
        <v>0</v>
      </c>
      <c r="H2764" s="276">
        <v>0</v>
      </c>
      <c r="I2764" s="276">
        <v>0</v>
      </c>
      <c r="J2764" s="276">
        <v>-641</v>
      </c>
      <c r="K2764" s="479">
        <v>6.1496000000000001E-4</v>
      </c>
    </row>
    <row r="2765" spans="1:11" x14ac:dyDescent="0.2">
      <c r="A2765" s="209" t="s">
        <v>742</v>
      </c>
      <c r="B2765" s="209" t="s">
        <v>1118</v>
      </c>
      <c r="C2765" s="209" t="s">
        <v>1753</v>
      </c>
      <c r="D2765" s="276">
        <v>-5939</v>
      </c>
      <c r="E2765" s="479">
        <v>5.6977E-3</v>
      </c>
      <c r="F2765" s="276">
        <v>-5939</v>
      </c>
      <c r="G2765" s="276">
        <v>0</v>
      </c>
      <c r="H2765" s="276">
        <v>0</v>
      </c>
      <c r="I2765" s="276">
        <v>0</v>
      </c>
      <c r="J2765" s="276">
        <v>-5939</v>
      </c>
      <c r="K2765" s="479">
        <v>5.6977E-3</v>
      </c>
    </row>
    <row r="2766" spans="1:11" x14ac:dyDescent="0.2">
      <c r="A2766" s="209" t="s">
        <v>742</v>
      </c>
      <c r="B2766" s="209" t="s">
        <v>23</v>
      </c>
      <c r="C2766" s="209" t="s">
        <v>1753</v>
      </c>
      <c r="D2766" s="276">
        <v>-1352</v>
      </c>
      <c r="E2766" s="479">
        <v>1.29707E-3</v>
      </c>
      <c r="F2766" s="276">
        <v>-1352</v>
      </c>
      <c r="G2766" s="276">
        <v>0</v>
      </c>
      <c r="H2766" s="276">
        <v>0</v>
      </c>
      <c r="I2766" s="276">
        <v>0</v>
      </c>
      <c r="J2766" s="276">
        <v>-1352</v>
      </c>
      <c r="K2766" s="479">
        <v>1.29707E-3</v>
      </c>
    </row>
    <row r="2767" spans="1:11" x14ac:dyDescent="0.2">
      <c r="A2767" s="209" t="s">
        <v>742</v>
      </c>
      <c r="B2767" s="209" t="s">
        <v>20</v>
      </c>
      <c r="C2767" s="209" t="s">
        <v>1753</v>
      </c>
      <c r="D2767" s="276">
        <v>-6025</v>
      </c>
      <c r="E2767" s="479">
        <v>5.7802000000000001E-3</v>
      </c>
      <c r="F2767" s="276">
        <v>-6025</v>
      </c>
      <c r="G2767" s="276">
        <v>0</v>
      </c>
      <c r="H2767" s="276">
        <v>0</v>
      </c>
      <c r="I2767" s="276">
        <v>0</v>
      </c>
      <c r="J2767" s="276">
        <v>-6025</v>
      </c>
      <c r="K2767" s="479">
        <v>5.7802000000000001E-3</v>
      </c>
    </row>
    <row r="2768" spans="1:11" x14ac:dyDescent="0.2">
      <c r="A2768" s="209" t="s">
        <v>742</v>
      </c>
      <c r="B2768" s="209" t="s">
        <v>1129</v>
      </c>
      <c r="C2768" s="209" t="s">
        <v>1753</v>
      </c>
      <c r="D2768" s="276">
        <v>-105</v>
      </c>
      <c r="E2768" s="479">
        <v>1.0073000000000001E-4</v>
      </c>
      <c r="F2768" s="276">
        <v>-105</v>
      </c>
      <c r="G2768" s="276">
        <v>0</v>
      </c>
      <c r="H2768" s="276">
        <v>0</v>
      </c>
      <c r="I2768" s="276">
        <v>0</v>
      </c>
      <c r="J2768" s="276">
        <v>-105</v>
      </c>
      <c r="K2768" s="479">
        <v>1.0073000000000001E-4</v>
      </c>
    </row>
    <row r="2769" spans="1:11" x14ac:dyDescent="0.2">
      <c r="A2769" s="209" t="s">
        <v>742</v>
      </c>
      <c r="B2769" s="209" t="s">
        <v>1131</v>
      </c>
      <c r="C2769" s="209" t="s">
        <v>1753</v>
      </c>
      <c r="D2769" s="276">
        <v>-642</v>
      </c>
      <c r="E2769" s="479">
        <v>6.1592000000000005E-4</v>
      </c>
      <c r="F2769" s="276">
        <v>-642</v>
      </c>
      <c r="G2769" s="276">
        <v>0</v>
      </c>
      <c r="H2769" s="276">
        <v>0</v>
      </c>
      <c r="I2769" s="276">
        <v>0</v>
      </c>
      <c r="J2769" s="276">
        <v>-642</v>
      </c>
      <c r="K2769" s="479">
        <v>6.1592000000000005E-4</v>
      </c>
    </row>
    <row r="2770" spans="1:11" x14ac:dyDescent="0.2">
      <c r="A2770" s="209" t="s">
        <v>742</v>
      </c>
      <c r="B2770" s="209" t="s">
        <v>877</v>
      </c>
      <c r="C2770" s="209" t="s">
        <v>1753</v>
      </c>
      <c r="D2770" s="276">
        <v>-134</v>
      </c>
      <c r="E2770" s="479">
        <v>1.2856E-4</v>
      </c>
      <c r="F2770" s="276">
        <v>-134</v>
      </c>
      <c r="G2770" s="276">
        <v>0</v>
      </c>
      <c r="H2770" s="276">
        <v>0</v>
      </c>
      <c r="I2770" s="276">
        <v>0</v>
      </c>
      <c r="J2770" s="276">
        <v>-134</v>
      </c>
      <c r="K2770" s="479">
        <v>1.2856E-4</v>
      </c>
    </row>
    <row r="2771" spans="1:11" x14ac:dyDescent="0.2">
      <c r="A2771" s="209" t="s">
        <v>742</v>
      </c>
      <c r="B2771" s="209" t="s">
        <v>839</v>
      </c>
      <c r="C2771" s="209" t="s">
        <v>1753</v>
      </c>
      <c r="D2771" s="276">
        <v>-6227</v>
      </c>
      <c r="E2771" s="479">
        <v>5.9740000000000001E-3</v>
      </c>
      <c r="F2771" s="276">
        <v>-6227</v>
      </c>
      <c r="G2771" s="276">
        <v>0</v>
      </c>
      <c r="H2771" s="276">
        <v>0</v>
      </c>
      <c r="I2771" s="276">
        <v>0</v>
      </c>
      <c r="J2771" s="276">
        <v>-6227</v>
      </c>
      <c r="K2771" s="479">
        <v>5.9740000000000001E-3</v>
      </c>
    </row>
    <row r="2772" spans="1:11" x14ac:dyDescent="0.2">
      <c r="A2772" s="209" t="s">
        <v>742</v>
      </c>
      <c r="B2772" s="209" t="s">
        <v>837</v>
      </c>
      <c r="C2772" s="209" t="s">
        <v>1753</v>
      </c>
      <c r="D2772" s="276">
        <v>-21700</v>
      </c>
      <c r="E2772" s="479">
        <v>2.0818320000000001E-2</v>
      </c>
      <c r="F2772" s="276">
        <v>-21700</v>
      </c>
      <c r="G2772" s="276">
        <v>0</v>
      </c>
      <c r="H2772" s="276">
        <v>0</v>
      </c>
      <c r="I2772" s="276">
        <v>0</v>
      </c>
      <c r="J2772" s="276">
        <v>-21700</v>
      </c>
      <c r="K2772" s="479">
        <v>2.0818320000000001E-2</v>
      </c>
    </row>
    <row r="2773" spans="1:11" x14ac:dyDescent="0.2">
      <c r="A2773" s="209" t="s">
        <v>742</v>
      </c>
      <c r="B2773" s="209" t="s">
        <v>1190</v>
      </c>
      <c r="C2773" s="209" t="s">
        <v>1753</v>
      </c>
      <c r="D2773" s="276">
        <v>-1042351</v>
      </c>
      <c r="E2773" s="479">
        <v>1</v>
      </c>
      <c r="F2773" s="276">
        <v>-1042351</v>
      </c>
      <c r="G2773" s="276">
        <v>0</v>
      </c>
      <c r="H2773" s="276">
        <v>0</v>
      </c>
      <c r="I2773" s="276">
        <v>0</v>
      </c>
      <c r="J2773" s="276">
        <v>-1042351</v>
      </c>
      <c r="K2773" s="479">
        <v>1</v>
      </c>
    </row>
    <row r="2774" spans="1:11" x14ac:dyDescent="0.2">
      <c r="A2774" s="209" t="s">
        <v>742</v>
      </c>
      <c r="B2774" s="209" t="s">
        <v>691</v>
      </c>
      <c r="C2774" s="209" t="s">
        <v>1753</v>
      </c>
      <c r="D2774" s="276">
        <v>-1042351</v>
      </c>
      <c r="E2774" s="479">
        <v>1</v>
      </c>
      <c r="F2774" s="276">
        <v>0</v>
      </c>
      <c r="G2774" s="276">
        <v>0</v>
      </c>
      <c r="H2774" s="276">
        <v>0</v>
      </c>
      <c r="I2774" s="276">
        <v>0</v>
      </c>
      <c r="J2774" s="276">
        <v>-1042351</v>
      </c>
      <c r="K2774" s="479">
        <v>1</v>
      </c>
    </row>
    <row r="2775" spans="1:11" x14ac:dyDescent="0.2">
      <c r="A2775" s="209" t="s">
        <v>727</v>
      </c>
      <c r="B2775" s="209" t="s">
        <v>508</v>
      </c>
      <c r="C2775" s="209" t="s">
        <v>1753</v>
      </c>
      <c r="D2775" s="276">
        <v>-19542</v>
      </c>
      <c r="E2775" s="479">
        <v>2.4157100000000002E-3</v>
      </c>
      <c r="F2775" s="276">
        <v>-19542</v>
      </c>
      <c r="G2775" s="276">
        <v>0</v>
      </c>
      <c r="H2775" s="276">
        <v>0</v>
      </c>
      <c r="I2775" s="276">
        <v>0</v>
      </c>
      <c r="J2775" s="276">
        <v>-19542</v>
      </c>
      <c r="K2775" s="479">
        <v>2.4157100000000002E-3</v>
      </c>
    </row>
    <row r="2776" spans="1:11" x14ac:dyDescent="0.2">
      <c r="A2776" s="209" t="s">
        <v>727</v>
      </c>
      <c r="B2776" s="209" t="s">
        <v>500</v>
      </c>
      <c r="C2776" s="209" t="s">
        <v>1753</v>
      </c>
      <c r="D2776" s="276">
        <v>-19331</v>
      </c>
      <c r="E2776" s="479">
        <v>2.3896299999999998E-3</v>
      </c>
      <c r="F2776" s="276">
        <v>-19331</v>
      </c>
      <c r="G2776" s="276">
        <v>0</v>
      </c>
      <c r="H2776" s="276">
        <v>0</v>
      </c>
      <c r="I2776" s="276">
        <v>0</v>
      </c>
      <c r="J2776" s="276">
        <v>-19331</v>
      </c>
      <c r="K2776" s="479">
        <v>2.3896299999999998E-3</v>
      </c>
    </row>
    <row r="2777" spans="1:11" x14ac:dyDescent="0.2">
      <c r="A2777" s="209" t="s">
        <v>727</v>
      </c>
      <c r="B2777" s="209" t="s">
        <v>490</v>
      </c>
      <c r="C2777" s="209" t="s">
        <v>1753</v>
      </c>
      <c r="D2777" s="276">
        <v>-8279</v>
      </c>
      <c r="E2777" s="479">
        <v>1.0234199999999999E-3</v>
      </c>
      <c r="F2777" s="276">
        <v>-8279</v>
      </c>
      <c r="G2777" s="276">
        <v>0</v>
      </c>
      <c r="H2777" s="276">
        <v>0</v>
      </c>
      <c r="I2777" s="276">
        <v>0</v>
      </c>
      <c r="J2777" s="276">
        <v>-8279</v>
      </c>
      <c r="K2777" s="479">
        <v>1.0234199999999999E-3</v>
      </c>
    </row>
    <row r="2778" spans="1:11" x14ac:dyDescent="0.2">
      <c r="A2778" s="209" t="s">
        <v>727</v>
      </c>
      <c r="B2778" s="209" t="s">
        <v>489</v>
      </c>
      <c r="C2778" s="209" t="s">
        <v>1753</v>
      </c>
      <c r="D2778" s="276">
        <v>-26462</v>
      </c>
      <c r="E2778" s="479">
        <v>3.2711400000000001E-3</v>
      </c>
      <c r="F2778" s="276">
        <v>-26462</v>
      </c>
      <c r="G2778" s="276">
        <v>0</v>
      </c>
      <c r="H2778" s="276">
        <v>0</v>
      </c>
      <c r="I2778" s="276">
        <v>0</v>
      </c>
      <c r="J2778" s="276">
        <v>-26462</v>
      </c>
      <c r="K2778" s="479">
        <v>3.2711400000000001E-3</v>
      </c>
    </row>
    <row r="2779" spans="1:11" x14ac:dyDescent="0.2">
      <c r="A2779" s="209" t="s">
        <v>727</v>
      </c>
      <c r="B2779" s="209" t="s">
        <v>487</v>
      </c>
      <c r="C2779" s="209" t="s">
        <v>1753</v>
      </c>
      <c r="D2779" s="276">
        <v>-66672</v>
      </c>
      <c r="E2779" s="479">
        <v>8.2417600000000008E-3</v>
      </c>
      <c r="F2779" s="276">
        <v>-66672</v>
      </c>
      <c r="G2779" s="276">
        <v>0</v>
      </c>
      <c r="H2779" s="276">
        <v>0</v>
      </c>
      <c r="I2779" s="276">
        <v>0</v>
      </c>
      <c r="J2779" s="276">
        <v>-66672</v>
      </c>
      <c r="K2779" s="479">
        <v>8.2417600000000008E-3</v>
      </c>
    </row>
    <row r="2780" spans="1:11" x14ac:dyDescent="0.2">
      <c r="A2780" s="209" t="s">
        <v>727</v>
      </c>
      <c r="B2780" s="209" t="s">
        <v>479</v>
      </c>
      <c r="C2780" s="209" t="s">
        <v>1753</v>
      </c>
      <c r="D2780" s="276">
        <v>-33430</v>
      </c>
      <c r="E2780" s="479">
        <v>4.1324999999999999E-3</v>
      </c>
      <c r="F2780" s="276">
        <v>-33430</v>
      </c>
      <c r="G2780" s="276">
        <v>0</v>
      </c>
      <c r="H2780" s="276">
        <v>0</v>
      </c>
      <c r="I2780" s="276">
        <v>0</v>
      </c>
      <c r="J2780" s="276">
        <v>-33430</v>
      </c>
      <c r="K2780" s="479">
        <v>4.1324999999999999E-3</v>
      </c>
    </row>
    <row r="2781" spans="1:11" x14ac:dyDescent="0.2">
      <c r="A2781" s="209" t="s">
        <v>727</v>
      </c>
      <c r="B2781" s="209" t="s">
        <v>479</v>
      </c>
      <c r="C2781" s="209" t="s">
        <v>893</v>
      </c>
      <c r="D2781" s="276">
        <v>-101</v>
      </c>
      <c r="E2781" s="479">
        <v>1.2490000000000001E-5</v>
      </c>
      <c r="F2781" s="276">
        <v>-101</v>
      </c>
      <c r="G2781" s="276">
        <v>0</v>
      </c>
      <c r="H2781" s="276">
        <v>0</v>
      </c>
      <c r="I2781" s="276">
        <v>0</v>
      </c>
      <c r="J2781" s="276">
        <v>-101</v>
      </c>
      <c r="K2781" s="479">
        <v>1.2490000000000001E-5</v>
      </c>
    </row>
    <row r="2782" spans="1:11" x14ac:dyDescent="0.2">
      <c r="A2782" s="209" t="s">
        <v>727</v>
      </c>
      <c r="B2782" s="209" t="s">
        <v>472</v>
      </c>
      <c r="C2782" s="209" t="s">
        <v>1753</v>
      </c>
      <c r="D2782" s="276">
        <v>-4538</v>
      </c>
      <c r="E2782" s="479">
        <v>5.6097000000000004E-4</v>
      </c>
      <c r="F2782" s="276">
        <v>-4538</v>
      </c>
      <c r="G2782" s="276">
        <v>0</v>
      </c>
      <c r="H2782" s="276">
        <v>0</v>
      </c>
      <c r="I2782" s="276">
        <v>0</v>
      </c>
      <c r="J2782" s="276">
        <v>-4538</v>
      </c>
      <c r="K2782" s="479">
        <v>5.6097000000000004E-4</v>
      </c>
    </row>
    <row r="2783" spans="1:11" x14ac:dyDescent="0.2">
      <c r="A2783" s="209" t="s">
        <v>727</v>
      </c>
      <c r="B2783" s="209" t="s">
        <v>472</v>
      </c>
      <c r="C2783" s="209" t="s">
        <v>893</v>
      </c>
      <c r="D2783" s="276">
        <v>-75</v>
      </c>
      <c r="E2783" s="479">
        <v>9.2699999999999993E-6</v>
      </c>
      <c r="F2783" s="276">
        <v>-75</v>
      </c>
      <c r="G2783" s="276">
        <v>0</v>
      </c>
      <c r="H2783" s="276">
        <v>0</v>
      </c>
      <c r="I2783" s="276">
        <v>0</v>
      </c>
      <c r="J2783" s="276">
        <v>-75</v>
      </c>
      <c r="K2783" s="479">
        <v>9.2699999999999993E-6</v>
      </c>
    </row>
    <row r="2784" spans="1:11" x14ac:dyDescent="0.2">
      <c r="A2784" s="209" t="s">
        <v>727</v>
      </c>
      <c r="B2784" s="209" t="s">
        <v>1096</v>
      </c>
      <c r="C2784" s="209" t="s">
        <v>1753</v>
      </c>
      <c r="D2784" s="276">
        <v>-7721</v>
      </c>
      <c r="E2784" s="479">
        <v>9.5443999999999998E-4</v>
      </c>
      <c r="F2784" s="276">
        <v>-7721</v>
      </c>
      <c r="G2784" s="276">
        <v>0</v>
      </c>
      <c r="H2784" s="276">
        <v>0</v>
      </c>
      <c r="I2784" s="276">
        <v>0</v>
      </c>
      <c r="J2784" s="276">
        <v>-7721</v>
      </c>
      <c r="K2784" s="479">
        <v>9.5443999999999998E-4</v>
      </c>
    </row>
    <row r="2785" spans="1:11" x14ac:dyDescent="0.2">
      <c r="A2785" s="209" t="s">
        <v>727</v>
      </c>
      <c r="B2785" s="209" t="s">
        <v>1097</v>
      </c>
      <c r="C2785" s="209" t="s">
        <v>1753</v>
      </c>
      <c r="D2785" s="276">
        <v>-3370</v>
      </c>
      <c r="E2785" s="479">
        <v>4.1658999999999999E-4</v>
      </c>
      <c r="F2785" s="276">
        <v>-3370</v>
      </c>
      <c r="G2785" s="276">
        <v>0</v>
      </c>
      <c r="H2785" s="276">
        <v>0</v>
      </c>
      <c r="I2785" s="276">
        <v>0</v>
      </c>
      <c r="J2785" s="276">
        <v>-3370</v>
      </c>
      <c r="K2785" s="479">
        <v>4.1658999999999999E-4</v>
      </c>
    </row>
    <row r="2786" spans="1:11" x14ac:dyDescent="0.2">
      <c r="A2786" s="209" t="s">
        <v>727</v>
      </c>
      <c r="B2786" s="209" t="s">
        <v>1098</v>
      </c>
      <c r="C2786" s="209" t="s">
        <v>1753</v>
      </c>
      <c r="D2786" s="276">
        <v>-15929</v>
      </c>
      <c r="E2786" s="479">
        <v>1.9690900000000002E-3</v>
      </c>
      <c r="F2786" s="276">
        <v>-15929</v>
      </c>
      <c r="G2786" s="276">
        <v>0</v>
      </c>
      <c r="H2786" s="276">
        <v>0</v>
      </c>
      <c r="I2786" s="276">
        <v>0</v>
      </c>
      <c r="J2786" s="276">
        <v>-15929</v>
      </c>
      <c r="K2786" s="479">
        <v>1.9690900000000002E-3</v>
      </c>
    </row>
    <row r="2787" spans="1:11" x14ac:dyDescent="0.2">
      <c r="A2787" s="209" t="s">
        <v>727</v>
      </c>
      <c r="B2787" s="209" t="s">
        <v>1099</v>
      </c>
      <c r="C2787" s="209" t="s">
        <v>1753</v>
      </c>
      <c r="D2787" s="276">
        <v>-2385</v>
      </c>
      <c r="E2787" s="479">
        <v>2.9482999999999999E-4</v>
      </c>
      <c r="F2787" s="276">
        <v>-2385</v>
      </c>
      <c r="G2787" s="276">
        <v>0</v>
      </c>
      <c r="H2787" s="276">
        <v>0</v>
      </c>
      <c r="I2787" s="276">
        <v>0</v>
      </c>
      <c r="J2787" s="276">
        <v>-2385</v>
      </c>
      <c r="K2787" s="479">
        <v>2.9482999999999999E-4</v>
      </c>
    </row>
    <row r="2788" spans="1:11" x14ac:dyDescent="0.2">
      <c r="A2788" s="209" t="s">
        <v>727</v>
      </c>
      <c r="B2788" s="209" t="s">
        <v>453</v>
      </c>
      <c r="C2788" s="209" t="s">
        <v>1753</v>
      </c>
      <c r="D2788" s="276">
        <v>-1954610</v>
      </c>
      <c r="E2788" s="479">
        <v>0.24162207999999999</v>
      </c>
      <c r="F2788" s="276">
        <v>-1954610</v>
      </c>
      <c r="G2788" s="276">
        <v>0</v>
      </c>
      <c r="H2788" s="276">
        <v>0</v>
      </c>
      <c r="I2788" s="276">
        <v>0</v>
      </c>
      <c r="J2788" s="276">
        <v>-1954610</v>
      </c>
      <c r="K2788" s="479">
        <v>0.24162207999999999</v>
      </c>
    </row>
    <row r="2789" spans="1:11" x14ac:dyDescent="0.2">
      <c r="A2789" s="209" t="s">
        <v>727</v>
      </c>
      <c r="B2789" s="209" t="s">
        <v>449</v>
      </c>
      <c r="C2789" s="209" t="s">
        <v>1753</v>
      </c>
      <c r="D2789" s="276">
        <v>-541</v>
      </c>
      <c r="E2789" s="479">
        <v>6.6879999999999997E-5</v>
      </c>
      <c r="F2789" s="276">
        <v>-541</v>
      </c>
      <c r="G2789" s="276">
        <v>0</v>
      </c>
      <c r="H2789" s="276">
        <v>0</v>
      </c>
      <c r="I2789" s="276">
        <v>0</v>
      </c>
      <c r="J2789" s="276">
        <v>-541</v>
      </c>
      <c r="K2789" s="479">
        <v>6.6879999999999997E-5</v>
      </c>
    </row>
    <row r="2790" spans="1:11" x14ac:dyDescent="0.2">
      <c r="A2790" s="209" t="s">
        <v>727</v>
      </c>
      <c r="B2790" s="209" t="s">
        <v>449</v>
      </c>
      <c r="C2790" s="209" t="s">
        <v>893</v>
      </c>
      <c r="D2790" s="276">
        <v>-528</v>
      </c>
      <c r="E2790" s="479">
        <v>6.5270000000000004E-5</v>
      </c>
      <c r="F2790" s="276">
        <v>-528</v>
      </c>
      <c r="G2790" s="276">
        <v>0</v>
      </c>
      <c r="H2790" s="276">
        <v>0</v>
      </c>
      <c r="I2790" s="276">
        <v>0</v>
      </c>
      <c r="J2790" s="276">
        <v>-528</v>
      </c>
      <c r="K2790" s="479">
        <v>6.5270000000000004E-5</v>
      </c>
    </row>
    <row r="2791" spans="1:11" x14ac:dyDescent="0.2">
      <c r="A2791" s="209" t="s">
        <v>727</v>
      </c>
      <c r="B2791" s="209" t="s">
        <v>1826</v>
      </c>
      <c r="C2791" s="209" t="s">
        <v>1753</v>
      </c>
      <c r="D2791" s="276">
        <v>-195987</v>
      </c>
      <c r="E2791" s="479">
        <v>2.4227229999999999E-2</v>
      </c>
      <c r="F2791" s="276">
        <v>-195987</v>
      </c>
      <c r="G2791" s="276">
        <v>0</v>
      </c>
      <c r="H2791" s="276">
        <v>0</v>
      </c>
      <c r="I2791" s="276">
        <v>0</v>
      </c>
      <c r="J2791" s="276">
        <v>-195987</v>
      </c>
      <c r="K2791" s="479">
        <v>2.4227229999999999E-2</v>
      </c>
    </row>
    <row r="2792" spans="1:11" x14ac:dyDescent="0.2">
      <c r="A2792" s="209" t="s">
        <v>727</v>
      </c>
      <c r="B2792" s="209" t="s">
        <v>1826</v>
      </c>
      <c r="C2792" s="209" t="s">
        <v>893</v>
      </c>
      <c r="D2792" s="276">
        <v>-137</v>
      </c>
      <c r="E2792" s="479">
        <v>1.694E-5</v>
      </c>
      <c r="F2792" s="276">
        <v>-137</v>
      </c>
      <c r="G2792" s="276">
        <v>0</v>
      </c>
      <c r="H2792" s="276">
        <v>0</v>
      </c>
      <c r="I2792" s="276">
        <v>0</v>
      </c>
      <c r="J2792" s="276">
        <v>-137</v>
      </c>
      <c r="K2792" s="479">
        <v>1.694E-5</v>
      </c>
    </row>
    <row r="2793" spans="1:11" x14ac:dyDescent="0.2">
      <c r="A2793" s="209" t="s">
        <v>727</v>
      </c>
      <c r="B2793" s="209" t="s">
        <v>1826</v>
      </c>
      <c r="C2793" s="209" t="s">
        <v>895</v>
      </c>
      <c r="D2793" s="276">
        <v>-15</v>
      </c>
      <c r="E2793" s="479">
        <v>1.8500000000000001E-6</v>
      </c>
      <c r="F2793" s="276">
        <v>-15</v>
      </c>
      <c r="G2793" s="276">
        <v>0</v>
      </c>
      <c r="H2793" s="276">
        <v>0</v>
      </c>
      <c r="I2793" s="276">
        <v>0</v>
      </c>
      <c r="J2793" s="276">
        <v>-15</v>
      </c>
      <c r="K2793" s="479">
        <v>1.8500000000000001E-6</v>
      </c>
    </row>
    <row r="2794" spans="1:11" x14ac:dyDescent="0.2">
      <c r="A2794" s="209" t="s">
        <v>727</v>
      </c>
      <c r="B2794" s="209" t="s">
        <v>444</v>
      </c>
      <c r="C2794" s="209" t="s">
        <v>1753</v>
      </c>
      <c r="D2794" s="276">
        <v>-153666</v>
      </c>
      <c r="E2794" s="479">
        <v>1.8995660000000001E-2</v>
      </c>
      <c r="F2794" s="276">
        <v>-153666</v>
      </c>
      <c r="G2794" s="276">
        <v>0</v>
      </c>
      <c r="H2794" s="276">
        <v>0</v>
      </c>
      <c r="I2794" s="276">
        <v>0</v>
      </c>
      <c r="J2794" s="276">
        <v>-153666</v>
      </c>
      <c r="K2794" s="479">
        <v>1.8995660000000001E-2</v>
      </c>
    </row>
    <row r="2795" spans="1:11" x14ac:dyDescent="0.2">
      <c r="A2795" s="209" t="s">
        <v>727</v>
      </c>
      <c r="B2795" s="209" t="s">
        <v>440</v>
      </c>
      <c r="C2795" s="209" t="s">
        <v>1753</v>
      </c>
      <c r="D2795" s="276">
        <v>-119083</v>
      </c>
      <c r="E2795" s="479">
        <v>1.472063E-2</v>
      </c>
      <c r="F2795" s="276">
        <v>-119083</v>
      </c>
      <c r="G2795" s="276">
        <v>0</v>
      </c>
      <c r="H2795" s="276">
        <v>0</v>
      </c>
      <c r="I2795" s="276">
        <v>0</v>
      </c>
      <c r="J2795" s="276">
        <v>-119083</v>
      </c>
      <c r="K2795" s="479">
        <v>1.472063E-2</v>
      </c>
    </row>
    <row r="2796" spans="1:11" x14ac:dyDescent="0.2">
      <c r="A2796" s="209" t="s">
        <v>727</v>
      </c>
      <c r="B2796" s="209" t="s">
        <v>292</v>
      </c>
      <c r="C2796" s="209" t="s">
        <v>1753</v>
      </c>
      <c r="D2796" s="276">
        <v>-6342</v>
      </c>
      <c r="E2796" s="479">
        <v>7.8397999999999999E-4</v>
      </c>
      <c r="F2796" s="276">
        <v>-6342</v>
      </c>
      <c r="G2796" s="276">
        <v>0</v>
      </c>
      <c r="H2796" s="276">
        <v>0</v>
      </c>
      <c r="I2796" s="276">
        <v>0</v>
      </c>
      <c r="J2796" s="276">
        <v>-6342</v>
      </c>
      <c r="K2796" s="479">
        <v>7.8397999999999999E-4</v>
      </c>
    </row>
    <row r="2797" spans="1:11" x14ac:dyDescent="0.2">
      <c r="A2797" s="209" t="s">
        <v>727</v>
      </c>
      <c r="B2797" s="209" t="s">
        <v>290</v>
      </c>
      <c r="C2797" s="209" t="s">
        <v>1753</v>
      </c>
      <c r="D2797" s="276">
        <v>-17616</v>
      </c>
      <c r="E2797" s="479">
        <v>2.1776299999999998E-3</v>
      </c>
      <c r="F2797" s="276">
        <v>-17616</v>
      </c>
      <c r="G2797" s="276">
        <v>0</v>
      </c>
      <c r="H2797" s="276">
        <v>0</v>
      </c>
      <c r="I2797" s="276">
        <v>0</v>
      </c>
      <c r="J2797" s="276">
        <v>-17616</v>
      </c>
      <c r="K2797" s="479">
        <v>2.1776299999999998E-3</v>
      </c>
    </row>
    <row r="2798" spans="1:11" x14ac:dyDescent="0.2">
      <c r="A2798" s="209" t="s">
        <v>727</v>
      </c>
      <c r="B2798" s="209" t="s">
        <v>287</v>
      </c>
      <c r="C2798" s="209" t="s">
        <v>1753</v>
      </c>
      <c r="D2798" s="276">
        <v>-53039</v>
      </c>
      <c r="E2798" s="479">
        <v>6.5564999999999998E-3</v>
      </c>
      <c r="F2798" s="276">
        <v>-53039</v>
      </c>
      <c r="G2798" s="276">
        <v>0</v>
      </c>
      <c r="H2798" s="276">
        <v>0</v>
      </c>
      <c r="I2798" s="276">
        <v>0</v>
      </c>
      <c r="J2798" s="276">
        <v>-53039</v>
      </c>
      <c r="K2798" s="479">
        <v>6.5564999999999998E-3</v>
      </c>
    </row>
    <row r="2799" spans="1:11" x14ac:dyDescent="0.2">
      <c r="A2799" s="209" t="s">
        <v>727</v>
      </c>
      <c r="B2799" s="209" t="s">
        <v>284</v>
      </c>
      <c r="C2799" s="209" t="s">
        <v>1753</v>
      </c>
      <c r="D2799" s="276">
        <v>-38135</v>
      </c>
      <c r="E2799" s="479">
        <v>4.7141199999999996E-3</v>
      </c>
      <c r="F2799" s="276">
        <v>-38135</v>
      </c>
      <c r="G2799" s="276">
        <v>0</v>
      </c>
      <c r="H2799" s="276">
        <v>0</v>
      </c>
      <c r="I2799" s="276">
        <v>0</v>
      </c>
      <c r="J2799" s="276">
        <v>-38135</v>
      </c>
      <c r="K2799" s="479">
        <v>4.7141199999999996E-3</v>
      </c>
    </row>
    <row r="2800" spans="1:11" x14ac:dyDescent="0.2">
      <c r="A2800" s="209" t="s">
        <v>727</v>
      </c>
      <c r="B2800" s="209" t="s">
        <v>273</v>
      </c>
      <c r="C2800" s="209" t="s">
        <v>1753</v>
      </c>
      <c r="D2800" s="276">
        <v>-21471</v>
      </c>
      <c r="E2800" s="479">
        <v>2.65417E-3</v>
      </c>
      <c r="F2800" s="276">
        <v>-21471</v>
      </c>
      <c r="G2800" s="276">
        <v>0</v>
      </c>
      <c r="H2800" s="276">
        <v>0</v>
      </c>
      <c r="I2800" s="276">
        <v>0</v>
      </c>
      <c r="J2800" s="276">
        <v>-21471</v>
      </c>
      <c r="K2800" s="479">
        <v>2.65417E-3</v>
      </c>
    </row>
    <row r="2801" spans="1:11" x14ac:dyDescent="0.2">
      <c r="A2801" s="209" t="s">
        <v>727</v>
      </c>
      <c r="B2801" s="209" t="s">
        <v>267</v>
      </c>
      <c r="C2801" s="209" t="s">
        <v>1753</v>
      </c>
      <c r="D2801" s="276">
        <v>-110150</v>
      </c>
      <c r="E2801" s="479">
        <v>1.3616359999999999E-2</v>
      </c>
      <c r="F2801" s="276">
        <v>-110150</v>
      </c>
      <c r="G2801" s="276">
        <v>0</v>
      </c>
      <c r="H2801" s="276">
        <v>0</v>
      </c>
      <c r="I2801" s="276">
        <v>0</v>
      </c>
      <c r="J2801" s="276">
        <v>-110150</v>
      </c>
      <c r="K2801" s="479">
        <v>1.3616359999999999E-2</v>
      </c>
    </row>
    <row r="2802" spans="1:11" x14ac:dyDescent="0.2">
      <c r="A2802" s="209" t="s">
        <v>727</v>
      </c>
      <c r="B2802" s="209" t="s">
        <v>264</v>
      </c>
      <c r="C2802" s="209" t="s">
        <v>1753</v>
      </c>
      <c r="D2802" s="276">
        <v>-10693</v>
      </c>
      <c r="E2802" s="479">
        <v>1.32183E-3</v>
      </c>
      <c r="F2802" s="276">
        <v>-10693</v>
      </c>
      <c r="G2802" s="276">
        <v>0</v>
      </c>
      <c r="H2802" s="276">
        <v>0</v>
      </c>
      <c r="I2802" s="276">
        <v>0</v>
      </c>
      <c r="J2802" s="276">
        <v>-10693</v>
      </c>
      <c r="K2802" s="479">
        <v>1.32183E-3</v>
      </c>
    </row>
    <row r="2803" spans="1:11" x14ac:dyDescent="0.2">
      <c r="A2803" s="209" t="s">
        <v>727</v>
      </c>
      <c r="B2803" s="209" t="s">
        <v>262</v>
      </c>
      <c r="C2803" s="209" t="s">
        <v>1753</v>
      </c>
      <c r="D2803" s="276">
        <v>-14256</v>
      </c>
      <c r="E2803" s="479">
        <v>1.76228E-3</v>
      </c>
      <c r="F2803" s="276">
        <v>-14256</v>
      </c>
      <c r="G2803" s="276">
        <v>0</v>
      </c>
      <c r="H2803" s="276">
        <v>0</v>
      </c>
      <c r="I2803" s="276">
        <v>0</v>
      </c>
      <c r="J2803" s="276">
        <v>-14256</v>
      </c>
      <c r="K2803" s="479">
        <v>1.76228E-3</v>
      </c>
    </row>
    <row r="2804" spans="1:11" x14ac:dyDescent="0.2">
      <c r="A2804" s="209" t="s">
        <v>727</v>
      </c>
      <c r="B2804" s="209" t="s">
        <v>260</v>
      </c>
      <c r="C2804" s="209" t="s">
        <v>1753</v>
      </c>
      <c r="D2804" s="276">
        <v>-1009463</v>
      </c>
      <c r="E2804" s="479">
        <v>0.1247863</v>
      </c>
      <c r="F2804" s="276">
        <v>-1009463</v>
      </c>
      <c r="G2804" s="276">
        <v>0</v>
      </c>
      <c r="H2804" s="276">
        <v>0</v>
      </c>
      <c r="I2804" s="276">
        <v>0</v>
      </c>
      <c r="J2804" s="276">
        <v>-1009463</v>
      </c>
      <c r="K2804" s="479">
        <v>0.1247863</v>
      </c>
    </row>
    <row r="2805" spans="1:11" x14ac:dyDescent="0.2">
      <c r="A2805" s="209" t="s">
        <v>727</v>
      </c>
      <c r="B2805" s="209" t="s">
        <v>258</v>
      </c>
      <c r="C2805" s="209" t="s">
        <v>1753</v>
      </c>
      <c r="D2805" s="276">
        <v>-7210</v>
      </c>
      <c r="E2805" s="479">
        <v>8.9128000000000005E-4</v>
      </c>
      <c r="F2805" s="276">
        <v>-7210</v>
      </c>
      <c r="G2805" s="276">
        <v>0</v>
      </c>
      <c r="H2805" s="276">
        <v>0</v>
      </c>
      <c r="I2805" s="276">
        <v>0</v>
      </c>
      <c r="J2805" s="276">
        <v>-7210</v>
      </c>
      <c r="K2805" s="479">
        <v>8.9128000000000005E-4</v>
      </c>
    </row>
    <row r="2806" spans="1:11" x14ac:dyDescent="0.2">
      <c r="A2806" s="209" t="s">
        <v>727</v>
      </c>
      <c r="B2806" s="209" t="s">
        <v>254</v>
      </c>
      <c r="C2806" s="209" t="s">
        <v>1753</v>
      </c>
      <c r="D2806" s="276">
        <v>-11468</v>
      </c>
      <c r="E2806" s="479">
        <v>1.41763E-3</v>
      </c>
      <c r="F2806" s="276">
        <v>-11468</v>
      </c>
      <c r="G2806" s="276">
        <v>0</v>
      </c>
      <c r="H2806" s="276">
        <v>0</v>
      </c>
      <c r="I2806" s="276">
        <v>0</v>
      </c>
      <c r="J2806" s="276">
        <v>-11468</v>
      </c>
      <c r="K2806" s="479">
        <v>1.41763E-3</v>
      </c>
    </row>
    <row r="2807" spans="1:11" x14ac:dyDescent="0.2">
      <c r="A2807" s="209" t="s">
        <v>727</v>
      </c>
      <c r="B2807" s="209" t="s">
        <v>251</v>
      </c>
      <c r="C2807" s="209" t="s">
        <v>1753</v>
      </c>
      <c r="D2807" s="276">
        <v>-1216</v>
      </c>
      <c r="E2807" s="479">
        <v>1.5032000000000001E-4</v>
      </c>
      <c r="F2807" s="276">
        <v>-1216</v>
      </c>
      <c r="G2807" s="276">
        <v>0</v>
      </c>
      <c r="H2807" s="276">
        <v>0</v>
      </c>
      <c r="I2807" s="276">
        <v>0</v>
      </c>
      <c r="J2807" s="276">
        <v>-1216</v>
      </c>
      <c r="K2807" s="479">
        <v>1.5032000000000001E-4</v>
      </c>
    </row>
    <row r="2808" spans="1:11" x14ac:dyDescent="0.2">
      <c r="A2808" s="209" t="s">
        <v>727</v>
      </c>
      <c r="B2808" s="209" t="s">
        <v>247</v>
      </c>
      <c r="C2808" s="209" t="s">
        <v>1753</v>
      </c>
      <c r="D2808" s="276">
        <v>-15752</v>
      </c>
      <c r="E2808" s="479">
        <v>1.94721E-3</v>
      </c>
      <c r="F2808" s="276">
        <v>-15752</v>
      </c>
      <c r="G2808" s="276">
        <v>0</v>
      </c>
      <c r="H2808" s="276">
        <v>0</v>
      </c>
      <c r="I2808" s="276">
        <v>0</v>
      </c>
      <c r="J2808" s="276">
        <v>-15752</v>
      </c>
      <c r="K2808" s="479">
        <v>1.94721E-3</v>
      </c>
    </row>
    <row r="2809" spans="1:11" x14ac:dyDescent="0.2">
      <c r="A2809" s="209" t="s">
        <v>727</v>
      </c>
      <c r="B2809" s="209" t="s">
        <v>243</v>
      </c>
      <c r="C2809" s="209" t="s">
        <v>1753</v>
      </c>
      <c r="D2809" s="276">
        <v>-255437</v>
      </c>
      <c r="E2809" s="479">
        <v>3.1576229999999997E-2</v>
      </c>
      <c r="F2809" s="276">
        <v>-255437</v>
      </c>
      <c r="G2809" s="276">
        <v>0</v>
      </c>
      <c r="H2809" s="276">
        <v>0</v>
      </c>
      <c r="I2809" s="276">
        <v>0</v>
      </c>
      <c r="J2809" s="276">
        <v>-255437</v>
      </c>
      <c r="K2809" s="479">
        <v>3.1576229999999997E-2</v>
      </c>
    </row>
    <row r="2810" spans="1:11" x14ac:dyDescent="0.2">
      <c r="A2810" s="209" t="s">
        <v>727</v>
      </c>
      <c r="B2810" s="209" t="s">
        <v>240</v>
      </c>
      <c r="C2810" s="209" t="s">
        <v>1753</v>
      </c>
      <c r="D2810" s="276">
        <v>-33340</v>
      </c>
      <c r="E2810" s="479">
        <v>4.1213700000000001E-3</v>
      </c>
      <c r="F2810" s="276">
        <v>-33340</v>
      </c>
      <c r="G2810" s="276">
        <v>0</v>
      </c>
      <c r="H2810" s="276">
        <v>0</v>
      </c>
      <c r="I2810" s="276">
        <v>0</v>
      </c>
      <c r="J2810" s="276">
        <v>-33340</v>
      </c>
      <c r="K2810" s="479">
        <v>4.1213700000000001E-3</v>
      </c>
    </row>
    <row r="2811" spans="1:11" x14ac:dyDescent="0.2">
      <c r="A2811" s="209" t="s">
        <v>727</v>
      </c>
      <c r="B2811" s="209" t="s">
        <v>237</v>
      </c>
      <c r="C2811" s="209" t="s">
        <v>1753</v>
      </c>
      <c r="D2811" s="276">
        <v>-51246</v>
      </c>
      <c r="E2811" s="479">
        <v>6.3348500000000004E-3</v>
      </c>
      <c r="F2811" s="276">
        <v>-51246</v>
      </c>
      <c r="G2811" s="276">
        <v>0</v>
      </c>
      <c r="H2811" s="276">
        <v>0</v>
      </c>
      <c r="I2811" s="276">
        <v>0</v>
      </c>
      <c r="J2811" s="276">
        <v>-51246</v>
      </c>
      <c r="K2811" s="479">
        <v>6.3348500000000004E-3</v>
      </c>
    </row>
    <row r="2812" spans="1:11" x14ac:dyDescent="0.2">
      <c r="A2812" s="209" t="s">
        <v>727</v>
      </c>
      <c r="B2812" s="209" t="s">
        <v>234</v>
      </c>
      <c r="C2812" s="209" t="s">
        <v>1753</v>
      </c>
      <c r="D2812" s="276">
        <v>-66836</v>
      </c>
      <c r="E2812" s="479">
        <v>8.2620300000000001E-3</v>
      </c>
      <c r="F2812" s="276">
        <v>-66836</v>
      </c>
      <c r="G2812" s="276">
        <v>0</v>
      </c>
      <c r="H2812" s="276">
        <v>0</v>
      </c>
      <c r="I2812" s="276">
        <v>0</v>
      </c>
      <c r="J2812" s="276">
        <v>-66836</v>
      </c>
      <c r="K2812" s="479">
        <v>8.2620300000000001E-3</v>
      </c>
    </row>
    <row r="2813" spans="1:11" x14ac:dyDescent="0.2">
      <c r="A2813" s="209" t="s">
        <v>727</v>
      </c>
      <c r="B2813" s="209" t="s">
        <v>234</v>
      </c>
      <c r="C2813" s="209" t="s">
        <v>893</v>
      </c>
      <c r="D2813" s="276">
        <v>-494</v>
      </c>
      <c r="E2813" s="479">
        <v>6.1069999999999996E-5</v>
      </c>
      <c r="F2813" s="276">
        <v>-494</v>
      </c>
      <c r="G2813" s="276">
        <v>0</v>
      </c>
      <c r="H2813" s="276">
        <v>0</v>
      </c>
      <c r="I2813" s="276">
        <v>0</v>
      </c>
      <c r="J2813" s="276">
        <v>-494</v>
      </c>
      <c r="K2813" s="479">
        <v>6.1069999999999996E-5</v>
      </c>
    </row>
    <row r="2814" spans="1:11" x14ac:dyDescent="0.2">
      <c r="A2814" s="209" t="s">
        <v>727</v>
      </c>
      <c r="B2814" s="209" t="s">
        <v>230</v>
      </c>
      <c r="C2814" s="209" t="s">
        <v>1753</v>
      </c>
      <c r="D2814" s="276">
        <v>-23032</v>
      </c>
      <c r="E2814" s="479">
        <v>2.8471400000000002E-3</v>
      </c>
      <c r="F2814" s="276">
        <v>-23032</v>
      </c>
      <c r="G2814" s="276">
        <v>0</v>
      </c>
      <c r="H2814" s="276">
        <v>0</v>
      </c>
      <c r="I2814" s="276">
        <v>0</v>
      </c>
      <c r="J2814" s="276">
        <v>-23032</v>
      </c>
      <c r="K2814" s="479">
        <v>2.8471400000000002E-3</v>
      </c>
    </row>
    <row r="2815" spans="1:11" x14ac:dyDescent="0.2">
      <c r="A2815" s="209" t="s">
        <v>727</v>
      </c>
      <c r="B2815" s="209" t="s">
        <v>1100</v>
      </c>
      <c r="C2815" s="209" t="s">
        <v>1753</v>
      </c>
      <c r="D2815" s="276">
        <v>-55230</v>
      </c>
      <c r="E2815" s="479">
        <v>6.8273400000000003E-3</v>
      </c>
      <c r="F2815" s="276">
        <v>-55230</v>
      </c>
      <c r="G2815" s="276">
        <v>0</v>
      </c>
      <c r="H2815" s="276">
        <v>0</v>
      </c>
      <c r="I2815" s="276">
        <v>0</v>
      </c>
      <c r="J2815" s="276">
        <v>-55230</v>
      </c>
      <c r="K2815" s="479">
        <v>6.8273400000000003E-3</v>
      </c>
    </row>
    <row r="2816" spans="1:11" x14ac:dyDescent="0.2">
      <c r="A2816" s="209" t="s">
        <v>727</v>
      </c>
      <c r="B2816" s="209" t="s">
        <v>1101</v>
      </c>
      <c r="C2816" s="209" t="s">
        <v>1753</v>
      </c>
      <c r="D2816" s="276">
        <v>-12780</v>
      </c>
      <c r="E2816" s="479">
        <v>1.57982E-3</v>
      </c>
      <c r="F2816" s="276">
        <v>-12780</v>
      </c>
      <c r="G2816" s="276">
        <v>0</v>
      </c>
      <c r="H2816" s="276">
        <v>0</v>
      </c>
      <c r="I2816" s="276">
        <v>0</v>
      </c>
      <c r="J2816" s="276">
        <v>-12780</v>
      </c>
      <c r="K2816" s="479">
        <v>1.57982E-3</v>
      </c>
    </row>
    <row r="2817" spans="1:11" x14ac:dyDescent="0.2">
      <c r="A2817" s="209" t="s">
        <v>727</v>
      </c>
      <c r="B2817" s="209" t="s">
        <v>1101</v>
      </c>
      <c r="C2817" s="209" t="s">
        <v>893</v>
      </c>
      <c r="D2817" s="276">
        <v>-134</v>
      </c>
      <c r="E2817" s="479">
        <v>1.6560000000000001E-5</v>
      </c>
      <c r="F2817" s="276">
        <v>-134</v>
      </c>
      <c r="G2817" s="276">
        <v>0</v>
      </c>
      <c r="H2817" s="276">
        <v>0</v>
      </c>
      <c r="I2817" s="276">
        <v>0</v>
      </c>
      <c r="J2817" s="276">
        <v>-134</v>
      </c>
      <c r="K2817" s="479">
        <v>1.6560000000000001E-5</v>
      </c>
    </row>
    <row r="2818" spans="1:11" x14ac:dyDescent="0.2">
      <c r="A2818" s="209" t="s">
        <v>727</v>
      </c>
      <c r="B2818" s="209" t="s">
        <v>1102</v>
      </c>
      <c r="C2818" s="209" t="s">
        <v>1753</v>
      </c>
      <c r="D2818" s="276">
        <v>-11018</v>
      </c>
      <c r="E2818" s="479">
        <v>1.3620100000000001E-3</v>
      </c>
      <c r="F2818" s="276">
        <v>-11018</v>
      </c>
      <c r="G2818" s="276">
        <v>0</v>
      </c>
      <c r="H2818" s="276">
        <v>0</v>
      </c>
      <c r="I2818" s="276">
        <v>0</v>
      </c>
      <c r="J2818" s="276">
        <v>-11018</v>
      </c>
      <c r="K2818" s="479">
        <v>1.3620100000000001E-3</v>
      </c>
    </row>
    <row r="2819" spans="1:11" x14ac:dyDescent="0.2">
      <c r="A2819" s="209" t="s">
        <v>727</v>
      </c>
      <c r="B2819" s="209" t="s">
        <v>1103</v>
      </c>
      <c r="C2819" s="209" t="s">
        <v>1753</v>
      </c>
      <c r="D2819" s="276">
        <v>-7172</v>
      </c>
      <c r="E2819" s="479">
        <v>8.8657999999999999E-4</v>
      </c>
      <c r="F2819" s="276">
        <v>-7172</v>
      </c>
      <c r="G2819" s="276">
        <v>0</v>
      </c>
      <c r="H2819" s="276">
        <v>0</v>
      </c>
      <c r="I2819" s="276">
        <v>0</v>
      </c>
      <c r="J2819" s="276">
        <v>-7172</v>
      </c>
      <c r="K2819" s="479">
        <v>8.8657999999999999E-4</v>
      </c>
    </row>
    <row r="2820" spans="1:11" x14ac:dyDescent="0.2">
      <c r="A2820" s="209" t="s">
        <v>727</v>
      </c>
      <c r="B2820" s="209" t="s">
        <v>1104</v>
      </c>
      <c r="C2820" s="209" t="s">
        <v>1753</v>
      </c>
      <c r="D2820" s="276">
        <v>-4131</v>
      </c>
      <c r="E2820" s="479">
        <v>5.1066000000000002E-4</v>
      </c>
      <c r="F2820" s="276">
        <v>-4131</v>
      </c>
      <c r="G2820" s="276">
        <v>0</v>
      </c>
      <c r="H2820" s="276">
        <v>0</v>
      </c>
      <c r="I2820" s="276">
        <v>0</v>
      </c>
      <c r="J2820" s="276">
        <v>-4131</v>
      </c>
      <c r="K2820" s="479">
        <v>5.1066000000000002E-4</v>
      </c>
    </row>
    <row r="2821" spans="1:11" x14ac:dyDescent="0.2">
      <c r="A2821" s="209" t="s">
        <v>727</v>
      </c>
      <c r="B2821" s="209" t="s">
        <v>1105</v>
      </c>
      <c r="C2821" s="209" t="s">
        <v>1753</v>
      </c>
      <c r="D2821" s="276">
        <v>-8706</v>
      </c>
      <c r="E2821" s="479">
        <v>1.07621E-3</v>
      </c>
      <c r="F2821" s="276">
        <v>-8706</v>
      </c>
      <c r="G2821" s="276">
        <v>0</v>
      </c>
      <c r="H2821" s="276">
        <v>0</v>
      </c>
      <c r="I2821" s="276">
        <v>0</v>
      </c>
      <c r="J2821" s="276">
        <v>-8706</v>
      </c>
      <c r="K2821" s="479">
        <v>1.07621E-3</v>
      </c>
    </row>
    <row r="2822" spans="1:11" x14ac:dyDescent="0.2">
      <c r="A2822" s="209" t="s">
        <v>727</v>
      </c>
      <c r="B2822" s="209" t="s">
        <v>206</v>
      </c>
      <c r="C2822" s="209" t="s">
        <v>1753</v>
      </c>
      <c r="D2822" s="276">
        <v>-4748</v>
      </c>
      <c r="E2822" s="479">
        <v>5.8693000000000005E-4</v>
      </c>
      <c r="F2822" s="276">
        <v>-4748</v>
      </c>
      <c r="G2822" s="276">
        <v>0</v>
      </c>
      <c r="H2822" s="276">
        <v>0</v>
      </c>
      <c r="I2822" s="276">
        <v>0</v>
      </c>
      <c r="J2822" s="276">
        <v>-4748</v>
      </c>
      <c r="K2822" s="479">
        <v>5.8693000000000005E-4</v>
      </c>
    </row>
    <row r="2823" spans="1:11" x14ac:dyDescent="0.2">
      <c r="A2823" s="209" t="s">
        <v>727</v>
      </c>
      <c r="B2823" s="209" t="s">
        <v>205</v>
      </c>
      <c r="C2823" s="209" t="s">
        <v>1753</v>
      </c>
      <c r="D2823" s="276">
        <v>-8767</v>
      </c>
      <c r="E2823" s="479">
        <v>1.0837500000000001E-3</v>
      </c>
      <c r="F2823" s="276">
        <v>-8767</v>
      </c>
      <c r="G2823" s="276">
        <v>0</v>
      </c>
      <c r="H2823" s="276">
        <v>0</v>
      </c>
      <c r="I2823" s="276">
        <v>0</v>
      </c>
      <c r="J2823" s="276">
        <v>-8767</v>
      </c>
      <c r="K2823" s="479">
        <v>1.0837500000000001E-3</v>
      </c>
    </row>
    <row r="2824" spans="1:11" x14ac:dyDescent="0.2">
      <c r="A2824" s="209" t="s">
        <v>727</v>
      </c>
      <c r="B2824" s="209" t="s">
        <v>205</v>
      </c>
      <c r="C2824" s="209" t="s">
        <v>895</v>
      </c>
      <c r="D2824" s="276">
        <v>-112</v>
      </c>
      <c r="E2824" s="479">
        <v>1.385E-5</v>
      </c>
      <c r="F2824" s="276">
        <v>-112</v>
      </c>
      <c r="G2824" s="276">
        <v>0</v>
      </c>
      <c r="H2824" s="276">
        <v>0</v>
      </c>
      <c r="I2824" s="276">
        <v>0</v>
      </c>
      <c r="J2824" s="276">
        <v>-112</v>
      </c>
      <c r="K2824" s="479">
        <v>1.385E-5</v>
      </c>
    </row>
    <row r="2825" spans="1:11" x14ac:dyDescent="0.2">
      <c r="A2825" s="209" t="s">
        <v>727</v>
      </c>
      <c r="B2825" s="209" t="s">
        <v>202</v>
      </c>
      <c r="C2825" s="209" t="s">
        <v>1753</v>
      </c>
      <c r="D2825" s="276">
        <v>-1180</v>
      </c>
      <c r="E2825" s="479">
        <v>1.4587000000000001E-4</v>
      </c>
      <c r="F2825" s="276">
        <v>-1180</v>
      </c>
      <c r="G2825" s="276">
        <v>0</v>
      </c>
      <c r="H2825" s="276">
        <v>0</v>
      </c>
      <c r="I2825" s="276">
        <v>0</v>
      </c>
      <c r="J2825" s="276">
        <v>-1180</v>
      </c>
      <c r="K2825" s="479">
        <v>1.4587000000000001E-4</v>
      </c>
    </row>
    <row r="2826" spans="1:11" x14ac:dyDescent="0.2">
      <c r="A2826" s="209" t="s">
        <v>727</v>
      </c>
      <c r="B2826" s="209" t="s">
        <v>195</v>
      </c>
      <c r="C2826" s="209" t="s">
        <v>1753</v>
      </c>
      <c r="D2826" s="276">
        <v>-39427</v>
      </c>
      <c r="E2826" s="479">
        <v>4.87383E-3</v>
      </c>
      <c r="F2826" s="276">
        <v>-39427</v>
      </c>
      <c r="G2826" s="276">
        <v>0</v>
      </c>
      <c r="H2826" s="276">
        <v>0</v>
      </c>
      <c r="I2826" s="276">
        <v>0</v>
      </c>
      <c r="J2826" s="276">
        <v>-39427</v>
      </c>
      <c r="K2826" s="479">
        <v>4.87383E-3</v>
      </c>
    </row>
    <row r="2827" spans="1:11" x14ac:dyDescent="0.2">
      <c r="A2827" s="209" t="s">
        <v>727</v>
      </c>
      <c r="B2827" s="209" t="s">
        <v>194</v>
      </c>
      <c r="C2827" s="209" t="s">
        <v>1753</v>
      </c>
      <c r="D2827" s="276">
        <v>-3425</v>
      </c>
      <c r="E2827" s="479">
        <v>4.2339E-4</v>
      </c>
      <c r="F2827" s="276">
        <v>-3425</v>
      </c>
      <c r="G2827" s="276">
        <v>0</v>
      </c>
      <c r="H2827" s="276">
        <v>0</v>
      </c>
      <c r="I2827" s="276">
        <v>0</v>
      </c>
      <c r="J2827" s="276">
        <v>-3425</v>
      </c>
      <c r="K2827" s="479">
        <v>4.2339E-4</v>
      </c>
    </row>
    <row r="2828" spans="1:11" x14ac:dyDescent="0.2">
      <c r="A2828" s="209" t="s">
        <v>727</v>
      </c>
      <c r="B2828" s="209" t="s">
        <v>167</v>
      </c>
      <c r="C2828" s="209" t="s">
        <v>1753</v>
      </c>
      <c r="D2828" s="276">
        <v>-98946</v>
      </c>
      <c r="E2828" s="479">
        <v>1.223136E-2</v>
      </c>
      <c r="F2828" s="276">
        <v>-98946</v>
      </c>
      <c r="G2828" s="276">
        <v>0</v>
      </c>
      <c r="H2828" s="276">
        <v>0</v>
      </c>
      <c r="I2828" s="276">
        <v>0</v>
      </c>
      <c r="J2828" s="276">
        <v>-98946</v>
      </c>
      <c r="K2828" s="479">
        <v>1.223136E-2</v>
      </c>
    </row>
    <row r="2829" spans="1:11" x14ac:dyDescent="0.2">
      <c r="A2829" s="209" t="s">
        <v>727</v>
      </c>
      <c r="B2829" s="209" t="s">
        <v>1106</v>
      </c>
      <c r="C2829" s="209" t="s">
        <v>1753</v>
      </c>
      <c r="D2829" s="276">
        <v>-3957</v>
      </c>
      <c r="E2829" s="479">
        <v>4.8915000000000004E-4</v>
      </c>
      <c r="F2829" s="276">
        <v>-3957</v>
      </c>
      <c r="G2829" s="276">
        <v>0</v>
      </c>
      <c r="H2829" s="276">
        <v>0</v>
      </c>
      <c r="I2829" s="276">
        <v>0</v>
      </c>
      <c r="J2829" s="276">
        <v>-3957</v>
      </c>
      <c r="K2829" s="479">
        <v>4.8915000000000004E-4</v>
      </c>
    </row>
    <row r="2830" spans="1:11" x14ac:dyDescent="0.2">
      <c r="A2830" s="209" t="s">
        <v>727</v>
      </c>
      <c r="B2830" s="209" t="s">
        <v>1107</v>
      </c>
      <c r="C2830" s="209" t="s">
        <v>1753</v>
      </c>
      <c r="D2830" s="276">
        <v>-33719</v>
      </c>
      <c r="E2830" s="479">
        <v>4.1682300000000002E-3</v>
      </c>
      <c r="F2830" s="276">
        <v>-33719</v>
      </c>
      <c r="G2830" s="276">
        <v>0</v>
      </c>
      <c r="H2830" s="276">
        <v>0</v>
      </c>
      <c r="I2830" s="276">
        <v>0</v>
      </c>
      <c r="J2830" s="276">
        <v>-33719</v>
      </c>
      <c r="K2830" s="479">
        <v>4.1682300000000002E-3</v>
      </c>
    </row>
    <row r="2831" spans="1:11" x14ac:dyDescent="0.2">
      <c r="A2831" s="209" t="s">
        <v>727</v>
      </c>
      <c r="B2831" s="209" t="s">
        <v>156</v>
      </c>
      <c r="C2831" s="209" t="s">
        <v>1753</v>
      </c>
      <c r="D2831" s="276">
        <v>-49976</v>
      </c>
      <c r="E2831" s="479">
        <v>6.1778600000000003E-3</v>
      </c>
      <c r="F2831" s="276">
        <v>-49976</v>
      </c>
      <c r="G2831" s="276">
        <v>0</v>
      </c>
      <c r="H2831" s="276">
        <v>0</v>
      </c>
      <c r="I2831" s="276">
        <v>0</v>
      </c>
      <c r="J2831" s="276">
        <v>-49976</v>
      </c>
      <c r="K2831" s="479">
        <v>6.1778600000000003E-3</v>
      </c>
    </row>
    <row r="2832" spans="1:11" x14ac:dyDescent="0.2">
      <c r="A2832" s="209" t="s">
        <v>727</v>
      </c>
      <c r="B2832" s="209" t="s">
        <v>154</v>
      </c>
      <c r="C2832" s="209" t="s">
        <v>1753</v>
      </c>
      <c r="D2832" s="276">
        <v>-7722</v>
      </c>
      <c r="E2832" s="479">
        <v>9.5456999999999996E-4</v>
      </c>
      <c r="F2832" s="276">
        <v>-7722</v>
      </c>
      <c r="G2832" s="276">
        <v>0</v>
      </c>
      <c r="H2832" s="276">
        <v>0</v>
      </c>
      <c r="I2832" s="276">
        <v>0</v>
      </c>
      <c r="J2832" s="276">
        <v>-7722</v>
      </c>
      <c r="K2832" s="479">
        <v>9.5456999999999996E-4</v>
      </c>
    </row>
    <row r="2833" spans="1:11" x14ac:dyDescent="0.2">
      <c r="A2833" s="209" t="s">
        <v>727</v>
      </c>
      <c r="B2833" s="209" t="s">
        <v>152</v>
      </c>
      <c r="C2833" s="209" t="s">
        <v>1753</v>
      </c>
      <c r="D2833" s="276">
        <v>-233156</v>
      </c>
      <c r="E2833" s="479">
        <v>2.8821929999999999E-2</v>
      </c>
      <c r="F2833" s="276">
        <v>-233156</v>
      </c>
      <c r="G2833" s="276">
        <v>0</v>
      </c>
      <c r="H2833" s="276">
        <v>0</v>
      </c>
      <c r="I2833" s="276">
        <v>0</v>
      </c>
      <c r="J2833" s="276">
        <v>-233156</v>
      </c>
      <c r="K2833" s="479">
        <v>2.8821929999999999E-2</v>
      </c>
    </row>
    <row r="2834" spans="1:11" x14ac:dyDescent="0.2">
      <c r="A2834" s="209" t="s">
        <v>727</v>
      </c>
      <c r="B2834" s="209" t="s">
        <v>1108</v>
      </c>
      <c r="C2834" s="209" t="s">
        <v>1753</v>
      </c>
      <c r="D2834" s="276">
        <v>-10628</v>
      </c>
      <c r="E2834" s="479">
        <v>1.3138E-3</v>
      </c>
      <c r="F2834" s="276">
        <v>-10628</v>
      </c>
      <c r="G2834" s="276">
        <v>0</v>
      </c>
      <c r="H2834" s="276">
        <v>0</v>
      </c>
      <c r="I2834" s="276">
        <v>0</v>
      </c>
      <c r="J2834" s="276">
        <v>-10628</v>
      </c>
      <c r="K2834" s="479">
        <v>1.3138E-3</v>
      </c>
    </row>
    <row r="2835" spans="1:11" x14ac:dyDescent="0.2">
      <c r="A2835" s="209" t="s">
        <v>727</v>
      </c>
      <c r="B2835" s="209" t="s">
        <v>1109</v>
      </c>
      <c r="C2835" s="209" t="s">
        <v>1753</v>
      </c>
      <c r="D2835" s="276">
        <v>-20508</v>
      </c>
      <c r="E2835" s="479">
        <v>2.53513E-3</v>
      </c>
      <c r="F2835" s="276">
        <v>-20508</v>
      </c>
      <c r="G2835" s="276">
        <v>0</v>
      </c>
      <c r="H2835" s="276">
        <v>0</v>
      </c>
      <c r="I2835" s="276">
        <v>0</v>
      </c>
      <c r="J2835" s="276">
        <v>-20508</v>
      </c>
      <c r="K2835" s="479">
        <v>2.53513E-3</v>
      </c>
    </row>
    <row r="2836" spans="1:11" x14ac:dyDescent="0.2">
      <c r="A2836" s="209" t="s">
        <v>727</v>
      </c>
      <c r="B2836" s="209" t="s">
        <v>1110</v>
      </c>
      <c r="C2836" s="209" t="s">
        <v>1753</v>
      </c>
      <c r="D2836" s="276">
        <v>-3981</v>
      </c>
      <c r="E2836" s="479">
        <v>4.9211999999999997E-4</v>
      </c>
      <c r="F2836" s="276">
        <v>-3981</v>
      </c>
      <c r="G2836" s="276">
        <v>0</v>
      </c>
      <c r="H2836" s="276">
        <v>0</v>
      </c>
      <c r="I2836" s="276">
        <v>0</v>
      </c>
      <c r="J2836" s="276">
        <v>-3981</v>
      </c>
      <c r="K2836" s="479">
        <v>4.9211999999999997E-4</v>
      </c>
    </row>
    <row r="2837" spans="1:11" x14ac:dyDescent="0.2">
      <c r="A2837" s="209" t="s">
        <v>727</v>
      </c>
      <c r="B2837" s="209" t="s">
        <v>1111</v>
      </c>
      <c r="C2837" s="209" t="s">
        <v>1753</v>
      </c>
      <c r="D2837" s="276">
        <v>-2836</v>
      </c>
      <c r="E2837" s="479">
        <v>3.5058000000000002E-4</v>
      </c>
      <c r="F2837" s="276">
        <v>-2836</v>
      </c>
      <c r="G2837" s="276">
        <v>0</v>
      </c>
      <c r="H2837" s="276">
        <v>0</v>
      </c>
      <c r="I2837" s="276">
        <v>0</v>
      </c>
      <c r="J2837" s="276">
        <v>-2836</v>
      </c>
      <c r="K2837" s="479">
        <v>3.5058000000000002E-4</v>
      </c>
    </row>
    <row r="2838" spans="1:11" x14ac:dyDescent="0.2">
      <c r="A2838" s="209" t="s">
        <v>727</v>
      </c>
      <c r="B2838" s="209" t="s">
        <v>1112</v>
      </c>
      <c r="C2838" s="209" t="s">
        <v>1753</v>
      </c>
      <c r="D2838" s="276">
        <v>-51308</v>
      </c>
      <c r="E2838" s="479">
        <v>6.3425199999999999E-3</v>
      </c>
      <c r="F2838" s="276">
        <v>-51308</v>
      </c>
      <c r="G2838" s="276">
        <v>0</v>
      </c>
      <c r="H2838" s="276">
        <v>0</v>
      </c>
      <c r="I2838" s="276">
        <v>0</v>
      </c>
      <c r="J2838" s="276">
        <v>-51308</v>
      </c>
      <c r="K2838" s="479">
        <v>6.3425199999999999E-3</v>
      </c>
    </row>
    <row r="2839" spans="1:11" x14ac:dyDescent="0.2">
      <c r="A2839" s="209" t="s">
        <v>727</v>
      </c>
      <c r="B2839" s="209" t="s">
        <v>142</v>
      </c>
      <c r="C2839" s="209" t="s">
        <v>1753</v>
      </c>
      <c r="D2839" s="276">
        <v>-276324</v>
      </c>
      <c r="E2839" s="479">
        <v>3.4158210000000001E-2</v>
      </c>
      <c r="F2839" s="276">
        <v>-276324</v>
      </c>
      <c r="G2839" s="276">
        <v>0</v>
      </c>
      <c r="H2839" s="276">
        <v>0</v>
      </c>
      <c r="I2839" s="276">
        <v>0</v>
      </c>
      <c r="J2839" s="276">
        <v>-276324</v>
      </c>
      <c r="K2839" s="479">
        <v>3.4158210000000001E-2</v>
      </c>
    </row>
    <row r="2840" spans="1:11" x14ac:dyDescent="0.2">
      <c r="A2840" s="209" t="s">
        <v>727</v>
      </c>
      <c r="B2840" s="209" t="s">
        <v>131</v>
      </c>
      <c r="C2840" s="209" t="s">
        <v>1753</v>
      </c>
      <c r="D2840" s="276">
        <v>-6380</v>
      </c>
      <c r="E2840" s="479">
        <v>7.8867E-4</v>
      </c>
      <c r="F2840" s="276">
        <v>-6380</v>
      </c>
      <c r="G2840" s="276">
        <v>0</v>
      </c>
      <c r="H2840" s="276">
        <v>0</v>
      </c>
      <c r="I2840" s="276">
        <v>0</v>
      </c>
      <c r="J2840" s="276">
        <v>-6380</v>
      </c>
      <c r="K2840" s="479">
        <v>7.8867E-4</v>
      </c>
    </row>
    <row r="2841" spans="1:11" x14ac:dyDescent="0.2">
      <c r="A2841" s="209" t="s">
        <v>727</v>
      </c>
      <c r="B2841" s="209" t="s">
        <v>126</v>
      </c>
      <c r="C2841" s="209" t="s">
        <v>1753</v>
      </c>
      <c r="D2841" s="276">
        <v>-78690</v>
      </c>
      <c r="E2841" s="479">
        <v>9.7273800000000007E-3</v>
      </c>
      <c r="F2841" s="276">
        <v>-78690</v>
      </c>
      <c r="G2841" s="276">
        <v>0</v>
      </c>
      <c r="H2841" s="276">
        <v>0</v>
      </c>
      <c r="I2841" s="276">
        <v>0</v>
      </c>
      <c r="J2841" s="276">
        <v>-78690</v>
      </c>
      <c r="K2841" s="479">
        <v>9.7273800000000007E-3</v>
      </c>
    </row>
    <row r="2842" spans="1:11" x14ac:dyDescent="0.2">
      <c r="A2842" s="209" t="s">
        <v>727</v>
      </c>
      <c r="B2842" s="209" t="s">
        <v>126</v>
      </c>
      <c r="C2842" s="209" t="s">
        <v>893</v>
      </c>
      <c r="D2842" s="276">
        <v>-30</v>
      </c>
      <c r="E2842" s="479">
        <v>3.7100000000000001E-6</v>
      </c>
      <c r="F2842" s="276">
        <v>-30</v>
      </c>
      <c r="G2842" s="276">
        <v>0</v>
      </c>
      <c r="H2842" s="276">
        <v>0</v>
      </c>
      <c r="I2842" s="276">
        <v>0</v>
      </c>
      <c r="J2842" s="276">
        <v>-30</v>
      </c>
      <c r="K2842" s="479">
        <v>3.7100000000000001E-6</v>
      </c>
    </row>
    <row r="2843" spans="1:11" x14ac:dyDescent="0.2">
      <c r="A2843" s="209" t="s">
        <v>727</v>
      </c>
      <c r="B2843" s="209" t="s">
        <v>1113</v>
      </c>
      <c r="C2843" s="209" t="s">
        <v>1753</v>
      </c>
      <c r="D2843" s="276">
        <v>-11120</v>
      </c>
      <c r="E2843" s="479">
        <v>1.37462E-3</v>
      </c>
      <c r="F2843" s="276">
        <v>-11120</v>
      </c>
      <c r="G2843" s="276">
        <v>0</v>
      </c>
      <c r="H2843" s="276">
        <v>0</v>
      </c>
      <c r="I2843" s="276">
        <v>0</v>
      </c>
      <c r="J2843" s="276">
        <v>-11120</v>
      </c>
      <c r="K2843" s="479">
        <v>1.37462E-3</v>
      </c>
    </row>
    <row r="2844" spans="1:11" x14ac:dyDescent="0.2">
      <c r="A2844" s="209" t="s">
        <v>727</v>
      </c>
      <c r="B2844" s="209" t="s">
        <v>1114</v>
      </c>
      <c r="C2844" s="209" t="s">
        <v>1753</v>
      </c>
      <c r="D2844" s="276">
        <v>-54796</v>
      </c>
      <c r="E2844" s="479">
        <v>6.7736899999999997E-3</v>
      </c>
      <c r="F2844" s="276">
        <v>-54796</v>
      </c>
      <c r="G2844" s="276">
        <v>0</v>
      </c>
      <c r="H2844" s="276">
        <v>0</v>
      </c>
      <c r="I2844" s="276">
        <v>0</v>
      </c>
      <c r="J2844" s="276">
        <v>-54796</v>
      </c>
      <c r="K2844" s="479">
        <v>6.7736899999999997E-3</v>
      </c>
    </row>
    <row r="2845" spans="1:11" x14ac:dyDescent="0.2">
      <c r="A2845" s="209" t="s">
        <v>727</v>
      </c>
      <c r="B2845" s="209" t="s">
        <v>115</v>
      </c>
      <c r="C2845" s="209" t="s">
        <v>1753</v>
      </c>
      <c r="D2845" s="276">
        <v>-17210</v>
      </c>
      <c r="E2845" s="479">
        <v>2.12744E-3</v>
      </c>
      <c r="F2845" s="276">
        <v>-17210</v>
      </c>
      <c r="G2845" s="276">
        <v>0</v>
      </c>
      <c r="H2845" s="276">
        <v>0</v>
      </c>
      <c r="I2845" s="276">
        <v>0</v>
      </c>
      <c r="J2845" s="276">
        <v>-17210</v>
      </c>
      <c r="K2845" s="479">
        <v>2.12744E-3</v>
      </c>
    </row>
    <row r="2846" spans="1:11" x14ac:dyDescent="0.2">
      <c r="A2846" s="209" t="s">
        <v>727</v>
      </c>
      <c r="B2846" s="209" t="s">
        <v>1115</v>
      </c>
      <c r="C2846" s="209" t="s">
        <v>1753</v>
      </c>
      <c r="D2846" s="276">
        <v>-56171</v>
      </c>
      <c r="E2846" s="479">
        <v>6.9436599999999999E-3</v>
      </c>
      <c r="F2846" s="276">
        <v>-56171</v>
      </c>
      <c r="G2846" s="276">
        <v>0</v>
      </c>
      <c r="H2846" s="276">
        <v>0</v>
      </c>
      <c r="I2846" s="276">
        <v>0</v>
      </c>
      <c r="J2846" s="276">
        <v>-56171</v>
      </c>
      <c r="K2846" s="479">
        <v>6.9436599999999999E-3</v>
      </c>
    </row>
    <row r="2847" spans="1:11" x14ac:dyDescent="0.2">
      <c r="A2847" s="209" t="s">
        <v>727</v>
      </c>
      <c r="B2847" s="209" t="s">
        <v>107</v>
      </c>
      <c r="C2847" s="209" t="s">
        <v>1753</v>
      </c>
      <c r="D2847" s="276">
        <v>-19565</v>
      </c>
      <c r="E2847" s="479">
        <v>2.4185600000000002E-3</v>
      </c>
      <c r="F2847" s="276">
        <v>-19565</v>
      </c>
      <c r="G2847" s="276">
        <v>0</v>
      </c>
      <c r="H2847" s="276">
        <v>0</v>
      </c>
      <c r="I2847" s="276">
        <v>0</v>
      </c>
      <c r="J2847" s="276">
        <v>-19565</v>
      </c>
      <c r="K2847" s="479">
        <v>2.4185600000000002E-3</v>
      </c>
    </row>
    <row r="2848" spans="1:11" x14ac:dyDescent="0.2">
      <c r="A2848" s="209" t="s">
        <v>727</v>
      </c>
      <c r="B2848" s="209" t="s">
        <v>98</v>
      </c>
      <c r="C2848" s="209" t="s">
        <v>1753</v>
      </c>
      <c r="D2848" s="276">
        <v>-1352</v>
      </c>
      <c r="E2848" s="479">
        <v>1.6713000000000001E-4</v>
      </c>
      <c r="F2848" s="276">
        <v>-1352</v>
      </c>
      <c r="G2848" s="276">
        <v>0</v>
      </c>
      <c r="H2848" s="276">
        <v>0</v>
      </c>
      <c r="I2848" s="276">
        <v>0</v>
      </c>
      <c r="J2848" s="276">
        <v>-1352</v>
      </c>
      <c r="K2848" s="479">
        <v>1.6713000000000001E-4</v>
      </c>
    </row>
    <row r="2849" spans="1:11" x14ac:dyDescent="0.2">
      <c r="A2849" s="209" t="s">
        <v>727</v>
      </c>
      <c r="B2849" s="209" t="s">
        <v>94</v>
      </c>
      <c r="C2849" s="209" t="s">
        <v>1753</v>
      </c>
      <c r="D2849" s="276">
        <v>-10147</v>
      </c>
      <c r="E2849" s="479">
        <v>1.2543400000000001E-3</v>
      </c>
      <c r="F2849" s="276">
        <v>-10147</v>
      </c>
      <c r="G2849" s="276">
        <v>0</v>
      </c>
      <c r="H2849" s="276">
        <v>0</v>
      </c>
      <c r="I2849" s="276">
        <v>0</v>
      </c>
      <c r="J2849" s="276">
        <v>-10147</v>
      </c>
      <c r="K2849" s="479">
        <v>1.2543400000000001E-3</v>
      </c>
    </row>
    <row r="2850" spans="1:11" x14ac:dyDescent="0.2">
      <c r="A2850" s="209" t="s">
        <v>727</v>
      </c>
      <c r="B2850" s="209" t="s">
        <v>1116</v>
      </c>
      <c r="C2850" s="209" t="s">
        <v>1753</v>
      </c>
      <c r="D2850" s="276">
        <v>-4666</v>
      </c>
      <c r="E2850" s="479">
        <v>5.7678999999999999E-4</v>
      </c>
      <c r="F2850" s="276">
        <v>-4666</v>
      </c>
      <c r="G2850" s="276">
        <v>0</v>
      </c>
      <c r="H2850" s="276">
        <v>0</v>
      </c>
      <c r="I2850" s="276">
        <v>0</v>
      </c>
      <c r="J2850" s="276">
        <v>-4666</v>
      </c>
      <c r="K2850" s="479">
        <v>5.7678999999999999E-4</v>
      </c>
    </row>
    <row r="2851" spans="1:11" x14ac:dyDescent="0.2">
      <c r="A2851" s="209" t="s">
        <v>727</v>
      </c>
      <c r="B2851" s="209" t="s">
        <v>79</v>
      </c>
      <c r="C2851" s="209" t="s">
        <v>1753</v>
      </c>
      <c r="D2851" s="276">
        <v>-18951</v>
      </c>
      <c r="E2851" s="479">
        <v>2.3426599999999999E-3</v>
      </c>
      <c r="F2851" s="276">
        <v>-18951</v>
      </c>
      <c r="G2851" s="276">
        <v>0</v>
      </c>
      <c r="H2851" s="276">
        <v>0</v>
      </c>
      <c r="I2851" s="276">
        <v>0</v>
      </c>
      <c r="J2851" s="276">
        <v>-18951</v>
      </c>
      <c r="K2851" s="479">
        <v>2.3426599999999999E-3</v>
      </c>
    </row>
    <row r="2852" spans="1:11" x14ac:dyDescent="0.2">
      <c r="A2852" s="209" t="s">
        <v>727</v>
      </c>
      <c r="B2852" s="209" t="s">
        <v>74</v>
      </c>
      <c r="C2852" s="209" t="s">
        <v>1753</v>
      </c>
      <c r="D2852" s="276">
        <v>-23732</v>
      </c>
      <c r="E2852" s="479">
        <v>2.9336700000000002E-3</v>
      </c>
      <c r="F2852" s="276">
        <v>-23732</v>
      </c>
      <c r="G2852" s="276">
        <v>0</v>
      </c>
      <c r="H2852" s="276">
        <v>0</v>
      </c>
      <c r="I2852" s="276">
        <v>0</v>
      </c>
      <c r="J2852" s="276">
        <v>-23732</v>
      </c>
      <c r="K2852" s="479">
        <v>2.9336700000000002E-3</v>
      </c>
    </row>
    <row r="2853" spans="1:11" x14ac:dyDescent="0.2">
      <c r="A2853" s="209" t="s">
        <v>727</v>
      </c>
      <c r="B2853" s="209" t="s">
        <v>70</v>
      </c>
      <c r="C2853" s="209" t="s">
        <v>893</v>
      </c>
      <c r="D2853" s="276">
        <v>-1784</v>
      </c>
      <c r="E2853" s="479">
        <v>2.2053E-4</v>
      </c>
      <c r="F2853" s="276">
        <v>-1784</v>
      </c>
      <c r="G2853" s="276">
        <v>0</v>
      </c>
      <c r="H2853" s="276">
        <v>0</v>
      </c>
      <c r="I2853" s="276">
        <v>0</v>
      </c>
      <c r="J2853" s="276">
        <v>-1784</v>
      </c>
      <c r="K2853" s="479">
        <v>2.2053E-4</v>
      </c>
    </row>
    <row r="2854" spans="1:11" x14ac:dyDescent="0.2">
      <c r="A2854" s="209" t="s">
        <v>727</v>
      </c>
      <c r="B2854" s="209" t="s">
        <v>68</v>
      </c>
      <c r="C2854" s="209" t="s">
        <v>1753</v>
      </c>
      <c r="D2854" s="276">
        <v>-20158</v>
      </c>
      <c r="E2854" s="479">
        <v>2.4918599999999998E-3</v>
      </c>
      <c r="F2854" s="276">
        <v>-20158</v>
      </c>
      <c r="G2854" s="276">
        <v>0</v>
      </c>
      <c r="H2854" s="276">
        <v>0</v>
      </c>
      <c r="I2854" s="276">
        <v>0</v>
      </c>
      <c r="J2854" s="276">
        <v>-20158</v>
      </c>
      <c r="K2854" s="479">
        <v>2.4918599999999998E-3</v>
      </c>
    </row>
    <row r="2855" spans="1:11" x14ac:dyDescent="0.2">
      <c r="A2855" s="209" t="s">
        <v>727</v>
      </c>
      <c r="B2855" s="209" t="s">
        <v>59</v>
      </c>
      <c r="C2855" s="209" t="s">
        <v>1753</v>
      </c>
      <c r="D2855" s="276">
        <v>-2786</v>
      </c>
      <c r="E2855" s="479">
        <v>3.4440000000000002E-4</v>
      </c>
      <c r="F2855" s="276">
        <v>-2786</v>
      </c>
      <c r="G2855" s="276">
        <v>0</v>
      </c>
      <c r="H2855" s="276">
        <v>0</v>
      </c>
      <c r="I2855" s="276">
        <v>0</v>
      </c>
      <c r="J2855" s="276">
        <v>-2786</v>
      </c>
      <c r="K2855" s="479">
        <v>3.4440000000000002E-4</v>
      </c>
    </row>
    <row r="2856" spans="1:11" x14ac:dyDescent="0.2">
      <c r="A2856" s="209" t="s">
        <v>727</v>
      </c>
      <c r="B2856" s="209" t="s">
        <v>54</v>
      </c>
      <c r="C2856" s="209" t="s">
        <v>1753</v>
      </c>
      <c r="D2856" s="276">
        <v>-13316</v>
      </c>
      <c r="E2856" s="479">
        <v>1.6460800000000001E-3</v>
      </c>
      <c r="F2856" s="276">
        <v>-13316</v>
      </c>
      <c r="G2856" s="276">
        <v>0</v>
      </c>
      <c r="H2856" s="276">
        <v>0</v>
      </c>
      <c r="I2856" s="276">
        <v>0</v>
      </c>
      <c r="J2856" s="276">
        <v>-13316</v>
      </c>
      <c r="K2856" s="479">
        <v>1.6460800000000001E-3</v>
      </c>
    </row>
    <row r="2857" spans="1:11" x14ac:dyDescent="0.2">
      <c r="A2857" s="209" t="s">
        <v>727</v>
      </c>
      <c r="B2857" s="209" t="s">
        <v>50</v>
      </c>
      <c r="C2857" s="209" t="s">
        <v>1753</v>
      </c>
      <c r="D2857" s="276">
        <v>-2263</v>
      </c>
      <c r="E2857" s="479">
        <v>2.7974E-4</v>
      </c>
      <c r="F2857" s="276">
        <v>-2263</v>
      </c>
      <c r="G2857" s="276">
        <v>0</v>
      </c>
      <c r="H2857" s="276">
        <v>0</v>
      </c>
      <c r="I2857" s="276">
        <v>0</v>
      </c>
      <c r="J2857" s="276">
        <v>-2263</v>
      </c>
      <c r="K2857" s="479">
        <v>2.7974E-4</v>
      </c>
    </row>
    <row r="2858" spans="1:11" x14ac:dyDescent="0.2">
      <c r="A2858" s="209" t="s">
        <v>727</v>
      </c>
      <c r="B2858" s="209" t="s">
        <v>1117</v>
      </c>
      <c r="C2858" s="209" t="s">
        <v>1753</v>
      </c>
      <c r="D2858" s="276">
        <v>-13381</v>
      </c>
      <c r="E2858" s="479">
        <v>1.6541100000000001E-3</v>
      </c>
      <c r="F2858" s="276">
        <v>-13381</v>
      </c>
      <c r="G2858" s="276">
        <v>0</v>
      </c>
      <c r="H2858" s="276">
        <v>0</v>
      </c>
      <c r="I2858" s="276">
        <v>0</v>
      </c>
      <c r="J2858" s="276">
        <v>-13381</v>
      </c>
      <c r="K2858" s="479">
        <v>1.6541100000000001E-3</v>
      </c>
    </row>
    <row r="2859" spans="1:11" x14ac:dyDescent="0.2">
      <c r="A2859" s="209" t="s">
        <v>727</v>
      </c>
      <c r="B2859" s="209" t="s">
        <v>41</v>
      </c>
      <c r="C2859" s="209" t="s">
        <v>1753</v>
      </c>
      <c r="D2859" s="276">
        <v>-144835</v>
      </c>
      <c r="E2859" s="479">
        <v>1.7904E-2</v>
      </c>
      <c r="F2859" s="276">
        <v>-144835</v>
      </c>
      <c r="G2859" s="276">
        <v>0</v>
      </c>
      <c r="H2859" s="276">
        <v>0</v>
      </c>
      <c r="I2859" s="276">
        <v>0</v>
      </c>
      <c r="J2859" s="276">
        <v>-144835</v>
      </c>
      <c r="K2859" s="479">
        <v>1.7904E-2</v>
      </c>
    </row>
    <row r="2860" spans="1:11" x14ac:dyDescent="0.2">
      <c r="A2860" s="209" t="s">
        <v>727</v>
      </c>
      <c r="B2860" s="209" t="s">
        <v>37</v>
      </c>
      <c r="C2860" s="209" t="s">
        <v>893</v>
      </c>
      <c r="D2860" s="276">
        <v>-35250</v>
      </c>
      <c r="E2860" s="479">
        <v>4.3574800000000004E-3</v>
      </c>
      <c r="F2860" s="276">
        <v>-35250</v>
      </c>
      <c r="G2860" s="276">
        <v>0</v>
      </c>
      <c r="H2860" s="276">
        <v>0</v>
      </c>
      <c r="I2860" s="276">
        <v>0</v>
      </c>
      <c r="J2860" s="276">
        <v>-35250</v>
      </c>
      <c r="K2860" s="479">
        <v>4.3574800000000004E-3</v>
      </c>
    </row>
    <row r="2861" spans="1:11" x14ac:dyDescent="0.2">
      <c r="A2861" s="209" t="s">
        <v>727</v>
      </c>
      <c r="B2861" s="209" t="s">
        <v>35</v>
      </c>
      <c r="C2861" s="209" t="s">
        <v>1753</v>
      </c>
      <c r="D2861" s="276">
        <v>-61528</v>
      </c>
      <c r="E2861" s="479">
        <v>7.6058799999999998E-3</v>
      </c>
      <c r="F2861" s="276">
        <v>-61528</v>
      </c>
      <c r="G2861" s="276">
        <v>0</v>
      </c>
      <c r="H2861" s="276">
        <v>0</v>
      </c>
      <c r="I2861" s="276">
        <v>0</v>
      </c>
      <c r="J2861" s="276">
        <v>-61528</v>
      </c>
      <c r="K2861" s="479">
        <v>7.6058799999999998E-3</v>
      </c>
    </row>
    <row r="2862" spans="1:11" x14ac:dyDescent="0.2">
      <c r="A2862" s="209" t="s">
        <v>727</v>
      </c>
      <c r="B2862" s="209" t="s">
        <v>1118</v>
      </c>
      <c r="C2862" s="209" t="s">
        <v>1753</v>
      </c>
      <c r="D2862" s="276">
        <v>-29032</v>
      </c>
      <c r="E2862" s="479">
        <v>3.5888299999999999E-3</v>
      </c>
      <c r="F2862" s="276">
        <v>-29032</v>
      </c>
      <c r="G2862" s="276">
        <v>0</v>
      </c>
      <c r="H2862" s="276">
        <v>0</v>
      </c>
      <c r="I2862" s="276">
        <v>0</v>
      </c>
      <c r="J2862" s="276">
        <v>-29032</v>
      </c>
      <c r="K2862" s="479">
        <v>3.5888299999999999E-3</v>
      </c>
    </row>
    <row r="2863" spans="1:11" x14ac:dyDescent="0.2">
      <c r="A2863" s="209" t="s">
        <v>727</v>
      </c>
      <c r="B2863" s="209" t="s">
        <v>26</v>
      </c>
      <c r="C2863" s="209" t="s">
        <v>1753</v>
      </c>
      <c r="D2863" s="276">
        <v>-17030</v>
      </c>
      <c r="E2863" s="479">
        <v>2.1051899999999998E-3</v>
      </c>
      <c r="F2863" s="276">
        <v>-17030</v>
      </c>
      <c r="G2863" s="276">
        <v>0</v>
      </c>
      <c r="H2863" s="276">
        <v>0</v>
      </c>
      <c r="I2863" s="276">
        <v>0</v>
      </c>
      <c r="J2863" s="276">
        <v>-17030</v>
      </c>
      <c r="K2863" s="479">
        <v>2.1051899999999998E-3</v>
      </c>
    </row>
    <row r="2864" spans="1:11" x14ac:dyDescent="0.2">
      <c r="A2864" s="209" t="s">
        <v>727</v>
      </c>
      <c r="B2864" s="209" t="s">
        <v>23</v>
      </c>
      <c r="C2864" s="209" t="s">
        <v>1753</v>
      </c>
      <c r="D2864" s="276">
        <v>-10466</v>
      </c>
      <c r="E2864" s="479">
        <v>1.2937700000000001E-3</v>
      </c>
      <c r="F2864" s="276">
        <v>-10466</v>
      </c>
      <c r="G2864" s="276">
        <v>0</v>
      </c>
      <c r="H2864" s="276">
        <v>0</v>
      </c>
      <c r="I2864" s="276">
        <v>0</v>
      </c>
      <c r="J2864" s="276">
        <v>-10466</v>
      </c>
      <c r="K2864" s="479">
        <v>1.2937700000000001E-3</v>
      </c>
    </row>
    <row r="2865" spans="1:11" x14ac:dyDescent="0.2">
      <c r="A2865" s="209" t="s">
        <v>727</v>
      </c>
      <c r="B2865" s="209" t="s">
        <v>21</v>
      </c>
      <c r="C2865" s="209" t="s">
        <v>1753</v>
      </c>
      <c r="D2865" s="276">
        <v>-1378</v>
      </c>
      <c r="E2865" s="479">
        <v>1.7034E-4</v>
      </c>
      <c r="F2865" s="276">
        <v>-1378</v>
      </c>
      <c r="G2865" s="276">
        <v>0</v>
      </c>
      <c r="H2865" s="276">
        <v>0</v>
      </c>
      <c r="I2865" s="276">
        <v>0</v>
      </c>
      <c r="J2865" s="276">
        <v>-1378</v>
      </c>
      <c r="K2865" s="479">
        <v>1.7034E-4</v>
      </c>
    </row>
    <row r="2866" spans="1:11" x14ac:dyDescent="0.2">
      <c r="A2866" s="209" t="s">
        <v>727</v>
      </c>
      <c r="B2866" s="209" t="s">
        <v>20</v>
      </c>
      <c r="C2866" s="209" t="s">
        <v>1753</v>
      </c>
      <c r="D2866" s="276">
        <v>-63179</v>
      </c>
      <c r="E2866" s="479">
        <v>7.8099700000000003E-3</v>
      </c>
      <c r="F2866" s="276">
        <v>-63179</v>
      </c>
      <c r="G2866" s="276">
        <v>0</v>
      </c>
      <c r="H2866" s="276">
        <v>0</v>
      </c>
      <c r="I2866" s="276">
        <v>0</v>
      </c>
      <c r="J2866" s="276">
        <v>-63179</v>
      </c>
      <c r="K2866" s="479">
        <v>7.8099700000000003E-3</v>
      </c>
    </row>
    <row r="2867" spans="1:11" x14ac:dyDescent="0.2">
      <c r="A2867" s="209" t="s">
        <v>727</v>
      </c>
      <c r="B2867" s="209" t="s">
        <v>1119</v>
      </c>
      <c r="C2867" s="209" t="s">
        <v>1753</v>
      </c>
      <c r="D2867" s="276">
        <v>-22829</v>
      </c>
      <c r="E2867" s="479">
        <v>2.8220400000000001E-3</v>
      </c>
      <c r="F2867" s="276">
        <v>-22829</v>
      </c>
      <c r="G2867" s="276">
        <v>0</v>
      </c>
      <c r="H2867" s="276">
        <v>0</v>
      </c>
      <c r="I2867" s="276">
        <v>0</v>
      </c>
      <c r="J2867" s="276">
        <v>-22829</v>
      </c>
      <c r="K2867" s="479">
        <v>2.8220400000000001E-3</v>
      </c>
    </row>
    <row r="2868" spans="1:11" x14ac:dyDescent="0.2">
      <c r="A2868" s="209" t="s">
        <v>727</v>
      </c>
      <c r="B2868" s="209" t="s">
        <v>1120</v>
      </c>
      <c r="C2868" s="209" t="s">
        <v>1753</v>
      </c>
      <c r="D2868" s="276">
        <v>-28190</v>
      </c>
      <c r="E2868" s="479">
        <v>3.48475E-3</v>
      </c>
      <c r="F2868" s="276">
        <v>-28190</v>
      </c>
      <c r="G2868" s="276">
        <v>0</v>
      </c>
      <c r="H2868" s="276">
        <v>0</v>
      </c>
      <c r="I2868" s="276">
        <v>0</v>
      </c>
      <c r="J2868" s="276">
        <v>-28190</v>
      </c>
      <c r="K2868" s="479">
        <v>3.48475E-3</v>
      </c>
    </row>
    <row r="2869" spans="1:11" x14ac:dyDescent="0.2">
      <c r="A2869" s="209" t="s">
        <v>727</v>
      </c>
      <c r="B2869" s="209" t="s">
        <v>1121</v>
      </c>
      <c r="C2869" s="209" t="s">
        <v>1753</v>
      </c>
      <c r="D2869" s="276">
        <v>-7311</v>
      </c>
      <c r="E2869" s="479">
        <v>9.0375999999999998E-4</v>
      </c>
      <c r="F2869" s="276">
        <v>-7311</v>
      </c>
      <c r="G2869" s="276">
        <v>0</v>
      </c>
      <c r="H2869" s="276">
        <v>0</v>
      </c>
      <c r="I2869" s="276">
        <v>0</v>
      </c>
      <c r="J2869" s="276">
        <v>-7311</v>
      </c>
      <c r="K2869" s="479">
        <v>9.0375999999999998E-4</v>
      </c>
    </row>
    <row r="2870" spans="1:11" x14ac:dyDescent="0.2">
      <c r="A2870" s="209" t="s">
        <v>727</v>
      </c>
      <c r="B2870" s="209" t="s">
        <v>1122</v>
      </c>
      <c r="C2870" s="209" t="s">
        <v>1753</v>
      </c>
      <c r="D2870" s="276">
        <v>-10159</v>
      </c>
      <c r="E2870" s="479">
        <v>1.2558199999999999E-3</v>
      </c>
      <c r="F2870" s="276">
        <v>-10159</v>
      </c>
      <c r="G2870" s="276">
        <v>0</v>
      </c>
      <c r="H2870" s="276">
        <v>0</v>
      </c>
      <c r="I2870" s="276">
        <v>0</v>
      </c>
      <c r="J2870" s="276">
        <v>-10159</v>
      </c>
      <c r="K2870" s="479">
        <v>1.2558199999999999E-3</v>
      </c>
    </row>
    <row r="2871" spans="1:11" x14ac:dyDescent="0.2">
      <c r="A2871" s="209" t="s">
        <v>727</v>
      </c>
      <c r="B2871" s="209" t="s">
        <v>1123</v>
      </c>
      <c r="C2871" s="209" t="s">
        <v>1753</v>
      </c>
      <c r="D2871" s="276">
        <v>-45487</v>
      </c>
      <c r="E2871" s="479">
        <v>5.6229399999999999E-3</v>
      </c>
      <c r="F2871" s="276">
        <v>-45487</v>
      </c>
      <c r="G2871" s="276">
        <v>0</v>
      </c>
      <c r="H2871" s="276">
        <v>0</v>
      </c>
      <c r="I2871" s="276">
        <v>0</v>
      </c>
      <c r="J2871" s="276">
        <v>-45487</v>
      </c>
      <c r="K2871" s="479">
        <v>5.6229399999999999E-3</v>
      </c>
    </row>
    <row r="2872" spans="1:11" x14ac:dyDescent="0.2">
      <c r="A2872" s="209" t="s">
        <v>727</v>
      </c>
      <c r="B2872" s="209" t="s">
        <v>15</v>
      </c>
      <c r="C2872" s="209" t="s">
        <v>1753</v>
      </c>
      <c r="D2872" s="276">
        <v>-4995</v>
      </c>
      <c r="E2872" s="479">
        <v>6.1746000000000001E-4</v>
      </c>
      <c r="F2872" s="276">
        <v>-4995</v>
      </c>
      <c r="G2872" s="276">
        <v>0</v>
      </c>
      <c r="H2872" s="276">
        <v>0</v>
      </c>
      <c r="I2872" s="276">
        <v>0</v>
      </c>
      <c r="J2872" s="276">
        <v>-4995</v>
      </c>
      <c r="K2872" s="479">
        <v>6.1746000000000001E-4</v>
      </c>
    </row>
    <row r="2873" spans="1:11" x14ac:dyDescent="0.2">
      <c r="A2873" s="209" t="s">
        <v>727</v>
      </c>
      <c r="B2873" s="209" t="s">
        <v>11</v>
      </c>
      <c r="C2873" s="209" t="s">
        <v>1753</v>
      </c>
      <c r="D2873" s="276">
        <v>-17170</v>
      </c>
      <c r="E2873" s="479">
        <v>2.1224999999999998E-3</v>
      </c>
      <c r="F2873" s="276">
        <v>-17170</v>
      </c>
      <c r="G2873" s="276">
        <v>0</v>
      </c>
      <c r="H2873" s="276">
        <v>0</v>
      </c>
      <c r="I2873" s="276">
        <v>0</v>
      </c>
      <c r="J2873" s="276">
        <v>-17170</v>
      </c>
      <c r="K2873" s="479">
        <v>2.1224999999999998E-3</v>
      </c>
    </row>
    <row r="2874" spans="1:11" x14ac:dyDescent="0.2">
      <c r="A2874" s="209" t="s">
        <v>727</v>
      </c>
      <c r="B2874" s="209" t="s">
        <v>9</v>
      </c>
      <c r="C2874" s="209" t="s">
        <v>1753</v>
      </c>
      <c r="D2874" s="276">
        <v>-4846</v>
      </c>
      <c r="E2874" s="479">
        <v>5.9904999999999995E-4</v>
      </c>
      <c r="F2874" s="276">
        <v>-4846</v>
      </c>
      <c r="G2874" s="276">
        <v>0</v>
      </c>
      <c r="H2874" s="276">
        <v>0</v>
      </c>
      <c r="I2874" s="276">
        <v>0</v>
      </c>
      <c r="J2874" s="276">
        <v>-4846</v>
      </c>
      <c r="K2874" s="479">
        <v>5.9904999999999995E-4</v>
      </c>
    </row>
    <row r="2875" spans="1:11" x14ac:dyDescent="0.2">
      <c r="A2875" s="209" t="s">
        <v>727</v>
      </c>
      <c r="B2875" s="209" t="s">
        <v>1124</v>
      </c>
      <c r="C2875" s="209" t="s">
        <v>1753</v>
      </c>
      <c r="D2875" s="276">
        <v>-14848</v>
      </c>
      <c r="E2875" s="479">
        <v>1.8354599999999999E-3</v>
      </c>
      <c r="F2875" s="276">
        <v>-14848</v>
      </c>
      <c r="G2875" s="276">
        <v>0</v>
      </c>
      <c r="H2875" s="276">
        <v>0</v>
      </c>
      <c r="I2875" s="276">
        <v>0</v>
      </c>
      <c r="J2875" s="276">
        <v>-14848</v>
      </c>
      <c r="K2875" s="479">
        <v>1.8354599999999999E-3</v>
      </c>
    </row>
    <row r="2876" spans="1:11" x14ac:dyDescent="0.2">
      <c r="A2876" s="209" t="s">
        <v>727</v>
      </c>
      <c r="B2876" s="209" t="s">
        <v>1125</v>
      </c>
      <c r="C2876" s="209" t="s">
        <v>1753</v>
      </c>
      <c r="D2876" s="276">
        <v>-19798</v>
      </c>
      <c r="E2876" s="479">
        <v>2.44736E-3</v>
      </c>
      <c r="F2876" s="276">
        <v>-19798</v>
      </c>
      <c r="G2876" s="276">
        <v>0</v>
      </c>
      <c r="H2876" s="276">
        <v>0</v>
      </c>
      <c r="I2876" s="276">
        <v>0</v>
      </c>
      <c r="J2876" s="276">
        <v>-19798</v>
      </c>
      <c r="K2876" s="479">
        <v>2.44736E-3</v>
      </c>
    </row>
    <row r="2877" spans="1:11" x14ac:dyDescent="0.2">
      <c r="A2877" s="209" t="s">
        <v>727</v>
      </c>
      <c r="B2877" s="209" t="s">
        <v>1126</v>
      </c>
      <c r="C2877" s="209" t="s">
        <v>1753</v>
      </c>
      <c r="D2877" s="276">
        <v>-26826</v>
      </c>
      <c r="E2877" s="479">
        <v>3.31614E-3</v>
      </c>
      <c r="F2877" s="276">
        <v>-26826</v>
      </c>
      <c r="G2877" s="276">
        <v>0</v>
      </c>
      <c r="H2877" s="276">
        <v>0</v>
      </c>
      <c r="I2877" s="276">
        <v>0</v>
      </c>
      <c r="J2877" s="276">
        <v>-26826</v>
      </c>
      <c r="K2877" s="479">
        <v>3.31614E-3</v>
      </c>
    </row>
    <row r="2878" spans="1:11" x14ac:dyDescent="0.2">
      <c r="A2878" s="209" t="s">
        <v>727</v>
      </c>
      <c r="B2878" s="209" t="s">
        <v>1127</v>
      </c>
      <c r="C2878" s="209" t="s">
        <v>1753</v>
      </c>
      <c r="D2878" s="276">
        <v>-36005</v>
      </c>
      <c r="E2878" s="479">
        <v>4.4508100000000004E-3</v>
      </c>
      <c r="F2878" s="276">
        <v>-36005</v>
      </c>
      <c r="G2878" s="276">
        <v>0</v>
      </c>
      <c r="H2878" s="276">
        <v>0</v>
      </c>
      <c r="I2878" s="276">
        <v>0</v>
      </c>
      <c r="J2878" s="276">
        <v>-36005</v>
      </c>
      <c r="K2878" s="479">
        <v>4.4508100000000004E-3</v>
      </c>
    </row>
    <row r="2879" spans="1:11" x14ac:dyDescent="0.2">
      <c r="A2879" s="209" t="s">
        <v>727</v>
      </c>
      <c r="B2879" s="209" t="s">
        <v>7</v>
      </c>
      <c r="C2879" s="209" t="s">
        <v>1753</v>
      </c>
      <c r="D2879" s="276">
        <v>-25597</v>
      </c>
      <c r="E2879" s="479">
        <v>3.1642100000000002E-3</v>
      </c>
      <c r="F2879" s="276">
        <v>-25597</v>
      </c>
      <c r="G2879" s="276">
        <v>0</v>
      </c>
      <c r="H2879" s="276">
        <v>0</v>
      </c>
      <c r="I2879" s="276">
        <v>0</v>
      </c>
      <c r="J2879" s="276">
        <v>-25597</v>
      </c>
      <c r="K2879" s="479">
        <v>3.1642100000000002E-3</v>
      </c>
    </row>
    <row r="2880" spans="1:11" x14ac:dyDescent="0.2">
      <c r="A2880" s="209" t="s">
        <v>727</v>
      </c>
      <c r="B2880" s="209" t="s">
        <v>886</v>
      </c>
      <c r="C2880" s="209" t="s">
        <v>1753</v>
      </c>
      <c r="D2880" s="276">
        <v>-8295</v>
      </c>
      <c r="E2880" s="479">
        <v>1.0254000000000001E-3</v>
      </c>
      <c r="F2880" s="276">
        <v>-8295</v>
      </c>
      <c r="G2880" s="276">
        <v>0</v>
      </c>
      <c r="H2880" s="276">
        <v>0</v>
      </c>
      <c r="I2880" s="276">
        <v>0</v>
      </c>
      <c r="J2880" s="276">
        <v>-8295</v>
      </c>
      <c r="K2880" s="479">
        <v>1.0254000000000001E-3</v>
      </c>
    </row>
    <row r="2881" spans="1:11" x14ac:dyDescent="0.2">
      <c r="A2881" s="209" t="s">
        <v>727</v>
      </c>
      <c r="B2881" s="209" t="s">
        <v>883</v>
      </c>
      <c r="C2881" s="209" t="s">
        <v>1753</v>
      </c>
      <c r="D2881" s="276">
        <v>-17204</v>
      </c>
      <c r="E2881" s="479">
        <v>2.1267E-3</v>
      </c>
      <c r="F2881" s="276">
        <v>-17204</v>
      </c>
      <c r="G2881" s="276">
        <v>0</v>
      </c>
      <c r="H2881" s="276">
        <v>0</v>
      </c>
      <c r="I2881" s="276">
        <v>0</v>
      </c>
      <c r="J2881" s="276">
        <v>-17204</v>
      </c>
      <c r="K2881" s="479">
        <v>2.1267E-3</v>
      </c>
    </row>
    <row r="2882" spans="1:11" x14ac:dyDescent="0.2">
      <c r="A2882" s="209" t="s">
        <v>727</v>
      </c>
      <c r="B2882" s="209" t="s">
        <v>1128</v>
      </c>
      <c r="C2882" s="209" t="s">
        <v>1753</v>
      </c>
      <c r="D2882" s="276">
        <v>-37832</v>
      </c>
      <c r="E2882" s="479">
        <v>4.67666E-3</v>
      </c>
      <c r="F2882" s="276">
        <v>-37832</v>
      </c>
      <c r="G2882" s="276">
        <v>0</v>
      </c>
      <c r="H2882" s="276">
        <v>0</v>
      </c>
      <c r="I2882" s="276">
        <v>0</v>
      </c>
      <c r="J2882" s="276">
        <v>-37832</v>
      </c>
      <c r="K2882" s="479">
        <v>4.67666E-3</v>
      </c>
    </row>
    <row r="2883" spans="1:11" x14ac:dyDescent="0.2">
      <c r="A2883" s="209" t="s">
        <v>727</v>
      </c>
      <c r="B2883" s="209" t="s">
        <v>1129</v>
      </c>
      <c r="C2883" s="209" t="s">
        <v>1753</v>
      </c>
      <c r="D2883" s="276">
        <v>-74525</v>
      </c>
      <c r="E2883" s="479">
        <v>9.2125200000000001E-3</v>
      </c>
      <c r="F2883" s="276">
        <v>-74525</v>
      </c>
      <c r="G2883" s="276">
        <v>0</v>
      </c>
      <c r="H2883" s="276">
        <v>0</v>
      </c>
      <c r="I2883" s="276">
        <v>0</v>
      </c>
      <c r="J2883" s="276">
        <v>-74525</v>
      </c>
      <c r="K2883" s="479">
        <v>9.2125200000000001E-3</v>
      </c>
    </row>
    <row r="2884" spans="1:11" x14ac:dyDescent="0.2">
      <c r="A2884" s="209" t="s">
        <v>727</v>
      </c>
      <c r="B2884" s="209" t="s">
        <v>1130</v>
      </c>
      <c r="C2884" s="209" t="s">
        <v>1753</v>
      </c>
      <c r="D2884" s="276">
        <v>-17408</v>
      </c>
      <c r="E2884" s="479">
        <v>2.1519199999999999E-3</v>
      </c>
      <c r="F2884" s="276">
        <v>-17408</v>
      </c>
      <c r="G2884" s="276">
        <v>0</v>
      </c>
      <c r="H2884" s="276">
        <v>0</v>
      </c>
      <c r="I2884" s="276">
        <v>0</v>
      </c>
      <c r="J2884" s="276">
        <v>-17408</v>
      </c>
      <c r="K2884" s="479">
        <v>2.1519199999999999E-3</v>
      </c>
    </row>
    <row r="2885" spans="1:11" x14ac:dyDescent="0.2">
      <c r="A2885" s="209" t="s">
        <v>727</v>
      </c>
      <c r="B2885" s="209" t="s">
        <v>1131</v>
      </c>
      <c r="C2885" s="209" t="s">
        <v>1753</v>
      </c>
      <c r="D2885" s="276">
        <v>-927</v>
      </c>
      <c r="E2885" s="479">
        <v>1.1459E-4</v>
      </c>
      <c r="F2885" s="276">
        <v>-927</v>
      </c>
      <c r="G2885" s="276">
        <v>0</v>
      </c>
      <c r="H2885" s="276">
        <v>0</v>
      </c>
      <c r="I2885" s="276">
        <v>0</v>
      </c>
      <c r="J2885" s="276">
        <v>-927</v>
      </c>
      <c r="K2885" s="479">
        <v>1.1459E-4</v>
      </c>
    </row>
    <row r="2886" spans="1:11" x14ac:dyDescent="0.2">
      <c r="A2886" s="209" t="s">
        <v>727</v>
      </c>
      <c r="B2886" s="209" t="s">
        <v>880</v>
      </c>
      <c r="C2886" s="209" t="s">
        <v>1753</v>
      </c>
      <c r="D2886" s="276">
        <v>-222168</v>
      </c>
      <c r="E2886" s="479">
        <v>2.7463629999999999E-2</v>
      </c>
      <c r="F2886" s="276">
        <v>-222168</v>
      </c>
      <c r="G2886" s="276">
        <v>0</v>
      </c>
      <c r="H2886" s="276">
        <v>0</v>
      </c>
      <c r="I2886" s="276">
        <v>0</v>
      </c>
      <c r="J2886" s="276">
        <v>-222168</v>
      </c>
      <c r="K2886" s="479">
        <v>2.7463629999999999E-2</v>
      </c>
    </row>
    <row r="2887" spans="1:11" x14ac:dyDescent="0.2">
      <c r="A2887" s="209" t="s">
        <v>727</v>
      </c>
      <c r="B2887" s="209" t="s">
        <v>1132</v>
      </c>
      <c r="C2887" s="209" t="s">
        <v>1753</v>
      </c>
      <c r="D2887" s="276">
        <v>-87019</v>
      </c>
      <c r="E2887" s="479">
        <v>1.0756989999999999E-2</v>
      </c>
      <c r="F2887" s="276">
        <v>-87019</v>
      </c>
      <c r="G2887" s="276">
        <v>0</v>
      </c>
      <c r="H2887" s="276">
        <v>0</v>
      </c>
      <c r="I2887" s="276">
        <v>0</v>
      </c>
      <c r="J2887" s="276">
        <v>-87019</v>
      </c>
      <c r="K2887" s="479">
        <v>1.0756989999999999E-2</v>
      </c>
    </row>
    <row r="2888" spans="1:11" x14ac:dyDescent="0.2">
      <c r="A2888" s="209" t="s">
        <v>727</v>
      </c>
      <c r="B2888" s="209" t="s">
        <v>878</v>
      </c>
      <c r="C2888" s="209" t="s">
        <v>1753</v>
      </c>
      <c r="D2888" s="276">
        <v>-106718</v>
      </c>
      <c r="E2888" s="479">
        <v>1.319211E-2</v>
      </c>
      <c r="F2888" s="276">
        <v>-106718</v>
      </c>
      <c r="G2888" s="276">
        <v>0</v>
      </c>
      <c r="H2888" s="276">
        <v>0</v>
      </c>
      <c r="I2888" s="276">
        <v>0</v>
      </c>
      <c r="J2888" s="276">
        <v>-106718</v>
      </c>
      <c r="K2888" s="479">
        <v>1.319211E-2</v>
      </c>
    </row>
    <row r="2889" spans="1:11" x14ac:dyDescent="0.2">
      <c r="A2889" s="209" t="s">
        <v>727</v>
      </c>
      <c r="B2889" s="209" t="s">
        <v>877</v>
      </c>
      <c r="C2889" s="209" t="s">
        <v>1753</v>
      </c>
      <c r="D2889" s="276">
        <v>-69974</v>
      </c>
      <c r="E2889" s="479">
        <v>8.6499400000000001E-3</v>
      </c>
      <c r="F2889" s="276">
        <v>-69974</v>
      </c>
      <c r="G2889" s="276">
        <v>0</v>
      </c>
      <c r="H2889" s="276">
        <v>0</v>
      </c>
      <c r="I2889" s="276">
        <v>0</v>
      </c>
      <c r="J2889" s="276">
        <v>-69974</v>
      </c>
      <c r="K2889" s="479">
        <v>8.6499400000000001E-3</v>
      </c>
    </row>
    <row r="2890" spans="1:11" x14ac:dyDescent="0.2">
      <c r="A2890" s="209" t="s">
        <v>727</v>
      </c>
      <c r="B2890" s="209" t="s">
        <v>875</v>
      </c>
      <c r="C2890" s="209" t="s">
        <v>1753</v>
      </c>
      <c r="D2890" s="276">
        <v>-35792</v>
      </c>
      <c r="E2890" s="479">
        <v>4.4244799999999997E-3</v>
      </c>
      <c r="F2890" s="276">
        <v>-35792</v>
      </c>
      <c r="G2890" s="276">
        <v>0</v>
      </c>
      <c r="H2890" s="276">
        <v>0</v>
      </c>
      <c r="I2890" s="276">
        <v>0</v>
      </c>
      <c r="J2890" s="276">
        <v>-35792</v>
      </c>
      <c r="K2890" s="479">
        <v>4.4244799999999997E-3</v>
      </c>
    </row>
    <row r="2891" spans="1:11" x14ac:dyDescent="0.2">
      <c r="A2891" s="209" t="s">
        <v>727</v>
      </c>
      <c r="B2891" s="209" t="s">
        <v>873</v>
      </c>
      <c r="C2891" s="209" t="s">
        <v>1753</v>
      </c>
      <c r="D2891" s="276">
        <v>-43812</v>
      </c>
      <c r="E2891" s="479">
        <v>5.4158899999999996E-3</v>
      </c>
      <c r="F2891" s="276">
        <v>-43812</v>
      </c>
      <c r="G2891" s="276">
        <v>0</v>
      </c>
      <c r="H2891" s="276">
        <v>0</v>
      </c>
      <c r="I2891" s="276">
        <v>0</v>
      </c>
      <c r="J2891" s="276">
        <v>-43812</v>
      </c>
      <c r="K2891" s="479">
        <v>5.4158899999999996E-3</v>
      </c>
    </row>
    <row r="2892" spans="1:11" x14ac:dyDescent="0.2">
      <c r="A2892" s="209" t="s">
        <v>727</v>
      </c>
      <c r="B2892" s="209" t="s">
        <v>1133</v>
      </c>
      <c r="C2892" s="209" t="s">
        <v>1753</v>
      </c>
      <c r="D2892" s="276">
        <v>-93337</v>
      </c>
      <c r="E2892" s="479">
        <v>1.153799E-2</v>
      </c>
      <c r="F2892" s="276">
        <v>-93337</v>
      </c>
      <c r="G2892" s="276">
        <v>0</v>
      </c>
      <c r="H2892" s="276">
        <v>0</v>
      </c>
      <c r="I2892" s="276">
        <v>0</v>
      </c>
      <c r="J2892" s="276">
        <v>-93337</v>
      </c>
      <c r="K2892" s="479">
        <v>1.153799E-2</v>
      </c>
    </row>
    <row r="2893" spans="1:11" x14ac:dyDescent="0.2">
      <c r="A2893" s="209" t="s">
        <v>727</v>
      </c>
      <c r="B2893" s="209" t="s">
        <v>870</v>
      </c>
      <c r="C2893" s="209" t="s">
        <v>1753</v>
      </c>
      <c r="D2893" s="276">
        <v>-236477</v>
      </c>
      <c r="E2893" s="479">
        <v>2.9232459999999998E-2</v>
      </c>
      <c r="F2893" s="276">
        <v>-236477</v>
      </c>
      <c r="G2893" s="276">
        <v>0</v>
      </c>
      <c r="H2893" s="276">
        <v>0</v>
      </c>
      <c r="I2893" s="276">
        <v>0</v>
      </c>
      <c r="J2893" s="276">
        <v>-236477</v>
      </c>
      <c r="K2893" s="479">
        <v>2.9232459999999998E-2</v>
      </c>
    </row>
    <row r="2894" spans="1:11" x14ac:dyDescent="0.2">
      <c r="A2894" s="209" t="s">
        <v>727</v>
      </c>
      <c r="B2894" s="209" t="s">
        <v>1134</v>
      </c>
      <c r="C2894" s="209" t="s">
        <v>1753</v>
      </c>
      <c r="D2894" s="276">
        <v>-40136</v>
      </c>
      <c r="E2894" s="479">
        <v>4.9614699999999999E-3</v>
      </c>
      <c r="F2894" s="276">
        <v>-40136</v>
      </c>
      <c r="G2894" s="276">
        <v>0</v>
      </c>
      <c r="H2894" s="276">
        <v>0</v>
      </c>
      <c r="I2894" s="276">
        <v>0</v>
      </c>
      <c r="J2894" s="276">
        <v>-40136</v>
      </c>
      <c r="K2894" s="479">
        <v>4.9614699999999999E-3</v>
      </c>
    </row>
    <row r="2895" spans="1:11" x14ac:dyDescent="0.2">
      <c r="A2895" s="209" t="s">
        <v>727</v>
      </c>
      <c r="B2895" s="209" t="s">
        <v>866</v>
      </c>
      <c r="C2895" s="209" t="s">
        <v>1753</v>
      </c>
      <c r="D2895" s="276">
        <v>-197617</v>
      </c>
      <c r="E2895" s="479">
        <v>2.4428720000000001E-2</v>
      </c>
      <c r="F2895" s="276">
        <v>-197617</v>
      </c>
      <c r="G2895" s="276">
        <v>0</v>
      </c>
      <c r="H2895" s="276">
        <v>0</v>
      </c>
      <c r="I2895" s="276">
        <v>0</v>
      </c>
      <c r="J2895" s="276">
        <v>-197617</v>
      </c>
      <c r="K2895" s="479">
        <v>2.4428720000000001E-2</v>
      </c>
    </row>
    <row r="2896" spans="1:11" x14ac:dyDescent="0.2">
      <c r="A2896" s="209" t="s">
        <v>727</v>
      </c>
      <c r="B2896" s="209" t="s">
        <v>865</v>
      </c>
      <c r="C2896" s="209" t="s">
        <v>1753</v>
      </c>
      <c r="D2896" s="276">
        <v>-86861</v>
      </c>
      <c r="E2896" s="479">
        <v>1.0737450000000001E-2</v>
      </c>
      <c r="F2896" s="276">
        <v>-86861</v>
      </c>
      <c r="G2896" s="276">
        <v>0</v>
      </c>
      <c r="H2896" s="276">
        <v>0</v>
      </c>
      <c r="I2896" s="276">
        <v>0</v>
      </c>
      <c r="J2896" s="276">
        <v>-86861</v>
      </c>
      <c r="K2896" s="479">
        <v>1.0737450000000001E-2</v>
      </c>
    </row>
    <row r="2897" spans="1:11" x14ac:dyDescent="0.2">
      <c r="A2897" s="209" t="s">
        <v>727</v>
      </c>
      <c r="B2897" s="209" t="s">
        <v>863</v>
      </c>
      <c r="C2897" s="209" t="s">
        <v>1753</v>
      </c>
      <c r="D2897" s="276">
        <v>-5985</v>
      </c>
      <c r="E2897" s="479">
        <v>7.3983999999999996E-4</v>
      </c>
      <c r="F2897" s="276">
        <v>-5985</v>
      </c>
      <c r="G2897" s="276">
        <v>0</v>
      </c>
      <c r="H2897" s="276">
        <v>0</v>
      </c>
      <c r="I2897" s="276">
        <v>0</v>
      </c>
      <c r="J2897" s="276">
        <v>-5985</v>
      </c>
      <c r="K2897" s="479">
        <v>7.3983999999999996E-4</v>
      </c>
    </row>
    <row r="2898" spans="1:11" x14ac:dyDescent="0.2">
      <c r="A2898" s="209" t="s">
        <v>727</v>
      </c>
      <c r="B2898" s="209" t="s">
        <v>1135</v>
      </c>
      <c r="C2898" s="209" t="s">
        <v>1753</v>
      </c>
      <c r="D2898" s="276">
        <v>-6440</v>
      </c>
      <c r="E2898" s="479">
        <v>7.9608999999999995E-4</v>
      </c>
      <c r="F2898" s="276">
        <v>-6440</v>
      </c>
      <c r="G2898" s="276">
        <v>0</v>
      </c>
      <c r="H2898" s="276">
        <v>0</v>
      </c>
      <c r="I2898" s="276">
        <v>0</v>
      </c>
      <c r="J2898" s="276">
        <v>-6440</v>
      </c>
      <c r="K2898" s="479">
        <v>7.9608999999999995E-4</v>
      </c>
    </row>
    <row r="2899" spans="1:11" x14ac:dyDescent="0.2">
      <c r="A2899" s="209" t="s">
        <v>727</v>
      </c>
      <c r="B2899" s="209" t="s">
        <v>861</v>
      </c>
      <c r="C2899" s="209" t="s">
        <v>1753</v>
      </c>
      <c r="D2899" s="276">
        <v>-111916</v>
      </c>
      <c r="E2899" s="479">
        <v>1.383467E-2</v>
      </c>
      <c r="F2899" s="276">
        <v>-111916</v>
      </c>
      <c r="G2899" s="276">
        <v>0</v>
      </c>
      <c r="H2899" s="276">
        <v>0</v>
      </c>
      <c r="I2899" s="276">
        <v>0</v>
      </c>
      <c r="J2899" s="276">
        <v>-111916</v>
      </c>
      <c r="K2899" s="479">
        <v>1.383467E-2</v>
      </c>
    </row>
    <row r="2900" spans="1:11" x14ac:dyDescent="0.2">
      <c r="A2900" s="209" t="s">
        <v>727</v>
      </c>
      <c r="B2900" s="209" t="s">
        <v>859</v>
      </c>
      <c r="C2900" s="209" t="s">
        <v>1753</v>
      </c>
      <c r="D2900" s="276">
        <v>-5072</v>
      </c>
      <c r="E2900" s="479">
        <v>6.2697999999999996E-4</v>
      </c>
      <c r="F2900" s="276">
        <v>-5072</v>
      </c>
      <c r="G2900" s="276">
        <v>0</v>
      </c>
      <c r="H2900" s="276">
        <v>0</v>
      </c>
      <c r="I2900" s="276">
        <v>0</v>
      </c>
      <c r="J2900" s="276">
        <v>-5072</v>
      </c>
      <c r="K2900" s="479">
        <v>6.2697999999999996E-4</v>
      </c>
    </row>
    <row r="2901" spans="1:11" x14ac:dyDescent="0.2">
      <c r="A2901" s="209" t="s">
        <v>727</v>
      </c>
      <c r="B2901" s="209" t="s">
        <v>1136</v>
      </c>
      <c r="C2901" s="209" t="s">
        <v>1753</v>
      </c>
      <c r="D2901" s="276">
        <v>-2030</v>
      </c>
      <c r="E2901" s="479">
        <v>2.5094000000000001E-4</v>
      </c>
      <c r="F2901" s="276">
        <v>-2030</v>
      </c>
      <c r="G2901" s="276">
        <v>0</v>
      </c>
      <c r="H2901" s="276">
        <v>0</v>
      </c>
      <c r="I2901" s="276">
        <v>0</v>
      </c>
      <c r="J2901" s="276">
        <v>-2030</v>
      </c>
      <c r="K2901" s="479">
        <v>2.5094000000000001E-4</v>
      </c>
    </row>
    <row r="2902" spans="1:11" x14ac:dyDescent="0.2">
      <c r="A2902" s="209" t="s">
        <v>727</v>
      </c>
      <c r="B2902" s="209" t="s">
        <v>1137</v>
      </c>
      <c r="C2902" s="209" t="s">
        <v>1753</v>
      </c>
      <c r="D2902" s="276">
        <v>-101366</v>
      </c>
      <c r="E2902" s="479">
        <v>1.253051E-2</v>
      </c>
      <c r="F2902" s="276">
        <v>-101366</v>
      </c>
      <c r="G2902" s="276">
        <v>0</v>
      </c>
      <c r="H2902" s="276">
        <v>0</v>
      </c>
      <c r="I2902" s="276">
        <v>0</v>
      </c>
      <c r="J2902" s="276">
        <v>-101366</v>
      </c>
      <c r="K2902" s="479">
        <v>1.253051E-2</v>
      </c>
    </row>
    <row r="2903" spans="1:11" x14ac:dyDescent="0.2">
      <c r="A2903" s="209" t="s">
        <v>727</v>
      </c>
      <c r="B2903" s="209" t="s">
        <v>1138</v>
      </c>
      <c r="C2903" s="209" t="s">
        <v>1753</v>
      </c>
      <c r="D2903" s="276">
        <v>-13455</v>
      </c>
      <c r="E2903" s="479">
        <v>1.66326E-3</v>
      </c>
      <c r="F2903" s="276">
        <v>-13455</v>
      </c>
      <c r="G2903" s="276">
        <v>0</v>
      </c>
      <c r="H2903" s="276">
        <v>0</v>
      </c>
      <c r="I2903" s="276">
        <v>0</v>
      </c>
      <c r="J2903" s="276">
        <v>-13455</v>
      </c>
      <c r="K2903" s="479">
        <v>1.66326E-3</v>
      </c>
    </row>
    <row r="2904" spans="1:11" x14ac:dyDescent="0.2">
      <c r="A2904" s="209" t="s">
        <v>727</v>
      </c>
      <c r="B2904" s="209" t="s">
        <v>839</v>
      </c>
      <c r="C2904" s="209" t="s">
        <v>1753</v>
      </c>
      <c r="D2904" s="276">
        <v>-37429</v>
      </c>
      <c r="E2904" s="479">
        <v>4.6268400000000001E-3</v>
      </c>
      <c r="F2904" s="276">
        <v>-37429</v>
      </c>
      <c r="G2904" s="276">
        <v>0</v>
      </c>
      <c r="H2904" s="276">
        <v>0</v>
      </c>
      <c r="I2904" s="276">
        <v>0</v>
      </c>
      <c r="J2904" s="276">
        <v>-37429</v>
      </c>
      <c r="K2904" s="479">
        <v>4.6268400000000001E-3</v>
      </c>
    </row>
    <row r="2905" spans="1:11" x14ac:dyDescent="0.2">
      <c r="A2905" s="209" t="s">
        <v>727</v>
      </c>
      <c r="B2905" s="209" t="s">
        <v>837</v>
      </c>
      <c r="C2905" s="209" t="s">
        <v>1753</v>
      </c>
      <c r="D2905" s="276">
        <v>-108995</v>
      </c>
      <c r="E2905" s="479">
        <v>1.3473580000000001E-2</v>
      </c>
      <c r="F2905" s="276">
        <v>-108995</v>
      </c>
      <c r="G2905" s="276">
        <v>0</v>
      </c>
      <c r="H2905" s="276">
        <v>0</v>
      </c>
      <c r="I2905" s="276">
        <v>0</v>
      </c>
      <c r="J2905" s="276">
        <v>-108995</v>
      </c>
      <c r="K2905" s="479">
        <v>1.3473580000000001E-2</v>
      </c>
    </row>
    <row r="2906" spans="1:11" x14ac:dyDescent="0.2">
      <c r="A2906" s="209" t="s">
        <v>727</v>
      </c>
      <c r="B2906" s="209" t="s">
        <v>1169</v>
      </c>
      <c r="C2906" s="209" t="s">
        <v>1753</v>
      </c>
      <c r="D2906" s="276">
        <v>-7341</v>
      </c>
      <c r="E2906" s="479">
        <v>9.0746999999999996E-4</v>
      </c>
      <c r="F2906" s="276">
        <v>-7341</v>
      </c>
      <c r="G2906" s="276">
        <v>0</v>
      </c>
      <c r="H2906" s="276">
        <v>0</v>
      </c>
      <c r="I2906" s="276">
        <v>0</v>
      </c>
      <c r="J2906" s="276">
        <v>-7341</v>
      </c>
      <c r="K2906" s="479">
        <v>9.0746999999999996E-4</v>
      </c>
    </row>
    <row r="2907" spans="1:11" x14ac:dyDescent="0.2">
      <c r="A2907" s="209" t="s">
        <v>727</v>
      </c>
      <c r="B2907" s="209" t="s">
        <v>1187</v>
      </c>
      <c r="C2907" s="209" t="s">
        <v>1753</v>
      </c>
      <c r="D2907" s="276">
        <v>-657</v>
      </c>
      <c r="E2907" s="479">
        <v>8.1219999999999998E-5</v>
      </c>
      <c r="F2907" s="276">
        <v>-657</v>
      </c>
      <c r="G2907" s="276">
        <v>0</v>
      </c>
      <c r="H2907" s="276">
        <v>0</v>
      </c>
      <c r="I2907" s="276">
        <v>0</v>
      </c>
      <c r="J2907" s="276">
        <v>-657</v>
      </c>
      <c r="K2907" s="479">
        <v>8.1219999999999998E-5</v>
      </c>
    </row>
    <row r="2908" spans="1:11" x14ac:dyDescent="0.2">
      <c r="A2908" s="209" t="s">
        <v>727</v>
      </c>
      <c r="B2908" s="209" t="s">
        <v>1190</v>
      </c>
      <c r="C2908" s="209" t="s">
        <v>1753</v>
      </c>
      <c r="D2908" s="276">
        <v>-8089534</v>
      </c>
      <c r="E2908" s="479">
        <v>1</v>
      </c>
      <c r="F2908" s="276">
        <v>-8089534</v>
      </c>
      <c r="G2908" s="276">
        <v>0</v>
      </c>
      <c r="H2908" s="276">
        <v>0</v>
      </c>
      <c r="I2908" s="276">
        <v>0</v>
      </c>
      <c r="J2908" s="276">
        <v>-8089534</v>
      </c>
      <c r="K2908" s="479">
        <v>1</v>
      </c>
    </row>
    <row r="2909" spans="1:11" x14ac:dyDescent="0.2">
      <c r="A2909" s="209" t="s">
        <v>727</v>
      </c>
      <c r="B2909" s="209" t="s">
        <v>691</v>
      </c>
      <c r="C2909" s="209" t="s">
        <v>1753</v>
      </c>
      <c r="D2909" s="276">
        <v>-8089534</v>
      </c>
      <c r="E2909" s="479">
        <v>1</v>
      </c>
      <c r="F2909" s="276">
        <v>0</v>
      </c>
      <c r="G2909" s="276">
        <v>0</v>
      </c>
      <c r="H2909" s="276">
        <v>0</v>
      </c>
      <c r="I2909" s="276">
        <v>0</v>
      </c>
      <c r="J2909" s="276">
        <v>-8089534</v>
      </c>
      <c r="K2909" s="479">
        <v>1</v>
      </c>
    </row>
    <row r="2910" spans="1:11" x14ac:dyDescent="0.2">
      <c r="A2910" s="209" t="s">
        <v>1204</v>
      </c>
      <c r="B2910" s="209" t="s">
        <v>508</v>
      </c>
      <c r="C2910" s="209" t="s">
        <v>1753</v>
      </c>
      <c r="D2910" s="276">
        <v>-263827</v>
      </c>
      <c r="E2910" s="479">
        <v>2.5822800000000002E-3</v>
      </c>
      <c r="F2910" s="276">
        <v>-263827</v>
      </c>
      <c r="G2910" s="276">
        <v>0</v>
      </c>
      <c r="H2910" s="276">
        <v>0</v>
      </c>
      <c r="I2910" s="276">
        <v>0</v>
      </c>
      <c r="J2910" s="276">
        <v>-263827</v>
      </c>
      <c r="K2910" s="479">
        <v>2.5822800000000002E-3</v>
      </c>
    </row>
    <row r="2911" spans="1:11" x14ac:dyDescent="0.2">
      <c r="A2911" s="209" t="s">
        <v>1204</v>
      </c>
      <c r="B2911" s="209" t="s">
        <v>500</v>
      </c>
      <c r="C2911" s="209" t="s">
        <v>1753</v>
      </c>
      <c r="D2911" s="276">
        <v>-261048</v>
      </c>
      <c r="E2911" s="479">
        <v>2.5550799999999999E-3</v>
      </c>
      <c r="F2911" s="276">
        <v>-261048</v>
      </c>
      <c r="G2911" s="276">
        <v>0</v>
      </c>
      <c r="H2911" s="276">
        <v>0</v>
      </c>
      <c r="I2911" s="276">
        <v>0</v>
      </c>
      <c r="J2911" s="276">
        <v>-261048</v>
      </c>
      <c r="K2911" s="479">
        <v>2.5550799999999999E-3</v>
      </c>
    </row>
    <row r="2912" spans="1:11" x14ac:dyDescent="0.2">
      <c r="A2912" s="209" t="s">
        <v>1204</v>
      </c>
      <c r="B2912" s="209" t="s">
        <v>490</v>
      </c>
      <c r="C2912" s="209" t="s">
        <v>1753</v>
      </c>
      <c r="D2912" s="276">
        <v>-112504</v>
      </c>
      <c r="E2912" s="479">
        <v>1.1011700000000001E-3</v>
      </c>
      <c r="F2912" s="276">
        <v>-112504</v>
      </c>
      <c r="G2912" s="276">
        <v>0</v>
      </c>
      <c r="H2912" s="276">
        <v>0</v>
      </c>
      <c r="I2912" s="276">
        <v>0</v>
      </c>
      <c r="J2912" s="276">
        <v>-112504</v>
      </c>
      <c r="K2912" s="479">
        <v>1.1011700000000001E-3</v>
      </c>
    </row>
    <row r="2913" spans="1:11" x14ac:dyDescent="0.2">
      <c r="A2913" s="209" t="s">
        <v>1204</v>
      </c>
      <c r="B2913" s="209" t="s">
        <v>489</v>
      </c>
      <c r="C2913" s="209" t="s">
        <v>1753</v>
      </c>
      <c r="D2913" s="276">
        <v>-357400</v>
      </c>
      <c r="E2913" s="479">
        <v>3.4981600000000002E-3</v>
      </c>
      <c r="F2913" s="276">
        <v>-357400</v>
      </c>
      <c r="G2913" s="276">
        <v>0</v>
      </c>
      <c r="H2913" s="276">
        <v>0</v>
      </c>
      <c r="I2913" s="276">
        <v>0</v>
      </c>
      <c r="J2913" s="276">
        <v>-357400</v>
      </c>
      <c r="K2913" s="479">
        <v>3.4981600000000002E-3</v>
      </c>
    </row>
    <row r="2914" spans="1:11" x14ac:dyDescent="0.2">
      <c r="A2914" s="209" t="s">
        <v>1204</v>
      </c>
      <c r="B2914" s="209" t="s">
        <v>487</v>
      </c>
      <c r="C2914" s="209" t="s">
        <v>1753</v>
      </c>
      <c r="D2914" s="276">
        <v>-900076</v>
      </c>
      <c r="E2914" s="479">
        <v>8.8097499999999999E-3</v>
      </c>
      <c r="F2914" s="276">
        <v>-900076</v>
      </c>
      <c r="G2914" s="276">
        <v>0</v>
      </c>
      <c r="H2914" s="276">
        <v>0</v>
      </c>
      <c r="I2914" s="276">
        <v>0</v>
      </c>
      <c r="J2914" s="276">
        <v>-900076</v>
      </c>
      <c r="K2914" s="479">
        <v>8.8097499999999999E-3</v>
      </c>
    </row>
    <row r="2915" spans="1:11" x14ac:dyDescent="0.2">
      <c r="A2915" s="209" t="s">
        <v>1204</v>
      </c>
      <c r="B2915" s="209" t="s">
        <v>479</v>
      </c>
      <c r="C2915" s="209" t="s">
        <v>1753</v>
      </c>
      <c r="D2915" s="276">
        <v>-452732</v>
      </c>
      <c r="E2915" s="479">
        <v>4.4312400000000004E-3</v>
      </c>
      <c r="F2915" s="276">
        <v>-452732</v>
      </c>
      <c r="G2915" s="276">
        <v>0</v>
      </c>
      <c r="H2915" s="276">
        <v>0</v>
      </c>
      <c r="I2915" s="276">
        <v>0</v>
      </c>
      <c r="J2915" s="276">
        <v>-452732</v>
      </c>
      <c r="K2915" s="479">
        <v>4.4312400000000004E-3</v>
      </c>
    </row>
    <row r="2916" spans="1:11" x14ac:dyDescent="0.2">
      <c r="A2916" s="209" t="s">
        <v>1204</v>
      </c>
      <c r="B2916" s="209" t="s">
        <v>472</v>
      </c>
      <c r="C2916" s="209" t="s">
        <v>1753</v>
      </c>
      <c r="D2916" s="276">
        <v>-62397</v>
      </c>
      <c r="E2916" s="479">
        <v>6.1072999999999998E-4</v>
      </c>
      <c r="F2916" s="276">
        <v>-62397</v>
      </c>
      <c r="G2916" s="276">
        <v>0</v>
      </c>
      <c r="H2916" s="276">
        <v>0</v>
      </c>
      <c r="I2916" s="276">
        <v>0</v>
      </c>
      <c r="J2916" s="276">
        <v>-62397</v>
      </c>
      <c r="K2916" s="479">
        <v>6.1072999999999998E-4</v>
      </c>
    </row>
    <row r="2917" spans="1:11" x14ac:dyDescent="0.2">
      <c r="A2917" s="209" t="s">
        <v>1204</v>
      </c>
      <c r="B2917" s="209" t="s">
        <v>1096</v>
      </c>
      <c r="C2917" s="209" t="s">
        <v>1753</v>
      </c>
      <c r="D2917" s="276">
        <v>-104237</v>
      </c>
      <c r="E2917" s="479">
        <v>1.0202500000000001E-3</v>
      </c>
      <c r="F2917" s="276">
        <v>-104237</v>
      </c>
      <c r="G2917" s="276">
        <v>0</v>
      </c>
      <c r="H2917" s="276">
        <v>0</v>
      </c>
      <c r="I2917" s="276">
        <v>0</v>
      </c>
      <c r="J2917" s="276">
        <v>-104237</v>
      </c>
      <c r="K2917" s="479">
        <v>1.0202500000000001E-3</v>
      </c>
    </row>
    <row r="2918" spans="1:11" x14ac:dyDescent="0.2">
      <c r="A2918" s="209" t="s">
        <v>1204</v>
      </c>
      <c r="B2918" s="209" t="s">
        <v>1097</v>
      </c>
      <c r="C2918" s="209" t="s">
        <v>1753</v>
      </c>
      <c r="D2918" s="276">
        <v>-45506</v>
      </c>
      <c r="E2918" s="479">
        <v>4.4539999999999998E-4</v>
      </c>
      <c r="F2918" s="276">
        <v>-45506</v>
      </c>
      <c r="G2918" s="276">
        <v>0</v>
      </c>
      <c r="H2918" s="276">
        <v>0</v>
      </c>
      <c r="I2918" s="276">
        <v>0</v>
      </c>
      <c r="J2918" s="276">
        <v>-45506</v>
      </c>
      <c r="K2918" s="479">
        <v>4.4539999999999998E-4</v>
      </c>
    </row>
    <row r="2919" spans="1:11" x14ac:dyDescent="0.2">
      <c r="A2919" s="209" t="s">
        <v>1204</v>
      </c>
      <c r="B2919" s="209" t="s">
        <v>1098</v>
      </c>
      <c r="C2919" s="209" t="s">
        <v>1753</v>
      </c>
      <c r="D2919" s="276">
        <v>-215819</v>
      </c>
      <c r="E2919" s="479">
        <v>2.11239E-3</v>
      </c>
      <c r="F2919" s="276">
        <v>-215819</v>
      </c>
      <c r="G2919" s="276">
        <v>0</v>
      </c>
      <c r="H2919" s="276">
        <v>0</v>
      </c>
      <c r="I2919" s="276">
        <v>0</v>
      </c>
      <c r="J2919" s="276">
        <v>-215819</v>
      </c>
      <c r="K2919" s="479">
        <v>2.11239E-3</v>
      </c>
    </row>
    <row r="2920" spans="1:11" x14ac:dyDescent="0.2">
      <c r="A2920" s="209" t="s">
        <v>1204</v>
      </c>
      <c r="B2920" s="209" t="s">
        <v>1099</v>
      </c>
      <c r="C2920" s="209" t="s">
        <v>1753</v>
      </c>
      <c r="D2920" s="276">
        <v>-32354</v>
      </c>
      <c r="E2920" s="479">
        <v>3.1667000000000002E-4</v>
      </c>
      <c r="F2920" s="276">
        <v>-32354</v>
      </c>
      <c r="G2920" s="276">
        <v>0</v>
      </c>
      <c r="H2920" s="276">
        <v>0</v>
      </c>
      <c r="I2920" s="276">
        <v>0</v>
      </c>
      <c r="J2920" s="276">
        <v>-32354</v>
      </c>
      <c r="K2920" s="479">
        <v>3.1667000000000002E-4</v>
      </c>
    </row>
    <row r="2921" spans="1:11" x14ac:dyDescent="0.2">
      <c r="A2921" s="209" t="s">
        <v>1204</v>
      </c>
      <c r="B2921" s="209" t="s">
        <v>453</v>
      </c>
      <c r="C2921" s="209" t="s">
        <v>1753</v>
      </c>
      <c r="D2921" s="276">
        <v>-17631021</v>
      </c>
      <c r="E2921" s="479">
        <v>0.17256869999999999</v>
      </c>
      <c r="F2921" s="276">
        <v>-17631021</v>
      </c>
      <c r="G2921" s="276">
        <v>0</v>
      </c>
      <c r="H2921" s="276">
        <v>0</v>
      </c>
      <c r="I2921" s="276">
        <v>0</v>
      </c>
      <c r="J2921" s="276">
        <v>-17631021</v>
      </c>
      <c r="K2921" s="479">
        <v>0.17256869999999999</v>
      </c>
    </row>
    <row r="2922" spans="1:11" x14ac:dyDescent="0.2">
      <c r="A2922" s="209" t="s">
        <v>1204</v>
      </c>
      <c r="B2922" s="209" t="s">
        <v>449</v>
      </c>
      <c r="C2922" s="209" t="s">
        <v>1753</v>
      </c>
      <c r="D2922" s="276">
        <v>-14430</v>
      </c>
      <c r="E2922" s="479">
        <v>1.4124E-4</v>
      </c>
      <c r="F2922" s="276">
        <v>-14430</v>
      </c>
      <c r="G2922" s="276">
        <v>0</v>
      </c>
      <c r="H2922" s="276">
        <v>0</v>
      </c>
      <c r="I2922" s="276">
        <v>0</v>
      </c>
      <c r="J2922" s="276">
        <v>-14430</v>
      </c>
      <c r="K2922" s="479">
        <v>1.4124E-4</v>
      </c>
    </row>
    <row r="2923" spans="1:11" x14ac:dyDescent="0.2">
      <c r="A2923" s="209" t="s">
        <v>1204</v>
      </c>
      <c r="B2923" s="209" t="s">
        <v>1826</v>
      </c>
      <c r="C2923" s="209" t="s">
        <v>1753</v>
      </c>
      <c r="D2923" s="276">
        <v>-2647886</v>
      </c>
      <c r="E2923" s="479">
        <v>2.5916950000000001E-2</v>
      </c>
      <c r="F2923" s="276">
        <v>-2647886</v>
      </c>
      <c r="G2923" s="276">
        <v>0</v>
      </c>
      <c r="H2923" s="276">
        <v>0</v>
      </c>
      <c r="I2923" s="276">
        <v>0</v>
      </c>
      <c r="J2923" s="276">
        <v>-2647886</v>
      </c>
      <c r="K2923" s="479">
        <v>2.5916950000000001E-2</v>
      </c>
    </row>
    <row r="2924" spans="1:11" x14ac:dyDescent="0.2">
      <c r="A2924" s="209" t="s">
        <v>1204</v>
      </c>
      <c r="B2924" s="209" t="s">
        <v>444</v>
      </c>
      <c r="C2924" s="209" t="s">
        <v>1753</v>
      </c>
      <c r="D2924" s="276">
        <v>-2079657</v>
      </c>
      <c r="E2924" s="479">
        <v>2.035524E-2</v>
      </c>
      <c r="F2924" s="276">
        <v>-2079657</v>
      </c>
      <c r="G2924" s="276">
        <v>0</v>
      </c>
      <c r="H2924" s="276">
        <v>0</v>
      </c>
      <c r="I2924" s="276">
        <v>0</v>
      </c>
      <c r="J2924" s="276">
        <v>-2079657</v>
      </c>
      <c r="K2924" s="479">
        <v>2.035524E-2</v>
      </c>
    </row>
    <row r="2925" spans="1:11" x14ac:dyDescent="0.2">
      <c r="A2925" s="209" t="s">
        <v>1204</v>
      </c>
      <c r="B2925" s="209" t="s">
        <v>440</v>
      </c>
      <c r="C2925" s="209" t="s">
        <v>1753</v>
      </c>
      <c r="D2925" s="276">
        <v>-1609401</v>
      </c>
      <c r="E2925" s="479">
        <v>1.5752479999999999E-2</v>
      </c>
      <c r="F2925" s="276">
        <v>-1609401</v>
      </c>
      <c r="G2925" s="276">
        <v>0</v>
      </c>
      <c r="H2925" s="276">
        <v>0</v>
      </c>
      <c r="I2925" s="276">
        <v>0</v>
      </c>
      <c r="J2925" s="276">
        <v>-1609401</v>
      </c>
      <c r="K2925" s="479">
        <v>1.5752479999999999E-2</v>
      </c>
    </row>
    <row r="2926" spans="1:11" x14ac:dyDescent="0.2">
      <c r="A2926" s="209" t="s">
        <v>1204</v>
      </c>
      <c r="B2926" s="209" t="s">
        <v>292</v>
      </c>
      <c r="C2926" s="209" t="s">
        <v>1753</v>
      </c>
      <c r="D2926" s="276">
        <v>-87980</v>
      </c>
      <c r="E2926" s="479">
        <v>8.6112999999999999E-4</v>
      </c>
      <c r="F2926" s="276">
        <v>-87980</v>
      </c>
      <c r="G2926" s="276">
        <v>0</v>
      </c>
      <c r="H2926" s="276">
        <v>0</v>
      </c>
      <c r="I2926" s="276">
        <v>0</v>
      </c>
      <c r="J2926" s="276">
        <v>-87980</v>
      </c>
      <c r="K2926" s="479">
        <v>8.6112999999999999E-4</v>
      </c>
    </row>
    <row r="2927" spans="1:11" x14ac:dyDescent="0.2">
      <c r="A2927" s="209" t="s">
        <v>1204</v>
      </c>
      <c r="B2927" s="209" t="s">
        <v>290</v>
      </c>
      <c r="C2927" s="209" t="s">
        <v>1753</v>
      </c>
      <c r="D2927" s="276">
        <v>-246943</v>
      </c>
      <c r="E2927" s="479">
        <v>2.4170300000000001E-3</v>
      </c>
      <c r="F2927" s="276">
        <v>-246943</v>
      </c>
      <c r="G2927" s="276">
        <v>0</v>
      </c>
      <c r="H2927" s="276">
        <v>0</v>
      </c>
      <c r="I2927" s="276">
        <v>0</v>
      </c>
      <c r="J2927" s="276">
        <v>-246943</v>
      </c>
      <c r="K2927" s="479">
        <v>2.4170300000000001E-3</v>
      </c>
    </row>
    <row r="2928" spans="1:11" x14ac:dyDescent="0.2">
      <c r="A2928" s="209" t="s">
        <v>1204</v>
      </c>
      <c r="B2928" s="209" t="s">
        <v>287</v>
      </c>
      <c r="C2928" s="209" t="s">
        <v>1753</v>
      </c>
      <c r="D2928" s="276">
        <v>-716889</v>
      </c>
      <c r="E2928" s="479">
        <v>7.0167600000000004E-3</v>
      </c>
      <c r="F2928" s="276">
        <v>-716889</v>
      </c>
      <c r="G2928" s="276">
        <v>0</v>
      </c>
      <c r="H2928" s="276">
        <v>0</v>
      </c>
      <c r="I2928" s="276">
        <v>0</v>
      </c>
      <c r="J2928" s="276">
        <v>-716889</v>
      </c>
      <c r="K2928" s="479">
        <v>7.0167600000000004E-3</v>
      </c>
    </row>
    <row r="2929" spans="1:11" x14ac:dyDescent="0.2">
      <c r="A2929" s="209" t="s">
        <v>1204</v>
      </c>
      <c r="B2929" s="209" t="s">
        <v>284</v>
      </c>
      <c r="C2929" s="209" t="s">
        <v>1753</v>
      </c>
      <c r="D2929" s="276">
        <v>-517365</v>
      </c>
      <c r="E2929" s="479">
        <v>5.0638599999999999E-3</v>
      </c>
      <c r="F2929" s="276">
        <v>-517365</v>
      </c>
      <c r="G2929" s="276">
        <v>0</v>
      </c>
      <c r="H2929" s="276">
        <v>0</v>
      </c>
      <c r="I2929" s="276">
        <v>0</v>
      </c>
      <c r="J2929" s="276">
        <v>-517365</v>
      </c>
      <c r="K2929" s="479">
        <v>5.0638599999999999E-3</v>
      </c>
    </row>
    <row r="2930" spans="1:11" x14ac:dyDescent="0.2">
      <c r="A2930" s="209" t="s">
        <v>1204</v>
      </c>
      <c r="B2930" s="209" t="s">
        <v>273</v>
      </c>
      <c r="C2930" s="209" t="s">
        <v>1753</v>
      </c>
      <c r="D2930" s="276">
        <v>-297977</v>
      </c>
      <c r="E2930" s="479">
        <v>2.91654E-3</v>
      </c>
      <c r="F2930" s="276">
        <v>-297977</v>
      </c>
      <c r="G2930" s="276">
        <v>0</v>
      </c>
      <c r="H2930" s="276">
        <v>0</v>
      </c>
      <c r="I2930" s="276">
        <v>0</v>
      </c>
      <c r="J2930" s="276">
        <v>-297977</v>
      </c>
      <c r="K2930" s="479">
        <v>2.91654E-3</v>
      </c>
    </row>
    <row r="2931" spans="1:11" x14ac:dyDescent="0.2">
      <c r="A2931" s="209" t="s">
        <v>1204</v>
      </c>
      <c r="B2931" s="209" t="s">
        <v>267</v>
      </c>
      <c r="C2931" s="209" t="s">
        <v>1753</v>
      </c>
      <c r="D2931" s="276">
        <v>-512160</v>
      </c>
      <c r="E2931" s="479">
        <v>5.0129099999999998E-3</v>
      </c>
      <c r="F2931" s="276">
        <v>-512160</v>
      </c>
      <c r="G2931" s="276">
        <v>0</v>
      </c>
      <c r="H2931" s="276">
        <v>0</v>
      </c>
      <c r="I2931" s="276">
        <v>0</v>
      </c>
      <c r="J2931" s="276">
        <v>-512160</v>
      </c>
      <c r="K2931" s="479">
        <v>5.0129099999999998E-3</v>
      </c>
    </row>
    <row r="2932" spans="1:11" x14ac:dyDescent="0.2">
      <c r="A2932" s="209" t="s">
        <v>1204</v>
      </c>
      <c r="B2932" s="209" t="s">
        <v>264</v>
      </c>
      <c r="C2932" s="209" t="s">
        <v>1753</v>
      </c>
      <c r="D2932" s="276">
        <v>-145542</v>
      </c>
      <c r="E2932" s="479">
        <v>1.42453E-3</v>
      </c>
      <c r="F2932" s="276">
        <v>-145542</v>
      </c>
      <c r="G2932" s="276">
        <v>0</v>
      </c>
      <c r="H2932" s="276">
        <v>0</v>
      </c>
      <c r="I2932" s="276">
        <v>0</v>
      </c>
      <c r="J2932" s="276">
        <v>-145542</v>
      </c>
      <c r="K2932" s="479">
        <v>1.42453E-3</v>
      </c>
    </row>
    <row r="2933" spans="1:11" x14ac:dyDescent="0.2">
      <c r="A2933" s="209" t="s">
        <v>1204</v>
      </c>
      <c r="B2933" s="209" t="s">
        <v>262</v>
      </c>
      <c r="C2933" s="209" t="s">
        <v>1753</v>
      </c>
      <c r="D2933" s="276">
        <v>-192671</v>
      </c>
      <c r="E2933" s="479">
        <v>1.8858200000000001E-3</v>
      </c>
      <c r="F2933" s="276">
        <v>-192671</v>
      </c>
      <c r="G2933" s="276">
        <v>0</v>
      </c>
      <c r="H2933" s="276">
        <v>0</v>
      </c>
      <c r="I2933" s="276">
        <v>0</v>
      </c>
      <c r="J2933" s="276">
        <v>-192671</v>
      </c>
      <c r="K2933" s="479">
        <v>1.8858200000000001E-3</v>
      </c>
    </row>
    <row r="2934" spans="1:11" x14ac:dyDescent="0.2">
      <c r="A2934" s="209" t="s">
        <v>1204</v>
      </c>
      <c r="B2934" s="209" t="s">
        <v>260</v>
      </c>
      <c r="C2934" s="209" t="s">
        <v>1753</v>
      </c>
      <c r="D2934" s="276">
        <v>-1399704</v>
      </c>
      <c r="E2934" s="479">
        <v>1.370001E-2</v>
      </c>
      <c r="F2934" s="276">
        <v>-1399704</v>
      </c>
      <c r="G2934" s="276">
        <v>0</v>
      </c>
      <c r="H2934" s="276">
        <v>0</v>
      </c>
      <c r="I2934" s="276">
        <v>0</v>
      </c>
      <c r="J2934" s="276">
        <v>-1399704</v>
      </c>
      <c r="K2934" s="479">
        <v>1.370001E-2</v>
      </c>
    </row>
    <row r="2935" spans="1:11" x14ac:dyDescent="0.2">
      <c r="A2935" s="209" t="s">
        <v>1204</v>
      </c>
      <c r="B2935" s="209" t="s">
        <v>258</v>
      </c>
      <c r="C2935" s="209" t="s">
        <v>1753</v>
      </c>
      <c r="D2935" s="276">
        <v>-97353</v>
      </c>
      <c r="E2935" s="479">
        <v>9.5286999999999998E-4</v>
      </c>
      <c r="F2935" s="276">
        <v>-97353</v>
      </c>
      <c r="G2935" s="276">
        <v>0</v>
      </c>
      <c r="H2935" s="276">
        <v>0</v>
      </c>
      <c r="I2935" s="276">
        <v>0</v>
      </c>
      <c r="J2935" s="276">
        <v>-97353</v>
      </c>
      <c r="K2935" s="479">
        <v>9.5286999999999998E-4</v>
      </c>
    </row>
    <row r="2936" spans="1:11" x14ac:dyDescent="0.2">
      <c r="A2936" s="209" t="s">
        <v>1204</v>
      </c>
      <c r="B2936" s="209" t="s">
        <v>254</v>
      </c>
      <c r="C2936" s="209" t="s">
        <v>1753</v>
      </c>
      <c r="D2936" s="276">
        <v>-154909</v>
      </c>
      <c r="E2936" s="479">
        <v>1.51622E-3</v>
      </c>
      <c r="F2936" s="276">
        <v>-154909</v>
      </c>
      <c r="G2936" s="276">
        <v>0</v>
      </c>
      <c r="H2936" s="276">
        <v>0</v>
      </c>
      <c r="I2936" s="276">
        <v>0</v>
      </c>
      <c r="J2936" s="276">
        <v>-154909</v>
      </c>
      <c r="K2936" s="479">
        <v>1.51622E-3</v>
      </c>
    </row>
    <row r="2937" spans="1:11" x14ac:dyDescent="0.2">
      <c r="A2937" s="209" t="s">
        <v>1204</v>
      </c>
      <c r="B2937" s="209" t="s">
        <v>251</v>
      </c>
      <c r="C2937" s="209" t="s">
        <v>1753</v>
      </c>
      <c r="D2937" s="276">
        <v>-16423</v>
      </c>
      <c r="E2937" s="479">
        <v>1.6074000000000001E-4</v>
      </c>
      <c r="F2937" s="276">
        <v>-16423</v>
      </c>
      <c r="G2937" s="276">
        <v>0</v>
      </c>
      <c r="H2937" s="276">
        <v>0</v>
      </c>
      <c r="I2937" s="276">
        <v>0</v>
      </c>
      <c r="J2937" s="276">
        <v>-16423</v>
      </c>
      <c r="K2937" s="479">
        <v>1.6074000000000001E-4</v>
      </c>
    </row>
    <row r="2938" spans="1:11" x14ac:dyDescent="0.2">
      <c r="A2938" s="209" t="s">
        <v>1204</v>
      </c>
      <c r="B2938" s="209" t="s">
        <v>247</v>
      </c>
      <c r="C2938" s="209" t="s">
        <v>1753</v>
      </c>
      <c r="D2938" s="276">
        <v>-212712</v>
      </c>
      <c r="E2938" s="479">
        <v>2.0819800000000002E-3</v>
      </c>
      <c r="F2938" s="276">
        <v>-212712</v>
      </c>
      <c r="G2938" s="276">
        <v>0</v>
      </c>
      <c r="H2938" s="276">
        <v>0</v>
      </c>
      <c r="I2938" s="276">
        <v>0</v>
      </c>
      <c r="J2938" s="276">
        <v>-212712</v>
      </c>
      <c r="K2938" s="479">
        <v>2.0819800000000002E-3</v>
      </c>
    </row>
    <row r="2939" spans="1:11" x14ac:dyDescent="0.2">
      <c r="A2939" s="209" t="s">
        <v>1204</v>
      </c>
      <c r="B2939" s="209" t="s">
        <v>243</v>
      </c>
      <c r="C2939" s="209" t="s">
        <v>1753</v>
      </c>
      <c r="D2939" s="276">
        <v>-3462250</v>
      </c>
      <c r="E2939" s="479">
        <v>3.3887769999999998E-2</v>
      </c>
      <c r="F2939" s="276">
        <v>-3462250</v>
      </c>
      <c r="G2939" s="276">
        <v>0</v>
      </c>
      <c r="H2939" s="276">
        <v>0</v>
      </c>
      <c r="I2939" s="276">
        <v>0</v>
      </c>
      <c r="J2939" s="276">
        <v>-3462250</v>
      </c>
      <c r="K2939" s="479">
        <v>3.3887769999999998E-2</v>
      </c>
    </row>
    <row r="2940" spans="1:11" x14ac:dyDescent="0.2">
      <c r="A2940" s="209" t="s">
        <v>1204</v>
      </c>
      <c r="B2940" s="209" t="s">
        <v>240</v>
      </c>
      <c r="C2940" s="209" t="s">
        <v>1753</v>
      </c>
      <c r="D2940" s="276">
        <v>-518301</v>
      </c>
      <c r="E2940" s="479">
        <v>5.0730200000000001E-3</v>
      </c>
      <c r="F2940" s="276">
        <v>-518301</v>
      </c>
      <c r="G2940" s="276">
        <v>0</v>
      </c>
      <c r="H2940" s="276">
        <v>0</v>
      </c>
      <c r="I2940" s="276">
        <v>0</v>
      </c>
      <c r="J2940" s="276">
        <v>-518301</v>
      </c>
      <c r="K2940" s="479">
        <v>5.0730200000000001E-3</v>
      </c>
    </row>
    <row r="2941" spans="1:11" x14ac:dyDescent="0.2">
      <c r="A2941" s="209" t="s">
        <v>1204</v>
      </c>
      <c r="B2941" s="209" t="s">
        <v>237</v>
      </c>
      <c r="C2941" s="209" t="s">
        <v>1753</v>
      </c>
      <c r="D2941" s="276">
        <v>-692573</v>
      </c>
      <c r="E2941" s="479">
        <v>6.77876E-3</v>
      </c>
      <c r="F2941" s="276">
        <v>-692573</v>
      </c>
      <c r="G2941" s="276">
        <v>0</v>
      </c>
      <c r="H2941" s="276">
        <v>0</v>
      </c>
      <c r="I2941" s="276">
        <v>0</v>
      </c>
      <c r="J2941" s="276">
        <v>-692573</v>
      </c>
      <c r="K2941" s="479">
        <v>6.77876E-3</v>
      </c>
    </row>
    <row r="2942" spans="1:11" x14ac:dyDescent="0.2">
      <c r="A2942" s="209" t="s">
        <v>1204</v>
      </c>
      <c r="B2942" s="209" t="s">
        <v>234</v>
      </c>
      <c r="C2942" s="209" t="s">
        <v>1753</v>
      </c>
      <c r="D2942" s="276">
        <v>-908961</v>
      </c>
      <c r="E2942" s="479">
        <v>8.8967200000000003E-3</v>
      </c>
      <c r="F2942" s="276">
        <v>-908961</v>
      </c>
      <c r="G2942" s="276">
        <v>0</v>
      </c>
      <c r="H2942" s="276">
        <v>0</v>
      </c>
      <c r="I2942" s="276">
        <v>0</v>
      </c>
      <c r="J2942" s="276">
        <v>-908961</v>
      </c>
      <c r="K2942" s="479">
        <v>8.8967200000000003E-3</v>
      </c>
    </row>
    <row r="2943" spans="1:11" x14ac:dyDescent="0.2">
      <c r="A2943" s="209" t="s">
        <v>1204</v>
      </c>
      <c r="B2943" s="209" t="s">
        <v>230</v>
      </c>
      <c r="C2943" s="209" t="s">
        <v>1753</v>
      </c>
      <c r="D2943" s="276">
        <v>-311787</v>
      </c>
      <c r="E2943" s="479">
        <v>3.05171E-3</v>
      </c>
      <c r="F2943" s="276">
        <v>-311787</v>
      </c>
      <c r="G2943" s="276">
        <v>0</v>
      </c>
      <c r="H2943" s="276">
        <v>0</v>
      </c>
      <c r="I2943" s="276">
        <v>0</v>
      </c>
      <c r="J2943" s="276">
        <v>-311787</v>
      </c>
      <c r="K2943" s="479">
        <v>3.05171E-3</v>
      </c>
    </row>
    <row r="2944" spans="1:11" x14ac:dyDescent="0.2">
      <c r="A2944" s="209" t="s">
        <v>1204</v>
      </c>
      <c r="B2944" s="209" t="s">
        <v>1100</v>
      </c>
      <c r="C2944" s="209" t="s">
        <v>1753</v>
      </c>
      <c r="D2944" s="276">
        <v>-751465</v>
      </c>
      <c r="E2944" s="479">
        <v>7.3551800000000002E-3</v>
      </c>
      <c r="F2944" s="276">
        <v>-751465</v>
      </c>
      <c r="G2944" s="276">
        <v>0</v>
      </c>
      <c r="H2944" s="276">
        <v>0</v>
      </c>
      <c r="I2944" s="276">
        <v>0</v>
      </c>
      <c r="J2944" s="276">
        <v>-751465</v>
      </c>
      <c r="K2944" s="479">
        <v>7.3551800000000002E-3</v>
      </c>
    </row>
    <row r="2945" spans="1:11" x14ac:dyDescent="0.2">
      <c r="A2945" s="209" t="s">
        <v>1204</v>
      </c>
      <c r="B2945" s="209" t="s">
        <v>1101</v>
      </c>
      <c r="C2945" s="209" t="s">
        <v>1753</v>
      </c>
      <c r="D2945" s="276">
        <v>-174344</v>
      </c>
      <c r="E2945" s="479">
        <v>1.70644E-3</v>
      </c>
      <c r="F2945" s="276">
        <v>-174344</v>
      </c>
      <c r="G2945" s="276">
        <v>0</v>
      </c>
      <c r="H2945" s="276">
        <v>0</v>
      </c>
      <c r="I2945" s="276">
        <v>0</v>
      </c>
      <c r="J2945" s="276">
        <v>-174344</v>
      </c>
      <c r="K2945" s="479">
        <v>1.70644E-3</v>
      </c>
    </row>
    <row r="2946" spans="1:11" x14ac:dyDescent="0.2">
      <c r="A2946" s="209" t="s">
        <v>1204</v>
      </c>
      <c r="B2946" s="209" t="s">
        <v>1102</v>
      </c>
      <c r="C2946" s="209" t="s">
        <v>1753</v>
      </c>
      <c r="D2946" s="276">
        <v>-149315</v>
      </c>
      <c r="E2946" s="479">
        <v>1.4614599999999999E-3</v>
      </c>
      <c r="F2946" s="276">
        <v>-149315</v>
      </c>
      <c r="G2946" s="276">
        <v>0</v>
      </c>
      <c r="H2946" s="276">
        <v>0</v>
      </c>
      <c r="I2946" s="276">
        <v>0</v>
      </c>
      <c r="J2946" s="276">
        <v>-149315</v>
      </c>
      <c r="K2946" s="479">
        <v>1.4614599999999999E-3</v>
      </c>
    </row>
    <row r="2947" spans="1:11" x14ac:dyDescent="0.2">
      <c r="A2947" s="209" t="s">
        <v>1204</v>
      </c>
      <c r="B2947" s="209" t="s">
        <v>1103</v>
      </c>
      <c r="C2947" s="209" t="s">
        <v>1753</v>
      </c>
      <c r="D2947" s="276">
        <v>-96821</v>
      </c>
      <c r="E2947" s="479">
        <v>9.4766000000000002E-4</v>
      </c>
      <c r="F2947" s="276">
        <v>-96821</v>
      </c>
      <c r="G2947" s="276">
        <v>0</v>
      </c>
      <c r="H2947" s="276">
        <v>0</v>
      </c>
      <c r="I2947" s="276">
        <v>0</v>
      </c>
      <c r="J2947" s="276">
        <v>-96821</v>
      </c>
      <c r="K2947" s="479">
        <v>9.4766000000000002E-4</v>
      </c>
    </row>
    <row r="2948" spans="1:11" x14ac:dyDescent="0.2">
      <c r="A2948" s="209" t="s">
        <v>1204</v>
      </c>
      <c r="B2948" s="209" t="s">
        <v>1104</v>
      </c>
      <c r="C2948" s="209" t="s">
        <v>1753</v>
      </c>
      <c r="D2948" s="276">
        <v>-55786</v>
      </c>
      <c r="E2948" s="479">
        <v>5.4602000000000003E-4</v>
      </c>
      <c r="F2948" s="276">
        <v>-55786</v>
      </c>
      <c r="G2948" s="276">
        <v>0</v>
      </c>
      <c r="H2948" s="276">
        <v>0</v>
      </c>
      <c r="I2948" s="276">
        <v>0</v>
      </c>
      <c r="J2948" s="276">
        <v>-55786</v>
      </c>
      <c r="K2948" s="479">
        <v>5.4602000000000003E-4</v>
      </c>
    </row>
    <row r="2949" spans="1:11" x14ac:dyDescent="0.2">
      <c r="A2949" s="209" t="s">
        <v>1204</v>
      </c>
      <c r="B2949" s="209" t="s">
        <v>1105</v>
      </c>
      <c r="C2949" s="209" t="s">
        <v>1753</v>
      </c>
      <c r="D2949" s="276">
        <v>-117963</v>
      </c>
      <c r="E2949" s="479">
        <v>1.1546E-3</v>
      </c>
      <c r="F2949" s="276">
        <v>-117963</v>
      </c>
      <c r="G2949" s="276">
        <v>0</v>
      </c>
      <c r="H2949" s="276">
        <v>0</v>
      </c>
      <c r="I2949" s="276">
        <v>0</v>
      </c>
      <c r="J2949" s="276">
        <v>-117963</v>
      </c>
      <c r="K2949" s="479">
        <v>1.1546E-3</v>
      </c>
    </row>
    <row r="2950" spans="1:11" x14ac:dyDescent="0.2">
      <c r="A2950" s="209" t="s">
        <v>1204</v>
      </c>
      <c r="B2950" s="209" t="s">
        <v>206</v>
      </c>
      <c r="C2950" s="209" t="s">
        <v>1753</v>
      </c>
      <c r="D2950" s="276">
        <v>-64348</v>
      </c>
      <c r="E2950" s="479">
        <v>6.2982000000000001E-4</v>
      </c>
      <c r="F2950" s="276">
        <v>-64348</v>
      </c>
      <c r="G2950" s="276">
        <v>0</v>
      </c>
      <c r="H2950" s="276">
        <v>0</v>
      </c>
      <c r="I2950" s="276">
        <v>0</v>
      </c>
      <c r="J2950" s="276">
        <v>-64348</v>
      </c>
      <c r="K2950" s="479">
        <v>6.2982000000000001E-4</v>
      </c>
    </row>
    <row r="2951" spans="1:11" x14ac:dyDescent="0.2">
      <c r="A2951" s="209" t="s">
        <v>1204</v>
      </c>
      <c r="B2951" s="209" t="s">
        <v>205</v>
      </c>
      <c r="C2951" s="209" t="s">
        <v>1753</v>
      </c>
      <c r="D2951" s="276">
        <v>-119859</v>
      </c>
      <c r="E2951" s="479">
        <v>1.17315E-3</v>
      </c>
      <c r="F2951" s="276">
        <v>-119859</v>
      </c>
      <c r="G2951" s="276">
        <v>0</v>
      </c>
      <c r="H2951" s="276">
        <v>0</v>
      </c>
      <c r="I2951" s="276">
        <v>0</v>
      </c>
      <c r="J2951" s="276">
        <v>-119859</v>
      </c>
      <c r="K2951" s="479">
        <v>1.17315E-3</v>
      </c>
    </row>
    <row r="2952" spans="1:11" x14ac:dyDescent="0.2">
      <c r="A2952" s="209" t="s">
        <v>1204</v>
      </c>
      <c r="B2952" s="209" t="s">
        <v>202</v>
      </c>
      <c r="C2952" s="209" t="s">
        <v>1753</v>
      </c>
      <c r="D2952" s="276">
        <v>-15934</v>
      </c>
      <c r="E2952" s="479">
        <v>1.5595999999999999E-4</v>
      </c>
      <c r="F2952" s="276">
        <v>-15934</v>
      </c>
      <c r="G2952" s="276">
        <v>0</v>
      </c>
      <c r="H2952" s="276">
        <v>0</v>
      </c>
      <c r="I2952" s="276">
        <v>0</v>
      </c>
      <c r="J2952" s="276">
        <v>-15934</v>
      </c>
      <c r="K2952" s="479">
        <v>1.5595999999999999E-4</v>
      </c>
    </row>
    <row r="2953" spans="1:11" x14ac:dyDescent="0.2">
      <c r="A2953" s="209" t="s">
        <v>1204</v>
      </c>
      <c r="B2953" s="209" t="s">
        <v>195</v>
      </c>
      <c r="C2953" s="209" t="s">
        <v>1753</v>
      </c>
      <c r="D2953" s="276">
        <v>-532308</v>
      </c>
      <c r="E2953" s="479">
        <v>5.2101200000000004E-3</v>
      </c>
      <c r="F2953" s="276">
        <v>-532308</v>
      </c>
      <c r="G2953" s="276">
        <v>0</v>
      </c>
      <c r="H2953" s="276">
        <v>0</v>
      </c>
      <c r="I2953" s="276">
        <v>0</v>
      </c>
      <c r="J2953" s="276">
        <v>-532308</v>
      </c>
      <c r="K2953" s="479">
        <v>5.2101200000000004E-3</v>
      </c>
    </row>
    <row r="2954" spans="1:11" x14ac:dyDescent="0.2">
      <c r="A2954" s="209" t="s">
        <v>1204</v>
      </c>
      <c r="B2954" s="209" t="s">
        <v>194</v>
      </c>
      <c r="C2954" s="209" t="s">
        <v>1753</v>
      </c>
      <c r="D2954" s="276">
        <v>-46246</v>
      </c>
      <c r="E2954" s="479">
        <v>4.5265000000000002E-4</v>
      </c>
      <c r="F2954" s="276">
        <v>-46246</v>
      </c>
      <c r="G2954" s="276">
        <v>0</v>
      </c>
      <c r="H2954" s="276">
        <v>0</v>
      </c>
      <c r="I2954" s="276">
        <v>0</v>
      </c>
      <c r="J2954" s="276">
        <v>-46246</v>
      </c>
      <c r="K2954" s="479">
        <v>4.5265000000000002E-4</v>
      </c>
    </row>
    <row r="2955" spans="1:11" x14ac:dyDescent="0.2">
      <c r="A2955" s="209" t="s">
        <v>1204</v>
      </c>
      <c r="B2955" s="209" t="s">
        <v>167</v>
      </c>
      <c r="C2955" s="209" t="s">
        <v>1753</v>
      </c>
      <c r="D2955" s="276">
        <v>-1335771</v>
      </c>
      <c r="E2955" s="479">
        <v>1.3074240000000001E-2</v>
      </c>
      <c r="F2955" s="276">
        <v>-1335771</v>
      </c>
      <c r="G2955" s="276">
        <v>0</v>
      </c>
      <c r="H2955" s="276">
        <v>0</v>
      </c>
      <c r="I2955" s="276">
        <v>0</v>
      </c>
      <c r="J2955" s="276">
        <v>-1335771</v>
      </c>
      <c r="K2955" s="479">
        <v>1.3074240000000001E-2</v>
      </c>
    </row>
    <row r="2956" spans="1:11" x14ac:dyDescent="0.2">
      <c r="A2956" s="209" t="s">
        <v>1204</v>
      </c>
      <c r="B2956" s="209" t="s">
        <v>1106</v>
      </c>
      <c r="C2956" s="209" t="s">
        <v>1753</v>
      </c>
      <c r="D2956" s="276">
        <v>-53414</v>
      </c>
      <c r="E2956" s="479">
        <v>5.2280000000000002E-4</v>
      </c>
      <c r="F2956" s="276">
        <v>-53414</v>
      </c>
      <c r="G2956" s="276">
        <v>0</v>
      </c>
      <c r="H2956" s="276">
        <v>0</v>
      </c>
      <c r="I2956" s="276">
        <v>0</v>
      </c>
      <c r="J2956" s="276">
        <v>-53414</v>
      </c>
      <c r="K2956" s="479">
        <v>5.2280000000000002E-4</v>
      </c>
    </row>
    <row r="2957" spans="1:11" x14ac:dyDescent="0.2">
      <c r="A2957" s="209" t="s">
        <v>1204</v>
      </c>
      <c r="B2957" s="209" t="s">
        <v>1107</v>
      </c>
      <c r="C2957" s="209" t="s">
        <v>1753</v>
      </c>
      <c r="D2957" s="276">
        <v>-455212</v>
      </c>
      <c r="E2957" s="479">
        <v>4.4555200000000001E-3</v>
      </c>
      <c r="F2957" s="276">
        <v>-455212</v>
      </c>
      <c r="G2957" s="276">
        <v>0</v>
      </c>
      <c r="H2957" s="276">
        <v>0</v>
      </c>
      <c r="I2957" s="276">
        <v>0</v>
      </c>
      <c r="J2957" s="276">
        <v>-455212</v>
      </c>
      <c r="K2957" s="479">
        <v>4.4555200000000001E-3</v>
      </c>
    </row>
    <row r="2958" spans="1:11" x14ac:dyDescent="0.2">
      <c r="A2958" s="209" t="s">
        <v>1204</v>
      </c>
      <c r="B2958" s="209" t="s">
        <v>156</v>
      </c>
      <c r="C2958" s="209" t="s">
        <v>1753</v>
      </c>
      <c r="D2958" s="276">
        <v>-674678</v>
      </c>
      <c r="E2958" s="479">
        <v>6.6036100000000002E-3</v>
      </c>
      <c r="F2958" s="276">
        <v>-674678</v>
      </c>
      <c r="G2958" s="276">
        <v>0</v>
      </c>
      <c r="H2958" s="276">
        <v>0</v>
      </c>
      <c r="I2958" s="276">
        <v>0</v>
      </c>
      <c r="J2958" s="276">
        <v>-674678</v>
      </c>
      <c r="K2958" s="479">
        <v>6.6036100000000002E-3</v>
      </c>
    </row>
    <row r="2959" spans="1:11" x14ac:dyDescent="0.2">
      <c r="A2959" s="209" t="s">
        <v>1204</v>
      </c>
      <c r="B2959" s="209" t="s">
        <v>154</v>
      </c>
      <c r="C2959" s="209" t="s">
        <v>1753</v>
      </c>
      <c r="D2959" s="276">
        <v>-104252</v>
      </c>
      <c r="E2959" s="479">
        <v>1.0204000000000001E-3</v>
      </c>
      <c r="F2959" s="276">
        <v>-104252</v>
      </c>
      <c r="G2959" s="276">
        <v>0</v>
      </c>
      <c r="H2959" s="276">
        <v>0</v>
      </c>
      <c r="I2959" s="276">
        <v>0</v>
      </c>
      <c r="J2959" s="276">
        <v>-104252</v>
      </c>
      <c r="K2959" s="479">
        <v>1.0204000000000001E-3</v>
      </c>
    </row>
    <row r="2960" spans="1:11" x14ac:dyDescent="0.2">
      <c r="A2960" s="209" t="s">
        <v>1204</v>
      </c>
      <c r="B2960" s="209" t="s">
        <v>152</v>
      </c>
      <c r="C2960" s="209" t="s">
        <v>1753</v>
      </c>
      <c r="D2960" s="276">
        <v>-3148733</v>
      </c>
      <c r="E2960" s="479">
        <v>3.081913E-2</v>
      </c>
      <c r="F2960" s="276">
        <v>-3148733</v>
      </c>
      <c r="G2960" s="276">
        <v>0</v>
      </c>
      <c r="H2960" s="276">
        <v>0</v>
      </c>
      <c r="I2960" s="276">
        <v>0</v>
      </c>
      <c r="J2960" s="276">
        <v>-3148733</v>
      </c>
      <c r="K2960" s="479">
        <v>3.081913E-2</v>
      </c>
    </row>
    <row r="2961" spans="1:11" x14ac:dyDescent="0.2">
      <c r="A2961" s="209" t="s">
        <v>1204</v>
      </c>
      <c r="B2961" s="209" t="s">
        <v>1108</v>
      </c>
      <c r="C2961" s="209" t="s">
        <v>1753</v>
      </c>
      <c r="D2961" s="276">
        <v>-143583</v>
      </c>
      <c r="E2961" s="479">
        <v>1.40536E-3</v>
      </c>
      <c r="F2961" s="276">
        <v>-143583</v>
      </c>
      <c r="G2961" s="276">
        <v>0</v>
      </c>
      <c r="H2961" s="276">
        <v>0</v>
      </c>
      <c r="I2961" s="276">
        <v>0</v>
      </c>
      <c r="J2961" s="276">
        <v>-143583</v>
      </c>
      <c r="K2961" s="479">
        <v>1.40536E-3</v>
      </c>
    </row>
    <row r="2962" spans="1:11" x14ac:dyDescent="0.2">
      <c r="A2962" s="209" t="s">
        <v>1204</v>
      </c>
      <c r="B2962" s="209" t="s">
        <v>1109</v>
      </c>
      <c r="C2962" s="209" t="s">
        <v>1753</v>
      </c>
      <c r="D2962" s="276">
        <v>-311323</v>
      </c>
      <c r="E2962" s="479">
        <v>3.0471600000000001E-3</v>
      </c>
      <c r="F2962" s="276">
        <v>-311323</v>
      </c>
      <c r="G2962" s="276">
        <v>0</v>
      </c>
      <c r="H2962" s="276">
        <v>0</v>
      </c>
      <c r="I2962" s="276">
        <v>0</v>
      </c>
      <c r="J2962" s="276">
        <v>-311323</v>
      </c>
      <c r="K2962" s="479">
        <v>3.0471600000000001E-3</v>
      </c>
    </row>
    <row r="2963" spans="1:11" x14ac:dyDescent="0.2">
      <c r="A2963" s="209" t="s">
        <v>1204</v>
      </c>
      <c r="B2963" s="209" t="s">
        <v>1110</v>
      </c>
      <c r="C2963" s="209" t="s">
        <v>1753</v>
      </c>
      <c r="D2963" s="276">
        <v>-53751</v>
      </c>
      <c r="E2963" s="479">
        <v>5.2610000000000005E-4</v>
      </c>
      <c r="F2963" s="276">
        <v>-53751</v>
      </c>
      <c r="G2963" s="276">
        <v>0</v>
      </c>
      <c r="H2963" s="276">
        <v>0</v>
      </c>
      <c r="I2963" s="276">
        <v>0</v>
      </c>
      <c r="J2963" s="276">
        <v>-53751</v>
      </c>
      <c r="K2963" s="479">
        <v>5.2610000000000005E-4</v>
      </c>
    </row>
    <row r="2964" spans="1:11" x14ac:dyDescent="0.2">
      <c r="A2964" s="209" t="s">
        <v>1204</v>
      </c>
      <c r="B2964" s="209" t="s">
        <v>1111</v>
      </c>
      <c r="C2964" s="209" t="s">
        <v>1753</v>
      </c>
      <c r="D2964" s="276">
        <v>-38290</v>
      </c>
      <c r="E2964" s="479">
        <v>3.7477000000000002E-4</v>
      </c>
      <c r="F2964" s="276">
        <v>-38290</v>
      </c>
      <c r="G2964" s="276">
        <v>0</v>
      </c>
      <c r="H2964" s="276">
        <v>0</v>
      </c>
      <c r="I2964" s="276">
        <v>0</v>
      </c>
      <c r="J2964" s="276">
        <v>-38290</v>
      </c>
      <c r="K2964" s="479">
        <v>3.7477000000000002E-4</v>
      </c>
    </row>
    <row r="2965" spans="1:11" x14ac:dyDescent="0.2">
      <c r="A2965" s="209" t="s">
        <v>1204</v>
      </c>
      <c r="B2965" s="209" t="s">
        <v>1112</v>
      </c>
      <c r="C2965" s="209" t="s">
        <v>1753</v>
      </c>
      <c r="D2965" s="276">
        <v>-692734</v>
      </c>
      <c r="E2965" s="479">
        <v>6.7803300000000002E-3</v>
      </c>
      <c r="F2965" s="276">
        <v>-692734</v>
      </c>
      <c r="G2965" s="276">
        <v>0</v>
      </c>
      <c r="H2965" s="276">
        <v>0</v>
      </c>
      <c r="I2965" s="276">
        <v>0</v>
      </c>
      <c r="J2965" s="276">
        <v>-692734</v>
      </c>
      <c r="K2965" s="479">
        <v>6.7803300000000002E-3</v>
      </c>
    </row>
    <row r="2966" spans="1:11" x14ac:dyDescent="0.2">
      <c r="A2966" s="209" t="s">
        <v>1204</v>
      </c>
      <c r="B2966" s="209" t="s">
        <v>142</v>
      </c>
      <c r="C2966" s="209" t="s">
        <v>1753</v>
      </c>
      <c r="D2966" s="276">
        <v>-3265571</v>
      </c>
      <c r="E2966" s="479">
        <v>3.196272E-2</v>
      </c>
      <c r="F2966" s="276">
        <v>-3265571</v>
      </c>
      <c r="G2966" s="276">
        <v>0</v>
      </c>
      <c r="H2966" s="276">
        <v>0</v>
      </c>
      <c r="I2966" s="276">
        <v>0</v>
      </c>
      <c r="J2966" s="276">
        <v>-3265571</v>
      </c>
      <c r="K2966" s="479">
        <v>3.196272E-2</v>
      </c>
    </row>
    <row r="2967" spans="1:11" x14ac:dyDescent="0.2">
      <c r="A2967" s="209" t="s">
        <v>1204</v>
      </c>
      <c r="B2967" s="209" t="s">
        <v>131</v>
      </c>
      <c r="C2967" s="209" t="s">
        <v>1753</v>
      </c>
      <c r="D2967" s="276">
        <v>-86131</v>
      </c>
      <c r="E2967" s="479">
        <v>8.4303000000000004E-4</v>
      </c>
      <c r="F2967" s="276">
        <v>-86131</v>
      </c>
      <c r="G2967" s="276">
        <v>0</v>
      </c>
      <c r="H2967" s="276">
        <v>0</v>
      </c>
      <c r="I2967" s="276">
        <v>0</v>
      </c>
      <c r="J2967" s="276">
        <v>-86131</v>
      </c>
      <c r="K2967" s="479">
        <v>8.4303000000000004E-4</v>
      </c>
    </row>
    <row r="2968" spans="1:11" x14ac:dyDescent="0.2">
      <c r="A2968" s="209" t="s">
        <v>1204</v>
      </c>
      <c r="B2968" s="209" t="s">
        <v>126</v>
      </c>
      <c r="C2968" s="209" t="s">
        <v>1753</v>
      </c>
      <c r="D2968" s="276">
        <v>-1062748</v>
      </c>
      <c r="E2968" s="479">
        <v>1.040195E-2</v>
      </c>
      <c r="F2968" s="276">
        <v>-1062748</v>
      </c>
      <c r="G2968" s="276">
        <v>0</v>
      </c>
      <c r="H2968" s="276">
        <v>0</v>
      </c>
      <c r="I2968" s="276">
        <v>0</v>
      </c>
      <c r="J2968" s="276">
        <v>-1062748</v>
      </c>
      <c r="K2968" s="479">
        <v>1.040195E-2</v>
      </c>
    </row>
    <row r="2969" spans="1:11" x14ac:dyDescent="0.2">
      <c r="A2969" s="209" t="s">
        <v>1204</v>
      </c>
      <c r="B2969" s="209" t="s">
        <v>1113</v>
      </c>
      <c r="C2969" s="209" t="s">
        <v>1753</v>
      </c>
      <c r="D2969" s="276">
        <v>-150217</v>
      </c>
      <c r="E2969" s="479">
        <v>1.47029E-3</v>
      </c>
      <c r="F2969" s="276">
        <v>-150217</v>
      </c>
      <c r="G2969" s="276">
        <v>0</v>
      </c>
      <c r="H2969" s="276">
        <v>0</v>
      </c>
      <c r="I2969" s="276">
        <v>0</v>
      </c>
      <c r="J2969" s="276">
        <v>-150217</v>
      </c>
      <c r="K2969" s="479">
        <v>1.47029E-3</v>
      </c>
    </row>
    <row r="2970" spans="1:11" x14ac:dyDescent="0.2">
      <c r="A2970" s="209" t="s">
        <v>1204</v>
      </c>
      <c r="B2970" s="209" t="s">
        <v>1114</v>
      </c>
      <c r="C2970" s="209" t="s">
        <v>1753</v>
      </c>
      <c r="D2970" s="276">
        <v>-740036</v>
      </c>
      <c r="E2970" s="479">
        <v>7.2433200000000001E-3</v>
      </c>
      <c r="F2970" s="276">
        <v>-740036</v>
      </c>
      <c r="G2970" s="276">
        <v>0</v>
      </c>
      <c r="H2970" s="276">
        <v>0</v>
      </c>
      <c r="I2970" s="276">
        <v>0</v>
      </c>
      <c r="J2970" s="276">
        <v>-740036</v>
      </c>
      <c r="K2970" s="479">
        <v>7.2433200000000001E-3</v>
      </c>
    </row>
    <row r="2971" spans="1:11" x14ac:dyDescent="0.2">
      <c r="A2971" s="209" t="s">
        <v>1204</v>
      </c>
      <c r="B2971" s="209" t="s">
        <v>115</v>
      </c>
      <c r="C2971" s="209" t="s">
        <v>1753</v>
      </c>
      <c r="D2971" s="276">
        <v>-233556</v>
      </c>
      <c r="E2971" s="479">
        <v>2.2859999999999998E-3</v>
      </c>
      <c r="F2971" s="276">
        <v>-233556</v>
      </c>
      <c r="G2971" s="276">
        <v>0</v>
      </c>
      <c r="H2971" s="276">
        <v>0</v>
      </c>
      <c r="I2971" s="276">
        <v>0</v>
      </c>
      <c r="J2971" s="276">
        <v>-233556</v>
      </c>
      <c r="K2971" s="479">
        <v>2.2859999999999998E-3</v>
      </c>
    </row>
    <row r="2972" spans="1:11" x14ac:dyDescent="0.2">
      <c r="A2972" s="209" t="s">
        <v>1204</v>
      </c>
      <c r="B2972" s="209" t="s">
        <v>1115</v>
      </c>
      <c r="C2972" s="209" t="s">
        <v>1753</v>
      </c>
      <c r="D2972" s="276">
        <v>-877443</v>
      </c>
      <c r="E2972" s="479">
        <v>8.5882300000000005E-3</v>
      </c>
      <c r="F2972" s="276">
        <v>-877443</v>
      </c>
      <c r="G2972" s="276">
        <v>0</v>
      </c>
      <c r="H2972" s="276">
        <v>0</v>
      </c>
      <c r="I2972" s="276">
        <v>0</v>
      </c>
      <c r="J2972" s="276">
        <v>-877443</v>
      </c>
      <c r="K2972" s="479">
        <v>8.5882300000000005E-3</v>
      </c>
    </row>
    <row r="2973" spans="1:11" x14ac:dyDescent="0.2">
      <c r="A2973" s="209" t="s">
        <v>1204</v>
      </c>
      <c r="B2973" s="209" t="s">
        <v>107</v>
      </c>
      <c r="C2973" s="209" t="s">
        <v>1753</v>
      </c>
      <c r="D2973" s="276">
        <v>-264834</v>
      </c>
      <c r="E2973" s="479">
        <v>2.5921400000000002E-3</v>
      </c>
      <c r="F2973" s="276">
        <v>-264834</v>
      </c>
      <c r="G2973" s="276">
        <v>0</v>
      </c>
      <c r="H2973" s="276">
        <v>0</v>
      </c>
      <c r="I2973" s="276">
        <v>0</v>
      </c>
      <c r="J2973" s="276">
        <v>-264834</v>
      </c>
      <c r="K2973" s="479">
        <v>2.5921400000000002E-3</v>
      </c>
    </row>
    <row r="2974" spans="1:11" x14ac:dyDescent="0.2">
      <c r="A2974" s="209" t="s">
        <v>1204</v>
      </c>
      <c r="B2974" s="209" t="s">
        <v>98</v>
      </c>
      <c r="C2974" s="209" t="s">
        <v>1753</v>
      </c>
      <c r="D2974" s="276">
        <v>-18257</v>
      </c>
      <c r="E2974" s="479">
        <v>1.7870000000000001E-4</v>
      </c>
      <c r="F2974" s="276">
        <v>-18257</v>
      </c>
      <c r="G2974" s="276">
        <v>0</v>
      </c>
      <c r="H2974" s="276">
        <v>0</v>
      </c>
      <c r="I2974" s="276">
        <v>0</v>
      </c>
      <c r="J2974" s="276">
        <v>-18257</v>
      </c>
      <c r="K2974" s="479">
        <v>1.7870000000000001E-4</v>
      </c>
    </row>
    <row r="2975" spans="1:11" x14ac:dyDescent="0.2">
      <c r="A2975" s="209" t="s">
        <v>1204</v>
      </c>
      <c r="B2975" s="209" t="s">
        <v>94</v>
      </c>
      <c r="C2975" s="209" t="s">
        <v>1753</v>
      </c>
      <c r="D2975" s="276">
        <v>-138250</v>
      </c>
      <c r="E2975" s="479">
        <v>1.35316E-3</v>
      </c>
      <c r="F2975" s="276">
        <v>-138250</v>
      </c>
      <c r="G2975" s="276">
        <v>0</v>
      </c>
      <c r="H2975" s="276">
        <v>0</v>
      </c>
      <c r="I2975" s="276">
        <v>0</v>
      </c>
      <c r="J2975" s="276">
        <v>-138250</v>
      </c>
      <c r="K2975" s="479">
        <v>1.35316E-3</v>
      </c>
    </row>
    <row r="2976" spans="1:11" x14ac:dyDescent="0.2">
      <c r="A2976" s="209" t="s">
        <v>1204</v>
      </c>
      <c r="B2976" s="209" t="s">
        <v>1116</v>
      </c>
      <c r="C2976" s="209" t="s">
        <v>1753</v>
      </c>
      <c r="D2976" s="276">
        <v>-62996</v>
      </c>
      <c r="E2976" s="479">
        <v>6.1658999999999998E-4</v>
      </c>
      <c r="F2976" s="276">
        <v>-62996</v>
      </c>
      <c r="G2976" s="276">
        <v>0</v>
      </c>
      <c r="H2976" s="276">
        <v>0</v>
      </c>
      <c r="I2976" s="276">
        <v>0</v>
      </c>
      <c r="J2976" s="276">
        <v>-62996</v>
      </c>
      <c r="K2976" s="479">
        <v>6.1658999999999998E-4</v>
      </c>
    </row>
    <row r="2977" spans="1:11" x14ac:dyDescent="0.2">
      <c r="A2977" s="209" t="s">
        <v>1204</v>
      </c>
      <c r="B2977" s="209" t="s">
        <v>79</v>
      </c>
      <c r="C2977" s="209" t="s">
        <v>1753</v>
      </c>
      <c r="D2977" s="276">
        <v>-255838</v>
      </c>
      <c r="E2977" s="479">
        <v>2.50409E-3</v>
      </c>
      <c r="F2977" s="276">
        <v>-255838</v>
      </c>
      <c r="G2977" s="276">
        <v>0</v>
      </c>
      <c r="H2977" s="276">
        <v>0</v>
      </c>
      <c r="I2977" s="276">
        <v>0</v>
      </c>
      <c r="J2977" s="276">
        <v>-255838</v>
      </c>
      <c r="K2977" s="479">
        <v>2.50409E-3</v>
      </c>
    </row>
    <row r="2978" spans="1:11" x14ac:dyDescent="0.2">
      <c r="A2978" s="209" t="s">
        <v>1204</v>
      </c>
      <c r="B2978" s="209" t="s">
        <v>74</v>
      </c>
      <c r="C2978" s="209" t="s">
        <v>1753</v>
      </c>
      <c r="D2978" s="276">
        <v>-320374</v>
      </c>
      <c r="E2978" s="479">
        <v>3.1357500000000001E-3</v>
      </c>
      <c r="F2978" s="276">
        <v>-320374</v>
      </c>
      <c r="G2978" s="276">
        <v>0</v>
      </c>
      <c r="H2978" s="276">
        <v>0</v>
      </c>
      <c r="I2978" s="276">
        <v>0</v>
      </c>
      <c r="J2978" s="276">
        <v>-320374</v>
      </c>
      <c r="K2978" s="479">
        <v>3.1357500000000001E-3</v>
      </c>
    </row>
    <row r="2979" spans="1:11" x14ac:dyDescent="0.2">
      <c r="A2979" s="209" t="s">
        <v>1204</v>
      </c>
      <c r="B2979" s="209" t="s">
        <v>70</v>
      </c>
      <c r="C2979" s="209" t="s">
        <v>1753</v>
      </c>
      <c r="D2979" s="276">
        <v>-24086</v>
      </c>
      <c r="E2979" s="479">
        <v>2.3575000000000001E-4</v>
      </c>
      <c r="F2979" s="276">
        <v>-24086</v>
      </c>
      <c r="G2979" s="276">
        <v>0</v>
      </c>
      <c r="H2979" s="276">
        <v>0</v>
      </c>
      <c r="I2979" s="276">
        <v>0</v>
      </c>
      <c r="J2979" s="276">
        <v>-24086</v>
      </c>
      <c r="K2979" s="479">
        <v>2.3575000000000001E-4</v>
      </c>
    </row>
    <row r="2980" spans="1:11" x14ac:dyDescent="0.2">
      <c r="A2980" s="209" t="s">
        <v>1204</v>
      </c>
      <c r="B2980" s="209" t="s">
        <v>68</v>
      </c>
      <c r="C2980" s="209" t="s">
        <v>1753</v>
      </c>
      <c r="D2980" s="276">
        <v>-272125</v>
      </c>
      <c r="E2980" s="479">
        <v>2.6635000000000001E-3</v>
      </c>
      <c r="F2980" s="276">
        <v>-272125</v>
      </c>
      <c r="G2980" s="276">
        <v>0</v>
      </c>
      <c r="H2980" s="276">
        <v>0</v>
      </c>
      <c r="I2980" s="276">
        <v>0</v>
      </c>
      <c r="J2980" s="276">
        <v>-272125</v>
      </c>
      <c r="K2980" s="479">
        <v>2.6635000000000001E-3</v>
      </c>
    </row>
    <row r="2981" spans="1:11" x14ac:dyDescent="0.2">
      <c r="A2981" s="209" t="s">
        <v>1204</v>
      </c>
      <c r="B2981" s="209" t="s">
        <v>59</v>
      </c>
      <c r="C2981" s="209" t="s">
        <v>1753</v>
      </c>
      <c r="D2981" s="276">
        <v>-37604</v>
      </c>
      <c r="E2981" s="479">
        <v>3.6806000000000002E-4</v>
      </c>
      <c r="F2981" s="276">
        <v>-37604</v>
      </c>
      <c r="G2981" s="276">
        <v>0</v>
      </c>
      <c r="H2981" s="276">
        <v>0</v>
      </c>
      <c r="I2981" s="276">
        <v>0</v>
      </c>
      <c r="J2981" s="276">
        <v>-37604</v>
      </c>
      <c r="K2981" s="479">
        <v>3.6806000000000002E-4</v>
      </c>
    </row>
    <row r="2982" spans="1:11" x14ac:dyDescent="0.2">
      <c r="A2982" s="209" t="s">
        <v>1204</v>
      </c>
      <c r="B2982" s="209" t="s">
        <v>54</v>
      </c>
      <c r="C2982" s="209" t="s">
        <v>1753</v>
      </c>
      <c r="D2982" s="276">
        <v>-179752</v>
      </c>
      <c r="E2982" s="479">
        <v>1.7593699999999999E-3</v>
      </c>
      <c r="F2982" s="276">
        <v>-179752</v>
      </c>
      <c r="G2982" s="276">
        <v>0</v>
      </c>
      <c r="H2982" s="276">
        <v>0</v>
      </c>
      <c r="I2982" s="276">
        <v>0</v>
      </c>
      <c r="J2982" s="276">
        <v>-179752</v>
      </c>
      <c r="K2982" s="479">
        <v>1.7593699999999999E-3</v>
      </c>
    </row>
    <row r="2983" spans="1:11" x14ac:dyDescent="0.2">
      <c r="A2983" s="209" t="s">
        <v>1204</v>
      </c>
      <c r="B2983" s="209" t="s">
        <v>50</v>
      </c>
      <c r="C2983" s="209" t="s">
        <v>1753</v>
      </c>
      <c r="D2983" s="276">
        <v>-30584</v>
      </c>
      <c r="E2983" s="479">
        <v>2.9934999999999999E-4</v>
      </c>
      <c r="F2983" s="276">
        <v>-30584</v>
      </c>
      <c r="G2983" s="276">
        <v>0</v>
      </c>
      <c r="H2983" s="276">
        <v>0</v>
      </c>
      <c r="I2983" s="276">
        <v>0</v>
      </c>
      <c r="J2983" s="276">
        <v>-30584</v>
      </c>
      <c r="K2983" s="479">
        <v>2.9934999999999999E-4</v>
      </c>
    </row>
    <row r="2984" spans="1:11" x14ac:dyDescent="0.2">
      <c r="A2984" s="209" t="s">
        <v>1204</v>
      </c>
      <c r="B2984" s="209" t="s">
        <v>1117</v>
      </c>
      <c r="C2984" s="209" t="s">
        <v>1753</v>
      </c>
      <c r="D2984" s="276">
        <v>-180644</v>
      </c>
      <c r="E2984" s="479">
        <v>1.76811E-3</v>
      </c>
      <c r="F2984" s="276">
        <v>-180644</v>
      </c>
      <c r="G2984" s="276">
        <v>0</v>
      </c>
      <c r="H2984" s="276">
        <v>0</v>
      </c>
      <c r="I2984" s="276">
        <v>0</v>
      </c>
      <c r="J2984" s="276">
        <v>-180644</v>
      </c>
      <c r="K2984" s="479">
        <v>1.76811E-3</v>
      </c>
    </row>
    <row r="2985" spans="1:11" x14ac:dyDescent="0.2">
      <c r="A2985" s="209" t="s">
        <v>1204</v>
      </c>
      <c r="B2985" s="209" t="s">
        <v>41</v>
      </c>
      <c r="C2985" s="209" t="s">
        <v>1753</v>
      </c>
      <c r="D2985" s="276">
        <v>-1955266</v>
      </c>
      <c r="E2985" s="479">
        <v>1.9137729999999999E-2</v>
      </c>
      <c r="F2985" s="276">
        <v>-1955266</v>
      </c>
      <c r="G2985" s="276">
        <v>0</v>
      </c>
      <c r="H2985" s="276">
        <v>0</v>
      </c>
      <c r="I2985" s="276">
        <v>0</v>
      </c>
      <c r="J2985" s="276">
        <v>-1955266</v>
      </c>
      <c r="K2985" s="479">
        <v>1.9137729999999999E-2</v>
      </c>
    </row>
    <row r="2986" spans="1:11" x14ac:dyDescent="0.2">
      <c r="A2986" s="209" t="s">
        <v>1204</v>
      </c>
      <c r="B2986" s="209" t="s">
        <v>37</v>
      </c>
      <c r="C2986" s="209" t="s">
        <v>1753</v>
      </c>
      <c r="D2986" s="276">
        <v>-475880</v>
      </c>
      <c r="E2986" s="479">
        <v>4.6578100000000001E-3</v>
      </c>
      <c r="F2986" s="276">
        <v>-475880</v>
      </c>
      <c r="G2986" s="276">
        <v>0</v>
      </c>
      <c r="H2986" s="276">
        <v>0</v>
      </c>
      <c r="I2986" s="276">
        <v>0</v>
      </c>
      <c r="J2986" s="276">
        <v>-475880</v>
      </c>
      <c r="K2986" s="479">
        <v>4.6578100000000001E-3</v>
      </c>
    </row>
    <row r="2987" spans="1:11" x14ac:dyDescent="0.2">
      <c r="A2987" s="209" t="s">
        <v>1204</v>
      </c>
      <c r="B2987" s="209" t="s">
        <v>35</v>
      </c>
      <c r="C2987" s="209" t="s">
        <v>1753</v>
      </c>
      <c r="D2987" s="276">
        <v>-830633</v>
      </c>
      <c r="E2987" s="479">
        <v>8.1300599999999997E-3</v>
      </c>
      <c r="F2987" s="276">
        <v>-830633</v>
      </c>
      <c r="G2987" s="276">
        <v>0</v>
      </c>
      <c r="H2987" s="276">
        <v>0</v>
      </c>
      <c r="I2987" s="276">
        <v>0</v>
      </c>
      <c r="J2987" s="276">
        <v>-830633</v>
      </c>
      <c r="K2987" s="479">
        <v>8.1300599999999997E-3</v>
      </c>
    </row>
    <row r="2988" spans="1:11" x14ac:dyDescent="0.2">
      <c r="A2988" s="209" t="s">
        <v>1204</v>
      </c>
      <c r="B2988" s="209" t="s">
        <v>1118</v>
      </c>
      <c r="C2988" s="209" t="s">
        <v>1753</v>
      </c>
      <c r="D2988" s="276">
        <v>-391947</v>
      </c>
      <c r="E2988" s="479">
        <v>3.83629E-3</v>
      </c>
      <c r="F2988" s="276">
        <v>-391947</v>
      </c>
      <c r="G2988" s="276">
        <v>0</v>
      </c>
      <c r="H2988" s="276">
        <v>0</v>
      </c>
      <c r="I2988" s="276">
        <v>0</v>
      </c>
      <c r="J2988" s="276">
        <v>-391947</v>
      </c>
      <c r="K2988" s="479">
        <v>3.83629E-3</v>
      </c>
    </row>
    <row r="2989" spans="1:11" x14ac:dyDescent="0.2">
      <c r="A2989" s="209" t="s">
        <v>1204</v>
      </c>
      <c r="B2989" s="209" t="s">
        <v>26</v>
      </c>
      <c r="C2989" s="209" t="s">
        <v>1753</v>
      </c>
      <c r="D2989" s="276">
        <v>-229899</v>
      </c>
      <c r="E2989" s="479">
        <v>2.2501999999999999E-3</v>
      </c>
      <c r="F2989" s="276">
        <v>-229899</v>
      </c>
      <c r="G2989" s="276">
        <v>0</v>
      </c>
      <c r="H2989" s="276">
        <v>0</v>
      </c>
      <c r="I2989" s="276">
        <v>0</v>
      </c>
      <c r="J2989" s="276">
        <v>-229899</v>
      </c>
      <c r="K2989" s="479">
        <v>2.2501999999999999E-3</v>
      </c>
    </row>
    <row r="2990" spans="1:11" x14ac:dyDescent="0.2">
      <c r="A2990" s="209" t="s">
        <v>1204</v>
      </c>
      <c r="B2990" s="209" t="s">
        <v>23</v>
      </c>
      <c r="C2990" s="209" t="s">
        <v>1753</v>
      </c>
      <c r="D2990" s="276">
        <v>-141296</v>
      </c>
      <c r="E2990" s="479">
        <v>1.38298E-3</v>
      </c>
      <c r="F2990" s="276">
        <v>-141296</v>
      </c>
      <c r="G2990" s="276">
        <v>0</v>
      </c>
      <c r="H2990" s="276">
        <v>0</v>
      </c>
      <c r="I2990" s="276">
        <v>0</v>
      </c>
      <c r="J2990" s="276">
        <v>-141296</v>
      </c>
      <c r="K2990" s="479">
        <v>1.38298E-3</v>
      </c>
    </row>
    <row r="2991" spans="1:11" x14ac:dyDescent="0.2">
      <c r="A2991" s="209" t="s">
        <v>1204</v>
      </c>
      <c r="B2991" s="209" t="s">
        <v>21</v>
      </c>
      <c r="C2991" s="209" t="s">
        <v>1753</v>
      </c>
      <c r="D2991" s="276">
        <v>-18970</v>
      </c>
      <c r="E2991" s="479">
        <v>1.8567E-4</v>
      </c>
      <c r="F2991" s="276">
        <v>-18970</v>
      </c>
      <c r="G2991" s="276">
        <v>0</v>
      </c>
      <c r="H2991" s="276">
        <v>0</v>
      </c>
      <c r="I2991" s="276">
        <v>0</v>
      </c>
      <c r="J2991" s="276">
        <v>-18970</v>
      </c>
      <c r="K2991" s="479">
        <v>1.8567E-4</v>
      </c>
    </row>
    <row r="2992" spans="1:11" x14ac:dyDescent="0.2">
      <c r="A2992" s="209" t="s">
        <v>1204</v>
      </c>
      <c r="B2992" s="209" t="s">
        <v>20</v>
      </c>
      <c r="C2992" s="209" t="s">
        <v>1753</v>
      </c>
      <c r="D2992" s="276">
        <v>-854691</v>
      </c>
      <c r="E2992" s="479">
        <v>8.3655299999999995E-3</v>
      </c>
      <c r="F2992" s="276">
        <v>-854691</v>
      </c>
      <c r="G2992" s="276">
        <v>0</v>
      </c>
      <c r="H2992" s="276">
        <v>0</v>
      </c>
      <c r="I2992" s="276">
        <v>0</v>
      </c>
      <c r="J2992" s="276">
        <v>-854691</v>
      </c>
      <c r="K2992" s="479">
        <v>8.3655299999999995E-3</v>
      </c>
    </row>
    <row r="2993" spans="1:11" x14ac:dyDescent="0.2">
      <c r="A2993" s="209" t="s">
        <v>1204</v>
      </c>
      <c r="B2993" s="209" t="s">
        <v>1119</v>
      </c>
      <c r="C2993" s="209" t="s">
        <v>1753</v>
      </c>
      <c r="D2993" s="276">
        <v>-308194</v>
      </c>
      <c r="E2993" s="479">
        <v>3.0165399999999998E-3</v>
      </c>
      <c r="F2993" s="276">
        <v>-308194</v>
      </c>
      <c r="G2993" s="276">
        <v>0</v>
      </c>
      <c r="H2993" s="276">
        <v>0</v>
      </c>
      <c r="I2993" s="276">
        <v>0</v>
      </c>
      <c r="J2993" s="276">
        <v>-308194</v>
      </c>
      <c r="K2993" s="479">
        <v>3.0165399999999998E-3</v>
      </c>
    </row>
    <row r="2994" spans="1:11" x14ac:dyDescent="0.2">
      <c r="A2994" s="209" t="s">
        <v>1204</v>
      </c>
      <c r="B2994" s="209" t="s">
        <v>1120</v>
      </c>
      <c r="C2994" s="209" t="s">
        <v>1753</v>
      </c>
      <c r="D2994" s="276">
        <v>-380570</v>
      </c>
      <c r="E2994" s="479">
        <v>3.7249399999999999E-3</v>
      </c>
      <c r="F2994" s="276">
        <v>-380570</v>
      </c>
      <c r="G2994" s="276">
        <v>0</v>
      </c>
      <c r="H2994" s="276">
        <v>0</v>
      </c>
      <c r="I2994" s="276">
        <v>0</v>
      </c>
      <c r="J2994" s="276">
        <v>-380570</v>
      </c>
      <c r="K2994" s="479">
        <v>3.7249399999999999E-3</v>
      </c>
    </row>
    <row r="2995" spans="1:11" x14ac:dyDescent="0.2">
      <c r="A2995" s="209" t="s">
        <v>1204</v>
      </c>
      <c r="B2995" s="209" t="s">
        <v>1121</v>
      </c>
      <c r="C2995" s="209" t="s">
        <v>1753</v>
      </c>
      <c r="D2995" s="276">
        <v>-98704</v>
      </c>
      <c r="E2995" s="479">
        <v>9.6608999999999996E-4</v>
      </c>
      <c r="F2995" s="276">
        <v>-98704</v>
      </c>
      <c r="G2995" s="276">
        <v>0</v>
      </c>
      <c r="H2995" s="276">
        <v>0</v>
      </c>
      <c r="I2995" s="276">
        <v>0</v>
      </c>
      <c r="J2995" s="276">
        <v>-98704</v>
      </c>
      <c r="K2995" s="479">
        <v>9.6608999999999996E-4</v>
      </c>
    </row>
    <row r="2996" spans="1:11" x14ac:dyDescent="0.2">
      <c r="A2996" s="209" t="s">
        <v>1204</v>
      </c>
      <c r="B2996" s="209" t="s">
        <v>1122</v>
      </c>
      <c r="C2996" s="209" t="s">
        <v>1753</v>
      </c>
      <c r="D2996" s="276">
        <v>-137148</v>
      </c>
      <c r="E2996" s="479">
        <v>1.34238E-3</v>
      </c>
      <c r="F2996" s="276">
        <v>-137148</v>
      </c>
      <c r="G2996" s="276">
        <v>0</v>
      </c>
      <c r="H2996" s="276">
        <v>0</v>
      </c>
      <c r="I2996" s="276">
        <v>0</v>
      </c>
      <c r="J2996" s="276">
        <v>-137148</v>
      </c>
      <c r="K2996" s="479">
        <v>1.34238E-3</v>
      </c>
    </row>
    <row r="2997" spans="1:11" x14ac:dyDescent="0.2">
      <c r="A2997" s="209" t="s">
        <v>1204</v>
      </c>
      <c r="B2997" s="209" t="s">
        <v>1123</v>
      </c>
      <c r="C2997" s="209" t="s">
        <v>1753</v>
      </c>
      <c r="D2997" s="276">
        <v>-614076</v>
      </c>
      <c r="E2997" s="479">
        <v>6.0104499999999996E-3</v>
      </c>
      <c r="F2997" s="276">
        <v>-614076</v>
      </c>
      <c r="G2997" s="276">
        <v>0</v>
      </c>
      <c r="H2997" s="276">
        <v>0</v>
      </c>
      <c r="I2997" s="276">
        <v>0</v>
      </c>
      <c r="J2997" s="276">
        <v>-614076</v>
      </c>
      <c r="K2997" s="479">
        <v>6.0104499999999996E-3</v>
      </c>
    </row>
    <row r="2998" spans="1:11" x14ac:dyDescent="0.2">
      <c r="A2998" s="209" t="s">
        <v>1204</v>
      </c>
      <c r="B2998" s="209" t="s">
        <v>15</v>
      </c>
      <c r="C2998" s="209" t="s">
        <v>1753</v>
      </c>
      <c r="D2998" s="276">
        <v>-67430</v>
      </c>
      <c r="E2998" s="479">
        <v>6.5998999999999995E-4</v>
      </c>
      <c r="F2998" s="276">
        <v>-67430</v>
      </c>
      <c r="G2998" s="276">
        <v>0</v>
      </c>
      <c r="H2998" s="276">
        <v>0</v>
      </c>
      <c r="I2998" s="276">
        <v>0</v>
      </c>
      <c r="J2998" s="276">
        <v>-67430</v>
      </c>
      <c r="K2998" s="479">
        <v>6.5998999999999995E-4</v>
      </c>
    </row>
    <row r="2999" spans="1:11" x14ac:dyDescent="0.2">
      <c r="A2999" s="209" t="s">
        <v>1204</v>
      </c>
      <c r="B2999" s="209" t="s">
        <v>11</v>
      </c>
      <c r="C2999" s="209" t="s">
        <v>1753</v>
      </c>
      <c r="D2999" s="276">
        <v>-231801</v>
      </c>
      <c r="E2999" s="479">
        <v>2.26882E-3</v>
      </c>
      <c r="F2999" s="276">
        <v>-231801</v>
      </c>
      <c r="G2999" s="276">
        <v>0</v>
      </c>
      <c r="H2999" s="276">
        <v>0</v>
      </c>
      <c r="I2999" s="276">
        <v>0</v>
      </c>
      <c r="J2999" s="276">
        <v>-231801</v>
      </c>
      <c r="K2999" s="479">
        <v>2.26882E-3</v>
      </c>
    </row>
    <row r="3000" spans="1:11" x14ac:dyDescent="0.2">
      <c r="A3000" s="209" t="s">
        <v>1204</v>
      </c>
      <c r="B3000" s="209" t="s">
        <v>9</v>
      </c>
      <c r="C3000" s="209" t="s">
        <v>1753</v>
      </c>
      <c r="D3000" s="276">
        <v>-65423</v>
      </c>
      <c r="E3000" s="479">
        <v>6.4035000000000003E-4</v>
      </c>
      <c r="F3000" s="276">
        <v>-65423</v>
      </c>
      <c r="G3000" s="276">
        <v>0</v>
      </c>
      <c r="H3000" s="276">
        <v>0</v>
      </c>
      <c r="I3000" s="276">
        <v>0</v>
      </c>
      <c r="J3000" s="276">
        <v>-65423</v>
      </c>
      <c r="K3000" s="479">
        <v>6.4035000000000003E-4</v>
      </c>
    </row>
    <row r="3001" spans="1:11" x14ac:dyDescent="0.2">
      <c r="A3001" s="209" t="s">
        <v>1204</v>
      </c>
      <c r="B3001" s="209" t="s">
        <v>1124</v>
      </c>
      <c r="C3001" s="209" t="s">
        <v>1753</v>
      </c>
      <c r="D3001" s="276">
        <v>-200464</v>
      </c>
      <c r="E3001" s="479">
        <v>1.9621E-3</v>
      </c>
      <c r="F3001" s="276">
        <v>-200464</v>
      </c>
      <c r="G3001" s="276">
        <v>0</v>
      </c>
      <c r="H3001" s="276">
        <v>0</v>
      </c>
      <c r="I3001" s="276">
        <v>0</v>
      </c>
      <c r="J3001" s="276">
        <v>-200464</v>
      </c>
      <c r="K3001" s="479">
        <v>1.9621E-3</v>
      </c>
    </row>
    <row r="3002" spans="1:11" x14ac:dyDescent="0.2">
      <c r="A3002" s="209" t="s">
        <v>1204</v>
      </c>
      <c r="B3002" s="209" t="s">
        <v>1125</v>
      </c>
      <c r="C3002" s="209" t="s">
        <v>1753</v>
      </c>
      <c r="D3002" s="276">
        <v>-267281</v>
      </c>
      <c r="E3002" s="479">
        <v>2.6160900000000002E-3</v>
      </c>
      <c r="F3002" s="276">
        <v>-267281</v>
      </c>
      <c r="G3002" s="276">
        <v>0</v>
      </c>
      <c r="H3002" s="276">
        <v>0</v>
      </c>
      <c r="I3002" s="276">
        <v>0</v>
      </c>
      <c r="J3002" s="276">
        <v>-267281</v>
      </c>
      <c r="K3002" s="479">
        <v>2.6160900000000002E-3</v>
      </c>
    </row>
    <row r="3003" spans="1:11" x14ac:dyDescent="0.2">
      <c r="A3003" s="209" t="s">
        <v>1204</v>
      </c>
      <c r="B3003" s="209" t="s">
        <v>1126</v>
      </c>
      <c r="C3003" s="209" t="s">
        <v>1753</v>
      </c>
      <c r="D3003" s="276">
        <v>-362154</v>
      </c>
      <c r="E3003" s="479">
        <v>3.5446900000000001E-3</v>
      </c>
      <c r="F3003" s="276">
        <v>-362154</v>
      </c>
      <c r="G3003" s="276">
        <v>0</v>
      </c>
      <c r="H3003" s="276">
        <v>0</v>
      </c>
      <c r="I3003" s="276">
        <v>0</v>
      </c>
      <c r="J3003" s="276">
        <v>-362154</v>
      </c>
      <c r="K3003" s="479">
        <v>3.5446900000000001E-3</v>
      </c>
    </row>
    <row r="3004" spans="1:11" x14ac:dyDescent="0.2">
      <c r="A3004" s="209" t="s">
        <v>1204</v>
      </c>
      <c r="B3004" s="209" t="s">
        <v>1127</v>
      </c>
      <c r="C3004" s="209" t="s">
        <v>1753</v>
      </c>
      <c r="D3004" s="276">
        <v>-486062</v>
      </c>
      <c r="E3004" s="479">
        <v>4.7574699999999998E-3</v>
      </c>
      <c r="F3004" s="276">
        <v>-486062</v>
      </c>
      <c r="G3004" s="276">
        <v>0</v>
      </c>
      <c r="H3004" s="276">
        <v>0</v>
      </c>
      <c r="I3004" s="276">
        <v>0</v>
      </c>
      <c r="J3004" s="276">
        <v>-486062</v>
      </c>
      <c r="K3004" s="479">
        <v>4.7574699999999998E-3</v>
      </c>
    </row>
    <row r="3005" spans="1:11" x14ac:dyDescent="0.2">
      <c r="A3005" s="209" t="s">
        <v>1204</v>
      </c>
      <c r="B3005" s="209" t="s">
        <v>7</v>
      </c>
      <c r="C3005" s="209" t="s">
        <v>1753</v>
      </c>
      <c r="D3005" s="276">
        <v>-345554</v>
      </c>
      <c r="E3005" s="479">
        <v>3.3822100000000001E-3</v>
      </c>
      <c r="F3005" s="276">
        <v>-345554</v>
      </c>
      <c r="G3005" s="276">
        <v>0</v>
      </c>
      <c r="H3005" s="276">
        <v>0</v>
      </c>
      <c r="I3005" s="276">
        <v>0</v>
      </c>
      <c r="J3005" s="276">
        <v>-345554</v>
      </c>
      <c r="K3005" s="479">
        <v>3.3822100000000001E-3</v>
      </c>
    </row>
    <row r="3006" spans="1:11" x14ac:dyDescent="0.2">
      <c r="A3006" s="209" t="s">
        <v>1204</v>
      </c>
      <c r="B3006" s="209" t="s">
        <v>886</v>
      </c>
      <c r="C3006" s="209" t="s">
        <v>1753</v>
      </c>
      <c r="D3006" s="276">
        <v>-112021</v>
      </c>
      <c r="E3006" s="479">
        <v>1.09644E-3</v>
      </c>
      <c r="F3006" s="276">
        <v>-112021</v>
      </c>
      <c r="G3006" s="276">
        <v>0</v>
      </c>
      <c r="H3006" s="276">
        <v>0</v>
      </c>
      <c r="I3006" s="276">
        <v>0</v>
      </c>
      <c r="J3006" s="276">
        <v>-112021</v>
      </c>
      <c r="K3006" s="479">
        <v>1.09644E-3</v>
      </c>
    </row>
    <row r="3007" spans="1:11" x14ac:dyDescent="0.2">
      <c r="A3007" s="209" t="s">
        <v>1204</v>
      </c>
      <c r="B3007" s="209" t="s">
        <v>883</v>
      </c>
      <c r="C3007" s="209" t="s">
        <v>1753</v>
      </c>
      <c r="D3007" s="276">
        <v>-232262</v>
      </c>
      <c r="E3007" s="479">
        <v>2.2733300000000001E-3</v>
      </c>
      <c r="F3007" s="276">
        <v>-232262</v>
      </c>
      <c r="G3007" s="276">
        <v>0</v>
      </c>
      <c r="H3007" s="276">
        <v>0</v>
      </c>
      <c r="I3007" s="276">
        <v>0</v>
      </c>
      <c r="J3007" s="276">
        <v>-232262</v>
      </c>
      <c r="K3007" s="479">
        <v>2.2733300000000001E-3</v>
      </c>
    </row>
    <row r="3008" spans="1:11" x14ac:dyDescent="0.2">
      <c r="A3008" s="209" t="s">
        <v>1204</v>
      </c>
      <c r="B3008" s="209" t="s">
        <v>1128</v>
      </c>
      <c r="C3008" s="209" t="s">
        <v>1753</v>
      </c>
      <c r="D3008" s="276">
        <v>-510846</v>
      </c>
      <c r="E3008" s="479">
        <v>5.0000499999999998E-3</v>
      </c>
      <c r="F3008" s="276">
        <v>-510846</v>
      </c>
      <c r="G3008" s="276">
        <v>0</v>
      </c>
      <c r="H3008" s="276">
        <v>0</v>
      </c>
      <c r="I3008" s="276">
        <v>0</v>
      </c>
      <c r="J3008" s="276">
        <v>-510846</v>
      </c>
      <c r="K3008" s="479">
        <v>5.0000499999999998E-3</v>
      </c>
    </row>
    <row r="3009" spans="1:11" x14ac:dyDescent="0.2">
      <c r="A3009" s="209" t="s">
        <v>1204</v>
      </c>
      <c r="B3009" s="209" t="s">
        <v>1129</v>
      </c>
      <c r="C3009" s="209" t="s">
        <v>1753</v>
      </c>
      <c r="D3009" s="276">
        <v>-1006089</v>
      </c>
      <c r="E3009" s="479">
        <v>9.8473899999999993E-3</v>
      </c>
      <c r="F3009" s="276">
        <v>-1006089</v>
      </c>
      <c r="G3009" s="276">
        <v>0</v>
      </c>
      <c r="H3009" s="276">
        <v>0</v>
      </c>
      <c r="I3009" s="276">
        <v>0</v>
      </c>
      <c r="J3009" s="276">
        <v>-1006089</v>
      </c>
      <c r="K3009" s="479">
        <v>9.8473899999999993E-3</v>
      </c>
    </row>
    <row r="3010" spans="1:11" x14ac:dyDescent="0.2">
      <c r="A3010" s="209" t="s">
        <v>1204</v>
      </c>
      <c r="B3010" s="209" t="s">
        <v>1130</v>
      </c>
      <c r="C3010" s="209" t="s">
        <v>1753</v>
      </c>
      <c r="D3010" s="276">
        <v>-235366</v>
      </c>
      <c r="E3010" s="479">
        <v>2.30371E-3</v>
      </c>
      <c r="F3010" s="276">
        <v>-235366</v>
      </c>
      <c r="G3010" s="276">
        <v>0</v>
      </c>
      <c r="H3010" s="276">
        <v>0</v>
      </c>
      <c r="I3010" s="276">
        <v>0</v>
      </c>
      <c r="J3010" s="276">
        <v>-235366</v>
      </c>
      <c r="K3010" s="479">
        <v>2.30371E-3</v>
      </c>
    </row>
    <row r="3011" spans="1:11" x14ac:dyDescent="0.2">
      <c r="A3011" s="209" t="s">
        <v>1204</v>
      </c>
      <c r="B3011" s="209" t="s">
        <v>1131</v>
      </c>
      <c r="C3011" s="209" t="s">
        <v>1753</v>
      </c>
      <c r="D3011" s="276">
        <v>-12510</v>
      </c>
      <c r="E3011" s="479">
        <v>1.2244999999999999E-4</v>
      </c>
      <c r="F3011" s="276">
        <v>-12510</v>
      </c>
      <c r="G3011" s="276">
        <v>0</v>
      </c>
      <c r="H3011" s="276">
        <v>0</v>
      </c>
      <c r="I3011" s="276">
        <v>0</v>
      </c>
      <c r="J3011" s="276">
        <v>-12510</v>
      </c>
      <c r="K3011" s="479">
        <v>1.2244999999999999E-4</v>
      </c>
    </row>
    <row r="3012" spans="1:11" x14ac:dyDescent="0.2">
      <c r="A3012" s="209" t="s">
        <v>1204</v>
      </c>
      <c r="B3012" s="209" t="s">
        <v>880</v>
      </c>
      <c r="C3012" s="209" t="s">
        <v>1753</v>
      </c>
      <c r="D3012" s="276">
        <v>-2999269</v>
      </c>
      <c r="E3012" s="479">
        <v>2.9356210000000001E-2</v>
      </c>
      <c r="F3012" s="276">
        <v>-2999269</v>
      </c>
      <c r="G3012" s="276">
        <v>0</v>
      </c>
      <c r="H3012" s="276">
        <v>0</v>
      </c>
      <c r="I3012" s="276">
        <v>0</v>
      </c>
      <c r="J3012" s="276">
        <v>-2999269</v>
      </c>
      <c r="K3012" s="479">
        <v>2.9356210000000001E-2</v>
      </c>
    </row>
    <row r="3013" spans="1:11" x14ac:dyDescent="0.2">
      <c r="A3013" s="209" t="s">
        <v>1204</v>
      </c>
      <c r="B3013" s="209" t="s">
        <v>1132</v>
      </c>
      <c r="C3013" s="209" t="s">
        <v>1753</v>
      </c>
      <c r="D3013" s="276">
        <v>-1174883</v>
      </c>
      <c r="E3013" s="479">
        <v>1.1499509999999999E-2</v>
      </c>
      <c r="F3013" s="276">
        <v>-1174883</v>
      </c>
      <c r="G3013" s="276">
        <v>0</v>
      </c>
      <c r="H3013" s="276">
        <v>0</v>
      </c>
      <c r="I3013" s="276">
        <v>0</v>
      </c>
      <c r="J3013" s="276">
        <v>-1174883</v>
      </c>
      <c r="K3013" s="479">
        <v>1.1499509999999999E-2</v>
      </c>
    </row>
    <row r="3014" spans="1:11" x14ac:dyDescent="0.2">
      <c r="A3014" s="209" t="s">
        <v>1204</v>
      </c>
      <c r="B3014" s="209" t="s">
        <v>878</v>
      </c>
      <c r="C3014" s="209" t="s">
        <v>1753</v>
      </c>
      <c r="D3014" s="276">
        <v>-1440693</v>
      </c>
      <c r="E3014" s="479">
        <v>1.4101199999999999E-2</v>
      </c>
      <c r="F3014" s="276">
        <v>-1440693</v>
      </c>
      <c r="G3014" s="276">
        <v>0</v>
      </c>
      <c r="H3014" s="276">
        <v>0</v>
      </c>
      <c r="I3014" s="276">
        <v>0</v>
      </c>
      <c r="J3014" s="276">
        <v>-1440693</v>
      </c>
      <c r="K3014" s="479">
        <v>1.4101199999999999E-2</v>
      </c>
    </row>
    <row r="3015" spans="1:11" x14ac:dyDescent="0.2">
      <c r="A3015" s="209" t="s">
        <v>1204</v>
      </c>
      <c r="B3015" s="209" t="s">
        <v>877</v>
      </c>
      <c r="C3015" s="209" t="s">
        <v>1753</v>
      </c>
      <c r="D3015" s="276">
        <v>-947207</v>
      </c>
      <c r="E3015" s="479">
        <v>9.2710599999999994E-3</v>
      </c>
      <c r="F3015" s="276">
        <v>-947207</v>
      </c>
      <c r="G3015" s="276">
        <v>0</v>
      </c>
      <c r="H3015" s="276">
        <v>0</v>
      </c>
      <c r="I3015" s="276">
        <v>0</v>
      </c>
      <c r="J3015" s="276">
        <v>-947207</v>
      </c>
      <c r="K3015" s="479">
        <v>9.2710599999999994E-3</v>
      </c>
    </row>
    <row r="3016" spans="1:11" x14ac:dyDescent="0.2">
      <c r="A3016" s="209" t="s">
        <v>1204</v>
      </c>
      <c r="B3016" s="209" t="s">
        <v>875</v>
      </c>
      <c r="C3016" s="209" t="s">
        <v>1753</v>
      </c>
      <c r="D3016" s="276">
        <v>-483186</v>
      </c>
      <c r="E3016" s="479">
        <v>4.7293200000000004E-3</v>
      </c>
      <c r="F3016" s="276">
        <v>-483186</v>
      </c>
      <c r="G3016" s="276">
        <v>0</v>
      </c>
      <c r="H3016" s="276">
        <v>0</v>
      </c>
      <c r="I3016" s="276">
        <v>0</v>
      </c>
      <c r="J3016" s="276">
        <v>-483186</v>
      </c>
      <c r="K3016" s="479">
        <v>4.7293200000000004E-3</v>
      </c>
    </row>
    <row r="3017" spans="1:11" x14ac:dyDescent="0.2">
      <c r="A3017" s="209" t="s">
        <v>1204</v>
      </c>
      <c r="B3017" s="209" t="s">
        <v>873</v>
      </c>
      <c r="C3017" s="209" t="s">
        <v>1753</v>
      </c>
      <c r="D3017" s="276">
        <v>-591465</v>
      </c>
      <c r="E3017" s="479">
        <v>5.78913E-3</v>
      </c>
      <c r="F3017" s="276">
        <v>-591465</v>
      </c>
      <c r="G3017" s="276">
        <v>0</v>
      </c>
      <c r="H3017" s="276">
        <v>0</v>
      </c>
      <c r="I3017" s="276">
        <v>0</v>
      </c>
      <c r="J3017" s="276">
        <v>-591465</v>
      </c>
      <c r="K3017" s="479">
        <v>5.78913E-3</v>
      </c>
    </row>
    <row r="3018" spans="1:11" x14ac:dyDescent="0.2">
      <c r="A3018" s="209" t="s">
        <v>1204</v>
      </c>
      <c r="B3018" s="209" t="s">
        <v>1133</v>
      </c>
      <c r="C3018" s="209" t="s">
        <v>1753</v>
      </c>
      <c r="D3018" s="276">
        <v>-1260488</v>
      </c>
      <c r="E3018" s="479">
        <v>1.233739E-2</v>
      </c>
      <c r="F3018" s="276">
        <v>-1260488</v>
      </c>
      <c r="G3018" s="276">
        <v>0</v>
      </c>
      <c r="H3018" s="276">
        <v>0</v>
      </c>
      <c r="I3018" s="276">
        <v>0</v>
      </c>
      <c r="J3018" s="276">
        <v>-1260488</v>
      </c>
      <c r="K3018" s="479">
        <v>1.233739E-2</v>
      </c>
    </row>
    <row r="3019" spans="1:11" x14ac:dyDescent="0.2">
      <c r="A3019" s="209" t="s">
        <v>1204</v>
      </c>
      <c r="B3019" s="209" t="s">
        <v>870</v>
      </c>
      <c r="C3019" s="209" t="s">
        <v>1753</v>
      </c>
      <c r="D3019" s="276">
        <v>-3193784</v>
      </c>
      <c r="E3019" s="479">
        <v>3.1260080000000003E-2</v>
      </c>
      <c r="F3019" s="276">
        <v>-3193784</v>
      </c>
      <c r="G3019" s="276">
        <v>0</v>
      </c>
      <c r="H3019" s="276">
        <v>0</v>
      </c>
      <c r="I3019" s="276">
        <v>0</v>
      </c>
      <c r="J3019" s="276">
        <v>-3193784</v>
      </c>
      <c r="K3019" s="479">
        <v>3.1260080000000003E-2</v>
      </c>
    </row>
    <row r="3020" spans="1:11" x14ac:dyDescent="0.2">
      <c r="A3020" s="209" t="s">
        <v>1204</v>
      </c>
      <c r="B3020" s="209" t="s">
        <v>1134</v>
      </c>
      <c r="C3020" s="209" t="s">
        <v>1753</v>
      </c>
      <c r="D3020" s="276">
        <v>-550515</v>
      </c>
      <c r="E3020" s="479">
        <v>5.3883200000000003E-3</v>
      </c>
      <c r="F3020" s="276">
        <v>-550515</v>
      </c>
      <c r="G3020" s="276">
        <v>0</v>
      </c>
      <c r="H3020" s="276">
        <v>0</v>
      </c>
      <c r="I3020" s="276">
        <v>0</v>
      </c>
      <c r="J3020" s="276">
        <v>-550515</v>
      </c>
      <c r="K3020" s="479">
        <v>5.3883200000000003E-3</v>
      </c>
    </row>
    <row r="3021" spans="1:11" x14ac:dyDescent="0.2">
      <c r="A3021" s="209" t="s">
        <v>1204</v>
      </c>
      <c r="B3021" s="209" t="s">
        <v>866</v>
      </c>
      <c r="C3021" s="209" t="s">
        <v>1753</v>
      </c>
      <c r="D3021" s="276">
        <v>-2668145</v>
      </c>
      <c r="E3021" s="479">
        <v>2.6115240000000001E-2</v>
      </c>
      <c r="F3021" s="276">
        <v>-2668145</v>
      </c>
      <c r="G3021" s="276">
        <v>0</v>
      </c>
      <c r="H3021" s="276">
        <v>0</v>
      </c>
      <c r="I3021" s="276">
        <v>0</v>
      </c>
      <c r="J3021" s="276">
        <v>-2668145</v>
      </c>
      <c r="K3021" s="479">
        <v>2.6115240000000001E-2</v>
      </c>
    </row>
    <row r="3022" spans="1:11" x14ac:dyDescent="0.2">
      <c r="A3022" s="209" t="s">
        <v>1204</v>
      </c>
      <c r="B3022" s="209" t="s">
        <v>865</v>
      </c>
      <c r="C3022" s="209" t="s">
        <v>1753</v>
      </c>
      <c r="D3022" s="276">
        <v>-1173404</v>
      </c>
      <c r="E3022" s="479">
        <v>1.148503E-2</v>
      </c>
      <c r="F3022" s="276">
        <v>-1173404</v>
      </c>
      <c r="G3022" s="276">
        <v>0</v>
      </c>
      <c r="H3022" s="276">
        <v>0</v>
      </c>
      <c r="I3022" s="276">
        <v>0</v>
      </c>
      <c r="J3022" s="276">
        <v>-1173404</v>
      </c>
      <c r="K3022" s="479">
        <v>1.148503E-2</v>
      </c>
    </row>
    <row r="3023" spans="1:11" x14ac:dyDescent="0.2">
      <c r="A3023" s="209" t="s">
        <v>1204</v>
      </c>
      <c r="B3023" s="209" t="s">
        <v>863</v>
      </c>
      <c r="C3023" s="209" t="s">
        <v>1753</v>
      </c>
      <c r="D3023" s="276">
        <v>-81170</v>
      </c>
      <c r="E3023" s="479">
        <v>7.9447000000000003E-4</v>
      </c>
      <c r="F3023" s="276">
        <v>-81170</v>
      </c>
      <c r="G3023" s="276">
        <v>0</v>
      </c>
      <c r="H3023" s="276">
        <v>0</v>
      </c>
      <c r="I3023" s="276">
        <v>0</v>
      </c>
      <c r="J3023" s="276">
        <v>-81170</v>
      </c>
      <c r="K3023" s="479">
        <v>7.9447000000000003E-4</v>
      </c>
    </row>
    <row r="3024" spans="1:11" x14ac:dyDescent="0.2">
      <c r="A3024" s="209" t="s">
        <v>1204</v>
      </c>
      <c r="B3024" s="209" t="s">
        <v>1135</v>
      </c>
      <c r="C3024" s="209" t="s">
        <v>1753</v>
      </c>
      <c r="D3024" s="276">
        <v>-86943</v>
      </c>
      <c r="E3024" s="479">
        <v>8.5097999999999999E-4</v>
      </c>
      <c r="F3024" s="276">
        <v>-86943</v>
      </c>
      <c r="G3024" s="276">
        <v>0</v>
      </c>
      <c r="H3024" s="276">
        <v>0</v>
      </c>
      <c r="I3024" s="276">
        <v>0</v>
      </c>
      <c r="J3024" s="276">
        <v>-86943</v>
      </c>
      <c r="K3024" s="479">
        <v>8.5097999999999999E-4</v>
      </c>
    </row>
    <row r="3025" spans="1:11" x14ac:dyDescent="0.2">
      <c r="A3025" s="209" t="s">
        <v>1204</v>
      </c>
      <c r="B3025" s="209" t="s">
        <v>861</v>
      </c>
      <c r="C3025" s="209" t="s">
        <v>1753</v>
      </c>
      <c r="D3025" s="276">
        <v>-1510869</v>
      </c>
      <c r="E3025" s="479">
        <v>1.478807E-2</v>
      </c>
      <c r="F3025" s="276">
        <v>-1510869</v>
      </c>
      <c r="G3025" s="276">
        <v>0</v>
      </c>
      <c r="H3025" s="276">
        <v>0</v>
      </c>
      <c r="I3025" s="276">
        <v>0</v>
      </c>
      <c r="J3025" s="276">
        <v>-1510869</v>
      </c>
      <c r="K3025" s="479">
        <v>1.478807E-2</v>
      </c>
    </row>
    <row r="3026" spans="1:11" x14ac:dyDescent="0.2">
      <c r="A3026" s="209" t="s">
        <v>1204</v>
      </c>
      <c r="B3026" s="209" t="s">
        <v>859</v>
      </c>
      <c r="C3026" s="209" t="s">
        <v>1753</v>
      </c>
      <c r="D3026" s="276">
        <v>-91461</v>
      </c>
      <c r="E3026" s="479">
        <v>8.9519999999999997E-4</v>
      </c>
      <c r="F3026" s="276">
        <v>-91461</v>
      </c>
      <c r="G3026" s="276">
        <v>0</v>
      </c>
      <c r="H3026" s="276">
        <v>0</v>
      </c>
      <c r="I3026" s="276">
        <v>0</v>
      </c>
      <c r="J3026" s="276">
        <v>-91461</v>
      </c>
      <c r="K3026" s="479">
        <v>8.9519999999999997E-4</v>
      </c>
    </row>
    <row r="3027" spans="1:11" x14ac:dyDescent="0.2">
      <c r="A3027" s="209" t="s">
        <v>1204</v>
      </c>
      <c r="B3027" s="209" t="s">
        <v>1136</v>
      </c>
      <c r="C3027" s="209" t="s">
        <v>1753</v>
      </c>
      <c r="D3027" s="276">
        <v>-27405</v>
      </c>
      <c r="E3027" s="479">
        <v>2.6823E-4</v>
      </c>
      <c r="F3027" s="276">
        <v>-27405</v>
      </c>
      <c r="G3027" s="276">
        <v>0</v>
      </c>
      <c r="H3027" s="276">
        <v>0</v>
      </c>
      <c r="I3027" s="276">
        <v>0</v>
      </c>
      <c r="J3027" s="276">
        <v>-27405</v>
      </c>
      <c r="K3027" s="479">
        <v>2.6823E-4</v>
      </c>
    </row>
    <row r="3028" spans="1:11" x14ac:dyDescent="0.2">
      <c r="A3028" s="209" t="s">
        <v>1204</v>
      </c>
      <c r="B3028" s="209" t="s">
        <v>1137</v>
      </c>
      <c r="C3028" s="209" t="s">
        <v>1753</v>
      </c>
      <c r="D3028" s="276">
        <v>-1435440</v>
      </c>
      <c r="E3028" s="479">
        <v>1.404978E-2</v>
      </c>
      <c r="F3028" s="276">
        <v>-1435440</v>
      </c>
      <c r="G3028" s="276">
        <v>0</v>
      </c>
      <c r="H3028" s="276">
        <v>0</v>
      </c>
      <c r="I3028" s="276">
        <v>0</v>
      </c>
      <c r="J3028" s="276">
        <v>-1435440</v>
      </c>
      <c r="K3028" s="479">
        <v>1.404978E-2</v>
      </c>
    </row>
    <row r="3029" spans="1:11" x14ac:dyDescent="0.2">
      <c r="A3029" s="209" t="s">
        <v>1204</v>
      </c>
      <c r="B3029" s="209" t="s">
        <v>1138</v>
      </c>
      <c r="C3029" s="209" t="s">
        <v>1753</v>
      </c>
      <c r="D3029" s="276">
        <v>-181770</v>
      </c>
      <c r="E3029" s="479">
        <v>1.7791300000000001E-3</v>
      </c>
      <c r="F3029" s="276">
        <v>-181770</v>
      </c>
      <c r="G3029" s="276">
        <v>0</v>
      </c>
      <c r="H3029" s="276">
        <v>0</v>
      </c>
      <c r="I3029" s="276">
        <v>0</v>
      </c>
      <c r="J3029" s="276">
        <v>-181770</v>
      </c>
      <c r="K3029" s="479">
        <v>1.7791300000000001E-3</v>
      </c>
    </row>
    <row r="3030" spans="1:11" x14ac:dyDescent="0.2">
      <c r="A3030" s="209" t="s">
        <v>1204</v>
      </c>
      <c r="B3030" s="209" t="s">
        <v>839</v>
      </c>
      <c r="C3030" s="209" t="s">
        <v>1753</v>
      </c>
      <c r="D3030" s="276">
        <v>-511441</v>
      </c>
      <c r="E3030" s="479">
        <v>5.0058799999999999E-3</v>
      </c>
      <c r="F3030" s="276">
        <v>-511441</v>
      </c>
      <c r="G3030" s="276">
        <v>0</v>
      </c>
      <c r="H3030" s="276">
        <v>0</v>
      </c>
      <c r="I3030" s="276">
        <v>0</v>
      </c>
      <c r="J3030" s="276">
        <v>-511441</v>
      </c>
      <c r="K3030" s="479">
        <v>5.0058799999999999E-3</v>
      </c>
    </row>
    <row r="3031" spans="1:11" x14ac:dyDescent="0.2">
      <c r="A3031" s="209" t="s">
        <v>1204</v>
      </c>
      <c r="B3031" s="209" t="s">
        <v>837</v>
      </c>
      <c r="C3031" s="209" t="s">
        <v>1753</v>
      </c>
      <c r="D3031" s="276">
        <v>-1751982</v>
      </c>
      <c r="E3031" s="479">
        <v>1.7148030000000002E-2</v>
      </c>
      <c r="F3031" s="276">
        <v>-1751982</v>
      </c>
      <c r="G3031" s="276">
        <v>0</v>
      </c>
      <c r="H3031" s="276">
        <v>0</v>
      </c>
      <c r="I3031" s="276">
        <v>0</v>
      </c>
      <c r="J3031" s="276">
        <v>-1751982</v>
      </c>
      <c r="K3031" s="479">
        <v>1.7148030000000002E-2</v>
      </c>
    </row>
    <row r="3032" spans="1:11" x14ac:dyDescent="0.2">
      <c r="A3032" s="209" t="s">
        <v>1204</v>
      </c>
      <c r="B3032" s="209" t="s">
        <v>1141</v>
      </c>
      <c r="C3032" s="209" t="s">
        <v>1753</v>
      </c>
      <c r="D3032" s="276">
        <v>-1539</v>
      </c>
      <c r="E3032" s="479">
        <v>1.506E-5</v>
      </c>
      <c r="F3032" s="276">
        <v>-1539</v>
      </c>
      <c r="G3032" s="276">
        <v>0</v>
      </c>
      <c r="H3032" s="276">
        <v>0</v>
      </c>
      <c r="I3032" s="276">
        <v>0</v>
      </c>
      <c r="J3032" s="276">
        <v>-1539</v>
      </c>
      <c r="K3032" s="479">
        <v>1.506E-5</v>
      </c>
    </row>
    <row r="3033" spans="1:11" x14ac:dyDescent="0.2">
      <c r="A3033" s="209" t="s">
        <v>1204</v>
      </c>
      <c r="B3033" s="209" t="s">
        <v>1142</v>
      </c>
      <c r="C3033" s="209" t="s">
        <v>1753</v>
      </c>
      <c r="D3033" s="276">
        <v>-214</v>
      </c>
      <c r="E3033" s="479">
        <v>2.0899999999999999E-6</v>
      </c>
      <c r="F3033" s="276">
        <v>-214</v>
      </c>
      <c r="G3033" s="276">
        <v>0</v>
      </c>
      <c r="H3033" s="276">
        <v>0</v>
      </c>
      <c r="I3033" s="276">
        <v>0</v>
      </c>
      <c r="J3033" s="276">
        <v>-214</v>
      </c>
      <c r="K3033" s="479">
        <v>2.0899999999999999E-6</v>
      </c>
    </row>
    <row r="3034" spans="1:11" x14ac:dyDescent="0.2">
      <c r="A3034" s="209" t="s">
        <v>1204</v>
      </c>
      <c r="B3034" s="209" t="s">
        <v>1144</v>
      </c>
      <c r="C3034" s="209" t="s">
        <v>1753</v>
      </c>
      <c r="D3034" s="276">
        <v>-1534</v>
      </c>
      <c r="E3034" s="479">
        <v>1.501E-5</v>
      </c>
      <c r="F3034" s="276">
        <v>-1534</v>
      </c>
      <c r="G3034" s="276">
        <v>0</v>
      </c>
      <c r="H3034" s="276">
        <v>0</v>
      </c>
      <c r="I3034" s="276">
        <v>0</v>
      </c>
      <c r="J3034" s="276">
        <v>-1534</v>
      </c>
      <c r="K3034" s="479">
        <v>1.501E-5</v>
      </c>
    </row>
    <row r="3035" spans="1:11" x14ac:dyDescent="0.2">
      <c r="A3035" s="209" t="s">
        <v>1204</v>
      </c>
      <c r="B3035" s="209" t="s">
        <v>1145</v>
      </c>
      <c r="C3035" s="209" t="s">
        <v>1753</v>
      </c>
      <c r="D3035" s="276">
        <v>-306</v>
      </c>
      <c r="E3035" s="479">
        <v>3.0000000000000001E-6</v>
      </c>
      <c r="F3035" s="276">
        <v>-306</v>
      </c>
      <c r="G3035" s="276">
        <v>0</v>
      </c>
      <c r="H3035" s="276">
        <v>0</v>
      </c>
      <c r="I3035" s="276">
        <v>0</v>
      </c>
      <c r="J3035" s="276">
        <v>-306</v>
      </c>
      <c r="K3035" s="479">
        <v>3.0000000000000001E-6</v>
      </c>
    </row>
    <row r="3036" spans="1:11" x14ac:dyDescent="0.2">
      <c r="A3036" s="209" t="s">
        <v>1204</v>
      </c>
      <c r="B3036" s="209" t="s">
        <v>815</v>
      </c>
      <c r="C3036" s="209" t="s">
        <v>1753</v>
      </c>
      <c r="D3036" s="276">
        <v>-189500</v>
      </c>
      <c r="E3036" s="479">
        <v>1.85479E-3</v>
      </c>
      <c r="F3036" s="276">
        <v>-189500</v>
      </c>
      <c r="G3036" s="276">
        <v>0</v>
      </c>
      <c r="H3036" s="276">
        <v>0</v>
      </c>
      <c r="I3036" s="276">
        <v>0</v>
      </c>
      <c r="J3036" s="276">
        <v>-189500</v>
      </c>
      <c r="K3036" s="479">
        <v>1.85479E-3</v>
      </c>
    </row>
    <row r="3037" spans="1:11" x14ac:dyDescent="0.2">
      <c r="A3037" s="209" t="s">
        <v>1204</v>
      </c>
      <c r="B3037" s="209" t="s">
        <v>1147</v>
      </c>
      <c r="C3037" s="209" t="s">
        <v>1753</v>
      </c>
      <c r="D3037" s="276">
        <v>-834729</v>
      </c>
      <c r="E3037" s="479">
        <v>8.1701499999999993E-3</v>
      </c>
      <c r="F3037" s="276">
        <v>-834729</v>
      </c>
      <c r="G3037" s="276">
        <v>0</v>
      </c>
      <c r="H3037" s="276">
        <v>0</v>
      </c>
      <c r="I3037" s="276">
        <v>0</v>
      </c>
      <c r="J3037" s="276">
        <v>-834729</v>
      </c>
      <c r="K3037" s="479">
        <v>8.1701499999999993E-3</v>
      </c>
    </row>
    <row r="3038" spans="1:11" x14ac:dyDescent="0.2">
      <c r="A3038" s="209" t="s">
        <v>1204</v>
      </c>
      <c r="B3038" s="209" t="s">
        <v>1148</v>
      </c>
      <c r="C3038" s="209" t="s">
        <v>1753</v>
      </c>
      <c r="D3038" s="276">
        <v>-564675</v>
      </c>
      <c r="E3038" s="479">
        <v>5.5269200000000003E-3</v>
      </c>
      <c r="F3038" s="276">
        <v>-564675</v>
      </c>
      <c r="G3038" s="276">
        <v>0</v>
      </c>
      <c r="H3038" s="276">
        <v>0</v>
      </c>
      <c r="I3038" s="276">
        <v>0</v>
      </c>
      <c r="J3038" s="276">
        <v>-564675</v>
      </c>
      <c r="K3038" s="479">
        <v>5.5269200000000003E-3</v>
      </c>
    </row>
    <row r="3039" spans="1:11" x14ac:dyDescent="0.2">
      <c r="A3039" s="209" t="s">
        <v>1204</v>
      </c>
      <c r="B3039" s="209" t="s">
        <v>1150</v>
      </c>
      <c r="C3039" s="209" t="s">
        <v>1753</v>
      </c>
      <c r="D3039" s="276">
        <v>-1787</v>
      </c>
      <c r="E3039" s="479">
        <v>1.749E-5</v>
      </c>
      <c r="F3039" s="276">
        <v>-1787</v>
      </c>
      <c r="G3039" s="276">
        <v>0</v>
      </c>
      <c r="H3039" s="276">
        <v>0</v>
      </c>
      <c r="I3039" s="276">
        <v>0</v>
      </c>
      <c r="J3039" s="276">
        <v>-1787</v>
      </c>
      <c r="K3039" s="479">
        <v>1.749E-5</v>
      </c>
    </row>
    <row r="3040" spans="1:11" x14ac:dyDescent="0.2">
      <c r="A3040" s="209" t="s">
        <v>1204</v>
      </c>
      <c r="B3040" s="209" t="s">
        <v>1152</v>
      </c>
      <c r="C3040" s="209" t="s">
        <v>1753</v>
      </c>
      <c r="D3040" s="276">
        <v>-39136</v>
      </c>
      <c r="E3040" s="479">
        <v>3.8305000000000001E-4</v>
      </c>
      <c r="F3040" s="276">
        <v>-39136</v>
      </c>
      <c r="G3040" s="276">
        <v>0</v>
      </c>
      <c r="H3040" s="276">
        <v>0</v>
      </c>
      <c r="I3040" s="276">
        <v>0</v>
      </c>
      <c r="J3040" s="276">
        <v>-39136</v>
      </c>
      <c r="K3040" s="479">
        <v>3.8305000000000001E-4</v>
      </c>
    </row>
    <row r="3041" spans="1:11" x14ac:dyDescent="0.2">
      <c r="A3041" s="209" t="s">
        <v>1204</v>
      </c>
      <c r="B3041" s="209" t="s">
        <v>1154</v>
      </c>
      <c r="C3041" s="209" t="s">
        <v>1753</v>
      </c>
      <c r="D3041" s="276">
        <v>-69769</v>
      </c>
      <c r="E3041" s="479">
        <v>6.8287999999999997E-4</v>
      </c>
      <c r="F3041" s="276">
        <v>-69769</v>
      </c>
      <c r="G3041" s="276">
        <v>0</v>
      </c>
      <c r="H3041" s="276">
        <v>0</v>
      </c>
      <c r="I3041" s="276">
        <v>0</v>
      </c>
      <c r="J3041" s="276">
        <v>-69769</v>
      </c>
      <c r="K3041" s="479">
        <v>6.8287999999999997E-4</v>
      </c>
    </row>
    <row r="3042" spans="1:11" x14ac:dyDescent="0.2">
      <c r="A3042" s="209" t="s">
        <v>1204</v>
      </c>
      <c r="B3042" s="209" t="s">
        <v>1251</v>
      </c>
      <c r="C3042" s="209" t="s">
        <v>1753</v>
      </c>
      <c r="D3042" s="276">
        <v>-2223</v>
      </c>
      <c r="E3042" s="479">
        <v>2.1759999999999998E-5</v>
      </c>
      <c r="F3042" s="276">
        <v>-2223</v>
      </c>
      <c r="G3042" s="276">
        <v>0</v>
      </c>
      <c r="H3042" s="276">
        <v>0</v>
      </c>
      <c r="I3042" s="276">
        <v>0</v>
      </c>
      <c r="J3042" s="276">
        <v>-2223</v>
      </c>
      <c r="K3042" s="479">
        <v>2.1759999999999998E-5</v>
      </c>
    </row>
    <row r="3043" spans="1:11" x14ac:dyDescent="0.2">
      <c r="A3043" s="209" t="s">
        <v>1204</v>
      </c>
      <c r="B3043" s="209" t="s">
        <v>1156</v>
      </c>
      <c r="C3043" s="209" t="s">
        <v>1753</v>
      </c>
      <c r="D3043" s="276">
        <v>-1819569</v>
      </c>
      <c r="E3043" s="479">
        <v>1.7809559999999999E-2</v>
      </c>
      <c r="F3043" s="276">
        <v>-1819569</v>
      </c>
      <c r="G3043" s="276">
        <v>0</v>
      </c>
      <c r="H3043" s="276">
        <v>0</v>
      </c>
      <c r="I3043" s="276">
        <v>0</v>
      </c>
      <c r="J3043" s="276">
        <v>-1819569</v>
      </c>
      <c r="K3043" s="479">
        <v>1.7809559999999999E-2</v>
      </c>
    </row>
    <row r="3044" spans="1:11" x14ac:dyDescent="0.2">
      <c r="A3044" s="209" t="s">
        <v>1204</v>
      </c>
      <c r="B3044" s="209" t="s">
        <v>1157</v>
      </c>
      <c r="C3044" s="209" t="s">
        <v>1753</v>
      </c>
      <c r="D3044" s="276">
        <v>-17745</v>
      </c>
      <c r="E3044" s="479">
        <v>1.7368E-4</v>
      </c>
      <c r="F3044" s="276">
        <v>-17745</v>
      </c>
      <c r="G3044" s="276">
        <v>0</v>
      </c>
      <c r="H3044" s="276">
        <v>0</v>
      </c>
      <c r="I3044" s="276">
        <v>0</v>
      </c>
      <c r="J3044" s="276">
        <v>-17745</v>
      </c>
      <c r="K3044" s="479">
        <v>1.7368E-4</v>
      </c>
    </row>
    <row r="3045" spans="1:11" x14ac:dyDescent="0.2">
      <c r="A3045" s="209" t="s">
        <v>1204</v>
      </c>
      <c r="B3045" s="209" t="s">
        <v>1158</v>
      </c>
      <c r="C3045" s="209" t="s">
        <v>1753</v>
      </c>
      <c r="D3045" s="276">
        <v>-400902</v>
      </c>
      <c r="E3045" s="479">
        <v>3.9239399999999999E-3</v>
      </c>
      <c r="F3045" s="276">
        <v>-400902</v>
      </c>
      <c r="G3045" s="276">
        <v>0</v>
      </c>
      <c r="H3045" s="276">
        <v>0</v>
      </c>
      <c r="I3045" s="276">
        <v>0</v>
      </c>
      <c r="J3045" s="276">
        <v>-400902</v>
      </c>
      <c r="K3045" s="479">
        <v>3.9239399999999999E-3</v>
      </c>
    </row>
    <row r="3046" spans="1:11" x14ac:dyDescent="0.2">
      <c r="A3046" s="209" t="s">
        <v>1204</v>
      </c>
      <c r="B3046" s="209" t="s">
        <v>1159</v>
      </c>
      <c r="C3046" s="209" t="s">
        <v>1753</v>
      </c>
      <c r="D3046" s="276">
        <v>-940390</v>
      </c>
      <c r="E3046" s="479">
        <v>9.2043400000000001E-3</v>
      </c>
      <c r="F3046" s="276">
        <v>-940390</v>
      </c>
      <c r="G3046" s="276">
        <v>0</v>
      </c>
      <c r="H3046" s="276">
        <v>0</v>
      </c>
      <c r="I3046" s="276">
        <v>0</v>
      </c>
      <c r="J3046" s="276">
        <v>-940390</v>
      </c>
      <c r="K3046" s="479">
        <v>9.2043400000000001E-3</v>
      </c>
    </row>
    <row r="3047" spans="1:11" x14ac:dyDescent="0.2">
      <c r="A3047" s="209" t="s">
        <v>1204</v>
      </c>
      <c r="B3047" s="209" t="s">
        <v>1163</v>
      </c>
      <c r="C3047" s="209" t="s">
        <v>1753</v>
      </c>
      <c r="D3047" s="276">
        <v>-279516</v>
      </c>
      <c r="E3047" s="479">
        <v>2.7358399999999998E-3</v>
      </c>
      <c r="F3047" s="276">
        <v>-279516</v>
      </c>
      <c r="G3047" s="276">
        <v>0</v>
      </c>
      <c r="H3047" s="276">
        <v>0</v>
      </c>
      <c r="I3047" s="276">
        <v>0</v>
      </c>
      <c r="J3047" s="276">
        <v>-279516</v>
      </c>
      <c r="K3047" s="479">
        <v>2.7358399999999998E-3</v>
      </c>
    </row>
    <row r="3048" spans="1:11" x14ac:dyDescent="0.2">
      <c r="A3048" s="209" t="s">
        <v>1204</v>
      </c>
      <c r="B3048" s="209" t="s">
        <v>1164</v>
      </c>
      <c r="C3048" s="209" t="s">
        <v>1753</v>
      </c>
      <c r="D3048" s="276">
        <v>-40116</v>
      </c>
      <c r="E3048" s="479">
        <v>3.9264999999999998E-4</v>
      </c>
      <c r="F3048" s="276">
        <v>-40116</v>
      </c>
      <c r="G3048" s="276">
        <v>0</v>
      </c>
      <c r="H3048" s="276">
        <v>0</v>
      </c>
      <c r="I3048" s="276">
        <v>0</v>
      </c>
      <c r="J3048" s="276">
        <v>-40116</v>
      </c>
      <c r="K3048" s="479">
        <v>3.9264999999999998E-4</v>
      </c>
    </row>
    <row r="3049" spans="1:11" x14ac:dyDescent="0.2">
      <c r="A3049" s="209" t="s">
        <v>1204</v>
      </c>
      <c r="B3049" s="209" t="s">
        <v>1165</v>
      </c>
      <c r="C3049" s="209" t="s">
        <v>1753</v>
      </c>
      <c r="D3049" s="276">
        <v>-183604</v>
      </c>
      <c r="E3049" s="479">
        <v>1.7970799999999999E-3</v>
      </c>
      <c r="F3049" s="276">
        <v>-183604</v>
      </c>
      <c r="G3049" s="276">
        <v>0</v>
      </c>
      <c r="H3049" s="276">
        <v>0</v>
      </c>
      <c r="I3049" s="276">
        <v>0</v>
      </c>
      <c r="J3049" s="276">
        <v>-183604</v>
      </c>
      <c r="K3049" s="479">
        <v>1.7970799999999999E-3</v>
      </c>
    </row>
    <row r="3050" spans="1:11" x14ac:dyDescent="0.2">
      <c r="A3050" s="209" t="s">
        <v>1204</v>
      </c>
      <c r="B3050" s="209" t="s">
        <v>1167</v>
      </c>
      <c r="C3050" s="209" t="s">
        <v>1753</v>
      </c>
      <c r="D3050" s="276">
        <v>-1825463</v>
      </c>
      <c r="E3050" s="479">
        <v>1.7867250000000001E-2</v>
      </c>
      <c r="F3050" s="276">
        <v>-1825463</v>
      </c>
      <c r="G3050" s="276">
        <v>0</v>
      </c>
      <c r="H3050" s="276">
        <v>0</v>
      </c>
      <c r="I3050" s="276">
        <v>0</v>
      </c>
      <c r="J3050" s="276">
        <v>-1825463</v>
      </c>
      <c r="K3050" s="479">
        <v>1.7867250000000001E-2</v>
      </c>
    </row>
    <row r="3051" spans="1:11" x14ac:dyDescent="0.2">
      <c r="A3051" s="209" t="s">
        <v>1204</v>
      </c>
      <c r="B3051" s="209" t="s">
        <v>1168</v>
      </c>
      <c r="C3051" s="209" t="s">
        <v>1753</v>
      </c>
      <c r="D3051" s="276">
        <v>-4515</v>
      </c>
      <c r="E3051" s="479">
        <v>4.4190000000000002E-5</v>
      </c>
      <c r="F3051" s="276">
        <v>-4515</v>
      </c>
      <c r="G3051" s="276">
        <v>0</v>
      </c>
      <c r="H3051" s="276">
        <v>0</v>
      </c>
      <c r="I3051" s="276">
        <v>0</v>
      </c>
      <c r="J3051" s="276">
        <v>-4515</v>
      </c>
      <c r="K3051" s="479">
        <v>4.4190000000000002E-5</v>
      </c>
    </row>
    <row r="3052" spans="1:11" x14ac:dyDescent="0.2">
      <c r="A3052" s="209" t="s">
        <v>1204</v>
      </c>
      <c r="B3052" s="209" t="s">
        <v>1169</v>
      </c>
      <c r="C3052" s="209" t="s">
        <v>1753</v>
      </c>
      <c r="D3052" s="276">
        <v>-308083</v>
      </c>
      <c r="E3052" s="479">
        <v>3.0154499999999998E-3</v>
      </c>
      <c r="F3052" s="276">
        <v>-308083</v>
      </c>
      <c r="G3052" s="276">
        <v>0</v>
      </c>
      <c r="H3052" s="276">
        <v>0</v>
      </c>
      <c r="I3052" s="276">
        <v>0</v>
      </c>
      <c r="J3052" s="276">
        <v>-308083</v>
      </c>
      <c r="K3052" s="479">
        <v>3.0154499999999998E-3</v>
      </c>
    </row>
    <row r="3053" spans="1:11" x14ac:dyDescent="0.2">
      <c r="A3053" s="209" t="s">
        <v>1204</v>
      </c>
      <c r="B3053" s="209" t="s">
        <v>1171</v>
      </c>
      <c r="C3053" s="209" t="s">
        <v>1753</v>
      </c>
      <c r="D3053" s="276">
        <v>-271364</v>
      </c>
      <c r="E3053" s="479">
        <v>2.6560500000000001E-3</v>
      </c>
      <c r="F3053" s="276">
        <v>-271364</v>
      </c>
      <c r="G3053" s="276">
        <v>0</v>
      </c>
      <c r="H3053" s="276">
        <v>0</v>
      </c>
      <c r="I3053" s="276">
        <v>0</v>
      </c>
      <c r="J3053" s="276">
        <v>-271364</v>
      </c>
      <c r="K3053" s="479">
        <v>2.6560500000000001E-3</v>
      </c>
    </row>
    <row r="3054" spans="1:11" x14ac:dyDescent="0.2">
      <c r="A3054" s="209" t="s">
        <v>1204</v>
      </c>
      <c r="B3054" s="209" t="s">
        <v>1172</v>
      </c>
      <c r="C3054" s="209" t="s">
        <v>1753</v>
      </c>
      <c r="D3054" s="276">
        <v>-145193</v>
      </c>
      <c r="E3054" s="479">
        <v>1.4211199999999999E-3</v>
      </c>
      <c r="F3054" s="276">
        <v>-145193</v>
      </c>
      <c r="G3054" s="276">
        <v>0</v>
      </c>
      <c r="H3054" s="276">
        <v>0</v>
      </c>
      <c r="I3054" s="276">
        <v>0</v>
      </c>
      <c r="J3054" s="276">
        <v>-145193</v>
      </c>
      <c r="K3054" s="479">
        <v>1.4211199999999999E-3</v>
      </c>
    </row>
    <row r="3055" spans="1:11" x14ac:dyDescent="0.2">
      <c r="A3055" s="209" t="s">
        <v>1204</v>
      </c>
      <c r="B3055" s="209" t="s">
        <v>1173</v>
      </c>
      <c r="C3055" s="209" t="s">
        <v>1753</v>
      </c>
      <c r="D3055" s="276">
        <v>-1631187</v>
      </c>
      <c r="E3055" s="479">
        <v>1.5965710000000001E-2</v>
      </c>
      <c r="F3055" s="276">
        <v>-1631187</v>
      </c>
      <c r="G3055" s="276">
        <v>0</v>
      </c>
      <c r="H3055" s="276">
        <v>0</v>
      </c>
      <c r="I3055" s="276">
        <v>0</v>
      </c>
      <c r="J3055" s="276">
        <v>-1631187</v>
      </c>
      <c r="K3055" s="479">
        <v>1.5965710000000001E-2</v>
      </c>
    </row>
    <row r="3056" spans="1:11" x14ac:dyDescent="0.2">
      <c r="A3056" s="209" t="s">
        <v>1204</v>
      </c>
      <c r="B3056" s="209" t="s">
        <v>793</v>
      </c>
      <c r="C3056" s="209" t="s">
        <v>1753</v>
      </c>
      <c r="D3056" s="276">
        <v>-3569</v>
      </c>
      <c r="E3056" s="479">
        <v>3.4929999999999999E-5</v>
      </c>
      <c r="F3056" s="276">
        <v>-3569</v>
      </c>
      <c r="G3056" s="276">
        <v>0</v>
      </c>
      <c r="H3056" s="276">
        <v>0</v>
      </c>
      <c r="I3056" s="276">
        <v>0</v>
      </c>
      <c r="J3056" s="276">
        <v>-3569</v>
      </c>
      <c r="K3056" s="479">
        <v>3.4929999999999999E-5</v>
      </c>
    </row>
    <row r="3057" spans="1:11" x14ac:dyDescent="0.2">
      <c r="A3057" s="209" t="s">
        <v>1204</v>
      </c>
      <c r="B3057" s="209" t="s">
        <v>1176</v>
      </c>
      <c r="C3057" s="209" t="s">
        <v>1753</v>
      </c>
      <c r="D3057" s="276">
        <v>-128344</v>
      </c>
      <c r="E3057" s="479">
        <v>1.2562000000000001E-3</v>
      </c>
      <c r="F3057" s="276">
        <v>-128344</v>
      </c>
      <c r="G3057" s="276">
        <v>0</v>
      </c>
      <c r="H3057" s="276">
        <v>0</v>
      </c>
      <c r="I3057" s="276">
        <v>0</v>
      </c>
      <c r="J3057" s="276">
        <v>-128344</v>
      </c>
      <c r="K3057" s="479">
        <v>1.2562000000000001E-3</v>
      </c>
    </row>
    <row r="3058" spans="1:11" x14ac:dyDescent="0.2">
      <c r="A3058" s="209" t="s">
        <v>1204</v>
      </c>
      <c r="B3058" s="209" t="s">
        <v>1177</v>
      </c>
      <c r="C3058" s="209" t="s">
        <v>1753</v>
      </c>
      <c r="D3058" s="276">
        <v>-112000</v>
      </c>
      <c r="E3058" s="479">
        <v>1.0962299999999999E-3</v>
      </c>
      <c r="F3058" s="276">
        <v>-112000</v>
      </c>
      <c r="G3058" s="276">
        <v>0</v>
      </c>
      <c r="H3058" s="276">
        <v>0</v>
      </c>
      <c r="I3058" s="276">
        <v>0</v>
      </c>
      <c r="J3058" s="276">
        <v>-112000</v>
      </c>
      <c r="K3058" s="479">
        <v>1.0962299999999999E-3</v>
      </c>
    </row>
    <row r="3059" spans="1:11" x14ac:dyDescent="0.2">
      <c r="A3059" s="209" t="s">
        <v>1204</v>
      </c>
      <c r="B3059" s="209" t="s">
        <v>1178</v>
      </c>
      <c r="C3059" s="209" t="s">
        <v>1753</v>
      </c>
      <c r="D3059" s="276">
        <v>-71</v>
      </c>
      <c r="E3059" s="479">
        <v>6.8999999999999996E-7</v>
      </c>
      <c r="F3059" s="276">
        <v>-71</v>
      </c>
      <c r="G3059" s="276">
        <v>0</v>
      </c>
      <c r="H3059" s="276">
        <v>0</v>
      </c>
      <c r="I3059" s="276">
        <v>0</v>
      </c>
      <c r="J3059" s="276">
        <v>-71</v>
      </c>
      <c r="K3059" s="479">
        <v>6.8999999999999996E-7</v>
      </c>
    </row>
    <row r="3060" spans="1:11" x14ac:dyDescent="0.2">
      <c r="A3060" s="209" t="s">
        <v>1204</v>
      </c>
      <c r="B3060" s="209" t="s">
        <v>1179</v>
      </c>
      <c r="C3060" s="209" t="s">
        <v>1753</v>
      </c>
      <c r="D3060" s="276">
        <v>-881900</v>
      </c>
      <c r="E3060" s="479">
        <v>8.6318499999999999E-3</v>
      </c>
      <c r="F3060" s="276">
        <v>-881900</v>
      </c>
      <c r="G3060" s="276">
        <v>0</v>
      </c>
      <c r="H3060" s="276">
        <v>0</v>
      </c>
      <c r="I3060" s="276">
        <v>0</v>
      </c>
      <c r="J3060" s="276">
        <v>-881900</v>
      </c>
      <c r="K3060" s="479">
        <v>8.6318499999999999E-3</v>
      </c>
    </row>
    <row r="3061" spans="1:11" x14ac:dyDescent="0.2">
      <c r="A3061" s="209" t="s">
        <v>1204</v>
      </c>
      <c r="B3061" s="209" t="s">
        <v>1180</v>
      </c>
      <c r="C3061" s="209" t="s">
        <v>1753</v>
      </c>
      <c r="D3061" s="276">
        <v>-277</v>
      </c>
      <c r="E3061" s="479">
        <v>2.7099999999999999E-6</v>
      </c>
      <c r="F3061" s="276">
        <v>-277</v>
      </c>
      <c r="G3061" s="276">
        <v>0</v>
      </c>
      <c r="H3061" s="276">
        <v>0</v>
      </c>
      <c r="I3061" s="276">
        <v>0</v>
      </c>
      <c r="J3061" s="276">
        <v>-277</v>
      </c>
      <c r="K3061" s="479">
        <v>2.7099999999999999E-6</v>
      </c>
    </row>
    <row r="3062" spans="1:11" x14ac:dyDescent="0.2">
      <c r="A3062" s="209" t="s">
        <v>1204</v>
      </c>
      <c r="B3062" s="209" t="s">
        <v>1181</v>
      </c>
      <c r="C3062" s="209" t="s">
        <v>1753</v>
      </c>
      <c r="D3062" s="276">
        <v>-8</v>
      </c>
      <c r="E3062" s="479">
        <v>8.0000000000000002E-8</v>
      </c>
      <c r="F3062" s="276">
        <v>-8</v>
      </c>
      <c r="G3062" s="276">
        <v>0</v>
      </c>
      <c r="H3062" s="276">
        <v>0</v>
      </c>
      <c r="I3062" s="276">
        <v>0</v>
      </c>
      <c r="J3062" s="276">
        <v>-8</v>
      </c>
      <c r="K3062" s="479">
        <v>8.0000000000000002E-8</v>
      </c>
    </row>
    <row r="3063" spans="1:11" x14ac:dyDescent="0.2">
      <c r="A3063" s="209" t="s">
        <v>1204</v>
      </c>
      <c r="B3063" s="209" t="s">
        <v>1182</v>
      </c>
      <c r="C3063" s="209" t="s">
        <v>1753</v>
      </c>
      <c r="D3063" s="276">
        <v>-2789039</v>
      </c>
      <c r="E3063" s="479">
        <v>2.729852E-2</v>
      </c>
      <c r="F3063" s="276">
        <v>-2789039</v>
      </c>
      <c r="G3063" s="276">
        <v>0</v>
      </c>
      <c r="H3063" s="276">
        <v>0</v>
      </c>
      <c r="I3063" s="276">
        <v>0</v>
      </c>
      <c r="J3063" s="276">
        <v>-2789039</v>
      </c>
      <c r="K3063" s="479">
        <v>2.729852E-2</v>
      </c>
    </row>
    <row r="3064" spans="1:11" x14ac:dyDescent="0.2">
      <c r="A3064" s="209" t="s">
        <v>1204</v>
      </c>
      <c r="B3064" s="209" t="s">
        <v>1183</v>
      </c>
      <c r="C3064" s="209" t="s">
        <v>1753</v>
      </c>
      <c r="D3064" s="276">
        <v>-597564</v>
      </c>
      <c r="E3064" s="479">
        <v>5.8488300000000002E-3</v>
      </c>
      <c r="F3064" s="276">
        <v>-597564</v>
      </c>
      <c r="G3064" s="276">
        <v>0</v>
      </c>
      <c r="H3064" s="276">
        <v>0</v>
      </c>
      <c r="I3064" s="276">
        <v>0</v>
      </c>
      <c r="J3064" s="276">
        <v>-597564</v>
      </c>
      <c r="K3064" s="479">
        <v>5.8488300000000002E-3</v>
      </c>
    </row>
    <row r="3065" spans="1:11" x14ac:dyDescent="0.2">
      <c r="A3065" s="209" t="s">
        <v>1204</v>
      </c>
      <c r="B3065" s="209" t="s">
        <v>1184</v>
      </c>
      <c r="C3065" s="209" t="s">
        <v>1753</v>
      </c>
      <c r="D3065" s="276">
        <v>-447086</v>
      </c>
      <c r="E3065" s="479">
        <v>4.3759799999999998E-3</v>
      </c>
      <c r="F3065" s="276">
        <v>-447086</v>
      </c>
      <c r="G3065" s="276">
        <v>0</v>
      </c>
      <c r="H3065" s="276">
        <v>0</v>
      </c>
      <c r="I3065" s="276">
        <v>0</v>
      </c>
      <c r="J3065" s="276">
        <v>-447086</v>
      </c>
      <c r="K3065" s="479">
        <v>4.3759799999999998E-3</v>
      </c>
    </row>
    <row r="3066" spans="1:11" x14ac:dyDescent="0.2">
      <c r="A3066" s="209" t="s">
        <v>1204</v>
      </c>
      <c r="B3066" s="209" t="s">
        <v>1185</v>
      </c>
      <c r="C3066" s="209" t="s">
        <v>1753</v>
      </c>
      <c r="D3066" s="276">
        <v>-2746</v>
      </c>
      <c r="E3066" s="479">
        <v>2.688E-5</v>
      </c>
      <c r="F3066" s="276">
        <v>-2746</v>
      </c>
      <c r="G3066" s="276">
        <v>0</v>
      </c>
      <c r="H3066" s="276">
        <v>0</v>
      </c>
      <c r="I3066" s="276">
        <v>0</v>
      </c>
      <c r="J3066" s="276">
        <v>-2746</v>
      </c>
      <c r="K3066" s="479">
        <v>2.688E-5</v>
      </c>
    </row>
    <row r="3067" spans="1:11" x14ac:dyDescent="0.2">
      <c r="A3067" s="209" t="s">
        <v>1204</v>
      </c>
      <c r="B3067" s="209" t="s">
        <v>1186</v>
      </c>
      <c r="C3067" s="209" t="s">
        <v>1753</v>
      </c>
      <c r="D3067" s="276">
        <v>-211675</v>
      </c>
      <c r="E3067" s="479">
        <v>2.0718300000000002E-3</v>
      </c>
      <c r="F3067" s="276">
        <v>-211675</v>
      </c>
      <c r="G3067" s="276">
        <v>0</v>
      </c>
      <c r="H3067" s="276">
        <v>0</v>
      </c>
      <c r="I3067" s="276">
        <v>0</v>
      </c>
      <c r="J3067" s="276">
        <v>-211675</v>
      </c>
      <c r="K3067" s="479">
        <v>2.0718300000000002E-3</v>
      </c>
    </row>
    <row r="3068" spans="1:11" x14ac:dyDescent="0.2">
      <c r="A3068" s="209" t="s">
        <v>1204</v>
      </c>
      <c r="B3068" s="209" t="s">
        <v>1187</v>
      </c>
      <c r="C3068" s="209" t="s">
        <v>1753</v>
      </c>
      <c r="D3068" s="276">
        <v>-16113</v>
      </c>
      <c r="E3068" s="479">
        <v>1.5771000000000001E-4</v>
      </c>
      <c r="F3068" s="276">
        <v>-16113</v>
      </c>
      <c r="G3068" s="276">
        <v>0</v>
      </c>
      <c r="H3068" s="276">
        <v>0</v>
      </c>
      <c r="I3068" s="276">
        <v>0</v>
      </c>
      <c r="J3068" s="276">
        <v>-16113</v>
      </c>
      <c r="K3068" s="479">
        <v>1.5771000000000001E-4</v>
      </c>
    </row>
    <row r="3069" spans="1:11" x14ac:dyDescent="0.2">
      <c r="A3069" s="209" t="s">
        <v>1204</v>
      </c>
      <c r="B3069" s="209" t="s">
        <v>1189</v>
      </c>
      <c r="C3069" s="209" t="s">
        <v>1753</v>
      </c>
      <c r="D3069" s="276">
        <v>-50648</v>
      </c>
      <c r="E3069" s="479">
        <v>4.9573E-4</v>
      </c>
      <c r="F3069" s="276">
        <v>-50648</v>
      </c>
      <c r="G3069" s="276">
        <v>0</v>
      </c>
      <c r="H3069" s="276">
        <v>0</v>
      </c>
      <c r="I3069" s="276">
        <v>0</v>
      </c>
      <c r="J3069" s="276">
        <v>-50648</v>
      </c>
      <c r="K3069" s="479">
        <v>4.9573E-4</v>
      </c>
    </row>
    <row r="3070" spans="1:11" x14ac:dyDescent="0.2">
      <c r="A3070" s="209" t="s">
        <v>1204</v>
      </c>
      <c r="B3070" s="209" t="s">
        <v>1190</v>
      </c>
      <c r="C3070" s="209" t="s">
        <v>1753</v>
      </c>
      <c r="D3070" s="276">
        <v>-102168127</v>
      </c>
      <c r="E3070" s="479">
        <v>1</v>
      </c>
      <c r="F3070" s="276">
        <v>-102168127</v>
      </c>
      <c r="G3070" s="276">
        <v>0</v>
      </c>
      <c r="H3070" s="276">
        <v>0</v>
      </c>
      <c r="I3070" s="276">
        <v>0</v>
      </c>
      <c r="J3070" s="276">
        <v>-102168127</v>
      </c>
      <c r="K3070" s="479">
        <v>1</v>
      </c>
    </row>
    <row r="3071" spans="1:11" x14ac:dyDescent="0.2">
      <c r="A3071" s="209" t="s">
        <v>1204</v>
      </c>
      <c r="B3071" s="209" t="s">
        <v>691</v>
      </c>
      <c r="C3071" s="209" t="s">
        <v>1753</v>
      </c>
      <c r="D3071" s="276">
        <v>-102168127</v>
      </c>
      <c r="E3071" s="479">
        <v>1</v>
      </c>
      <c r="F3071" s="276">
        <v>0</v>
      </c>
      <c r="G3071" s="276">
        <v>0</v>
      </c>
      <c r="H3071" s="276">
        <v>0</v>
      </c>
      <c r="I3071" s="276">
        <v>0</v>
      </c>
      <c r="J3071" s="276">
        <v>-102168127</v>
      </c>
      <c r="K3071" s="479">
        <v>1</v>
      </c>
    </row>
    <row r="3072" spans="1:11" x14ac:dyDescent="0.2">
      <c r="A3072" s="209" t="s">
        <v>1207</v>
      </c>
      <c r="B3072" s="209" t="s">
        <v>508</v>
      </c>
      <c r="C3072" s="209" t="s">
        <v>1753</v>
      </c>
      <c r="D3072" s="276">
        <v>-280172</v>
      </c>
      <c r="E3072" s="479">
        <v>-5.1104000000000004E-4</v>
      </c>
      <c r="F3072" s="276">
        <v>-265983</v>
      </c>
      <c r="G3072" s="276">
        <v>498</v>
      </c>
      <c r="H3072" s="276">
        <v>3</v>
      </c>
      <c r="I3072" s="276">
        <v>1482</v>
      </c>
      <c r="J3072" s="276">
        <v>-278189</v>
      </c>
      <c r="K3072" s="479">
        <v>-5.0741999999999996E-4</v>
      </c>
    </row>
    <row r="3073" spans="1:11" x14ac:dyDescent="0.2">
      <c r="A3073" s="209" t="s">
        <v>1207</v>
      </c>
      <c r="B3073" s="209" t="s">
        <v>500</v>
      </c>
      <c r="C3073" s="209" t="s">
        <v>1753</v>
      </c>
      <c r="D3073" s="276">
        <v>-155381</v>
      </c>
      <c r="E3073" s="479">
        <v>-2.8341999999999999E-4</v>
      </c>
      <c r="F3073" s="276">
        <v>-253313</v>
      </c>
      <c r="G3073" s="276">
        <v>39390</v>
      </c>
      <c r="H3073" s="276">
        <v>49443</v>
      </c>
      <c r="I3073" s="276">
        <v>14523</v>
      </c>
      <c r="J3073" s="276">
        <v>-52025</v>
      </c>
      <c r="K3073" s="479">
        <v>-9.4889999999999994E-5</v>
      </c>
    </row>
    <row r="3074" spans="1:11" x14ac:dyDescent="0.2">
      <c r="A3074" s="209" t="s">
        <v>1207</v>
      </c>
      <c r="B3074" s="209" t="s">
        <v>490</v>
      </c>
      <c r="C3074" s="209" t="s">
        <v>1753</v>
      </c>
      <c r="D3074" s="276">
        <v>1505106</v>
      </c>
      <c r="E3074" s="479">
        <v>2.7453500000000001E-3</v>
      </c>
      <c r="F3074" s="276">
        <v>-44439</v>
      </c>
      <c r="G3074" s="276">
        <v>701984</v>
      </c>
      <c r="H3074" s="276">
        <v>778747</v>
      </c>
      <c r="I3074" s="276">
        <v>173437</v>
      </c>
      <c r="J3074" s="276">
        <v>3159274</v>
      </c>
      <c r="K3074" s="479">
        <v>5.7625899999999997E-3</v>
      </c>
    </row>
    <row r="3075" spans="1:11" x14ac:dyDescent="0.2">
      <c r="A3075" s="209" t="s">
        <v>1207</v>
      </c>
      <c r="B3075" s="209" t="s">
        <v>489</v>
      </c>
      <c r="C3075" s="209" t="s">
        <v>1753</v>
      </c>
      <c r="D3075" s="276">
        <v>383484</v>
      </c>
      <c r="E3075" s="479">
        <v>6.9948000000000005E-4</v>
      </c>
      <c r="F3075" s="276">
        <v>-151364</v>
      </c>
      <c r="G3075" s="276">
        <v>582285</v>
      </c>
      <c r="H3075" s="276">
        <v>382360</v>
      </c>
      <c r="I3075" s="276">
        <v>27282</v>
      </c>
      <c r="J3075" s="276">
        <v>1375411</v>
      </c>
      <c r="K3075" s="479">
        <v>2.50878E-3</v>
      </c>
    </row>
    <row r="3076" spans="1:11" x14ac:dyDescent="0.2">
      <c r="A3076" s="209" t="s">
        <v>1207</v>
      </c>
      <c r="B3076" s="209" t="s">
        <v>487</v>
      </c>
      <c r="C3076" s="209" t="s">
        <v>1753</v>
      </c>
      <c r="D3076" s="276">
        <v>-891076</v>
      </c>
      <c r="E3076" s="479">
        <v>-1.6253400000000001E-3</v>
      </c>
      <c r="F3076" s="276">
        <v>-901820</v>
      </c>
      <c r="G3076" s="276">
        <v>538</v>
      </c>
      <c r="H3076" s="276">
        <v>361</v>
      </c>
      <c r="I3076" s="276">
        <v>302</v>
      </c>
      <c r="J3076" s="276">
        <v>-889875</v>
      </c>
      <c r="K3076" s="479">
        <v>-1.6231500000000001E-3</v>
      </c>
    </row>
    <row r="3077" spans="1:11" x14ac:dyDescent="0.2">
      <c r="A3077" s="209" t="s">
        <v>1207</v>
      </c>
      <c r="B3077" s="209" t="s">
        <v>479</v>
      </c>
      <c r="C3077" s="209" t="s">
        <v>1753</v>
      </c>
      <c r="D3077" s="276">
        <v>-142153</v>
      </c>
      <c r="E3077" s="479">
        <v>-2.5929000000000002E-4</v>
      </c>
      <c r="F3077" s="276">
        <v>-418301</v>
      </c>
      <c r="G3077" s="276">
        <v>109140</v>
      </c>
      <c r="H3077" s="276">
        <v>215020</v>
      </c>
      <c r="I3077" s="276">
        <v>21338</v>
      </c>
      <c r="J3077" s="276">
        <v>203345</v>
      </c>
      <c r="K3077" s="479">
        <v>3.7091000000000001E-4</v>
      </c>
    </row>
    <row r="3078" spans="1:11" x14ac:dyDescent="0.2">
      <c r="A3078" s="209" t="s">
        <v>1207</v>
      </c>
      <c r="B3078" s="209" t="s">
        <v>472</v>
      </c>
      <c r="C3078" s="209" t="s">
        <v>1753</v>
      </c>
      <c r="D3078" s="276">
        <v>331738</v>
      </c>
      <c r="E3078" s="479">
        <v>6.0510000000000002E-4</v>
      </c>
      <c r="F3078" s="276">
        <v>-47167</v>
      </c>
      <c r="G3078" s="276">
        <v>29319</v>
      </c>
      <c r="H3078" s="276">
        <v>48214</v>
      </c>
      <c r="I3078" s="276">
        <v>7171</v>
      </c>
      <c r="J3078" s="276">
        <v>416442</v>
      </c>
      <c r="K3078" s="479">
        <v>7.5960000000000003E-4</v>
      </c>
    </row>
    <row r="3079" spans="1:11" x14ac:dyDescent="0.2">
      <c r="A3079" s="209" t="s">
        <v>1207</v>
      </c>
      <c r="B3079" s="209" t="s">
        <v>464</v>
      </c>
      <c r="C3079" s="209" t="s">
        <v>1753</v>
      </c>
      <c r="D3079" s="276">
        <v>411830</v>
      </c>
      <c r="E3079" s="479">
        <v>7.5119E-4</v>
      </c>
      <c r="F3079" s="276">
        <v>0</v>
      </c>
      <c r="G3079" s="276">
        <v>0</v>
      </c>
      <c r="H3079" s="276">
        <v>0</v>
      </c>
      <c r="I3079" s="276">
        <v>0</v>
      </c>
      <c r="J3079" s="276">
        <v>411830</v>
      </c>
      <c r="K3079" s="479">
        <v>7.5119E-4</v>
      </c>
    </row>
    <row r="3080" spans="1:11" x14ac:dyDescent="0.2">
      <c r="A3080" s="209" t="s">
        <v>1207</v>
      </c>
      <c r="B3080" s="209" t="s">
        <v>1095</v>
      </c>
      <c r="C3080" s="209" t="s">
        <v>1753</v>
      </c>
      <c r="D3080" s="276">
        <v>243122</v>
      </c>
      <c r="E3080" s="479">
        <v>4.4346000000000001E-4</v>
      </c>
      <c r="F3080" s="276">
        <v>0</v>
      </c>
      <c r="G3080" s="276">
        <v>0</v>
      </c>
      <c r="H3080" s="276">
        <v>0</v>
      </c>
      <c r="I3080" s="276">
        <v>0</v>
      </c>
      <c r="J3080" s="276">
        <v>243122</v>
      </c>
      <c r="K3080" s="479">
        <v>4.4346000000000001E-4</v>
      </c>
    </row>
    <row r="3081" spans="1:11" x14ac:dyDescent="0.2">
      <c r="A3081" s="209" t="s">
        <v>1207</v>
      </c>
      <c r="B3081" s="209" t="s">
        <v>1096</v>
      </c>
      <c r="C3081" s="209" t="s">
        <v>1753</v>
      </c>
      <c r="D3081" s="276">
        <v>-127969</v>
      </c>
      <c r="E3081" s="479">
        <v>-2.3342E-4</v>
      </c>
      <c r="F3081" s="276">
        <v>-119910</v>
      </c>
      <c r="G3081" s="276">
        <v>1224</v>
      </c>
      <c r="H3081" s="276">
        <v>0</v>
      </c>
      <c r="I3081" s="276">
        <v>551</v>
      </c>
      <c r="J3081" s="276">
        <v>-126194</v>
      </c>
      <c r="K3081" s="479">
        <v>-2.3018E-4</v>
      </c>
    </row>
    <row r="3082" spans="1:11" x14ac:dyDescent="0.2">
      <c r="A3082" s="209" t="s">
        <v>1207</v>
      </c>
      <c r="B3082" s="209" t="s">
        <v>1097</v>
      </c>
      <c r="C3082" s="209" t="s">
        <v>1753</v>
      </c>
      <c r="D3082" s="276">
        <v>133331</v>
      </c>
      <c r="E3082" s="479">
        <v>2.432E-4</v>
      </c>
      <c r="F3082" s="276">
        <v>-16152</v>
      </c>
      <c r="G3082" s="276">
        <v>81132</v>
      </c>
      <c r="H3082" s="276">
        <v>83136</v>
      </c>
      <c r="I3082" s="276">
        <v>6054</v>
      </c>
      <c r="J3082" s="276">
        <v>303653</v>
      </c>
      <c r="K3082" s="479">
        <v>5.5387000000000004E-4</v>
      </c>
    </row>
    <row r="3083" spans="1:11" x14ac:dyDescent="0.2">
      <c r="A3083" s="209" t="s">
        <v>1207</v>
      </c>
      <c r="B3083" s="209" t="s">
        <v>1098</v>
      </c>
      <c r="C3083" s="209" t="s">
        <v>1753</v>
      </c>
      <c r="D3083" s="276">
        <v>179373</v>
      </c>
      <c r="E3083" s="479">
        <v>3.2717999999999999E-4</v>
      </c>
      <c r="F3083" s="276">
        <v>-176481</v>
      </c>
      <c r="G3083" s="276">
        <v>74992</v>
      </c>
      <c r="H3083" s="276">
        <v>216189</v>
      </c>
      <c r="I3083" s="276">
        <v>18195</v>
      </c>
      <c r="J3083" s="276">
        <v>488749</v>
      </c>
      <c r="K3083" s="479">
        <v>8.9148999999999999E-4</v>
      </c>
    </row>
    <row r="3084" spans="1:11" x14ac:dyDescent="0.2">
      <c r="A3084" s="209" t="s">
        <v>1207</v>
      </c>
      <c r="B3084" s="209" t="s">
        <v>1099</v>
      </c>
      <c r="C3084" s="209" t="s">
        <v>1753</v>
      </c>
      <c r="D3084" s="276">
        <v>-14036</v>
      </c>
      <c r="E3084" s="479">
        <v>-2.5599999999999999E-5</v>
      </c>
      <c r="F3084" s="276">
        <v>-29595</v>
      </c>
      <c r="G3084" s="276">
        <v>4358</v>
      </c>
      <c r="H3084" s="276">
        <v>25953</v>
      </c>
      <c r="I3084" s="276">
        <v>757</v>
      </c>
      <c r="J3084" s="276">
        <v>17032</v>
      </c>
      <c r="K3084" s="479">
        <v>3.1069999999999999E-5</v>
      </c>
    </row>
    <row r="3085" spans="1:11" x14ac:dyDescent="0.2">
      <c r="A3085" s="209" t="s">
        <v>1207</v>
      </c>
      <c r="B3085" s="209" t="s">
        <v>453</v>
      </c>
      <c r="C3085" s="209" t="s">
        <v>1753</v>
      </c>
      <c r="D3085" s="276">
        <v>-17611875</v>
      </c>
      <c r="E3085" s="479">
        <v>-3.2124460000000001E-2</v>
      </c>
      <c r="F3085" s="276">
        <v>-17612212</v>
      </c>
      <c r="G3085" s="276">
        <v>564</v>
      </c>
      <c r="H3085" s="276">
        <v>156</v>
      </c>
      <c r="I3085" s="276">
        <v>1749</v>
      </c>
      <c r="J3085" s="276">
        <v>-17609406</v>
      </c>
      <c r="K3085" s="479">
        <v>-3.2119960000000003E-2</v>
      </c>
    </row>
    <row r="3086" spans="1:11" x14ac:dyDescent="0.2">
      <c r="A3086" s="209" t="s">
        <v>1207</v>
      </c>
      <c r="B3086" s="209" t="s">
        <v>449</v>
      </c>
      <c r="C3086" s="209" t="s">
        <v>1753</v>
      </c>
      <c r="D3086" s="276">
        <v>-5779</v>
      </c>
      <c r="E3086" s="479">
        <v>-1.0540000000000001E-5</v>
      </c>
      <c r="F3086" s="276">
        <v>-14473</v>
      </c>
      <c r="G3086" s="276">
        <v>1014</v>
      </c>
      <c r="H3086" s="276">
        <v>40</v>
      </c>
      <c r="I3086" s="276">
        <v>7054</v>
      </c>
      <c r="J3086" s="276">
        <v>2329</v>
      </c>
      <c r="K3086" s="479">
        <v>4.25E-6</v>
      </c>
    </row>
    <row r="3087" spans="1:11" x14ac:dyDescent="0.2">
      <c r="A3087" s="209" t="s">
        <v>1207</v>
      </c>
      <c r="B3087" s="209" t="s">
        <v>1826</v>
      </c>
      <c r="C3087" s="209" t="s">
        <v>1753</v>
      </c>
      <c r="D3087" s="276">
        <v>-2650459</v>
      </c>
      <c r="E3087" s="479">
        <v>-4.8345000000000003E-3</v>
      </c>
      <c r="F3087" s="276">
        <v>-2667572</v>
      </c>
      <c r="G3087" s="276">
        <v>743</v>
      </c>
      <c r="H3087" s="276">
        <v>232</v>
      </c>
      <c r="I3087" s="276">
        <v>6151</v>
      </c>
      <c r="J3087" s="276">
        <v>-2643333</v>
      </c>
      <c r="K3087" s="479">
        <v>-4.8215000000000003E-3</v>
      </c>
    </row>
    <row r="3088" spans="1:11" x14ac:dyDescent="0.2">
      <c r="A3088" s="209" t="s">
        <v>1207</v>
      </c>
      <c r="B3088" s="209" t="s">
        <v>444</v>
      </c>
      <c r="C3088" s="209" t="s">
        <v>1753</v>
      </c>
      <c r="D3088" s="276">
        <v>1961609</v>
      </c>
      <c r="E3088" s="479">
        <v>3.5780199999999999E-3</v>
      </c>
      <c r="F3088" s="276">
        <v>-1509668</v>
      </c>
      <c r="G3088" s="276">
        <v>908888</v>
      </c>
      <c r="H3088" s="276">
        <v>1564312</v>
      </c>
      <c r="I3088" s="276">
        <v>155444</v>
      </c>
      <c r="J3088" s="276">
        <v>4590253</v>
      </c>
      <c r="K3088" s="479">
        <v>8.3727300000000001E-3</v>
      </c>
    </row>
    <row r="3089" spans="1:11" x14ac:dyDescent="0.2">
      <c r="A3089" s="209" t="s">
        <v>1207</v>
      </c>
      <c r="B3089" s="209" t="s">
        <v>440</v>
      </c>
      <c r="C3089" s="209" t="s">
        <v>1753</v>
      </c>
      <c r="D3089" s="276">
        <v>1736833</v>
      </c>
      <c r="E3089" s="479">
        <v>3.1680200000000001E-3</v>
      </c>
      <c r="F3089" s="276">
        <v>-735758</v>
      </c>
      <c r="G3089" s="276">
        <v>569354</v>
      </c>
      <c r="H3089" s="276">
        <v>1433847</v>
      </c>
      <c r="I3089" s="276">
        <v>160137</v>
      </c>
      <c r="J3089" s="276">
        <v>3900171</v>
      </c>
      <c r="K3089" s="479">
        <v>7.1139999999999997E-3</v>
      </c>
    </row>
    <row r="3090" spans="1:11" x14ac:dyDescent="0.2">
      <c r="A3090" s="209" t="s">
        <v>1207</v>
      </c>
      <c r="B3090" s="209" t="s">
        <v>292</v>
      </c>
      <c r="C3090" s="209" t="s">
        <v>1753</v>
      </c>
      <c r="D3090" s="276">
        <v>1248285</v>
      </c>
      <c r="E3090" s="479">
        <v>2.2769000000000001E-3</v>
      </c>
      <c r="F3090" s="276">
        <v>-97030</v>
      </c>
      <c r="G3090" s="276">
        <v>282218</v>
      </c>
      <c r="H3090" s="276">
        <v>142030</v>
      </c>
      <c r="I3090" s="276">
        <v>26736</v>
      </c>
      <c r="J3090" s="276">
        <v>1699269</v>
      </c>
      <c r="K3090" s="479">
        <v>3.0995100000000002E-3</v>
      </c>
    </row>
    <row r="3091" spans="1:11" x14ac:dyDescent="0.2">
      <c r="A3091" s="209" t="s">
        <v>1207</v>
      </c>
      <c r="B3091" s="209" t="s">
        <v>290</v>
      </c>
      <c r="C3091" s="209" t="s">
        <v>1753</v>
      </c>
      <c r="D3091" s="276">
        <v>5384326</v>
      </c>
      <c r="E3091" s="479">
        <v>9.8211300000000008E-3</v>
      </c>
      <c r="F3091" s="276">
        <v>-92857</v>
      </c>
      <c r="G3091" s="276">
        <v>601893</v>
      </c>
      <c r="H3091" s="276">
        <v>3084853</v>
      </c>
      <c r="I3091" s="276">
        <v>243037</v>
      </c>
      <c r="J3091" s="276">
        <v>9314109</v>
      </c>
      <c r="K3091" s="479">
        <v>1.6989150000000001E-2</v>
      </c>
    </row>
    <row r="3092" spans="1:11" x14ac:dyDescent="0.2">
      <c r="A3092" s="209" t="s">
        <v>1207</v>
      </c>
      <c r="B3092" s="209" t="s">
        <v>287</v>
      </c>
      <c r="C3092" s="209" t="s">
        <v>1753</v>
      </c>
      <c r="D3092" s="276">
        <v>266591</v>
      </c>
      <c r="E3092" s="479">
        <v>4.8627000000000002E-4</v>
      </c>
      <c r="F3092" s="276">
        <v>-394041</v>
      </c>
      <c r="G3092" s="276">
        <v>313545</v>
      </c>
      <c r="H3092" s="276">
        <v>453193</v>
      </c>
      <c r="I3092" s="276">
        <v>31250</v>
      </c>
      <c r="J3092" s="276">
        <v>1064579</v>
      </c>
      <c r="K3092" s="479">
        <v>1.9418199999999999E-3</v>
      </c>
    </row>
    <row r="3093" spans="1:11" x14ac:dyDescent="0.2">
      <c r="A3093" s="209" t="s">
        <v>1207</v>
      </c>
      <c r="B3093" s="209" t="s">
        <v>284</v>
      </c>
      <c r="C3093" s="209" t="s">
        <v>1753</v>
      </c>
      <c r="D3093" s="276">
        <v>693635</v>
      </c>
      <c r="E3093" s="479">
        <v>1.2652099999999999E-3</v>
      </c>
      <c r="F3093" s="276">
        <v>-485617</v>
      </c>
      <c r="G3093" s="276">
        <v>186405</v>
      </c>
      <c r="H3093" s="276">
        <v>498476</v>
      </c>
      <c r="I3093" s="276">
        <v>61302</v>
      </c>
      <c r="J3093" s="276">
        <v>1439818</v>
      </c>
      <c r="K3093" s="479">
        <v>2.6262600000000001E-3</v>
      </c>
    </row>
    <row r="3094" spans="1:11" x14ac:dyDescent="0.2">
      <c r="A3094" s="209" t="s">
        <v>1207</v>
      </c>
      <c r="B3094" s="209" t="s">
        <v>273</v>
      </c>
      <c r="C3094" s="209" t="s">
        <v>1753</v>
      </c>
      <c r="D3094" s="276">
        <v>3873546</v>
      </c>
      <c r="E3094" s="479">
        <v>7.0654400000000001E-3</v>
      </c>
      <c r="F3094" s="276">
        <v>-275551</v>
      </c>
      <c r="G3094" s="276">
        <v>679687</v>
      </c>
      <c r="H3094" s="276">
        <v>3122665</v>
      </c>
      <c r="I3094" s="276">
        <v>195271</v>
      </c>
      <c r="J3094" s="276">
        <v>7871169</v>
      </c>
      <c r="K3094" s="479">
        <v>1.4357190000000001E-2</v>
      </c>
    </row>
    <row r="3095" spans="1:11" x14ac:dyDescent="0.2">
      <c r="A3095" s="209" t="s">
        <v>1207</v>
      </c>
      <c r="B3095" s="209" t="s">
        <v>267</v>
      </c>
      <c r="C3095" s="209" t="s">
        <v>1753</v>
      </c>
      <c r="D3095" s="276">
        <v>1458828</v>
      </c>
      <c r="E3095" s="479">
        <v>2.6609400000000001E-3</v>
      </c>
      <c r="F3095" s="276">
        <v>-163629</v>
      </c>
      <c r="G3095" s="276">
        <v>626567</v>
      </c>
      <c r="H3095" s="276">
        <v>886233</v>
      </c>
      <c r="I3095" s="276">
        <v>109871</v>
      </c>
      <c r="J3095" s="276">
        <v>3081499</v>
      </c>
      <c r="K3095" s="479">
        <v>5.6207200000000001E-3</v>
      </c>
    </row>
    <row r="3096" spans="1:11" x14ac:dyDescent="0.2">
      <c r="A3096" s="209" t="s">
        <v>1207</v>
      </c>
      <c r="B3096" s="209" t="s">
        <v>264</v>
      </c>
      <c r="C3096" s="209" t="s">
        <v>1753</v>
      </c>
      <c r="D3096" s="276">
        <v>2743387</v>
      </c>
      <c r="E3096" s="479">
        <v>5.0039999999999998E-3</v>
      </c>
      <c r="F3096" s="276">
        <v>-61026</v>
      </c>
      <c r="G3096" s="276">
        <v>585939</v>
      </c>
      <c r="H3096" s="276">
        <v>768022</v>
      </c>
      <c r="I3096" s="276">
        <v>223768</v>
      </c>
      <c r="J3096" s="276">
        <v>4321116</v>
      </c>
      <c r="K3096" s="479">
        <v>7.8818099999999995E-3</v>
      </c>
    </row>
    <row r="3097" spans="1:11" x14ac:dyDescent="0.2">
      <c r="A3097" s="209" t="s">
        <v>1207</v>
      </c>
      <c r="B3097" s="209" t="s">
        <v>262</v>
      </c>
      <c r="C3097" s="209" t="s">
        <v>1753</v>
      </c>
      <c r="D3097" s="276">
        <v>1858</v>
      </c>
      <c r="E3097" s="479">
        <v>3.3900000000000002E-6</v>
      </c>
      <c r="F3097" s="276">
        <v>-105833</v>
      </c>
      <c r="G3097" s="276">
        <v>158524</v>
      </c>
      <c r="H3097" s="276">
        <v>350412</v>
      </c>
      <c r="I3097" s="276">
        <v>32886</v>
      </c>
      <c r="J3097" s="276">
        <v>543680</v>
      </c>
      <c r="K3097" s="479">
        <v>9.9167999999999999E-4</v>
      </c>
    </row>
    <row r="3098" spans="1:11" x14ac:dyDescent="0.2">
      <c r="A3098" s="209" t="s">
        <v>1207</v>
      </c>
      <c r="B3098" s="209" t="s">
        <v>260</v>
      </c>
      <c r="C3098" s="209" t="s">
        <v>1753</v>
      </c>
      <c r="D3098" s="276">
        <v>2161587</v>
      </c>
      <c r="E3098" s="479">
        <v>3.9427799999999999E-3</v>
      </c>
      <c r="F3098" s="276">
        <v>0</v>
      </c>
      <c r="G3098" s="276">
        <v>403011</v>
      </c>
      <c r="H3098" s="276">
        <v>948644</v>
      </c>
      <c r="I3098" s="276">
        <v>53127</v>
      </c>
      <c r="J3098" s="276">
        <v>3566369</v>
      </c>
      <c r="K3098" s="479">
        <v>6.5051400000000004E-3</v>
      </c>
    </row>
    <row r="3099" spans="1:11" x14ac:dyDescent="0.2">
      <c r="A3099" s="209" t="s">
        <v>1207</v>
      </c>
      <c r="B3099" s="209" t="s">
        <v>258</v>
      </c>
      <c r="C3099" s="209" t="s">
        <v>1753</v>
      </c>
      <c r="D3099" s="276">
        <v>-84686</v>
      </c>
      <c r="E3099" s="479">
        <v>-1.5447E-4</v>
      </c>
      <c r="F3099" s="276">
        <v>-99638</v>
      </c>
      <c r="G3099" s="276">
        <v>3889</v>
      </c>
      <c r="H3099" s="276">
        <v>5281</v>
      </c>
      <c r="I3099" s="276">
        <v>921</v>
      </c>
      <c r="J3099" s="276">
        <v>-74595</v>
      </c>
      <c r="K3099" s="479">
        <v>-1.3605999999999999E-4</v>
      </c>
    </row>
    <row r="3100" spans="1:11" x14ac:dyDescent="0.2">
      <c r="A3100" s="209" t="s">
        <v>1207</v>
      </c>
      <c r="B3100" s="209" t="s">
        <v>254</v>
      </c>
      <c r="C3100" s="209" t="s">
        <v>1753</v>
      </c>
      <c r="D3100" s="276">
        <v>102160</v>
      </c>
      <c r="E3100" s="479">
        <v>1.8634000000000001E-4</v>
      </c>
      <c r="F3100" s="276">
        <v>-158112</v>
      </c>
      <c r="G3100" s="276">
        <v>50592</v>
      </c>
      <c r="H3100" s="276">
        <v>20890</v>
      </c>
      <c r="I3100" s="276">
        <v>5863</v>
      </c>
      <c r="J3100" s="276">
        <v>179505</v>
      </c>
      <c r="K3100" s="479">
        <v>3.2741999999999998E-4</v>
      </c>
    </row>
    <row r="3101" spans="1:11" x14ac:dyDescent="0.2">
      <c r="A3101" s="209" t="s">
        <v>1207</v>
      </c>
      <c r="B3101" s="209" t="s">
        <v>251</v>
      </c>
      <c r="C3101" s="209" t="s">
        <v>1753</v>
      </c>
      <c r="D3101" s="276">
        <v>40425</v>
      </c>
      <c r="E3101" s="479">
        <v>7.3739999999999995E-5</v>
      </c>
      <c r="F3101" s="276">
        <v>-16279</v>
      </c>
      <c r="G3101" s="276">
        <v>10634</v>
      </c>
      <c r="H3101" s="276">
        <v>1300</v>
      </c>
      <c r="I3101" s="276">
        <v>2560</v>
      </c>
      <c r="J3101" s="276">
        <v>54919</v>
      </c>
      <c r="K3101" s="479">
        <v>1.0017E-4</v>
      </c>
    </row>
    <row r="3102" spans="1:11" x14ac:dyDescent="0.2">
      <c r="A3102" s="209" t="s">
        <v>1207</v>
      </c>
      <c r="B3102" s="209" t="s">
        <v>247</v>
      </c>
      <c r="C3102" s="209" t="s">
        <v>1753</v>
      </c>
      <c r="D3102" s="276">
        <v>87509</v>
      </c>
      <c r="E3102" s="479">
        <v>1.5961999999999999E-4</v>
      </c>
      <c r="F3102" s="276">
        <v>-167235</v>
      </c>
      <c r="G3102" s="276">
        <v>55318</v>
      </c>
      <c r="H3102" s="276">
        <v>76952</v>
      </c>
      <c r="I3102" s="276">
        <v>6632</v>
      </c>
      <c r="J3102" s="276">
        <v>226411</v>
      </c>
      <c r="K3102" s="479">
        <v>4.1298000000000002E-4</v>
      </c>
    </row>
    <row r="3103" spans="1:11" x14ac:dyDescent="0.2">
      <c r="A3103" s="209" t="s">
        <v>1207</v>
      </c>
      <c r="B3103" s="209" t="s">
        <v>243</v>
      </c>
      <c r="C3103" s="209" t="s">
        <v>1753</v>
      </c>
      <c r="D3103" s="276">
        <v>5848</v>
      </c>
      <c r="E3103" s="479">
        <v>1.0669999999999999E-5</v>
      </c>
      <c r="F3103" s="276">
        <v>-300471</v>
      </c>
      <c r="G3103" s="276">
        <v>1009331</v>
      </c>
      <c r="H3103" s="276">
        <v>3500991</v>
      </c>
      <c r="I3103" s="276">
        <v>176105</v>
      </c>
      <c r="J3103" s="276">
        <v>4692275</v>
      </c>
      <c r="K3103" s="479">
        <v>8.55882E-3</v>
      </c>
    </row>
    <row r="3104" spans="1:11" x14ac:dyDescent="0.2">
      <c r="A3104" s="209" t="s">
        <v>1207</v>
      </c>
      <c r="B3104" s="209" t="s">
        <v>240</v>
      </c>
      <c r="C3104" s="209" t="s">
        <v>1753</v>
      </c>
      <c r="D3104" s="276">
        <v>94750</v>
      </c>
      <c r="E3104" s="479">
        <v>1.7283000000000001E-4</v>
      </c>
      <c r="F3104" s="276">
        <v>-1861</v>
      </c>
      <c r="G3104" s="276">
        <v>254016</v>
      </c>
      <c r="H3104" s="276">
        <v>459220</v>
      </c>
      <c r="I3104" s="276">
        <v>28482</v>
      </c>
      <c r="J3104" s="276">
        <v>836468</v>
      </c>
      <c r="K3104" s="479">
        <v>1.52574E-3</v>
      </c>
    </row>
    <row r="3105" spans="1:11" x14ac:dyDescent="0.2">
      <c r="A3105" s="209" t="s">
        <v>1207</v>
      </c>
      <c r="B3105" s="209" t="s">
        <v>237</v>
      </c>
      <c r="C3105" s="209" t="s">
        <v>1753</v>
      </c>
      <c r="D3105" s="276">
        <v>222374</v>
      </c>
      <c r="E3105" s="479">
        <v>4.0561999999999998E-4</v>
      </c>
      <c r="F3105" s="276">
        <v>-285299</v>
      </c>
      <c r="G3105" s="276">
        <v>240258</v>
      </c>
      <c r="H3105" s="276">
        <v>625212</v>
      </c>
      <c r="I3105" s="276">
        <v>50927</v>
      </c>
      <c r="J3105" s="276">
        <v>1138771</v>
      </c>
      <c r="K3105" s="479">
        <v>2.0771399999999999E-3</v>
      </c>
    </row>
    <row r="3106" spans="1:11" x14ac:dyDescent="0.2">
      <c r="A3106" s="209" t="s">
        <v>1207</v>
      </c>
      <c r="B3106" s="209" t="s">
        <v>234</v>
      </c>
      <c r="C3106" s="209" t="s">
        <v>1753</v>
      </c>
      <c r="D3106" s="276">
        <v>-906780</v>
      </c>
      <c r="E3106" s="479">
        <v>-1.6539899999999999E-3</v>
      </c>
      <c r="F3106" s="276">
        <v>-908853</v>
      </c>
      <c r="G3106" s="276">
        <v>1953</v>
      </c>
      <c r="H3106" s="276">
        <v>60</v>
      </c>
      <c r="I3106" s="276">
        <v>1289</v>
      </c>
      <c r="J3106" s="276">
        <v>-903478</v>
      </c>
      <c r="K3106" s="479">
        <v>-1.64796E-3</v>
      </c>
    </row>
    <row r="3107" spans="1:11" x14ac:dyDescent="0.2">
      <c r="A3107" s="209" t="s">
        <v>1207</v>
      </c>
      <c r="B3107" s="209" t="s">
        <v>230</v>
      </c>
      <c r="C3107" s="209" t="s">
        <v>1753</v>
      </c>
      <c r="D3107" s="276">
        <v>-217069</v>
      </c>
      <c r="E3107" s="479">
        <v>-3.9594000000000001E-4</v>
      </c>
      <c r="F3107" s="276">
        <v>-260582</v>
      </c>
      <c r="G3107" s="276">
        <v>15207</v>
      </c>
      <c r="H3107" s="276">
        <v>64054</v>
      </c>
      <c r="I3107" s="276">
        <v>7814</v>
      </c>
      <c r="J3107" s="276">
        <v>-129994</v>
      </c>
      <c r="K3107" s="479">
        <v>-2.3711000000000001E-4</v>
      </c>
    </row>
    <row r="3108" spans="1:11" x14ac:dyDescent="0.2">
      <c r="A3108" s="209" t="s">
        <v>1207</v>
      </c>
      <c r="B3108" s="209" t="s">
        <v>1100</v>
      </c>
      <c r="C3108" s="209" t="s">
        <v>1753</v>
      </c>
      <c r="D3108" s="276">
        <v>-101306</v>
      </c>
      <c r="E3108" s="479">
        <v>-1.8478E-4</v>
      </c>
      <c r="F3108" s="276">
        <v>-368651</v>
      </c>
      <c r="G3108" s="276">
        <v>266578</v>
      </c>
      <c r="H3108" s="276">
        <v>434884</v>
      </c>
      <c r="I3108" s="276">
        <v>22578</v>
      </c>
      <c r="J3108" s="276">
        <v>622734</v>
      </c>
      <c r="K3108" s="479">
        <v>1.1358799999999999E-3</v>
      </c>
    </row>
    <row r="3109" spans="1:11" x14ac:dyDescent="0.2">
      <c r="A3109" s="209" t="s">
        <v>1207</v>
      </c>
      <c r="B3109" s="209" t="s">
        <v>1101</v>
      </c>
      <c r="C3109" s="209" t="s">
        <v>1753</v>
      </c>
      <c r="D3109" s="276">
        <v>-238051</v>
      </c>
      <c r="E3109" s="479">
        <v>-4.3420999999999998E-4</v>
      </c>
      <c r="F3109" s="276">
        <v>-173844</v>
      </c>
      <c r="G3109" s="276">
        <v>4387</v>
      </c>
      <c r="H3109" s="276">
        <v>0</v>
      </c>
      <c r="I3109" s="276">
        <v>2617</v>
      </c>
      <c r="J3109" s="276">
        <v>-231047</v>
      </c>
      <c r="K3109" s="479">
        <v>-4.2143999999999998E-4</v>
      </c>
    </row>
    <row r="3110" spans="1:11" x14ac:dyDescent="0.2">
      <c r="A3110" s="209" t="s">
        <v>1207</v>
      </c>
      <c r="B3110" s="209" t="s">
        <v>1102</v>
      </c>
      <c r="C3110" s="209" t="s">
        <v>1753</v>
      </c>
      <c r="D3110" s="276">
        <v>-19349</v>
      </c>
      <c r="E3110" s="479">
        <v>-3.5290000000000003E-5</v>
      </c>
      <c r="F3110" s="276">
        <v>-148896</v>
      </c>
      <c r="G3110" s="276">
        <v>50337</v>
      </c>
      <c r="H3110" s="276">
        <v>92656</v>
      </c>
      <c r="I3110" s="276">
        <v>14732</v>
      </c>
      <c r="J3110" s="276">
        <v>138376</v>
      </c>
      <c r="K3110" s="479">
        <v>2.5240000000000001E-4</v>
      </c>
    </row>
    <row r="3111" spans="1:11" x14ac:dyDescent="0.2">
      <c r="A3111" s="209" t="s">
        <v>1207</v>
      </c>
      <c r="B3111" s="209" t="s">
        <v>1103</v>
      </c>
      <c r="C3111" s="209" t="s">
        <v>1753</v>
      </c>
      <c r="D3111" s="276">
        <v>-33572</v>
      </c>
      <c r="E3111" s="479">
        <v>-6.1240000000000003E-5</v>
      </c>
      <c r="F3111" s="276">
        <v>-96820</v>
      </c>
      <c r="G3111" s="276">
        <v>13035</v>
      </c>
      <c r="H3111" s="276">
        <v>65</v>
      </c>
      <c r="I3111" s="276">
        <v>6004</v>
      </c>
      <c r="J3111" s="276">
        <v>-14468</v>
      </c>
      <c r="K3111" s="479">
        <v>-2.639E-5</v>
      </c>
    </row>
    <row r="3112" spans="1:11" x14ac:dyDescent="0.2">
      <c r="A3112" s="209" t="s">
        <v>1207</v>
      </c>
      <c r="B3112" s="209" t="s">
        <v>1104</v>
      </c>
      <c r="C3112" s="209" t="s">
        <v>1753</v>
      </c>
      <c r="D3112" s="276">
        <v>-43113</v>
      </c>
      <c r="E3112" s="479">
        <v>-7.8640000000000006E-5</v>
      </c>
      <c r="F3112" s="276">
        <v>-54300</v>
      </c>
      <c r="G3112" s="276">
        <v>4061</v>
      </c>
      <c r="H3112" s="276">
        <v>16778</v>
      </c>
      <c r="I3112" s="276">
        <v>2565</v>
      </c>
      <c r="J3112" s="276">
        <v>-19709</v>
      </c>
      <c r="K3112" s="479">
        <v>-3.595E-5</v>
      </c>
    </row>
    <row r="3113" spans="1:11" x14ac:dyDescent="0.2">
      <c r="A3113" s="209" t="s">
        <v>1207</v>
      </c>
      <c r="B3113" s="209" t="s">
        <v>1105</v>
      </c>
      <c r="C3113" s="209" t="s">
        <v>1753</v>
      </c>
      <c r="D3113" s="276">
        <v>396231</v>
      </c>
      <c r="E3113" s="479">
        <v>7.2272999999999999E-4</v>
      </c>
      <c r="F3113" s="276">
        <v>-55538</v>
      </c>
      <c r="G3113" s="276">
        <v>133198</v>
      </c>
      <c r="H3113" s="276">
        <v>165121</v>
      </c>
      <c r="I3113" s="276">
        <v>52911</v>
      </c>
      <c r="J3113" s="276">
        <v>747461</v>
      </c>
      <c r="K3113" s="479">
        <v>1.3633899999999999E-3</v>
      </c>
    </row>
    <row r="3114" spans="1:11" x14ac:dyDescent="0.2">
      <c r="A3114" s="209" t="s">
        <v>1207</v>
      </c>
      <c r="B3114" s="209" t="s">
        <v>206</v>
      </c>
      <c r="C3114" s="209" t="s">
        <v>1753</v>
      </c>
      <c r="D3114" s="276">
        <v>24959</v>
      </c>
      <c r="E3114" s="479">
        <v>4.5529999999999999E-5</v>
      </c>
      <c r="F3114" s="276">
        <v>-63898</v>
      </c>
      <c r="G3114" s="276">
        <v>4011</v>
      </c>
      <c r="H3114" s="276">
        <v>92907</v>
      </c>
      <c r="I3114" s="276">
        <v>3696</v>
      </c>
      <c r="J3114" s="276">
        <v>125573</v>
      </c>
      <c r="K3114" s="479">
        <v>2.2905000000000001E-4</v>
      </c>
    </row>
    <row r="3115" spans="1:11" x14ac:dyDescent="0.2">
      <c r="A3115" s="209" t="s">
        <v>1207</v>
      </c>
      <c r="B3115" s="209" t="s">
        <v>205</v>
      </c>
      <c r="C3115" s="209" t="s">
        <v>1753</v>
      </c>
      <c r="D3115" s="276">
        <v>-99561</v>
      </c>
      <c r="E3115" s="479">
        <v>-1.816E-4</v>
      </c>
      <c r="F3115" s="276">
        <v>-119859</v>
      </c>
      <c r="G3115" s="276">
        <v>3535</v>
      </c>
      <c r="H3115" s="276">
        <v>8490</v>
      </c>
      <c r="I3115" s="276">
        <v>1196</v>
      </c>
      <c r="J3115" s="276">
        <v>-86340</v>
      </c>
      <c r="K3115" s="479">
        <v>-1.5749000000000001E-4</v>
      </c>
    </row>
    <row r="3116" spans="1:11" x14ac:dyDescent="0.2">
      <c r="A3116" s="209" t="s">
        <v>1207</v>
      </c>
      <c r="B3116" s="209" t="s">
        <v>202</v>
      </c>
      <c r="C3116" s="209" t="s">
        <v>1753</v>
      </c>
      <c r="D3116" s="276">
        <v>14301</v>
      </c>
      <c r="E3116" s="479">
        <v>2.6089999999999999E-5</v>
      </c>
      <c r="F3116" s="276">
        <v>-15923</v>
      </c>
      <c r="G3116" s="276">
        <v>4417</v>
      </c>
      <c r="H3116" s="276">
        <v>5</v>
      </c>
      <c r="I3116" s="276">
        <v>756</v>
      </c>
      <c r="J3116" s="276">
        <v>19479</v>
      </c>
      <c r="K3116" s="479">
        <v>3.553E-5</v>
      </c>
    </row>
    <row r="3117" spans="1:11" x14ac:dyDescent="0.2">
      <c r="A3117" s="209" t="s">
        <v>1207</v>
      </c>
      <c r="B3117" s="209" t="s">
        <v>195</v>
      </c>
      <c r="C3117" s="209" t="s">
        <v>1753</v>
      </c>
      <c r="D3117" s="276">
        <v>-205414</v>
      </c>
      <c r="E3117" s="479">
        <v>-3.7468000000000001E-4</v>
      </c>
      <c r="F3117" s="276">
        <v>-533046</v>
      </c>
      <c r="G3117" s="276">
        <v>49189</v>
      </c>
      <c r="H3117" s="276">
        <v>12192</v>
      </c>
      <c r="I3117" s="276">
        <v>15518</v>
      </c>
      <c r="J3117" s="276">
        <v>-128515</v>
      </c>
      <c r="K3117" s="479">
        <v>-2.3441E-4</v>
      </c>
    </row>
    <row r="3118" spans="1:11" x14ac:dyDescent="0.2">
      <c r="A3118" s="209" t="s">
        <v>1207</v>
      </c>
      <c r="B3118" s="209" t="s">
        <v>194</v>
      </c>
      <c r="C3118" s="209" t="s">
        <v>1753</v>
      </c>
      <c r="D3118" s="276">
        <v>512269</v>
      </c>
      <c r="E3118" s="479">
        <v>9.3439E-4</v>
      </c>
      <c r="F3118" s="276">
        <v>-46246</v>
      </c>
      <c r="G3118" s="276">
        <v>33725</v>
      </c>
      <c r="H3118" s="276">
        <v>0</v>
      </c>
      <c r="I3118" s="276">
        <v>58652</v>
      </c>
      <c r="J3118" s="276">
        <v>604646</v>
      </c>
      <c r="K3118" s="479">
        <v>1.10289E-3</v>
      </c>
    </row>
    <row r="3119" spans="1:11" x14ac:dyDescent="0.2">
      <c r="A3119" s="209" t="s">
        <v>1207</v>
      </c>
      <c r="B3119" s="209" t="s">
        <v>167</v>
      </c>
      <c r="C3119" s="209" t="s">
        <v>1753</v>
      </c>
      <c r="D3119" s="276">
        <v>-255900</v>
      </c>
      <c r="E3119" s="479">
        <v>-4.6676999999999998E-4</v>
      </c>
      <c r="F3119" s="276">
        <v>-1330804</v>
      </c>
      <c r="G3119" s="276">
        <v>59917</v>
      </c>
      <c r="H3119" s="276">
        <v>242</v>
      </c>
      <c r="I3119" s="276">
        <v>30572</v>
      </c>
      <c r="J3119" s="276">
        <v>-165169</v>
      </c>
      <c r="K3119" s="479">
        <v>-3.0127000000000002E-4</v>
      </c>
    </row>
    <row r="3120" spans="1:11" x14ac:dyDescent="0.2">
      <c r="A3120" s="209" t="s">
        <v>1207</v>
      </c>
      <c r="B3120" s="209" t="s">
        <v>1106</v>
      </c>
      <c r="C3120" s="209" t="s">
        <v>1753</v>
      </c>
      <c r="D3120" s="276">
        <v>202432</v>
      </c>
      <c r="E3120" s="479">
        <v>3.6924000000000001E-4</v>
      </c>
      <c r="F3120" s="276">
        <v>-53414</v>
      </c>
      <c r="G3120" s="276">
        <v>22539</v>
      </c>
      <c r="H3120" s="276">
        <v>0</v>
      </c>
      <c r="I3120" s="276">
        <v>7046</v>
      </c>
      <c r="J3120" s="276">
        <v>232017</v>
      </c>
      <c r="K3120" s="479">
        <v>4.2319999999999999E-4</v>
      </c>
    </row>
    <row r="3121" spans="1:11" x14ac:dyDescent="0.2">
      <c r="A3121" s="209" t="s">
        <v>1207</v>
      </c>
      <c r="B3121" s="209" t="s">
        <v>1107</v>
      </c>
      <c r="C3121" s="209" t="s">
        <v>1753</v>
      </c>
      <c r="D3121" s="276">
        <v>-56218</v>
      </c>
      <c r="E3121" s="479">
        <v>-1.0254E-4</v>
      </c>
      <c r="F3121" s="276">
        <v>-455212</v>
      </c>
      <c r="G3121" s="276">
        <v>52055</v>
      </c>
      <c r="H3121" s="276">
        <v>0</v>
      </c>
      <c r="I3121" s="276">
        <v>10962</v>
      </c>
      <c r="J3121" s="276">
        <v>6799</v>
      </c>
      <c r="K3121" s="479">
        <v>1.24E-5</v>
      </c>
    </row>
    <row r="3122" spans="1:11" x14ac:dyDescent="0.2">
      <c r="A3122" s="209" t="s">
        <v>1207</v>
      </c>
      <c r="B3122" s="209" t="s">
        <v>156</v>
      </c>
      <c r="C3122" s="209" t="s">
        <v>1753</v>
      </c>
      <c r="D3122" s="276">
        <v>342336</v>
      </c>
      <c r="E3122" s="479">
        <v>6.2443000000000004E-4</v>
      </c>
      <c r="F3122" s="276">
        <v>-675627</v>
      </c>
      <c r="G3122" s="276">
        <v>203022</v>
      </c>
      <c r="H3122" s="276">
        <v>0</v>
      </c>
      <c r="I3122" s="276">
        <v>43764</v>
      </c>
      <c r="J3122" s="276">
        <v>589122</v>
      </c>
      <c r="K3122" s="479">
        <v>1.07457E-3</v>
      </c>
    </row>
    <row r="3123" spans="1:11" x14ac:dyDescent="0.2">
      <c r="A3123" s="209" t="s">
        <v>1207</v>
      </c>
      <c r="B3123" s="209" t="s">
        <v>154</v>
      </c>
      <c r="C3123" s="209" t="s">
        <v>1753</v>
      </c>
      <c r="D3123" s="276">
        <v>99651</v>
      </c>
      <c r="E3123" s="479">
        <v>1.8176999999999999E-4</v>
      </c>
      <c r="F3123" s="276">
        <v>-111035</v>
      </c>
      <c r="G3123" s="276">
        <v>50391</v>
      </c>
      <c r="H3123" s="276">
        <v>0</v>
      </c>
      <c r="I3123" s="276">
        <v>10485</v>
      </c>
      <c r="J3123" s="276">
        <v>160527</v>
      </c>
      <c r="K3123" s="479">
        <v>2.9280000000000002E-4</v>
      </c>
    </row>
    <row r="3124" spans="1:11" x14ac:dyDescent="0.2">
      <c r="A3124" s="209" t="s">
        <v>1207</v>
      </c>
      <c r="B3124" s="209" t="s">
        <v>152</v>
      </c>
      <c r="C3124" s="209" t="s">
        <v>1753</v>
      </c>
      <c r="D3124" s="276">
        <v>-1934637</v>
      </c>
      <c r="E3124" s="479">
        <v>-3.5288199999999998E-3</v>
      </c>
      <c r="F3124" s="276">
        <v>-3106507</v>
      </c>
      <c r="G3124" s="276">
        <v>333321</v>
      </c>
      <c r="H3124" s="276">
        <v>652261</v>
      </c>
      <c r="I3124" s="276">
        <v>47124</v>
      </c>
      <c r="J3124" s="276">
        <v>-901931</v>
      </c>
      <c r="K3124" s="479">
        <v>-1.64514E-3</v>
      </c>
    </row>
    <row r="3125" spans="1:11" x14ac:dyDescent="0.2">
      <c r="A3125" s="209" t="s">
        <v>1207</v>
      </c>
      <c r="B3125" s="209" t="s">
        <v>1108</v>
      </c>
      <c r="C3125" s="209" t="s">
        <v>1753</v>
      </c>
      <c r="D3125" s="276">
        <v>269578</v>
      </c>
      <c r="E3125" s="479">
        <v>4.9171999999999996E-4</v>
      </c>
      <c r="F3125" s="276">
        <v>-118208</v>
      </c>
      <c r="G3125" s="276">
        <v>115007</v>
      </c>
      <c r="H3125" s="276">
        <v>180288</v>
      </c>
      <c r="I3125" s="276">
        <v>10966</v>
      </c>
      <c r="J3125" s="276">
        <v>575839</v>
      </c>
      <c r="K3125" s="479">
        <v>1.0503400000000001E-3</v>
      </c>
    </row>
    <row r="3126" spans="1:11" x14ac:dyDescent="0.2">
      <c r="A3126" s="209" t="s">
        <v>1207</v>
      </c>
      <c r="B3126" s="209" t="s">
        <v>1109</v>
      </c>
      <c r="C3126" s="209" t="s">
        <v>1753</v>
      </c>
      <c r="D3126" s="276">
        <v>1407186</v>
      </c>
      <c r="E3126" s="479">
        <v>2.5667400000000001E-3</v>
      </c>
      <c r="F3126" s="276">
        <v>-14839</v>
      </c>
      <c r="G3126" s="276">
        <v>861925</v>
      </c>
      <c r="H3126" s="276">
        <v>1132510</v>
      </c>
      <c r="I3126" s="276">
        <v>34674</v>
      </c>
      <c r="J3126" s="276">
        <v>3436295</v>
      </c>
      <c r="K3126" s="479">
        <v>6.26788E-3</v>
      </c>
    </row>
    <row r="3127" spans="1:11" x14ac:dyDescent="0.2">
      <c r="A3127" s="209" t="s">
        <v>1207</v>
      </c>
      <c r="B3127" s="209" t="s">
        <v>1110</v>
      </c>
      <c r="C3127" s="209" t="s">
        <v>1753</v>
      </c>
      <c r="D3127" s="276">
        <v>200786</v>
      </c>
      <c r="E3127" s="479">
        <v>3.6623999999999999E-4</v>
      </c>
      <c r="F3127" s="276">
        <v>-53435</v>
      </c>
      <c r="G3127" s="276">
        <v>54569</v>
      </c>
      <c r="H3127" s="276">
        <v>6571</v>
      </c>
      <c r="I3127" s="276">
        <v>5212</v>
      </c>
      <c r="J3127" s="276">
        <v>267138</v>
      </c>
      <c r="K3127" s="479">
        <v>4.8726999999999999E-4</v>
      </c>
    </row>
    <row r="3128" spans="1:11" x14ac:dyDescent="0.2">
      <c r="A3128" s="209" t="s">
        <v>1207</v>
      </c>
      <c r="B3128" s="209" t="s">
        <v>1111</v>
      </c>
      <c r="C3128" s="209" t="s">
        <v>1753</v>
      </c>
      <c r="D3128" s="276">
        <v>48320</v>
      </c>
      <c r="E3128" s="479">
        <v>8.8140000000000007E-5</v>
      </c>
      <c r="F3128" s="276">
        <v>-37924</v>
      </c>
      <c r="G3128" s="276">
        <v>12476</v>
      </c>
      <c r="H3128" s="276">
        <v>40238</v>
      </c>
      <c r="I3128" s="276">
        <v>2814</v>
      </c>
      <c r="J3128" s="276">
        <v>103848</v>
      </c>
      <c r="K3128" s="479">
        <v>1.8942000000000001E-4</v>
      </c>
    </row>
    <row r="3129" spans="1:11" x14ac:dyDescent="0.2">
      <c r="A3129" s="209" t="s">
        <v>1207</v>
      </c>
      <c r="B3129" s="209" t="s">
        <v>1112</v>
      </c>
      <c r="C3129" s="209" t="s">
        <v>1753</v>
      </c>
      <c r="D3129" s="276">
        <v>670464</v>
      </c>
      <c r="E3129" s="479">
        <v>1.2229400000000001E-3</v>
      </c>
      <c r="F3129" s="276">
        <v>-574406</v>
      </c>
      <c r="G3129" s="276">
        <v>221809</v>
      </c>
      <c r="H3129" s="276">
        <v>389511</v>
      </c>
      <c r="I3129" s="276">
        <v>49521</v>
      </c>
      <c r="J3129" s="276">
        <v>1331305</v>
      </c>
      <c r="K3129" s="479">
        <v>2.4283299999999998E-3</v>
      </c>
    </row>
    <row r="3130" spans="1:11" x14ac:dyDescent="0.2">
      <c r="A3130" s="209" t="s">
        <v>1207</v>
      </c>
      <c r="B3130" s="209" t="s">
        <v>142</v>
      </c>
      <c r="C3130" s="209" t="s">
        <v>1753</v>
      </c>
      <c r="D3130" s="276">
        <v>3251673</v>
      </c>
      <c r="E3130" s="479">
        <v>5.9311299999999997E-3</v>
      </c>
      <c r="F3130" s="276">
        <v>-2949455</v>
      </c>
      <c r="G3130" s="276">
        <v>1081446</v>
      </c>
      <c r="H3130" s="276">
        <v>1710746</v>
      </c>
      <c r="I3130" s="276">
        <v>159539</v>
      </c>
      <c r="J3130" s="276">
        <v>6203404</v>
      </c>
      <c r="K3130" s="479">
        <v>1.131515E-2</v>
      </c>
    </row>
    <row r="3131" spans="1:11" x14ac:dyDescent="0.2">
      <c r="A3131" s="209" t="s">
        <v>1207</v>
      </c>
      <c r="B3131" s="209" t="s">
        <v>131</v>
      </c>
      <c r="C3131" s="209" t="s">
        <v>1753</v>
      </c>
      <c r="D3131" s="276">
        <v>-86103</v>
      </c>
      <c r="E3131" s="479">
        <v>-1.5705E-4</v>
      </c>
      <c r="F3131" s="276">
        <v>-86077</v>
      </c>
      <c r="G3131" s="276">
        <v>4260</v>
      </c>
      <c r="H3131" s="276">
        <v>924</v>
      </c>
      <c r="I3131" s="276">
        <v>743</v>
      </c>
      <c r="J3131" s="276">
        <v>-80176</v>
      </c>
      <c r="K3131" s="479">
        <v>-1.4624000000000001E-4</v>
      </c>
    </row>
    <row r="3132" spans="1:11" x14ac:dyDescent="0.2">
      <c r="A3132" s="209" t="s">
        <v>1207</v>
      </c>
      <c r="B3132" s="209" t="s">
        <v>126</v>
      </c>
      <c r="C3132" s="209" t="s">
        <v>1753</v>
      </c>
      <c r="D3132" s="276">
        <v>901975</v>
      </c>
      <c r="E3132" s="479">
        <v>1.64522E-3</v>
      </c>
      <c r="F3132" s="276">
        <v>-982149</v>
      </c>
      <c r="G3132" s="276">
        <v>394369</v>
      </c>
      <c r="H3132" s="276">
        <v>400935</v>
      </c>
      <c r="I3132" s="276">
        <v>110080</v>
      </c>
      <c r="J3132" s="276">
        <v>1807359</v>
      </c>
      <c r="K3132" s="479">
        <v>3.2966599999999999E-3</v>
      </c>
    </row>
    <row r="3133" spans="1:11" x14ac:dyDescent="0.2">
      <c r="A3133" s="209" t="s">
        <v>1207</v>
      </c>
      <c r="B3133" s="209" t="s">
        <v>1113</v>
      </c>
      <c r="C3133" s="209" t="s">
        <v>1753</v>
      </c>
      <c r="D3133" s="276">
        <v>443197</v>
      </c>
      <c r="E3133" s="479">
        <v>8.0840000000000003E-4</v>
      </c>
      <c r="F3133" s="276">
        <v>-150013</v>
      </c>
      <c r="G3133" s="276">
        <v>64730</v>
      </c>
      <c r="H3133" s="276">
        <v>93</v>
      </c>
      <c r="I3133" s="276">
        <v>26157</v>
      </c>
      <c r="J3133" s="276">
        <v>534177</v>
      </c>
      <c r="K3133" s="479">
        <v>9.7435000000000002E-4</v>
      </c>
    </row>
    <row r="3134" spans="1:11" x14ac:dyDescent="0.2">
      <c r="A3134" s="209" t="s">
        <v>1207</v>
      </c>
      <c r="B3134" s="209" t="s">
        <v>1114</v>
      </c>
      <c r="C3134" s="209" t="s">
        <v>1753</v>
      </c>
      <c r="D3134" s="276">
        <v>57928</v>
      </c>
      <c r="E3134" s="479">
        <v>1.0566E-4</v>
      </c>
      <c r="F3134" s="276">
        <v>-358852</v>
      </c>
      <c r="G3134" s="276">
        <v>150153</v>
      </c>
      <c r="H3134" s="276">
        <v>517834</v>
      </c>
      <c r="I3134" s="276">
        <v>23349</v>
      </c>
      <c r="J3134" s="276">
        <v>749264</v>
      </c>
      <c r="K3134" s="479">
        <v>1.36667E-3</v>
      </c>
    </row>
    <row r="3135" spans="1:11" x14ac:dyDescent="0.2">
      <c r="A3135" s="209" t="s">
        <v>1207</v>
      </c>
      <c r="B3135" s="209" t="s">
        <v>115</v>
      </c>
      <c r="C3135" s="209" t="s">
        <v>1753</v>
      </c>
      <c r="D3135" s="276">
        <v>59308</v>
      </c>
      <c r="E3135" s="479">
        <v>1.0818E-4</v>
      </c>
      <c r="F3135" s="276">
        <v>-39276</v>
      </c>
      <c r="G3135" s="276">
        <v>71222</v>
      </c>
      <c r="H3135" s="276">
        <v>235277</v>
      </c>
      <c r="I3135" s="276">
        <v>9239</v>
      </c>
      <c r="J3135" s="276">
        <v>375046</v>
      </c>
      <c r="K3135" s="479">
        <v>6.8409000000000005E-4</v>
      </c>
    </row>
    <row r="3136" spans="1:11" x14ac:dyDescent="0.2">
      <c r="A3136" s="209" t="s">
        <v>1207</v>
      </c>
      <c r="B3136" s="209" t="s">
        <v>1115</v>
      </c>
      <c r="C3136" s="209" t="s">
        <v>1753</v>
      </c>
      <c r="D3136" s="276">
        <v>4659</v>
      </c>
      <c r="E3136" s="479">
        <v>8.4999999999999999E-6</v>
      </c>
      <c r="F3136" s="276">
        <v>-154724</v>
      </c>
      <c r="G3136" s="276">
        <v>190870</v>
      </c>
      <c r="H3136" s="276">
        <v>450321</v>
      </c>
      <c r="I3136" s="276">
        <v>24945</v>
      </c>
      <c r="J3136" s="276">
        <v>670795</v>
      </c>
      <c r="K3136" s="479">
        <v>1.2235499999999999E-3</v>
      </c>
    </row>
    <row r="3137" spans="1:11" x14ac:dyDescent="0.2">
      <c r="A3137" s="209" t="s">
        <v>1207</v>
      </c>
      <c r="B3137" s="209" t="s">
        <v>107</v>
      </c>
      <c r="C3137" s="209" t="s">
        <v>1753</v>
      </c>
      <c r="D3137" s="276">
        <v>33749</v>
      </c>
      <c r="E3137" s="479">
        <v>6.156E-5</v>
      </c>
      <c r="F3137" s="276">
        <v>-256056</v>
      </c>
      <c r="G3137" s="276">
        <v>36259</v>
      </c>
      <c r="H3137" s="276">
        <v>103730</v>
      </c>
      <c r="I3137" s="276">
        <v>23796</v>
      </c>
      <c r="J3137" s="276">
        <v>197534</v>
      </c>
      <c r="K3137" s="479">
        <v>3.6031000000000002E-4</v>
      </c>
    </row>
    <row r="3138" spans="1:11" x14ac:dyDescent="0.2">
      <c r="A3138" s="209" t="s">
        <v>1207</v>
      </c>
      <c r="B3138" s="209" t="s">
        <v>98</v>
      </c>
      <c r="C3138" s="209" t="s">
        <v>1753</v>
      </c>
      <c r="D3138" s="276">
        <v>25490</v>
      </c>
      <c r="E3138" s="479">
        <v>4.6489999999999997E-5</v>
      </c>
      <c r="F3138" s="276">
        <v>-18257</v>
      </c>
      <c r="G3138" s="276">
        <v>8148</v>
      </c>
      <c r="H3138" s="276">
        <v>648</v>
      </c>
      <c r="I3138" s="276">
        <v>8159</v>
      </c>
      <c r="J3138" s="276">
        <v>42445</v>
      </c>
      <c r="K3138" s="479">
        <v>7.7420000000000001E-5</v>
      </c>
    </row>
    <row r="3139" spans="1:11" x14ac:dyDescent="0.2">
      <c r="A3139" s="209" t="s">
        <v>1207</v>
      </c>
      <c r="B3139" s="209" t="s">
        <v>94</v>
      </c>
      <c r="C3139" s="209" t="s">
        <v>1753</v>
      </c>
      <c r="D3139" s="276">
        <v>53496</v>
      </c>
      <c r="E3139" s="479">
        <v>9.7579999999999997E-5</v>
      </c>
      <c r="F3139" s="276">
        <v>-119482</v>
      </c>
      <c r="G3139" s="276">
        <v>24092</v>
      </c>
      <c r="H3139" s="276">
        <v>45358</v>
      </c>
      <c r="I3139" s="276">
        <v>8421</v>
      </c>
      <c r="J3139" s="276">
        <v>131367</v>
      </c>
      <c r="K3139" s="479">
        <v>2.3962000000000001E-4</v>
      </c>
    </row>
    <row r="3140" spans="1:11" x14ac:dyDescent="0.2">
      <c r="A3140" s="209" t="s">
        <v>1207</v>
      </c>
      <c r="B3140" s="209" t="s">
        <v>1116</v>
      </c>
      <c r="C3140" s="209" t="s">
        <v>1753</v>
      </c>
      <c r="D3140" s="276">
        <v>-35727</v>
      </c>
      <c r="E3140" s="479">
        <v>-6.5170000000000001E-5</v>
      </c>
      <c r="F3140" s="276">
        <v>-62996</v>
      </c>
      <c r="G3140" s="276">
        <v>9302</v>
      </c>
      <c r="H3140" s="276">
        <v>277</v>
      </c>
      <c r="I3140" s="276">
        <v>2989</v>
      </c>
      <c r="J3140" s="276">
        <v>-23159</v>
      </c>
      <c r="K3140" s="479">
        <v>-4.2240000000000002E-5</v>
      </c>
    </row>
    <row r="3141" spans="1:11" x14ac:dyDescent="0.2">
      <c r="A3141" s="209" t="s">
        <v>1207</v>
      </c>
      <c r="B3141" s="209" t="s">
        <v>79</v>
      </c>
      <c r="C3141" s="209" t="s">
        <v>1753</v>
      </c>
      <c r="D3141" s="276">
        <v>203420</v>
      </c>
      <c r="E3141" s="479">
        <v>3.7104E-4</v>
      </c>
      <c r="F3141" s="276">
        <v>-250901</v>
      </c>
      <c r="G3141" s="276">
        <v>60993</v>
      </c>
      <c r="H3141" s="276">
        <v>47137</v>
      </c>
      <c r="I3141" s="276">
        <v>29349</v>
      </c>
      <c r="J3141" s="276">
        <v>340899</v>
      </c>
      <c r="K3141" s="479">
        <v>6.2180999999999998E-4</v>
      </c>
    </row>
    <row r="3142" spans="1:11" x14ac:dyDescent="0.2">
      <c r="A3142" s="209" t="s">
        <v>1207</v>
      </c>
      <c r="B3142" s="209" t="s">
        <v>74</v>
      </c>
      <c r="C3142" s="209" t="s">
        <v>1753</v>
      </c>
      <c r="D3142" s="276">
        <v>-258710</v>
      </c>
      <c r="E3142" s="479">
        <v>-4.7188999999999998E-4</v>
      </c>
      <c r="F3142" s="276">
        <v>-320928</v>
      </c>
      <c r="G3142" s="276">
        <v>2967</v>
      </c>
      <c r="H3142" s="276">
        <v>0</v>
      </c>
      <c r="I3142" s="276">
        <v>1930</v>
      </c>
      <c r="J3142" s="276">
        <v>-253813</v>
      </c>
      <c r="K3142" s="479">
        <v>-4.6296E-4</v>
      </c>
    </row>
    <row r="3143" spans="1:11" x14ac:dyDescent="0.2">
      <c r="A3143" s="209" t="s">
        <v>1207</v>
      </c>
      <c r="B3143" s="209" t="s">
        <v>70</v>
      </c>
      <c r="C3143" s="209" t="s">
        <v>1753</v>
      </c>
      <c r="D3143" s="276">
        <v>58358</v>
      </c>
      <c r="E3143" s="479">
        <v>1.0645E-4</v>
      </c>
      <c r="F3143" s="276">
        <v>-24086</v>
      </c>
      <c r="G3143" s="276">
        <v>0</v>
      </c>
      <c r="H3143" s="276">
        <v>0</v>
      </c>
      <c r="I3143" s="276">
        <v>0</v>
      </c>
      <c r="J3143" s="276">
        <v>58358</v>
      </c>
      <c r="K3143" s="479">
        <v>1.0645E-4</v>
      </c>
    </row>
    <row r="3144" spans="1:11" x14ac:dyDescent="0.2">
      <c r="A3144" s="209" t="s">
        <v>1207</v>
      </c>
      <c r="B3144" s="209" t="s">
        <v>68</v>
      </c>
      <c r="C3144" s="209" t="s">
        <v>1753</v>
      </c>
      <c r="D3144" s="276">
        <v>1540260</v>
      </c>
      <c r="E3144" s="479">
        <v>2.8094700000000001E-3</v>
      </c>
      <c r="F3144" s="276">
        <v>-274110</v>
      </c>
      <c r="G3144" s="276">
        <v>178774</v>
      </c>
      <c r="H3144" s="276">
        <v>0</v>
      </c>
      <c r="I3144" s="276">
        <v>84052</v>
      </c>
      <c r="J3144" s="276">
        <v>1803086</v>
      </c>
      <c r="K3144" s="479">
        <v>3.2888700000000002E-3</v>
      </c>
    </row>
    <row r="3145" spans="1:11" x14ac:dyDescent="0.2">
      <c r="A3145" s="209" t="s">
        <v>1207</v>
      </c>
      <c r="B3145" s="209" t="s">
        <v>59</v>
      </c>
      <c r="C3145" s="209" t="s">
        <v>1753</v>
      </c>
      <c r="D3145" s="276">
        <v>357222</v>
      </c>
      <c r="E3145" s="479">
        <v>6.5158000000000002E-4</v>
      </c>
      <c r="F3145" s="276">
        <v>-37604</v>
      </c>
      <c r="G3145" s="276">
        <v>50337</v>
      </c>
      <c r="H3145" s="276">
        <v>0</v>
      </c>
      <c r="I3145" s="276">
        <v>18974</v>
      </c>
      <c r="J3145" s="276">
        <v>426533</v>
      </c>
      <c r="K3145" s="479">
        <v>7.7800999999999999E-4</v>
      </c>
    </row>
    <row r="3146" spans="1:11" x14ac:dyDescent="0.2">
      <c r="A3146" s="209" t="s">
        <v>1207</v>
      </c>
      <c r="B3146" s="209" t="s">
        <v>54</v>
      </c>
      <c r="C3146" s="209" t="s">
        <v>1753</v>
      </c>
      <c r="D3146" s="276">
        <v>545250</v>
      </c>
      <c r="E3146" s="479">
        <v>9.9455000000000008E-4</v>
      </c>
      <c r="F3146" s="276">
        <v>-179752</v>
      </c>
      <c r="G3146" s="276">
        <v>100231</v>
      </c>
      <c r="H3146" s="276">
        <v>0</v>
      </c>
      <c r="I3146" s="276">
        <v>28036</v>
      </c>
      <c r="J3146" s="276">
        <v>673517</v>
      </c>
      <c r="K3146" s="479">
        <v>1.2285099999999999E-3</v>
      </c>
    </row>
    <row r="3147" spans="1:11" x14ac:dyDescent="0.2">
      <c r="A3147" s="209" t="s">
        <v>1207</v>
      </c>
      <c r="B3147" s="209" t="s">
        <v>50</v>
      </c>
      <c r="C3147" s="209" t="s">
        <v>1753</v>
      </c>
      <c r="D3147" s="276">
        <v>-10716</v>
      </c>
      <c r="E3147" s="479">
        <v>-1.9550000000000001E-5</v>
      </c>
      <c r="F3147" s="276">
        <v>-30559</v>
      </c>
      <c r="G3147" s="276">
        <v>1693</v>
      </c>
      <c r="H3147" s="276">
        <v>23</v>
      </c>
      <c r="I3147" s="276">
        <v>2087</v>
      </c>
      <c r="J3147" s="276">
        <v>-6913</v>
      </c>
      <c r="K3147" s="479">
        <v>-1.261E-5</v>
      </c>
    </row>
    <row r="3148" spans="1:11" x14ac:dyDescent="0.2">
      <c r="A3148" s="209" t="s">
        <v>1207</v>
      </c>
      <c r="B3148" s="209" t="s">
        <v>1117</v>
      </c>
      <c r="C3148" s="209" t="s">
        <v>1753</v>
      </c>
      <c r="D3148" s="276">
        <v>-162711</v>
      </c>
      <c r="E3148" s="479">
        <v>-2.9679000000000001E-4</v>
      </c>
      <c r="F3148" s="276">
        <v>-180644</v>
      </c>
      <c r="G3148" s="276">
        <v>2420</v>
      </c>
      <c r="H3148" s="276">
        <v>0</v>
      </c>
      <c r="I3148" s="276">
        <v>525</v>
      </c>
      <c r="J3148" s="276">
        <v>-159766</v>
      </c>
      <c r="K3148" s="479">
        <v>-2.9142000000000003E-4</v>
      </c>
    </row>
    <row r="3149" spans="1:11" x14ac:dyDescent="0.2">
      <c r="A3149" s="209" t="s">
        <v>1207</v>
      </c>
      <c r="B3149" s="209" t="s">
        <v>41</v>
      </c>
      <c r="C3149" s="209" t="s">
        <v>1753</v>
      </c>
      <c r="D3149" s="276">
        <v>-745563</v>
      </c>
      <c r="E3149" s="479">
        <v>-1.3599199999999999E-3</v>
      </c>
      <c r="F3149" s="276">
        <v>-1879762</v>
      </c>
      <c r="G3149" s="276">
        <v>125782</v>
      </c>
      <c r="H3149" s="276">
        <v>214491</v>
      </c>
      <c r="I3149" s="276">
        <v>44480</v>
      </c>
      <c r="J3149" s="276">
        <v>-360810</v>
      </c>
      <c r="K3149" s="479">
        <v>-6.5813000000000004E-4</v>
      </c>
    </row>
    <row r="3150" spans="1:11" x14ac:dyDescent="0.2">
      <c r="A3150" s="209" t="s">
        <v>1207</v>
      </c>
      <c r="B3150" s="209" t="s">
        <v>37</v>
      </c>
      <c r="C3150" s="209" t="s">
        <v>1753</v>
      </c>
      <c r="D3150" s="276">
        <v>-463664</v>
      </c>
      <c r="E3150" s="479">
        <v>-8.4573000000000005E-4</v>
      </c>
      <c r="F3150" s="276">
        <v>-475880</v>
      </c>
      <c r="G3150" s="276">
        <v>0</v>
      </c>
      <c r="H3150" s="276">
        <v>0</v>
      </c>
      <c r="I3150" s="276">
        <v>0</v>
      </c>
      <c r="J3150" s="276">
        <v>-463664</v>
      </c>
      <c r="K3150" s="479">
        <v>-8.4573000000000005E-4</v>
      </c>
    </row>
    <row r="3151" spans="1:11" x14ac:dyDescent="0.2">
      <c r="A3151" s="209" t="s">
        <v>1207</v>
      </c>
      <c r="B3151" s="209" t="s">
        <v>35</v>
      </c>
      <c r="C3151" s="209" t="s">
        <v>1753</v>
      </c>
      <c r="D3151" s="276">
        <v>-561143</v>
      </c>
      <c r="E3151" s="479">
        <v>-1.0235400000000001E-3</v>
      </c>
      <c r="F3151" s="276">
        <v>-830633</v>
      </c>
      <c r="G3151" s="276">
        <v>15519</v>
      </c>
      <c r="H3151" s="276">
        <v>0</v>
      </c>
      <c r="I3151" s="276">
        <v>5201</v>
      </c>
      <c r="J3151" s="276">
        <v>-540423</v>
      </c>
      <c r="K3151" s="479">
        <v>-9.8573999999999992E-4</v>
      </c>
    </row>
    <row r="3152" spans="1:11" x14ac:dyDescent="0.2">
      <c r="A3152" s="209" t="s">
        <v>1207</v>
      </c>
      <c r="B3152" s="209" t="s">
        <v>1118</v>
      </c>
      <c r="C3152" s="209" t="s">
        <v>1753</v>
      </c>
      <c r="D3152" s="276">
        <v>690947</v>
      </c>
      <c r="E3152" s="479">
        <v>1.2603E-3</v>
      </c>
      <c r="F3152" s="276">
        <v>-392003</v>
      </c>
      <c r="G3152" s="276">
        <v>116836</v>
      </c>
      <c r="H3152" s="276">
        <v>9358</v>
      </c>
      <c r="I3152" s="276">
        <v>84369</v>
      </c>
      <c r="J3152" s="276">
        <v>901510</v>
      </c>
      <c r="K3152" s="479">
        <v>1.64437E-3</v>
      </c>
    </row>
    <row r="3153" spans="1:11" x14ac:dyDescent="0.2">
      <c r="A3153" s="209" t="s">
        <v>1207</v>
      </c>
      <c r="B3153" s="209" t="s">
        <v>26</v>
      </c>
      <c r="C3153" s="209" t="s">
        <v>1753</v>
      </c>
      <c r="D3153" s="276">
        <v>-145095</v>
      </c>
      <c r="E3153" s="479">
        <v>-2.6466E-4</v>
      </c>
      <c r="F3153" s="276">
        <v>-229888</v>
      </c>
      <c r="G3153" s="276">
        <v>2857</v>
      </c>
      <c r="H3153" s="276">
        <v>0</v>
      </c>
      <c r="I3153" s="276">
        <v>8680</v>
      </c>
      <c r="J3153" s="276">
        <v>-133558</v>
      </c>
      <c r="K3153" s="479">
        <v>-2.4361000000000001E-4</v>
      </c>
    </row>
    <row r="3154" spans="1:11" x14ac:dyDescent="0.2">
      <c r="A3154" s="209" t="s">
        <v>1207</v>
      </c>
      <c r="B3154" s="209" t="s">
        <v>23</v>
      </c>
      <c r="C3154" s="209" t="s">
        <v>1753</v>
      </c>
      <c r="D3154" s="276">
        <v>-92207</v>
      </c>
      <c r="E3154" s="479">
        <v>-1.6819E-4</v>
      </c>
      <c r="F3154" s="276">
        <v>-141296</v>
      </c>
      <c r="G3154" s="276">
        <v>8924</v>
      </c>
      <c r="H3154" s="276">
        <v>26068</v>
      </c>
      <c r="I3154" s="276">
        <v>2086</v>
      </c>
      <c r="J3154" s="276">
        <v>-55129</v>
      </c>
      <c r="K3154" s="479">
        <v>-1.0056E-4</v>
      </c>
    </row>
    <row r="3155" spans="1:11" x14ac:dyDescent="0.2">
      <c r="A3155" s="209" t="s">
        <v>1207</v>
      </c>
      <c r="B3155" s="209" t="s">
        <v>21</v>
      </c>
      <c r="C3155" s="209" t="s">
        <v>1753</v>
      </c>
      <c r="D3155" s="276">
        <v>163937</v>
      </c>
      <c r="E3155" s="479">
        <v>2.9901999999999999E-4</v>
      </c>
      <c r="F3155" s="276">
        <v>-4161</v>
      </c>
      <c r="G3155" s="276">
        <v>16080</v>
      </c>
      <c r="H3155" s="276">
        <v>50323</v>
      </c>
      <c r="I3155" s="276">
        <v>7016</v>
      </c>
      <c r="J3155" s="276">
        <v>237356</v>
      </c>
      <c r="K3155" s="479">
        <v>4.3293999999999999E-4</v>
      </c>
    </row>
    <row r="3156" spans="1:11" x14ac:dyDescent="0.2">
      <c r="A3156" s="209" t="s">
        <v>1207</v>
      </c>
      <c r="B3156" s="209" t="s">
        <v>20</v>
      </c>
      <c r="C3156" s="209" t="s">
        <v>1753</v>
      </c>
      <c r="D3156" s="276">
        <v>478759</v>
      </c>
      <c r="E3156" s="479">
        <v>8.7326999999999999E-4</v>
      </c>
      <c r="F3156" s="276">
        <v>-667590</v>
      </c>
      <c r="G3156" s="276">
        <v>223117</v>
      </c>
      <c r="H3156" s="276">
        <v>240940</v>
      </c>
      <c r="I3156" s="276">
        <v>52167</v>
      </c>
      <c r="J3156" s="276">
        <v>994983</v>
      </c>
      <c r="K3156" s="479">
        <v>1.8148699999999999E-3</v>
      </c>
    </row>
    <row r="3157" spans="1:11" x14ac:dyDescent="0.2">
      <c r="A3157" s="209" t="s">
        <v>1207</v>
      </c>
      <c r="B3157" s="209" t="s">
        <v>1119</v>
      </c>
      <c r="C3157" s="209" t="s">
        <v>1753</v>
      </c>
      <c r="D3157" s="276">
        <v>1616010</v>
      </c>
      <c r="E3157" s="479">
        <v>2.9476400000000001E-3</v>
      </c>
      <c r="F3157" s="276">
        <v>-197463</v>
      </c>
      <c r="G3157" s="276">
        <v>287890</v>
      </c>
      <c r="H3157" s="276">
        <v>0</v>
      </c>
      <c r="I3157" s="276">
        <v>28277</v>
      </c>
      <c r="J3157" s="276">
        <v>1932177</v>
      </c>
      <c r="K3157" s="479">
        <v>3.5243399999999999E-3</v>
      </c>
    </row>
    <row r="3158" spans="1:11" x14ac:dyDescent="0.2">
      <c r="A3158" s="209" t="s">
        <v>1207</v>
      </c>
      <c r="B3158" s="209" t="s">
        <v>1120</v>
      </c>
      <c r="C3158" s="209" t="s">
        <v>1753</v>
      </c>
      <c r="D3158" s="276">
        <v>1369401</v>
      </c>
      <c r="E3158" s="479">
        <v>2.49782E-3</v>
      </c>
      <c r="F3158" s="276">
        <v>-135935</v>
      </c>
      <c r="G3158" s="276">
        <v>259625</v>
      </c>
      <c r="H3158" s="276">
        <v>11163</v>
      </c>
      <c r="I3158" s="276">
        <v>27167</v>
      </c>
      <c r="J3158" s="276">
        <v>1667356</v>
      </c>
      <c r="K3158" s="479">
        <v>3.0412999999999998E-3</v>
      </c>
    </row>
    <row r="3159" spans="1:11" x14ac:dyDescent="0.2">
      <c r="A3159" s="209" t="s">
        <v>1207</v>
      </c>
      <c r="B3159" s="209" t="s">
        <v>1121</v>
      </c>
      <c r="C3159" s="209" t="s">
        <v>1753</v>
      </c>
      <c r="D3159" s="276">
        <v>906726</v>
      </c>
      <c r="E3159" s="479">
        <v>1.6538900000000001E-3</v>
      </c>
      <c r="F3159" s="276">
        <v>-47537</v>
      </c>
      <c r="G3159" s="276">
        <v>109055</v>
      </c>
      <c r="H3159" s="276">
        <v>0</v>
      </c>
      <c r="I3159" s="276">
        <v>17081</v>
      </c>
      <c r="J3159" s="276">
        <v>1032862</v>
      </c>
      <c r="K3159" s="479">
        <v>1.8839600000000001E-3</v>
      </c>
    </row>
    <row r="3160" spans="1:11" x14ac:dyDescent="0.2">
      <c r="A3160" s="209" t="s">
        <v>1207</v>
      </c>
      <c r="B3160" s="209" t="s">
        <v>1122</v>
      </c>
      <c r="C3160" s="209" t="s">
        <v>1753</v>
      </c>
      <c r="D3160" s="276">
        <v>989763</v>
      </c>
      <c r="E3160" s="479">
        <v>1.8053500000000001E-3</v>
      </c>
      <c r="F3160" s="276">
        <v>-104681</v>
      </c>
      <c r="G3160" s="276">
        <v>121361</v>
      </c>
      <c r="H3160" s="276">
        <v>0</v>
      </c>
      <c r="I3160" s="276">
        <v>17431</v>
      </c>
      <c r="J3160" s="276">
        <v>1128555</v>
      </c>
      <c r="K3160" s="479">
        <v>2.0585099999999999E-3</v>
      </c>
    </row>
    <row r="3161" spans="1:11" x14ac:dyDescent="0.2">
      <c r="A3161" s="209" t="s">
        <v>1207</v>
      </c>
      <c r="B3161" s="209" t="s">
        <v>1123</v>
      </c>
      <c r="C3161" s="209" t="s">
        <v>1753</v>
      </c>
      <c r="D3161" s="276">
        <v>1488613</v>
      </c>
      <c r="E3161" s="479">
        <v>2.7152600000000002E-3</v>
      </c>
      <c r="F3161" s="276">
        <v>-456036</v>
      </c>
      <c r="G3161" s="276">
        <v>195881</v>
      </c>
      <c r="H3161" s="276">
        <v>331</v>
      </c>
      <c r="I3161" s="276">
        <v>33475</v>
      </c>
      <c r="J3161" s="276">
        <v>1718300</v>
      </c>
      <c r="K3161" s="479">
        <v>3.1342200000000001E-3</v>
      </c>
    </row>
    <row r="3162" spans="1:11" x14ac:dyDescent="0.2">
      <c r="A3162" s="209" t="s">
        <v>1207</v>
      </c>
      <c r="B3162" s="209" t="s">
        <v>15</v>
      </c>
      <c r="C3162" s="209" t="s">
        <v>1753</v>
      </c>
      <c r="D3162" s="276">
        <v>644105</v>
      </c>
      <c r="E3162" s="479">
        <v>1.17486E-3</v>
      </c>
      <c r="F3162" s="276">
        <v>-22090</v>
      </c>
      <c r="G3162" s="276">
        <v>71328</v>
      </c>
      <c r="H3162" s="276">
        <v>268410</v>
      </c>
      <c r="I3162" s="276">
        <v>11093</v>
      </c>
      <c r="J3162" s="276">
        <v>994936</v>
      </c>
      <c r="K3162" s="479">
        <v>1.8147899999999999E-3</v>
      </c>
    </row>
    <row r="3163" spans="1:11" x14ac:dyDescent="0.2">
      <c r="A3163" s="209" t="s">
        <v>1207</v>
      </c>
      <c r="B3163" s="209" t="s">
        <v>11</v>
      </c>
      <c r="C3163" s="209" t="s">
        <v>1753</v>
      </c>
      <c r="D3163" s="276">
        <v>1892452</v>
      </c>
      <c r="E3163" s="479">
        <v>3.4518800000000001E-3</v>
      </c>
      <c r="F3163" s="276">
        <v>-172089</v>
      </c>
      <c r="G3163" s="276">
        <v>631039</v>
      </c>
      <c r="H3163" s="276">
        <v>0</v>
      </c>
      <c r="I3163" s="276">
        <v>33478</v>
      </c>
      <c r="J3163" s="276">
        <v>2556969</v>
      </c>
      <c r="K3163" s="479">
        <v>4.6639699999999999E-3</v>
      </c>
    </row>
    <row r="3164" spans="1:11" x14ac:dyDescent="0.2">
      <c r="A3164" s="209" t="s">
        <v>1207</v>
      </c>
      <c r="B3164" s="209" t="s">
        <v>9</v>
      </c>
      <c r="C3164" s="209" t="s">
        <v>1753</v>
      </c>
      <c r="D3164" s="276">
        <v>293342</v>
      </c>
      <c r="E3164" s="479">
        <v>5.3505999999999996E-4</v>
      </c>
      <c r="F3164" s="276">
        <v>-16666</v>
      </c>
      <c r="G3164" s="276">
        <v>72766</v>
      </c>
      <c r="H3164" s="276">
        <v>14664</v>
      </c>
      <c r="I3164" s="276">
        <v>6082</v>
      </c>
      <c r="J3164" s="276">
        <v>386854</v>
      </c>
      <c r="K3164" s="479">
        <v>7.0562999999999995E-4</v>
      </c>
    </row>
    <row r="3165" spans="1:11" x14ac:dyDescent="0.2">
      <c r="A3165" s="209" t="s">
        <v>1207</v>
      </c>
      <c r="B3165" s="209" t="s">
        <v>1124</v>
      </c>
      <c r="C3165" s="209" t="s">
        <v>1753</v>
      </c>
      <c r="D3165" s="276">
        <v>951931</v>
      </c>
      <c r="E3165" s="479">
        <v>1.7363400000000001E-3</v>
      </c>
      <c r="F3165" s="276">
        <v>-71813</v>
      </c>
      <c r="G3165" s="276">
        <v>119975</v>
      </c>
      <c r="H3165" s="276">
        <v>0</v>
      </c>
      <c r="I3165" s="276">
        <v>18224</v>
      </c>
      <c r="J3165" s="276">
        <v>1090130</v>
      </c>
      <c r="K3165" s="479">
        <v>1.9884199999999999E-3</v>
      </c>
    </row>
    <row r="3166" spans="1:11" x14ac:dyDescent="0.2">
      <c r="A3166" s="209" t="s">
        <v>1207</v>
      </c>
      <c r="B3166" s="209" t="s">
        <v>1125</v>
      </c>
      <c r="C3166" s="209" t="s">
        <v>1753</v>
      </c>
      <c r="D3166" s="276">
        <v>1130604</v>
      </c>
      <c r="E3166" s="479">
        <v>2.0622499999999998E-3</v>
      </c>
      <c r="F3166" s="276">
        <v>-75657</v>
      </c>
      <c r="G3166" s="276">
        <v>146542</v>
      </c>
      <c r="H3166" s="276">
        <v>0</v>
      </c>
      <c r="I3166" s="276">
        <v>20372</v>
      </c>
      <c r="J3166" s="276">
        <v>1297518</v>
      </c>
      <c r="K3166" s="479">
        <v>2.3666999999999998E-3</v>
      </c>
    </row>
    <row r="3167" spans="1:11" x14ac:dyDescent="0.2">
      <c r="A3167" s="209" t="s">
        <v>1207</v>
      </c>
      <c r="B3167" s="209" t="s">
        <v>1126</v>
      </c>
      <c r="C3167" s="209" t="s">
        <v>1753</v>
      </c>
      <c r="D3167" s="276">
        <v>2973223</v>
      </c>
      <c r="E3167" s="479">
        <v>5.4232300000000002E-3</v>
      </c>
      <c r="F3167" s="276">
        <v>-123506</v>
      </c>
      <c r="G3167" s="276">
        <v>365683</v>
      </c>
      <c r="H3167" s="276">
        <v>1700</v>
      </c>
      <c r="I3167" s="276">
        <v>56726</v>
      </c>
      <c r="J3167" s="276">
        <v>3397332</v>
      </c>
      <c r="K3167" s="479">
        <v>6.1968099999999996E-3</v>
      </c>
    </row>
    <row r="3168" spans="1:11" x14ac:dyDescent="0.2">
      <c r="A3168" s="209" t="s">
        <v>1207</v>
      </c>
      <c r="B3168" s="209" t="s">
        <v>1127</v>
      </c>
      <c r="C3168" s="209" t="s">
        <v>1753</v>
      </c>
      <c r="D3168" s="276">
        <v>2228324</v>
      </c>
      <c r="E3168" s="479">
        <v>4.0645100000000003E-3</v>
      </c>
      <c r="F3168" s="276">
        <v>-135439</v>
      </c>
      <c r="G3168" s="276">
        <v>330767</v>
      </c>
      <c r="H3168" s="276">
        <v>0</v>
      </c>
      <c r="I3168" s="276">
        <v>39311</v>
      </c>
      <c r="J3168" s="276">
        <v>2598402</v>
      </c>
      <c r="K3168" s="479">
        <v>4.7395400000000004E-3</v>
      </c>
    </row>
    <row r="3169" spans="1:11" x14ac:dyDescent="0.2">
      <c r="A3169" s="209" t="s">
        <v>1207</v>
      </c>
      <c r="B3169" s="209" t="s">
        <v>7</v>
      </c>
      <c r="C3169" s="209" t="s">
        <v>1753</v>
      </c>
      <c r="D3169" s="276">
        <v>3151753</v>
      </c>
      <c r="E3169" s="479">
        <v>5.7488699999999997E-3</v>
      </c>
      <c r="F3169" s="276">
        <v>-88265</v>
      </c>
      <c r="G3169" s="276">
        <v>395675</v>
      </c>
      <c r="H3169" s="276">
        <v>0</v>
      </c>
      <c r="I3169" s="276">
        <v>42495</v>
      </c>
      <c r="J3169" s="276">
        <v>3589923</v>
      </c>
      <c r="K3169" s="479">
        <v>6.5481000000000003E-3</v>
      </c>
    </row>
    <row r="3170" spans="1:11" x14ac:dyDescent="0.2">
      <c r="A3170" s="209" t="s">
        <v>1207</v>
      </c>
      <c r="B3170" s="209" t="s">
        <v>886</v>
      </c>
      <c r="C3170" s="209" t="s">
        <v>1753</v>
      </c>
      <c r="D3170" s="276">
        <v>724747</v>
      </c>
      <c r="E3170" s="479">
        <v>1.3219600000000001E-3</v>
      </c>
      <c r="F3170" s="276">
        <v>-57376</v>
      </c>
      <c r="G3170" s="276">
        <v>140760</v>
      </c>
      <c r="H3170" s="276">
        <v>9438</v>
      </c>
      <c r="I3170" s="276">
        <v>14472</v>
      </c>
      <c r="J3170" s="276">
        <v>889417</v>
      </c>
      <c r="K3170" s="479">
        <v>1.62232E-3</v>
      </c>
    </row>
    <row r="3171" spans="1:11" x14ac:dyDescent="0.2">
      <c r="A3171" s="209" t="s">
        <v>1207</v>
      </c>
      <c r="B3171" s="209" t="s">
        <v>883</v>
      </c>
      <c r="C3171" s="209" t="s">
        <v>1753</v>
      </c>
      <c r="D3171" s="276">
        <v>1560406</v>
      </c>
      <c r="E3171" s="479">
        <v>2.84622E-3</v>
      </c>
      <c r="F3171" s="276">
        <v>-12282</v>
      </c>
      <c r="G3171" s="276">
        <v>252624</v>
      </c>
      <c r="H3171" s="276">
        <v>10</v>
      </c>
      <c r="I3171" s="276">
        <v>31509</v>
      </c>
      <c r="J3171" s="276">
        <v>1844549</v>
      </c>
      <c r="K3171" s="479">
        <v>3.3644999999999999E-3</v>
      </c>
    </row>
    <row r="3172" spans="1:11" x14ac:dyDescent="0.2">
      <c r="A3172" s="209" t="s">
        <v>1207</v>
      </c>
      <c r="B3172" s="209" t="s">
        <v>1128</v>
      </c>
      <c r="C3172" s="209" t="s">
        <v>1753</v>
      </c>
      <c r="D3172" s="276">
        <v>1391642</v>
      </c>
      <c r="E3172" s="479">
        <v>2.5383900000000002E-3</v>
      </c>
      <c r="F3172" s="276">
        <v>-78606</v>
      </c>
      <c r="G3172" s="276">
        <v>203824</v>
      </c>
      <c r="H3172" s="276">
        <v>187648</v>
      </c>
      <c r="I3172" s="276">
        <v>31485</v>
      </c>
      <c r="J3172" s="276">
        <v>1814599</v>
      </c>
      <c r="K3172" s="479">
        <v>3.3098699999999999E-3</v>
      </c>
    </row>
    <row r="3173" spans="1:11" x14ac:dyDescent="0.2">
      <c r="A3173" s="209" t="s">
        <v>1207</v>
      </c>
      <c r="B3173" s="209" t="s">
        <v>1129</v>
      </c>
      <c r="C3173" s="209" t="s">
        <v>1753</v>
      </c>
      <c r="D3173" s="276">
        <v>389236</v>
      </c>
      <c r="E3173" s="479">
        <v>7.0998000000000003E-4</v>
      </c>
      <c r="F3173" s="276">
        <v>-360322</v>
      </c>
      <c r="G3173" s="276">
        <v>413675</v>
      </c>
      <c r="H3173" s="276">
        <v>32</v>
      </c>
      <c r="I3173" s="276">
        <v>22647</v>
      </c>
      <c r="J3173" s="276">
        <v>825590</v>
      </c>
      <c r="K3173" s="479">
        <v>1.5058999999999999E-3</v>
      </c>
    </row>
    <row r="3174" spans="1:11" x14ac:dyDescent="0.2">
      <c r="A3174" s="209" t="s">
        <v>1207</v>
      </c>
      <c r="B3174" s="209" t="s">
        <v>1130</v>
      </c>
      <c r="C3174" s="209" t="s">
        <v>1753</v>
      </c>
      <c r="D3174" s="276">
        <v>464609</v>
      </c>
      <c r="E3174" s="479">
        <v>8.4745999999999997E-4</v>
      </c>
      <c r="F3174" s="276">
        <v>-89923</v>
      </c>
      <c r="G3174" s="276">
        <v>69521</v>
      </c>
      <c r="H3174" s="276">
        <v>61084</v>
      </c>
      <c r="I3174" s="276">
        <v>10311</v>
      </c>
      <c r="J3174" s="276">
        <v>605525</v>
      </c>
      <c r="K3174" s="479">
        <v>1.1044900000000001E-3</v>
      </c>
    </row>
    <row r="3175" spans="1:11" x14ac:dyDescent="0.2">
      <c r="A3175" s="209" t="s">
        <v>1207</v>
      </c>
      <c r="B3175" s="209" t="s">
        <v>1131</v>
      </c>
      <c r="C3175" s="209" t="s">
        <v>1753</v>
      </c>
      <c r="D3175" s="276">
        <v>313023</v>
      </c>
      <c r="E3175" s="479">
        <v>5.7096000000000002E-4</v>
      </c>
      <c r="F3175" s="276">
        <v>-11333</v>
      </c>
      <c r="G3175" s="276">
        <v>0</v>
      </c>
      <c r="H3175" s="276">
        <v>0</v>
      </c>
      <c r="I3175" s="276">
        <v>11088</v>
      </c>
      <c r="J3175" s="276">
        <v>324111</v>
      </c>
      <c r="K3175" s="479">
        <v>5.9119000000000001E-4</v>
      </c>
    </row>
    <row r="3176" spans="1:11" x14ac:dyDescent="0.2">
      <c r="A3176" s="209" t="s">
        <v>1207</v>
      </c>
      <c r="B3176" s="209" t="s">
        <v>880</v>
      </c>
      <c r="C3176" s="209" t="s">
        <v>1753</v>
      </c>
      <c r="D3176" s="276">
        <v>966039</v>
      </c>
      <c r="E3176" s="479">
        <v>1.7620800000000001E-3</v>
      </c>
      <c r="F3176" s="276">
        <v>-2995040</v>
      </c>
      <c r="G3176" s="276">
        <v>251587</v>
      </c>
      <c r="H3176" s="276">
        <v>402</v>
      </c>
      <c r="I3176" s="276">
        <v>36156</v>
      </c>
      <c r="J3176" s="276">
        <v>1254184</v>
      </c>
      <c r="K3176" s="479">
        <v>2.28766E-3</v>
      </c>
    </row>
    <row r="3177" spans="1:11" x14ac:dyDescent="0.2">
      <c r="A3177" s="209" t="s">
        <v>1207</v>
      </c>
      <c r="B3177" s="209" t="s">
        <v>1132</v>
      </c>
      <c r="C3177" s="209" t="s">
        <v>1753</v>
      </c>
      <c r="D3177" s="276">
        <v>1871041</v>
      </c>
      <c r="E3177" s="479">
        <v>3.41282E-3</v>
      </c>
      <c r="F3177" s="276">
        <v>-1123184</v>
      </c>
      <c r="G3177" s="276">
        <v>162567</v>
      </c>
      <c r="H3177" s="276">
        <v>41649</v>
      </c>
      <c r="I3177" s="276">
        <v>33797</v>
      </c>
      <c r="J3177" s="276">
        <v>2109054</v>
      </c>
      <c r="K3177" s="479">
        <v>3.84696E-3</v>
      </c>
    </row>
    <row r="3178" spans="1:11" x14ac:dyDescent="0.2">
      <c r="A3178" s="209" t="s">
        <v>1207</v>
      </c>
      <c r="B3178" s="209" t="s">
        <v>878</v>
      </c>
      <c r="C3178" s="209" t="s">
        <v>1753</v>
      </c>
      <c r="D3178" s="276">
        <v>4490428</v>
      </c>
      <c r="E3178" s="479">
        <v>8.1906400000000008E-3</v>
      </c>
      <c r="F3178" s="276">
        <v>-551754</v>
      </c>
      <c r="G3178" s="276">
        <v>512127</v>
      </c>
      <c r="H3178" s="276">
        <v>9276</v>
      </c>
      <c r="I3178" s="276">
        <v>71956</v>
      </c>
      <c r="J3178" s="276">
        <v>5083787</v>
      </c>
      <c r="K3178" s="479">
        <v>9.2729400000000003E-3</v>
      </c>
    </row>
    <row r="3179" spans="1:11" x14ac:dyDescent="0.2">
      <c r="A3179" s="209" t="s">
        <v>1207</v>
      </c>
      <c r="B3179" s="209" t="s">
        <v>877</v>
      </c>
      <c r="C3179" s="209" t="s">
        <v>1753</v>
      </c>
      <c r="D3179" s="276">
        <v>2418933</v>
      </c>
      <c r="E3179" s="479">
        <v>4.4121899999999999E-3</v>
      </c>
      <c r="F3179" s="276">
        <v>-89902</v>
      </c>
      <c r="G3179" s="276">
        <v>675039</v>
      </c>
      <c r="H3179" s="276">
        <v>1435557</v>
      </c>
      <c r="I3179" s="276">
        <v>39047</v>
      </c>
      <c r="J3179" s="276">
        <v>4568576</v>
      </c>
      <c r="K3179" s="479">
        <v>8.3331900000000007E-3</v>
      </c>
    </row>
    <row r="3180" spans="1:11" x14ac:dyDescent="0.2">
      <c r="A3180" s="209" t="s">
        <v>1207</v>
      </c>
      <c r="B3180" s="209" t="s">
        <v>875</v>
      </c>
      <c r="C3180" s="209" t="s">
        <v>1753</v>
      </c>
      <c r="D3180" s="276">
        <v>808296</v>
      </c>
      <c r="E3180" s="479">
        <v>1.4743499999999999E-3</v>
      </c>
      <c r="F3180" s="276">
        <v>-26358</v>
      </c>
      <c r="G3180" s="276">
        <v>184430</v>
      </c>
      <c r="H3180" s="276">
        <v>0</v>
      </c>
      <c r="I3180" s="276">
        <v>12955</v>
      </c>
      <c r="J3180" s="276">
        <v>1005681</v>
      </c>
      <c r="K3180" s="479">
        <v>1.83439E-3</v>
      </c>
    </row>
    <row r="3181" spans="1:11" x14ac:dyDescent="0.2">
      <c r="A3181" s="209" t="s">
        <v>1207</v>
      </c>
      <c r="B3181" s="209" t="s">
        <v>873</v>
      </c>
      <c r="C3181" s="209" t="s">
        <v>1753</v>
      </c>
      <c r="D3181" s="276">
        <v>1035572</v>
      </c>
      <c r="E3181" s="479">
        <v>1.8889099999999999E-3</v>
      </c>
      <c r="F3181" s="276">
        <v>-87420</v>
      </c>
      <c r="G3181" s="276">
        <v>164610</v>
      </c>
      <c r="H3181" s="276">
        <v>65</v>
      </c>
      <c r="I3181" s="276">
        <v>25179</v>
      </c>
      <c r="J3181" s="276">
        <v>1225426</v>
      </c>
      <c r="K3181" s="479">
        <v>2.2352100000000001E-3</v>
      </c>
    </row>
    <row r="3182" spans="1:11" x14ac:dyDescent="0.2">
      <c r="A3182" s="209" t="s">
        <v>1207</v>
      </c>
      <c r="B3182" s="209" t="s">
        <v>1133</v>
      </c>
      <c r="C3182" s="209" t="s">
        <v>1753</v>
      </c>
      <c r="D3182" s="276">
        <v>1479280</v>
      </c>
      <c r="E3182" s="479">
        <v>2.6982400000000002E-3</v>
      </c>
      <c r="F3182" s="276">
        <v>-608066</v>
      </c>
      <c r="G3182" s="276">
        <v>333469</v>
      </c>
      <c r="H3182" s="276">
        <v>249502</v>
      </c>
      <c r="I3182" s="276">
        <v>25400</v>
      </c>
      <c r="J3182" s="276">
        <v>2087651</v>
      </c>
      <c r="K3182" s="479">
        <v>3.8079199999999998E-3</v>
      </c>
    </row>
    <row r="3183" spans="1:11" x14ac:dyDescent="0.2">
      <c r="A3183" s="209" t="s">
        <v>1207</v>
      </c>
      <c r="B3183" s="209" t="s">
        <v>870</v>
      </c>
      <c r="C3183" s="209" t="s">
        <v>1753</v>
      </c>
      <c r="D3183" s="276">
        <v>2234087</v>
      </c>
      <c r="E3183" s="479">
        <v>4.0750300000000003E-3</v>
      </c>
      <c r="F3183" s="276">
        <v>-151060</v>
      </c>
      <c r="G3183" s="276">
        <v>721640</v>
      </c>
      <c r="H3183" s="276">
        <v>564159</v>
      </c>
      <c r="I3183" s="276">
        <v>57611</v>
      </c>
      <c r="J3183" s="276">
        <v>3577497</v>
      </c>
      <c r="K3183" s="479">
        <v>6.5254400000000004E-3</v>
      </c>
    </row>
    <row r="3184" spans="1:11" x14ac:dyDescent="0.2">
      <c r="A3184" s="209" t="s">
        <v>1207</v>
      </c>
      <c r="B3184" s="209" t="s">
        <v>1134</v>
      </c>
      <c r="C3184" s="209" t="s">
        <v>1753</v>
      </c>
      <c r="D3184" s="276">
        <v>608977</v>
      </c>
      <c r="E3184" s="479">
        <v>1.11079E-3</v>
      </c>
      <c r="F3184" s="276">
        <v>-108448</v>
      </c>
      <c r="G3184" s="276">
        <v>215944</v>
      </c>
      <c r="H3184" s="276">
        <v>226960</v>
      </c>
      <c r="I3184" s="276">
        <v>15048</v>
      </c>
      <c r="J3184" s="276">
        <v>1066929</v>
      </c>
      <c r="K3184" s="479">
        <v>1.9461000000000001E-3</v>
      </c>
    </row>
    <row r="3185" spans="1:11" x14ac:dyDescent="0.2">
      <c r="A3185" s="209" t="s">
        <v>1207</v>
      </c>
      <c r="B3185" s="209" t="s">
        <v>866</v>
      </c>
      <c r="C3185" s="209" t="s">
        <v>1753</v>
      </c>
      <c r="D3185" s="276">
        <v>1762165</v>
      </c>
      <c r="E3185" s="479">
        <v>3.2142300000000002E-3</v>
      </c>
      <c r="F3185" s="276">
        <v>-97979</v>
      </c>
      <c r="G3185" s="276">
        <v>502920</v>
      </c>
      <c r="H3185" s="276">
        <v>303813</v>
      </c>
      <c r="I3185" s="276">
        <v>34140</v>
      </c>
      <c r="J3185" s="276">
        <v>2603038</v>
      </c>
      <c r="K3185" s="479">
        <v>4.7479999999999996E-3</v>
      </c>
    </row>
    <row r="3186" spans="1:11" x14ac:dyDescent="0.2">
      <c r="A3186" s="209" t="s">
        <v>1207</v>
      </c>
      <c r="B3186" s="209" t="s">
        <v>865</v>
      </c>
      <c r="C3186" s="209" t="s">
        <v>1753</v>
      </c>
      <c r="D3186" s="276">
        <v>15988340</v>
      </c>
      <c r="E3186" s="479">
        <v>2.9163100000000001E-2</v>
      </c>
      <c r="F3186" s="276">
        <v>0</v>
      </c>
      <c r="G3186" s="276">
        <v>585750</v>
      </c>
      <c r="H3186" s="276">
        <v>2774666</v>
      </c>
      <c r="I3186" s="276">
        <v>418150</v>
      </c>
      <c r="J3186" s="276">
        <v>19766906</v>
      </c>
      <c r="K3186" s="479">
        <v>3.6055289999999997E-2</v>
      </c>
    </row>
    <row r="3187" spans="1:11" x14ac:dyDescent="0.2">
      <c r="A3187" s="209" t="s">
        <v>1207</v>
      </c>
      <c r="B3187" s="209" t="s">
        <v>863</v>
      </c>
      <c r="C3187" s="209" t="s">
        <v>1753</v>
      </c>
      <c r="D3187" s="276">
        <v>3991643</v>
      </c>
      <c r="E3187" s="479">
        <v>7.2808500000000002E-3</v>
      </c>
      <c r="F3187" s="276">
        <v>-10664</v>
      </c>
      <c r="G3187" s="276">
        <v>148790</v>
      </c>
      <c r="H3187" s="276">
        <v>302216</v>
      </c>
      <c r="I3187" s="276">
        <v>78873</v>
      </c>
      <c r="J3187" s="276">
        <v>4521522</v>
      </c>
      <c r="K3187" s="479">
        <v>8.2473600000000005E-3</v>
      </c>
    </row>
    <row r="3188" spans="1:11" x14ac:dyDescent="0.2">
      <c r="A3188" s="209" t="s">
        <v>1207</v>
      </c>
      <c r="B3188" s="209" t="s">
        <v>1135</v>
      </c>
      <c r="C3188" s="209" t="s">
        <v>1753</v>
      </c>
      <c r="D3188" s="276">
        <v>321476</v>
      </c>
      <c r="E3188" s="479">
        <v>5.8637999999999995E-4</v>
      </c>
      <c r="F3188" s="276">
        <v>0</v>
      </c>
      <c r="G3188" s="276">
        <v>12037</v>
      </c>
      <c r="H3188" s="276">
        <v>29651</v>
      </c>
      <c r="I3188" s="276">
        <v>9269</v>
      </c>
      <c r="J3188" s="276">
        <v>372433</v>
      </c>
      <c r="K3188" s="479">
        <v>6.7933000000000002E-4</v>
      </c>
    </row>
    <row r="3189" spans="1:11" x14ac:dyDescent="0.2">
      <c r="A3189" s="209" t="s">
        <v>1207</v>
      </c>
      <c r="B3189" s="209" t="s">
        <v>861</v>
      </c>
      <c r="C3189" s="209" t="s">
        <v>1753</v>
      </c>
      <c r="D3189" s="276">
        <v>3156156</v>
      </c>
      <c r="E3189" s="479">
        <v>5.7568999999999997E-3</v>
      </c>
      <c r="F3189" s="276">
        <v>-1507715</v>
      </c>
      <c r="G3189" s="276">
        <v>151511</v>
      </c>
      <c r="H3189" s="276">
        <v>78</v>
      </c>
      <c r="I3189" s="276">
        <v>72868</v>
      </c>
      <c r="J3189" s="276">
        <v>3380613</v>
      </c>
      <c r="K3189" s="479">
        <v>6.1663200000000003E-3</v>
      </c>
    </row>
    <row r="3190" spans="1:11" x14ac:dyDescent="0.2">
      <c r="A3190" s="209" t="s">
        <v>1207</v>
      </c>
      <c r="B3190" s="209" t="s">
        <v>859</v>
      </c>
      <c r="C3190" s="209" t="s">
        <v>1753</v>
      </c>
      <c r="D3190" s="276">
        <v>2127438</v>
      </c>
      <c r="E3190" s="479">
        <v>3.8804999999999998E-3</v>
      </c>
      <c r="F3190" s="276">
        <v>-28518</v>
      </c>
      <c r="G3190" s="276">
        <v>208182</v>
      </c>
      <c r="H3190" s="276">
        <v>3663</v>
      </c>
      <c r="I3190" s="276">
        <v>5780</v>
      </c>
      <c r="J3190" s="276">
        <v>2345063</v>
      </c>
      <c r="K3190" s="479">
        <v>4.2774500000000003E-3</v>
      </c>
    </row>
    <row r="3191" spans="1:11" x14ac:dyDescent="0.2">
      <c r="A3191" s="209" t="s">
        <v>1207</v>
      </c>
      <c r="B3191" s="209" t="s">
        <v>1136</v>
      </c>
      <c r="C3191" s="209" t="s">
        <v>1753</v>
      </c>
      <c r="D3191" s="276">
        <v>369833</v>
      </c>
      <c r="E3191" s="479">
        <v>6.7458000000000004E-4</v>
      </c>
      <c r="F3191" s="276">
        <v>-7918</v>
      </c>
      <c r="G3191" s="276">
        <v>58503</v>
      </c>
      <c r="H3191" s="276">
        <v>0</v>
      </c>
      <c r="I3191" s="276">
        <v>6721</v>
      </c>
      <c r="J3191" s="276">
        <v>435057</v>
      </c>
      <c r="K3191" s="479">
        <v>7.9354999999999996E-4</v>
      </c>
    </row>
    <row r="3192" spans="1:11" x14ac:dyDescent="0.2">
      <c r="A3192" s="209" t="s">
        <v>1207</v>
      </c>
      <c r="B3192" s="209" t="s">
        <v>1137</v>
      </c>
      <c r="C3192" s="209" t="s">
        <v>1753</v>
      </c>
      <c r="D3192" s="276">
        <v>732465</v>
      </c>
      <c r="E3192" s="479">
        <v>1.33603E-3</v>
      </c>
      <c r="F3192" s="276">
        <v>-652095</v>
      </c>
      <c r="G3192" s="276">
        <v>315720</v>
      </c>
      <c r="H3192" s="276">
        <v>0</v>
      </c>
      <c r="I3192" s="276">
        <v>42737</v>
      </c>
      <c r="J3192" s="276">
        <v>1090922</v>
      </c>
      <c r="K3192" s="479">
        <v>1.9898699999999999E-3</v>
      </c>
    </row>
    <row r="3193" spans="1:11" x14ac:dyDescent="0.2">
      <c r="A3193" s="209" t="s">
        <v>1207</v>
      </c>
      <c r="B3193" s="209" t="s">
        <v>1138</v>
      </c>
      <c r="C3193" s="209" t="s">
        <v>1753</v>
      </c>
      <c r="D3193" s="276">
        <v>938724</v>
      </c>
      <c r="E3193" s="479">
        <v>1.71225E-3</v>
      </c>
      <c r="F3193" s="276">
        <v>-47717</v>
      </c>
      <c r="G3193" s="276">
        <v>189587</v>
      </c>
      <c r="H3193" s="276">
        <v>112110</v>
      </c>
      <c r="I3193" s="276">
        <v>18781</v>
      </c>
      <c r="J3193" s="276">
        <v>1259202</v>
      </c>
      <c r="K3193" s="479">
        <v>2.2968099999999998E-3</v>
      </c>
    </row>
    <row r="3194" spans="1:11" x14ac:dyDescent="0.2">
      <c r="A3194" s="209" t="s">
        <v>1207</v>
      </c>
      <c r="B3194" s="209" t="s">
        <v>839</v>
      </c>
      <c r="C3194" s="209" t="s">
        <v>1753</v>
      </c>
      <c r="D3194" s="276">
        <v>304225</v>
      </c>
      <c r="E3194" s="479">
        <v>5.5491000000000004E-4</v>
      </c>
      <c r="F3194" s="276">
        <v>-111980</v>
      </c>
      <c r="G3194" s="276">
        <v>262595</v>
      </c>
      <c r="H3194" s="276">
        <v>677410</v>
      </c>
      <c r="I3194" s="276">
        <v>34710</v>
      </c>
      <c r="J3194" s="276">
        <v>1278940</v>
      </c>
      <c r="K3194" s="479">
        <v>2.3328200000000002E-3</v>
      </c>
    </row>
    <row r="3195" spans="1:11" x14ac:dyDescent="0.2">
      <c r="A3195" s="209" t="s">
        <v>1207</v>
      </c>
      <c r="B3195" s="209" t="s">
        <v>837</v>
      </c>
      <c r="C3195" s="209" t="s">
        <v>1753</v>
      </c>
      <c r="D3195" s="276">
        <v>1343402</v>
      </c>
      <c r="E3195" s="479">
        <v>2.4504000000000001E-3</v>
      </c>
      <c r="F3195" s="276">
        <v>-625501</v>
      </c>
      <c r="G3195" s="276">
        <v>588550</v>
      </c>
      <c r="H3195" s="276">
        <v>2483843</v>
      </c>
      <c r="I3195" s="276">
        <v>253110</v>
      </c>
      <c r="J3195" s="276">
        <v>4668905</v>
      </c>
      <c r="K3195" s="479">
        <v>8.5161899999999999E-3</v>
      </c>
    </row>
    <row r="3196" spans="1:11" x14ac:dyDescent="0.2">
      <c r="A3196" s="209" t="s">
        <v>1207</v>
      </c>
      <c r="B3196" s="209" t="s">
        <v>1139</v>
      </c>
      <c r="C3196" s="209" t="s">
        <v>1753</v>
      </c>
      <c r="D3196" s="276">
        <v>104116</v>
      </c>
      <c r="E3196" s="479">
        <v>1.8991E-4</v>
      </c>
      <c r="F3196" s="276">
        <v>0</v>
      </c>
      <c r="G3196" s="276">
        <v>0</v>
      </c>
      <c r="H3196" s="276">
        <v>0</v>
      </c>
      <c r="I3196" s="276">
        <v>0</v>
      </c>
      <c r="J3196" s="276">
        <v>104116</v>
      </c>
      <c r="K3196" s="479">
        <v>1.8991E-4</v>
      </c>
    </row>
    <row r="3197" spans="1:11" x14ac:dyDescent="0.2">
      <c r="A3197" s="209" t="s">
        <v>1207</v>
      </c>
      <c r="B3197" s="209" t="s">
        <v>829</v>
      </c>
      <c r="C3197" s="209" t="s">
        <v>1753</v>
      </c>
      <c r="D3197" s="276">
        <v>16261117</v>
      </c>
      <c r="E3197" s="479">
        <v>2.966065E-2</v>
      </c>
      <c r="F3197" s="276">
        <v>0</v>
      </c>
      <c r="G3197" s="276">
        <v>0</v>
      </c>
      <c r="H3197" s="276">
        <v>0</v>
      </c>
      <c r="I3197" s="276">
        <v>0</v>
      </c>
      <c r="J3197" s="276">
        <v>16261117</v>
      </c>
      <c r="K3197" s="479">
        <v>2.966065E-2</v>
      </c>
    </row>
    <row r="3198" spans="1:11" x14ac:dyDescent="0.2">
      <c r="A3198" s="209" t="s">
        <v>1207</v>
      </c>
      <c r="B3198" s="209" t="s">
        <v>828</v>
      </c>
      <c r="C3198" s="209" t="s">
        <v>1753</v>
      </c>
      <c r="D3198" s="276">
        <v>13014924</v>
      </c>
      <c r="E3198" s="479">
        <v>2.373952E-2</v>
      </c>
      <c r="F3198" s="276">
        <v>0</v>
      </c>
      <c r="G3198" s="276">
        <v>0</v>
      </c>
      <c r="H3198" s="276">
        <v>0</v>
      </c>
      <c r="I3198" s="276">
        <v>0</v>
      </c>
      <c r="J3198" s="276">
        <v>13014924</v>
      </c>
      <c r="K3198" s="479">
        <v>2.373952E-2</v>
      </c>
    </row>
    <row r="3199" spans="1:11" x14ac:dyDescent="0.2">
      <c r="A3199" s="209" t="s">
        <v>1207</v>
      </c>
      <c r="B3199" s="209" t="s">
        <v>827</v>
      </c>
      <c r="C3199" s="209" t="s">
        <v>1753</v>
      </c>
      <c r="D3199" s="276">
        <v>7484582</v>
      </c>
      <c r="E3199" s="479">
        <v>1.3652050000000001E-2</v>
      </c>
      <c r="F3199" s="276">
        <v>0</v>
      </c>
      <c r="G3199" s="276">
        <v>0</v>
      </c>
      <c r="H3199" s="276">
        <v>0</v>
      </c>
      <c r="I3199" s="276">
        <v>0</v>
      </c>
      <c r="J3199" s="276">
        <v>7484582</v>
      </c>
      <c r="K3199" s="479">
        <v>1.3652050000000001E-2</v>
      </c>
    </row>
    <row r="3200" spans="1:11" x14ac:dyDescent="0.2">
      <c r="A3200" s="209" t="s">
        <v>1207</v>
      </c>
      <c r="B3200" s="209" t="s">
        <v>824</v>
      </c>
      <c r="C3200" s="209" t="s">
        <v>1753</v>
      </c>
      <c r="D3200" s="276">
        <v>12246214</v>
      </c>
      <c r="E3200" s="479">
        <v>2.233738E-2</v>
      </c>
      <c r="F3200" s="276">
        <v>0</v>
      </c>
      <c r="G3200" s="276">
        <v>0</v>
      </c>
      <c r="H3200" s="276">
        <v>0</v>
      </c>
      <c r="I3200" s="276">
        <v>0</v>
      </c>
      <c r="J3200" s="276">
        <v>12246214</v>
      </c>
      <c r="K3200" s="479">
        <v>2.233738E-2</v>
      </c>
    </row>
    <row r="3201" spans="1:11" x14ac:dyDescent="0.2">
      <c r="A3201" s="209" t="s">
        <v>1207</v>
      </c>
      <c r="B3201" s="209" t="s">
        <v>1140</v>
      </c>
      <c r="C3201" s="209" t="s">
        <v>1753</v>
      </c>
      <c r="D3201" s="276">
        <v>8130352</v>
      </c>
      <c r="E3201" s="479">
        <v>1.482995E-2</v>
      </c>
      <c r="F3201" s="276">
        <v>0</v>
      </c>
      <c r="G3201" s="276">
        <v>0</v>
      </c>
      <c r="H3201" s="276">
        <v>0</v>
      </c>
      <c r="I3201" s="276">
        <v>0</v>
      </c>
      <c r="J3201" s="276">
        <v>8130352</v>
      </c>
      <c r="K3201" s="479">
        <v>1.482995E-2</v>
      </c>
    </row>
    <row r="3202" spans="1:11" x14ac:dyDescent="0.2">
      <c r="A3202" s="209" t="s">
        <v>1207</v>
      </c>
      <c r="B3202" s="209" t="s">
        <v>1141</v>
      </c>
      <c r="C3202" s="209" t="s">
        <v>1753</v>
      </c>
      <c r="D3202" s="276">
        <v>5416361</v>
      </c>
      <c r="E3202" s="479">
        <v>9.8795700000000007E-3</v>
      </c>
      <c r="F3202" s="276">
        <v>-1386</v>
      </c>
      <c r="G3202" s="276">
        <v>0</v>
      </c>
      <c r="H3202" s="276">
        <v>0</v>
      </c>
      <c r="I3202" s="276">
        <v>0</v>
      </c>
      <c r="J3202" s="276">
        <v>5416361</v>
      </c>
      <c r="K3202" s="479">
        <v>9.8795700000000007E-3</v>
      </c>
    </row>
    <row r="3203" spans="1:11" x14ac:dyDescent="0.2">
      <c r="A3203" s="209" t="s">
        <v>1207</v>
      </c>
      <c r="B3203" s="209" t="s">
        <v>1142</v>
      </c>
      <c r="C3203" s="209" t="s">
        <v>1753</v>
      </c>
      <c r="D3203" s="276">
        <v>1539952</v>
      </c>
      <c r="E3203" s="479">
        <v>2.80891E-3</v>
      </c>
      <c r="F3203" s="276">
        <v>-79</v>
      </c>
      <c r="G3203" s="276">
        <v>0</v>
      </c>
      <c r="H3203" s="276">
        <v>0</v>
      </c>
      <c r="I3203" s="276">
        <v>0</v>
      </c>
      <c r="J3203" s="276">
        <v>1539952</v>
      </c>
      <c r="K3203" s="479">
        <v>2.80891E-3</v>
      </c>
    </row>
    <row r="3204" spans="1:11" x14ac:dyDescent="0.2">
      <c r="A3204" s="209" t="s">
        <v>1207</v>
      </c>
      <c r="B3204" s="209" t="s">
        <v>1143</v>
      </c>
      <c r="C3204" s="209" t="s">
        <v>1753</v>
      </c>
      <c r="D3204" s="276">
        <v>4650</v>
      </c>
      <c r="E3204" s="479">
        <v>8.4800000000000001E-6</v>
      </c>
      <c r="F3204" s="276">
        <v>0</v>
      </c>
      <c r="G3204" s="276">
        <v>0</v>
      </c>
      <c r="H3204" s="276">
        <v>0</v>
      </c>
      <c r="I3204" s="276">
        <v>0</v>
      </c>
      <c r="J3204" s="276">
        <v>4650</v>
      </c>
      <c r="K3204" s="479">
        <v>8.4800000000000001E-6</v>
      </c>
    </row>
    <row r="3205" spans="1:11" x14ac:dyDescent="0.2">
      <c r="A3205" s="209" t="s">
        <v>1207</v>
      </c>
      <c r="B3205" s="209" t="s">
        <v>1144</v>
      </c>
      <c r="C3205" s="209" t="s">
        <v>1753</v>
      </c>
      <c r="D3205" s="276">
        <v>1712085</v>
      </c>
      <c r="E3205" s="479">
        <v>3.1228800000000002E-3</v>
      </c>
      <c r="F3205" s="276">
        <v>-429</v>
      </c>
      <c r="G3205" s="276">
        <v>0</v>
      </c>
      <c r="H3205" s="276">
        <v>0</v>
      </c>
      <c r="I3205" s="276">
        <v>0</v>
      </c>
      <c r="J3205" s="276">
        <v>1712085</v>
      </c>
      <c r="K3205" s="479">
        <v>3.1228800000000002E-3</v>
      </c>
    </row>
    <row r="3206" spans="1:11" x14ac:dyDescent="0.2">
      <c r="A3206" s="209" t="s">
        <v>1207</v>
      </c>
      <c r="B3206" s="209" t="s">
        <v>1145</v>
      </c>
      <c r="C3206" s="209" t="s">
        <v>1753</v>
      </c>
      <c r="D3206" s="276">
        <v>1084717</v>
      </c>
      <c r="E3206" s="479">
        <v>1.9785499999999999E-3</v>
      </c>
      <c r="F3206" s="276">
        <v>-306</v>
      </c>
      <c r="G3206" s="276">
        <v>0</v>
      </c>
      <c r="H3206" s="276">
        <v>0</v>
      </c>
      <c r="I3206" s="276">
        <v>0</v>
      </c>
      <c r="J3206" s="276">
        <v>1084717</v>
      </c>
      <c r="K3206" s="479">
        <v>1.9785499999999999E-3</v>
      </c>
    </row>
    <row r="3207" spans="1:11" x14ac:dyDescent="0.2">
      <c r="A3207" s="209" t="s">
        <v>1207</v>
      </c>
      <c r="B3207" s="209" t="s">
        <v>815</v>
      </c>
      <c r="C3207" s="209" t="s">
        <v>1753</v>
      </c>
      <c r="D3207" s="276">
        <v>23712300</v>
      </c>
      <c r="E3207" s="479">
        <v>4.3251779999999997E-2</v>
      </c>
      <c r="F3207" s="276">
        <v>-189500</v>
      </c>
      <c r="G3207" s="276">
        <v>-24766311</v>
      </c>
      <c r="H3207" s="276">
        <v>0</v>
      </c>
      <c r="I3207" s="276">
        <v>0</v>
      </c>
      <c r="J3207" s="276">
        <v>-1054011</v>
      </c>
      <c r="K3207" s="479">
        <v>-1.9225399999999999E-3</v>
      </c>
    </row>
    <row r="3208" spans="1:11" x14ac:dyDescent="0.2">
      <c r="A3208" s="209" t="s">
        <v>1207</v>
      </c>
      <c r="B3208" s="209" t="s">
        <v>1146</v>
      </c>
      <c r="C3208" s="209" t="s">
        <v>1753</v>
      </c>
      <c r="D3208" s="276">
        <v>39179454</v>
      </c>
      <c r="E3208" s="479">
        <v>7.1464219999999995E-2</v>
      </c>
      <c r="F3208" s="276">
        <v>0</v>
      </c>
      <c r="G3208" s="276">
        <v>0</v>
      </c>
      <c r="H3208" s="276">
        <v>-37954734</v>
      </c>
      <c r="I3208" s="276">
        <v>0</v>
      </c>
      <c r="J3208" s="276">
        <v>1224720</v>
      </c>
      <c r="K3208" s="479">
        <v>2.2339199999999999E-3</v>
      </c>
    </row>
    <row r="3209" spans="1:11" x14ac:dyDescent="0.2">
      <c r="A3209" s="209" t="s">
        <v>1207</v>
      </c>
      <c r="B3209" s="209" t="s">
        <v>1147</v>
      </c>
      <c r="C3209" s="209" t="s">
        <v>1753</v>
      </c>
      <c r="D3209" s="276">
        <v>6141964</v>
      </c>
      <c r="E3209" s="479">
        <v>1.1203080000000001E-2</v>
      </c>
      <c r="F3209" s="276">
        <v>-834729</v>
      </c>
      <c r="G3209" s="276">
        <v>0</v>
      </c>
      <c r="H3209" s="276">
        <v>0</v>
      </c>
      <c r="I3209" s="276">
        <v>0</v>
      </c>
      <c r="J3209" s="276">
        <v>6141964</v>
      </c>
      <c r="K3209" s="479">
        <v>1.1203080000000001E-2</v>
      </c>
    </row>
    <row r="3210" spans="1:11" x14ac:dyDescent="0.2">
      <c r="A3210" s="209" t="s">
        <v>1207</v>
      </c>
      <c r="B3210" s="209" t="s">
        <v>1148</v>
      </c>
      <c r="C3210" s="209" t="s">
        <v>1753</v>
      </c>
      <c r="D3210" s="276">
        <v>11978431</v>
      </c>
      <c r="E3210" s="479">
        <v>2.1848929999999999E-2</v>
      </c>
      <c r="F3210" s="276">
        <v>-558868</v>
      </c>
      <c r="G3210" s="276">
        <v>0</v>
      </c>
      <c r="H3210" s="276">
        <v>0</v>
      </c>
      <c r="I3210" s="276">
        <v>0</v>
      </c>
      <c r="J3210" s="276">
        <v>11978431</v>
      </c>
      <c r="K3210" s="479">
        <v>2.1848929999999999E-2</v>
      </c>
    </row>
    <row r="3211" spans="1:11" x14ac:dyDescent="0.2">
      <c r="A3211" s="209" t="s">
        <v>1207</v>
      </c>
      <c r="B3211" s="209" t="s">
        <v>1149</v>
      </c>
      <c r="C3211" s="209" t="s">
        <v>1753</v>
      </c>
      <c r="D3211" s="276">
        <v>3414747</v>
      </c>
      <c r="E3211" s="479">
        <v>6.2285800000000001E-3</v>
      </c>
      <c r="F3211" s="276">
        <v>0</v>
      </c>
      <c r="G3211" s="276">
        <v>0</v>
      </c>
      <c r="H3211" s="276">
        <v>0</v>
      </c>
      <c r="I3211" s="276">
        <v>0</v>
      </c>
      <c r="J3211" s="276">
        <v>3414747</v>
      </c>
      <c r="K3211" s="479">
        <v>6.2285800000000001E-3</v>
      </c>
    </row>
    <row r="3212" spans="1:11" x14ac:dyDescent="0.2">
      <c r="A3212" s="209" t="s">
        <v>1207</v>
      </c>
      <c r="B3212" s="209" t="s">
        <v>1150</v>
      </c>
      <c r="C3212" s="209" t="s">
        <v>1753</v>
      </c>
      <c r="D3212" s="276">
        <v>14087379</v>
      </c>
      <c r="E3212" s="479">
        <v>2.5695699999999998E-2</v>
      </c>
      <c r="F3212" s="276">
        <v>0</v>
      </c>
      <c r="G3212" s="276">
        <v>0</v>
      </c>
      <c r="H3212" s="276">
        <v>0</v>
      </c>
      <c r="I3212" s="276">
        <v>0</v>
      </c>
      <c r="J3212" s="276">
        <v>14087379</v>
      </c>
      <c r="K3212" s="479">
        <v>2.5695699999999998E-2</v>
      </c>
    </row>
    <row r="3213" spans="1:11" x14ac:dyDescent="0.2">
      <c r="A3213" s="209" t="s">
        <v>1207</v>
      </c>
      <c r="B3213" s="209" t="s">
        <v>1151</v>
      </c>
      <c r="C3213" s="209" t="s">
        <v>1753</v>
      </c>
      <c r="D3213" s="276">
        <v>51332699</v>
      </c>
      <c r="E3213" s="479">
        <v>9.3632019999999996E-2</v>
      </c>
      <c r="F3213" s="276">
        <v>0</v>
      </c>
      <c r="G3213" s="276">
        <v>0</v>
      </c>
      <c r="H3213" s="276">
        <v>0</v>
      </c>
      <c r="I3213" s="276">
        <v>0</v>
      </c>
      <c r="J3213" s="276">
        <v>51332699</v>
      </c>
      <c r="K3213" s="479">
        <v>9.3632019999999996E-2</v>
      </c>
    </row>
    <row r="3214" spans="1:11" x14ac:dyDescent="0.2">
      <c r="A3214" s="209" t="s">
        <v>1207</v>
      </c>
      <c r="B3214" s="209" t="s">
        <v>1152</v>
      </c>
      <c r="C3214" s="209" t="s">
        <v>1753</v>
      </c>
      <c r="D3214" s="276">
        <v>4622754</v>
      </c>
      <c r="E3214" s="479">
        <v>8.4320100000000002E-3</v>
      </c>
      <c r="F3214" s="276">
        <v>-5904</v>
      </c>
      <c r="G3214" s="276">
        <v>0</v>
      </c>
      <c r="H3214" s="276">
        <v>0</v>
      </c>
      <c r="I3214" s="276">
        <v>0</v>
      </c>
      <c r="J3214" s="276">
        <v>4622754</v>
      </c>
      <c r="K3214" s="479">
        <v>8.4320100000000002E-3</v>
      </c>
    </row>
    <row r="3215" spans="1:11" x14ac:dyDescent="0.2">
      <c r="A3215" s="209" t="s">
        <v>1207</v>
      </c>
      <c r="B3215" s="209" t="s">
        <v>1153</v>
      </c>
      <c r="C3215" s="209" t="s">
        <v>1753</v>
      </c>
      <c r="D3215" s="276">
        <v>34334</v>
      </c>
      <c r="E3215" s="479">
        <v>6.2630000000000002E-5</v>
      </c>
      <c r="F3215" s="276">
        <v>0</v>
      </c>
      <c r="G3215" s="276">
        <v>0</v>
      </c>
      <c r="H3215" s="276">
        <v>0</v>
      </c>
      <c r="I3215" s="276">
        <v>-34008</v>
      </c>
      <c r="J3215" s="276">
        <v>326</v>
      </c>
      <c r="K3215" s="479">
        <v>5.8999999999999996E-7</v>
      </c>
    </row>
    <row r="3216" spans="1:11" x14ac:dyDescent="0.2">
      <c r="A3216" s="209" t="s">
        <v>1207</v>
      </c>
      <c r="B3216" s="209" t="s">
        <v>1154</v>
      </c>
      <c r="C3216" s="209" t="s">
        <v>1753</v>
      </c>
      <c r="D3216" s="276">
        <v>2202403</v>
      </c>
      <c r="E3216" s="479">
        <v>4.0172300000000001E-3</v>
      </c>
      <c r="F3216" s="276">
        <v>-13695</v>
      </c>
      <c r="G3216" s="276">
        <v>0</v>
      </c>
      <c r="H3216" s="276">
        <v>0</v>
      </c>
      <c r="I3216" s="276">
        <v>0</v>
      </c>
      <c r="J3216" s="276">
        <v>2202403</v>
      </c>
      <c r="K3216" s="479">
        <v>4.0172300000000001E-3</v>
      </c>
    </row>
    <row r="3217" spans="1:11" x14ac:dyDescent="0.2">
      <c r="A3217" s="209" t="s">
        <v>1207</v>
      </c>
      <c r="B3217" s="209" t="s">
        <v>1251</v>
      </c>
      <c r="C3217" s="209" t="s">
        <v>1753</v>
      </c>
      <c r="D3217" s="276">
        <v>5225037</v>
      </c>
      <c r="E3217" s="479">
        <v>9.5305900000000002E-3</v>
      </c>
      <c r="F3217" s="276">
        <v>-200</v>
      </c>
      <c r="G3217" s="276">
        <v>0</v>
      </c>
      <c r="H3217" s="276">
        <v>0</v>
      </c>
      <c r="I3217" s="276">
        <v>-3858218</v>
      </c>
      <c r="J3217" s="276">
        <v>1366819</v>
      </c>
      <c r="K3217" s="479">
        <v>2.4931100000000002E-3</v>
      </c>
    </row>
    <row r="3218" spans="1:11" x14ac:dyDescent="0.2">
      <c r="A3218" s="209" t="s">
        <v>1207</v>
      </c>
      <c r="B3218" s="209" t="s">
        <v>1156</v>
      </c>
      <c r="C3218" s="209" t="s">
        <v>1753</v>
      </c>
      <c r="D3218" s="276">
        <v>1969564</v>
      </c>
      <c r="E3218" s="479">
        <v>3.59253E-3</v>
      </c>
      <c r="F3218" s="276">
        <v>-1817968</v>
      </c>
      <c r="G3218" s="276">
        <v>0</v>
      </c>
      <c r="H3218" s="276">
        <v>0</v>
      </c>
      <c r="I3218" s="276">
        <v>0</v>
      </c>
      <c r="J3218" s="276">
        <v>1969564</v>
      </c>
      <c r="K3218" s="479">
        <v>3.59253E-3</v>
      </c>
    </row>
    <row r="3219" spans="1:11" x14ac:dyDescent="0.2">
      <c r="A3219" s="209" t="s">
        <v>1207</v>
      </c>
      <c r="B3219" s="209" t="s">
        <v>1157</v>
      </c>
      <c r="C3219" s="209" t="s">
        <v>1753</v>
      </c>
      <c r="D3219" s="276">
        <v>185004</v>
      </c>
      <c r="E3219" s="479">
        <v>3.3744999999999999E-4</v>
      </c>
      <c r="F3219" s="276">
        <v>-18</v>
      </c>
      <c r="G3219" s="276">
        <v>0</v>
      </c>
      <c r="H3219" s="276">
        <v>0</v>
      </c>
      <c r="I3219" s="276">
        <v>-128770</v>
      </c>
      <c r="J3219" s="276">
        <v>56234</v>
      </c>
      <c r="K3219" s="479">
        <v>1.0257E-4</v>
      </c>
    </row>
    <row r="3220" spans="1:11" x14ac:dyDescent="0.2">
      <c r="A3220" s="209" t="s">
        <v>1207</v>
      </c>
      <c r="B3220" s="209" t="s">
        <v>1158</v>
      </c>
      <c r="C3220" s="209" t="s">
        <v>1753</v>
      </c>
      <c r="D3220" s="276">
        <v>-12807</v>
      </c>
      <c r="E3220" s="479">
        <v>-2.336E-5</v>
      </c>
      <c r="F3220" s="276">
        <v>-400902</v>
      </c>
      <c r="G3220" s="276">
        <v>0</v>
      </c>
      <c r="H3220" s="276">
        <v>0</v>
      </c>
      <c r="I3220" s="276">
        <v>-134860</v>
      </c>
      <c r="J3220" s="276">
        <v>-147667</v>
      </c>
      <c r="K3220" s="479">
        <v>-2.6935000000000001E-4</v>
      </c>
    </row>
    <row r="3221" spans="1:11" x14ac:dyDescent="0.2">
      <c r="A3221" s="209" t="s">
        <v>1207</v>
      </c>
      <c r="B3221" s="209" t="s">
        <v>1159</v>
      </c>
      <c r="C3221" s="209" t="s">
        <v>1753</v>
      </c>
      <c r="D3221" s="276">
        <v>1593793</v>
      </c>
      <c r="E3221" s="479">
        <v>2.90712E-3</v>
      </c>
      <c r="F3221" s="276">
        <v>-354899</v>
      </c>
      <c r="G3221" s="276">
        <v>0</v>
      </c>
      <c r="H3221" s="276">
        <v>0</v>
      </c>
      <c r="I3221" s="276">
        <v>-19192</v>
      </c>
      <c r="J3221" s="276">
        <v>1574601</v>
      </c>
      <c r="K3221" s="479">
        <v>2.8721100000000002E-3</v>
      </c>
    </row>
    <row r="3222" spans="1:11" x14ac:dyDescent="0.2">
      <c r="A3222" s="209" t="s">
        <v>1207</v>
      </c>
      <c r="B3222" s="209" t="s">
        <v>1160</v>
      </c>
      <c r="C3222" s="209" t="s">
        <v>1753</v>
      </c>
      <c r="D3222" s="276">
        <v>340780</v>
      </c>
      <c r="E3222" s="479">
        <v>6.2158999999999999E-4</v>
      </c>
      <c r="F3222" s="276">
        <v>0</v>
      </c>
      <c r="G3222" s="276">
        <v>0</v>
      </c>
      <c r="H3222" s="276">
        <v>0</v>
      </c>
      <c r="I3222" s="276">
        <v>-308830</v>
      </c>
      <c r="J3222" s="276">
        <v>31950</v>
      </c>
      <c r="K3222" s="479">
        <v>5.8279999999999998E-5</v>
      </c>
    </row>
    <row r="3223" spans="1:11" x14ac:dyDescent="0.2">
      <c r="A3223" s="209" t="s">
        <v>1207</v>
      </c>
      <c r="B3223" s="209" t="s">
        <v>1161</v>
      </c>
      <c r="C3223" s="209" t="s">
        <v>1753</v>
      </c>
      <c r="D3223" s="276">
        <v>444749</v>
      </c>
      <c r="E3223" s="479">
        <v>8.1123000000000002E-4</v>
      </c>
      <c r="F3223" s="276">
        <v>0</v>
      </c>
      <c r="G3223" s="276">
        <v>0</v>
      </c>
      <c r="H3223" s="276">
        <v>0</v>
      </c>
      <c r="I3223" s="276">
        <v>-439885</v>
      </c>
      <c r="J3223" s="276">
        <v>4864</v>
      </c>
      <c r="K3223" s="479">
        <v>8.8699999999999998E-6</v>
      </c>
    </row>
    <row r="3224" spans="1:11" x14ac:dyDescent="0.2">
      <c r="A3224" s="209" t="s">
        <v>1207</v>
      </c>
      <c r="B3224" s="209" t="s">
        <v>1162</v>
      </c>
      <c r="C3224" s="209" t="s">
        <v>1753</v>
      </c>
      <c r="D3224" s="276">
        <v>154352</v>
      </c>
      <c r="E3224" s="479">
        <v>2.8153999999999999E-4</v>
      </c>
      <c r="F3224" s="276">
        <v>0</v>
      </c>
      <c r="G3224" s="276">
        <v>0</v>
      </c>
      <c r="H3224" s="276">
        <v>0</v>
      </c>
      <c r="I3224" s="276">
        <v>0</v>
      </c>
      <c r="J3224" s="276">
        <v>154352</v>
      </c>
      <c r="K3224" s="479">
        <v>2.8153999999999999E-4</v>
      </c>
    </row>
    <row r="3225" spans="1:11" x14ac:dyDescent="0.2">
      <c r="A3225" s="209" t="s">
        <v>1207</v>
      </c>
      <c r="B3225" s="209" t="s">
        <v>1163</v>
      </c>
      <c r="C3225" s="209" t="s">
        <v>1753</v>
      </c>
      <c r="D3225" s="276">
        <v>3143880</v>
      </c>
      <c r="E3225" s="479">
        <v>5.73451E-3</v>
      </c>
      <c r="F3225" s="276">
        <v>-231111</v>
      </c>
      <c r="G3225" s="276">
        <v>0</v>
      </c>
      <c r="H3225" s="276">
        <v>0</v>
      </c>
      <c r="I3225" s="276">
        <v>0</v>
      </c>
      <c r="J3225" s="276">
        <v>3143880</v>
      </c>
      <c r="K3225" s="479">
        <v>5.73451E-3</v>
      </c>
    </row>
    <row r="3226" spans="1:11" x14ac:dyDescent="0.2">
      <c r="A3226" s="209" t="s">
        <v>1207</v>
      </c>
      <c r="B3226" s="209" t="s">
        <v>1164</v>
      </c>
      <c r="C3226" s="209" t="s">
        <v>1753</v>
      </c>
      <c r="D3226" s="276">
        <v>195926</v>
      </c>
      <c r="E3226" s="479">
        <v>3.5736999999999998E-4</v>
      </c>
      <c r="F3226" s="276">
        <v>-39628</v>
      </c>
      <c r="G3226" s="276">
        <v>0</v>
      </c>
      <c r="H3226" s="276">
        <v>0</v>
      </c>
      <c r="I3226" s="276">
        <v>0</v>
      </c>
      <c r="J3226" s="276">
        <v>195926</v>
      </c>
      <c r="K3226" s="479">
        <v>3.5736999999999998E-4</v>
      </c>
    </row>
    <row r="3227" spans="1:11" x14ac:dyDescent="0.2">
      <c r="A3227" s="209" t="s">
        <v>1207</v>
      </c>
      <c r="B3227" s="209" t="s">
        <v>1165</v>
      </c>
      <c r="C3227" s="209" t="s">
        <v>1753</v>
      </c>
      <c r="D3227" s="276">
        <v>8973103</v>
      </c>
      <c r="E3227" s="479">
        <v>1.636715E-2</v>
      </c>
      <c r="F3227" s="276">
        <v>-180599</v>
      </c>
      <c r="G3227" s="276">
        <v>0</v>
      </c>
      <c r="H3227" s="276">
        <v>0</v>
      </c>
      <c r="I3227" s="276">
        <v>0</v>
      </c>
      <c r="J3227" s="276">
        <v>8973103</v>
      </c>
      <c r="K3227" s="479">
        <v>1.636715E-2</v>
      </c>
    </row>
    <row r="3228" spans="1:11" x14ac:dyDescent="0.2">
      <c r="A3228" s="209" t="s">
        <v>1207</v>
      </c>
      <c r="B3228" s="209" t="s">
        <v>1166</v>
      </c>
      <c r="C3228" s="209" t="s">
        <v>1753</v>
      </c>
      <c r="D3228" s="276">
        <v>1331767</v>
      </c>
      <c r="E3228" s="479">
        <v>2.42917E-3</v>
      </c>
      <c r="F3228" s="276">
        <v>0</v>
      </c>
      <c r="G3228" s="276">
        <v>0</v>
      </c>
      <c r="H3228" s="276">
        <v>0</v>
      </c>
      <c r="I3228" s="276">
        <v>0</v>
      </c>
      <c r="J3228" s="276">
        <v>1331767</v>
      </c>
      <c r="K3228" s="479">
        <v>2.42917E-3</v>
      </c>
    </row>
    <row r="3229" spans="1:11" x14ac:dyDescent="0.2">
      <c r="A3229" s="209" t="s">
        <v>1207</v>
      </c>
      <c r="B3229" s="209" t="s">
        <v>1167</v>
      </c>
      <c r="C3229" s="209" t="s">
        <v>1753</v>
      </c>
      <c r="D3229" s="276">
        <v>8951201</v>
      </c>
      <c r="E3229" s="479">
        <v>1.63272E-2</v>
      </c>
      <c r="F3229" s="276">
        <v>-1498659</v>
      </c>
      <c r="G3229" s="276">
        <v>85315</v>
      </c>
      <c r="H3229" s="276">
        <v>248507</v>
      </c>
      <c r="I3229" s="276">
        <v>20907</v>
      </c>
      <c r="J3229" s="276">
        <v>9305930</v>
      </c>
      <c r="K3229" s="479">
        <v>1.697423E-2</v>
      </c>
    </row>
    <row r="3230" spans="1:11" x14ac:dyDescent="0.2">
      <c r="A3230" s="209" t="s">
        <v>1207</v>
      </c>
      <c r="B3230" s="209" t="s">
        <v>1168</v>
      </c>
      <c r="C3230" s="209" t="s">
        <v>1753</v>
      </c>
      <c r="D3230" s="276">
        <v>777928</v>
      </c>
      <c r="E3230" s="479">
        <v>1.4189599999999999E-3</v>
      </c>
      <c r="F3230" s="276">
        <v>-4482</v>
      </c>
      <c r="G3230" s="276">
        <v>0</v>
      </c>
      <c r="H3230" s="276">
        <v>0</v>
      </c>
      <c r="I3230" s="276">
        <v>0</v>
      </c>
      <c r="J3230" s="276">
        <v>777928</v>
      </c>
      <c r="K3230" s="479">
        <v>1.4189599999999999E-3</v>
      </c>
    </row>
    <row r="3231" spans="1:11" x14ac:dyDescent="0.2">
      <c r="A3231" s="209" t="s">
        <v>1207</v>
      </c>
      <c r="B3231" s="209" t="s">
        <v>1169</v>
      </c>
      <c r="C3231" s="209" t="s">
        <v>1753</v>
      </c>
      <c r="D3231" s="276">
        <v>1236809</v>
      </c>
      <c r="E3231" s="479">
        <v>2.2559699999999999E-3</v>
      </c>
      <c r="F3231" s="276">
        <v>-285127</v>
      </c>
      <c r="G3231" s="276">
        <v>167013</v>
      </c>
      <c r="H3231" s="276">
        <v>850867</v>
      </c>
      <c r="I3231" s="276">
        <v>76276</v>
      </c>
      <c r="J3231" s="276">
        <v>2330965</v>
      </c>
      <c r="K3231" s="479">
        <v>4.2517299999999996E-3</v>
      </c>
    </row>
    <row r="3232" spans="1:11" x14ac:dyDescent="0.2">
      <c r="A3232" s="209" t="s">
        <v>1207</v>
      </c>
      <c r="B3232" s="209" t="s">
        <v>803</v>
      </c>
      <c r="C3232" s="209" t="s">
        <v>1753</v>
      </c>
      <c r="D3232" s="276">
        <v>12914821</v>
      </c>
      <c r="E3232" s="479">
        <v>2.355693E-2</v>
      </c>
      <c r="F3232" s="276">
        <v>0</v>
      </c>
      <c r="G3232" s="276">
        <v>0</v>
      </c>
      <c r="H3232" s="276">
        <v>0</v>
      </c>
      <c r="I3232" s="276">
        <v>0</v>
      </c>
      <c r="J3232" s="276">
        <v>12914821</v>
      </c>
      <c r="K3232" s="479">
        <v>2.355693E-2</v>
      </c>
    </row>
    <row r="3233" spans="1:11" x14ac:dyDescent="0.2">
      <c r="A3233" s="209" t="s">
        <v>1207</v>
      </c>
      <c r="B3233" s="209" t="s">
        <v>801</v>
      </c>
      <c r="C3233" s="209" t="s">
        <v>1753</v>
      </c>
      <c r="D3233" s="276">
        <v>25666925</v>
      </c>
      <c r="E3233" s="479">
        <v>4.6817060000000001E-2</v>
      </c>
      <c r="F3233" s="276">
        <v>0</v>
      </c>
      <c r="G3233" s="276">
        <v>0</v>
      </c>
      <c r="H3233" s="276">
        <v>0</v>
      </c>
      <c r="I3233" s="276">
        <v>0</v>
      </c>
      <c r="J3233" s="276">
        <v>25666925</v>
      </c>
      <c r="K3233" s="479">
        <v>4.6817060000000001E-2</v>
      </c>
    </row>
    <row r="3234" spans="1:11" x14ac:dyDescent="0.2">
      <c r="A3234" s="209" t="s">
        <v>1207</v>
      </c>
      <c r="B3234" s="209" t="s">
        <v>1170</v>
      </c>
      <c r="C3234" s="209" t="s">
        <v>1753</v>
      </c>
      <c r="D3234" s="276">
        <v>22600843</v>
      </c>
      <c r="E3234" s="479">
        <v>4.1224459999999997E-2</v>
      </c>
      <c r="F3234" s="276">
        <v>0</v>
      </c>
      <c r="G3234" s="276">
        <v>0</v>
      </c>
      <c r="H3234" s="276">
        <v>0</v>
      </c>
      <c r="I3234" s="276">
        <v>631</v>
      </c>
      <c r="J3234" s="276">
        <v>22601474</v>
      </c>
      <c r="K3234" s="479">
        <v>4.1225610000000003E-2</v>
      </c>
    </row>
    <row r="3235" spans="1:11" x14ac:dyDescent="0.2">
      <c r="A3235" s="209" t="s">
        <v>1207</v>
      </c>
      <c r="B3235" s="209" t="s">
        <v>1171</v>
      </c>
      <c r="C3235" s="209" t="s">
        <v>1753</v>
      </c>
      <c r="D3235" s="276">
        <v>1922208</v>
      </c>
      <c r="E3235" s="479">
        <v>3.50615E-3</v>
      </c>
      <c r="F3235" s="276">
        <v>-271364</v>
      </c>
      <c r="G3235" s="276">
        <v>0</v>
      </c>
      <c r="H3235" s="276">
        <v>0</v>
      </c>
      <c r="I3235" s="276">
        <v>0</v>
      </c>
      <c r="J3235" s="276">
        <v>1922208</v>
      </c>
      <c r="K3235" s="479">
        <v>3.50615E-3</v>
      </c>
    </row>
    <row r="3236" spans="1:11" x14ac:dyDescent="0.2">
      <c r="A3236" s="209" t="s">
        <v>1207</v>
      </c>
      <c r="B3236" s="209" t="s">
        <v>1172</v>
      </c>
      <c r="C3236" s="209" t="s">
        <v>1753</v>
      </c>
      <c r="D3236" s="276">
        <v>6336746</v>
      </c>
      <c r="E3236" s="479">
        <v>1.155837E-2</v>
      </c>
      <c r="F3236" s="276">
        <v>0</v>
      </c>
      <c r="G3236" s="276">
        <v>0</v>
      </c>
      <c r="H3236" s="276">
        <v>0</v>
      </c>
      <c r="I3236" s="276">
        <v>0</v>
      </c>
      <c r="J3236" s="276">
        <v>6336746</v>
      </c>
      <c r="K3236" s="479">
        <v>1.155837E-2</v>
      </c>
    </row>
    <row r="3237" spans="1:11" x14ac:dyDescent="0.2">
      <c r="A3237" s="209" t="s">
        <v>1207</v>
      </c>
      <c r="B3237" s="209" t="s">
        <v>1173</v>
      </c>
      <c r="C3237" s="209" t="s">
        <v>1753</v>
      </c>
      <c r="D3237" s="276">
        <v>12323579</v>
      </c>
      <c r="E3237" s="479">
        <v>2.247849E-2</v>
      </c>
      <c r="F3237" s="276">
        <v>0</v>
      </c>
      <c r="G3237" s="276">
        <v>0</v>
      </c>
      <c r="H3237" s="276">
        <v>0</v>
      </c>
      <c r="I3237" s="276">
        <v>0</v>
      </c>
      <c r="J3237" s="276">
        <v>12323579</v>
      </c>
      <c r="K3237" s="479">
        <v>2.247849E-2</v>
      </c>
    </row>
    <row r="3238" spans="1:11" x14ac:dyDescent="0.2">
      <c r="A3238" s="209" t="s">
        <v>1207</v>
      </c>
      <c r="B3238" s="209" t="s">
        <v>793</v>
      </c>
      <c r="C3238" s="209" t="s">
        <v>1753</v>
      </c>
      <c r="D3238" s="276">
        <v>45447794</v>
      </c>
      <c r="E3238" s="479">
        <v>8.2897819999999997E-2</v>
      </c>
      <c r="F3238" s="276">
        <v>0</v>
      </c>
      <c r="G3238" s="276">
        <v>0</v>
      </c>
      <c r="H3238" s="276">
        <v>0</v>
      </c>
      <c r="I3238" s="276">
        <v>0</v>
      </c>
      <c r="J3238" s="276">
        <v>45447794</v>
      </c>
      <c r="K3238" s="479">
        <v>8.2897819999999997E-2</v>
      </c>
    </row>
    <row r="3239" spans="1:11" x14ac:dyDescent="0.2">
      <c r="A3239" s="209" t="s">
        <v>1207</v>
      </c>
      <c r="B3239" s="209" t="s">
        <v>790</v>
      </c>
      <c r="C3239" s="209" t="s">
        <v>1753</v>
      </c>
      <c r="D3239" s="276">
        <v>1103108</v>
      </c>
      <c r="E3239" s="479">
        <v>2.0120899999999998E-3</v>
      </c>
      <c r="F3239" s="276">
        <v>0</v>
      </c>
      <c r="G3239" s="276">
        <v>0</v>
      </c>
      <c r="H3239" s="276">
        <v>0</v>
      </c>
      <c r="I3239" s="276">
        <v>0</v>
      </c>
      <c r="J3239" s="276">
        <v>1103108</v>
      </c>
      <c r="K3239" s="479">
        <v>2.0120899999999998E-3</v>
      </c>
    </row>
    <row r="3240" spans="1:11" x14ac:dyDescent="0.2">
      <c r="A3240" s="209" t="s">
        <v>1207</v>
      </c>
      <c r="B3240" s="209" t="s">
        <v>1174</v>
      </c>
      <c r="C3240" s="209" t="s">
        <v>1753</v>
      </c>
      <c r="D3240" s="276">
        <v>9909287</v>
      </c>
      <c r="E3240" s="479">
        <v>1.807477E-2</v>
      </c>
      <c r="F3240" s="276">
        <v>0</v>
      </c>
      <c r="G3240" s="276">
        <v>0</v>
      </c>
      <c r="H3240" s="276">
        <v>0</v>
      </c>
      <c r="I3240" s="276">
        <v>0</v>
      </c>
      <c r="J3240" s="276">
        <v>9909287</v>
      </c>
      <c r="K3240" s="479">
        <v>1.807477E-2</v>
      </c>
    </row>
    <row r="3241" spans="1:11" x14ac:dyDescent="0.2">
      <c r="A3241" s="209" t="s">
        <v>1207</v>
      </c>
      <c r="B3241" s="209" t="s">
        <v>1175</v>
      </c>
      <c r="C3241" s="209" t="s">
        <v>1753</v>
      </c>
      <c r="D3241" s="276">
        <v>9928272</v>
      </c>
      <c r="E3241" s="479">
        <v>1.8109400000000001E-2</v>
      </c>
      <c r="F3241" s="276">
        <v>0</v>
      </c>
      <c r="G3241" s="276">
        <v>0</v>
      </c>
      <c r="H3241" s="276">
        <v>0</v>
      </c>
      <c r="I3241" s="276">
        <v>0</v>
      </c>
      <c r="J3241" s="276">
        <v>9928272</v>
      </c>
      <c r="K3241" s="479">
        <v>1.8109400000000001E-2</v>
      </c>
    </row>
    <row r="3242" spans="1:11" x14ac:dyDescent="0.2">
      <c r="A3242" s="209" t="s">
        <v>1207</v>
      </c>
      <c r="B3242" s="209" t="s">
        <v>1176</v>
      </c>
      <c r="C3242" s="209" t="s">
        <v>1753</v>
      </c>
      <c r="D3242" s="276">
        <v>3209421</v>
      </c>
      <c r="E3242" s="479">
        <v>5.8540600000000003E-3</v>
      </c>
      <c r="F3242" s="276">
        <v>-127630</v>
      </c>
      <c r="G3242" s="276">
        <v>0</v>
      </c>
      <c r="H3242" s="276">
        <v>0</v>
      </c>
      <c r="I3242" s="276">
        <v>0</v>
      </c>
      <c r="J3242" s="276">
        <v>3209421</v>
      </c>
      <c r="K3242" s="479">
        <v>5.8540600000000003E-3</v>
      </c>
    </row>
    <row r="3243" spans="1:11" x14ac:dyDescent="0.2">
      <c r="A3243" s="209" t="s">
        <v>1207</v>
      </c>
      <c r="B3243" s="209" t="s">
        <v>1177</v>
      </c>
      <c r="C3243" s="209" t="s">
        <v>1753</v>
      </c>
      <c r="D3243" s="276">
        <v>1094171</v>
      </c>
      <c r="E3243" s="479">
        <v>1.9957899999999999E-3</v>
      </c>
      <c r="F3243" s="276">
        <v>-111351</v>
      </c>
      <c r="G3243" s="276">
        <v>0</v>
      </c>
      <c r="H3243" s="276">
        <v>0</v>
      </c>
      <c r="I3243" s="276">
        <v>0</v>
      </c>
      <c r="J3243" s="276">
        <v>1094171</v>
      </c>
      <c r="K3243" s="479">
        <v>1.9957899999999999E-3</v>
      </c>
    </row>
    <row r="3244" spans="1:11" x14ac:dyDescent="0.2">
      <c r="A3244" s="209" t="s">
        <v>1207</v>
      </c>
      <c r="B3244" s="209" t="s">
        <v>1178</v>
      </c>
      <c r="C3244" s="209" t="s">
        <v>1753</v>
      </c>
      <c r="D3244" s="276">
        <v>167998</v>
      </c>
      <c r="E3244" s="479">
        <v>3.0643000000000001E-4</v>
      </c>
      <c r="F3244" s="276">
        <v>0</v>
      </c>
      <c r="G3244" s="276">
        <v>0</v>
      </c>
      <c r="H3244" s="276">
        <v>0</v>
      </c>
      <c r="I3244" s="276">
        <v>0</v>
      </c>
      <c r="J3244" s="276">
        <v>167998</v>
      </c>
      <c r="K3244" s="479">
        <v>3.0643000000000001E-4</v>
      </c>
    </row>
    <row r="3245" spans="1:11" x14ac:dyDescent="0.2">
      <c r="A3245" s="209" t="s">
        <v>1207</v>
      </c>
      <c r="B3245" s="209" t="s">
        <v>1179</v>
      </c>
      <c r="C3245" s="209" t="s">
        <v>1753</v>
      </c>
      <c r="D3245" s="276">
        <v>-475306</v>
      </c>
      <c r="E3245" s="479">
        <v>-8.6697E-4</v>
      </c>
      <c r="F3245" s="276">
        <v>-881900</v>
      </c>
      <c r="G3245" s="276">
        <v>0</v>
      </c>
      <c r="H3245" s="276">
        <v>0</v>
      </c>
      <c r="I3245" s="276">
        <v>0</v>
      </c>
      <c r="J3245" s="276">
        <v>-475306</v>
      </c>
      <c r="K3245" s="479">
        <v>-8.6697E-4</v>
      </c>
    </row>
    <row r="3246" spans="1:11" x14ac:dyDescent="0.2">
      <c r="A3246" s="209" t="s">
        <v>1207</v>
      </c>
      <c r="B3246" s="209" t="s">
        <v>1180</v>
      </c>
      <c r="C3246" s="209" t="s">
        <v>1753</v>
      </c>
      <c r="D3246" s="276">
        <v>2791469</v>
      </c>
      <c r="E3246" s="479">
        <v>5.0917000000000002E-3</v>
      </c>
      <c r="F3246" s="276">
        <v>0</v>
      </c>
      <c r="G3246" s="276">
        <v>0</v>
      </c>
      <c r="H3246" s="276">
        <v>0</v>
      </c>
      <c r="I3246" s="276">
        <v>0</v>
      </c>
      <c r="J3246" s="276">
        <v>2791469</v>
      </c>
      <c r="K3246" s="479">
        <v>5.0917000000000002E-3</v>
      </c>
    </row>
    <row r="3247" spans="1:11" x14ac:dyDescent="0.2">
      <c r="A3247" s="209" t="s">
        <v>1207</v>
      </c>
      <c r="B3247" s="209" t="s">
        <v>1181</v>
      </c>
      <c r="C3247" s="209" t="s">
        <v>1753</v>
      </c>
      <c r="D3247" s="276">
        <v>100899</v>
      </c>
      <c r="E3247" s="479">
        <v>1.8404000000000001E-4</v>
      </c>
      <c r="F3247" s="276">
        <v>0</v>
      </c>
      <c r="G3247" s="276">
        <v>0</v>
      </c>
      <c r="H3247" s="276">
        <v>0</v>
      </c>
      <c r="I3247" s="276">
        <v>0</v>
      </c>
      <c r="J3247" s="276">
        <v>100899</v>
      </c>
      <c r="K3247" s="479">
        <v>1.8404000000000001E-4</v>
      </c>
    </row>
    <row r="3248" spans="1:11" x14ac:dyDescent="0.2">
      <c r="A3248" s="209" t="s">
        <v>1207</v>
      </c>
      <c r="B3248" s="209" t="s">
        <v>1182</v>
      </c>
      <c r="C3248" s="209" t="s">
        <v>1753</v>
      </c>
      <c r="D3248" s="276">
        <v>1800836</v>
      </c>
      <c r="E3248" s="479">
        <v>3.2847699999999998E-3</v>
      </c>
      <c r="F3248" s="276">
        <v>-2767508</v>
      </c>
      <c r="G3248" s="276">
        <v>0</v>
      </c>
      <c r="H3248" s="276">
        <v>0</v>
      </c>
      <c r="I3248" s="276">
        <v>0</v>
      </c>
      <c r="J3248" s="276">
        <v>1800836</v>
      </c>
      <c r="K3248" s="479">
        <v>3.2847699999999998E-3</v>
      </c>
    </row>
    <row r="3249" spans="1:11" x14ac:dyDescent="0.2">
      <c r="A3249" s="209" t="s">
        <v>1207</v>
      </c>
      <c r="B3249" s="209" t="s">
        <v>1183</v>
      </c>
      <c r="C3249" s="209" t="s">
        <v>1753</v>
      </c>
      <c r="D3249" s="276">
        <v>5075910</v>
      </c>
      <c r="E3249" s="479">
        <v>9.2585800000000006E-3</v>
      </c>
      <c r="F3249" s="276">
        <v>0</v>
      </c>
      <c r="G3249" s="276">
        <v>0</v>
      </c>
      <c r="H3249" s="276">
        <v>0</v>
      </c>
      <c r="I3249" s="276">
        <v>0</v>
      </c>
      <c r="J3249" s="276">
        <v>5075910</v>
      </c>
      <c r="K3249" s="479">
        <v>9.2585800000000006E-3</v>
      </c>
    </row>
    <row r="3250" spans="1:11" x14ac:dyDescent="0.2">
      <c r="A3250" s="209" t="s">
        <v>1207</v>
      </c>
      <c r="B3250" s="209" t="s">
        <v>1184</v>
      </c>
      <c r="C3250" s="209" t="s">
        <v>1753</v>
      </c>
      <c r="D3250" s="276">
        <v>27074001</v>
      </c>
      <c r="E3250" s="479">
        <v>4.93836E-2</v>
      </c>
      <c r="F3250" s="276">
        <v>0</v>
      </c>
      <c r="G3250" s="276">
        <v>0</v>
      </c>
      <c r="H3250" s="276">
        <v>0</v>
      </c>
      <c r="I3250" s="276">
        <v>0</v>
      </c>
      <c r="J3250" s="276">
        <v>27074001</v>
      </c>
      <c r="K3250" s="479">
        <v>4.93836E-2</v>
      </c>
    </row>
    <row r="3251" spans="1:11" x14ac:dyDescent="0.2">
      <c r="A3251" s="209" t="s">
        <v>1207</v>
      </c>
      <c r="B3251" s="209" t="s">
        <v>1185</v>
      </c>
      <c r="C3251" s="209" t="s">
        <v>1753</v>
      </c>
      <c r="D3251" s="276">
        <v>4262802</v>
      </c>
      <c r="E3251" s="479">
        <v>7.7754499999999997E-3</v>
      </c>
      <c r="F3251" s="276">
        <v>-48</v>
      </c>
      <c r="G3251" s="276">
        <v>0</v>
      </c>
      <c r="H3251" s="276">
        <v>0</v>
      </c>
      <c r="I3251" s="276">
        <v>0</v>
      </c>
      <c r="J3251" s="276">
        <v>4262802</v>
      </c>
      <c r="K3251" s="479">
        <v>7.7754499999999997E-3</v>
      </c>
    </row>
    <row r="3252" spans="1:11" x14ac:dyDescent="0.2">
      <c r="A3252" s="209" t="s">
        <v>1207</v>
      </c>
      <c r="B3252" s="209" t="s">
        <v>1186</v>
      </c>
      <c r="C3252" s="209" t="s">
        <v>1753</v>
      </c>
      <c r="D3252" s="276">
        <v>8959132</v>
      </c>
      <c r="E3252" s="479">
        <v>1.6341660000000001E-2</v>
      </c>
      <c r="F3252" s="276">
        <v>-60722</v>
      </c>
      <c r="G3252" s="276">
        <v>0</v>
      </c>
      <c r="H3252" s="276">
        <v>0</v>
      </c>
      <c r="I3252" s="276">
        <v>0</v>
      </c>
      <c r="J3252" s="276">
        <v>8959132</v>
      </c>
      <c r="K3252" s="479">
        <v>1.6341660000000001E-2</v>
      </c>
    </row>
    <row r="3253" spans="1:11" x14ac:dyDescent="0.2">
      <c r="A3253" s="209" t="s">
        <v>1207</v>
      </c>
      <c r="B3253" s="209" t="s">
        <v>1187</v>
      </c>
      <c r="C3253" s="209" t="s">
        <v>1753</v>
      </c>
      <c r="D3253" s="276">
        <v>6720576</v>
      </c>
      <c r="E3253" s="479">
        <v>1.225848E-2</v>
      </c>
      <c r="F3253" s="276">
        <v>-220</v>
      </c>
      <c r="G3253" s="276">
        <v>990</v>
      </c>
      <c r="H3253" s="276">
        <v>0</v>
      </c>
      <c r="I3253" s="276">
        <v>351</v>
      </c>
      <c r="J3253" s="276">
        <v>6721917</v>
      </c>
      <c r="K3253" s="479">
        <v>1.226093E-2</v>
      </c>
    </row>
    <row r="3254" spans="1:11" x14ac:dyDescent="0.2">
      <c r="A3254" s="209" t="s">
        <v>1207</v>
      </c>
      <c r="B3254" s="209" t="s">
        <v>1189</v>
      </c>
      <c r="C3254" s="209" t="s">
        <v>1753</v>
      </c>
      <c r="D3254" s="276">
        <v>-35310</v>
      </c>
      <c r="E3254" s="479">
        <v>-6.4410000000000002E-5</v>
      </c>
      <c r="F3254" s="276">
        <v>-40605</v>
      </c>
      <c r="G3254" s="276">
        <v>149</v>
      </c>
      <c r="H3254" s="276">
        <v>157</v>
      </c>
      <c r="I3254" s="276">
        <v>384</v>
      </c>
      <c r="J3254" s="276">
        <v>-34620</v>
      </c>
      <c r="K3254" s="479">
        <v>-6.3150000000000004E-5</v>
      </c>
    </row>
    <row r="3255" spans="1:11" x14ac:dyDescent="0.2">
      <c r="A3255" s="209" t="s">
        <v>1207</v>
      </c>
      <c r="B3255" s="209" t="s">
        <v>1190</v>
      </c>
      <c r="C3255" s="209" t="s">
        <v>1753</v>
      </c>
      <c r="D3255" s="276">
        <v>548238714</v>
      </c>
      <c r="E3255" s="479">
        <v>1</v>
      </c>
      <c r="F3255" s="276">
        <v>-69911863</v>
      </c>
      <c r="G3255" s="276">
        <v>0</v>
      </c>
      <c r="H3255" s="276">
        <v>0</v>
      </c>
      <c r="I3255" s="276">
        <v>0</v>
      </c>
      <c r="J3255" s="276">
        <v>548238714</v>
      </c>
      <c r="K3255" s="479">
        <v>1</v>
      </c>
    </row>
    <row r="3256" spans="1:11" x14ac:dyDescent="0.2">
      <c r="A3256" s="209" t="s">
        <v>1207</v>
      </c>
      <c r="B3256" s="209" t="s">
        <v>691</v>
      </c>
      <c r="C3256" s="209" t="s">
        <v>1753</v>
      </c>
      <c r="D3256" s="276">
        <v>548238714</v>
      </c>
      <c r="E3256" s="479">
        <v>1</v>
      </c>
      <c r="F3256" s="276">
        <v>0</v>
      </c>
      <c r="G3256" s="276">
        <v>0</v>
      </c>
      <c r="H3256" s="276">
        <v>0</v>
      </c>
      <c r="I3256" s="276">
        <v>0</v>
      </c>
      <c r="J3256" s="276">
        <v>548238714</v>
      </c>
      <c r="K3256" s="479">
        <v>1</v>
      </c>
    </row>
    <row r="3257" spans="1:11" x14ac:dyDescent="0.2">
      <c r="A3257" s="209" t="s">
        <v>1754</v>
      </c>
      <c r="B3257" s="209" t="s">
        <v>508</v>
      </c>
      <c r="C3257" s="209" t="s">
        <v>1753</v>
      </c>
      <c r="D3257" s="276">
        <v>0</v>
      </c>
      <c r="E3257" s="479">
        <v>0</v>
      </c>
      <c r="F3257" s="276">
        <v>0</v>
      </c>
      <c r="G3257" s="276">
        <v>-93469</v>
      </c>
      <c r="H3257" s="276">
        <v>0</v>
      </c>
      <c r="I3257" s="276">
        <v>0</v>
      </c>
      <c r="J3257" s="276">
        <v>-93469</v>
      </c>
      <c r="K3257" s="479">
        <v>0</v>
      </c>
    </row>
    <row r="3258" spans="1:11" x14ac:dyDescent="0.2">
      <c r="A3258" s="209" t="s">
        <v>1754</v>
      </c>
      <c r="B3258" s="209" t="s">
        <v>500</v>
      </c>
      <c r="C3258" s="209" t="s">
        <v>1753</v>
      </c>
      <c r="D3258" s="276">
        <v>0</v>
      </c>
      <c r="E3258" s="479">
        <v>0</v>
      </c>
      <c r="F3258" s="276">
        <v>0</v>
      </c>
      <c r="G3258" s="276">
        <v>-145913</v>
      </c>
      <c r="H3258" s="276">
        <v>0</v>
      </c>
      <c r="I3258" s="276">
        <v>0</v>
      </c>
      <c r="J3258" s="276">
        <v>-145913</v>
      </c>
      <c r="K3258" s="479">
        <v>0</v>
      </c>
    </row>
    <row r="3259" spans="1:11" x14ac:dyDescent="0.2">
      <c r="A3259" s="209" t="s">
        <v>1754</v>
      </c>
      <c r="B3259" s="209" t="s">
        <v>490</v>
      </c>
      <c r="C3259" s="209" t="s">
        <v>1753</v>
      </c>
      <c r="D3259" s="276">
        <v>0</v>
      </c>
      <c r="E3259" s="479">
        <v>0</v>
      </c>
      <c r="F3259" s="276">
        <v>0</v>
      </c>
      <c r="G3259" s="276">
        <v>-1181075</v>
      </c>
      <c r="H3259" s="276">
        <v>0</v>
      </c>
      <c r="I3259" s="276">
        <v>0</v>
      </c>
      <c r="J3259" s="276">
        <v>-1181075</v>
      </c>
      <c r="K3259" s="479">
        <v>0</v>
      </c>
    </row>
    <row r="3260" spans="1:11" x14ac:dyDescent="0.2">
      <c r="A3260" s="209" t="s">
        <v>1754</v>
      </c>
      <c r="B3260" s="209" t="s">
        <v>489</v>
      </c>
      <c r="C3260" s="209" t="s">
        <v>1753</v>
      </c>
      <c r="D3260" s="276">
        <v>0</v>
      </c>
      <c r="E3260" s="479">
        <v>0</v>
      </c>
      <c r="F3260" s="276">
        <v>0</v>
      </c>
      <c r="G3260" s="276">
        <v>-963747</v>
      </c>
      <c r="H3260" s="276">
        <v>0</v>
      </c>
      <c r="I3260" s="276">
        <v>0</v>
      </c>
      <c r="J3260" s="276">
        <v>-963747</v>
      </c>
      <c r="K3260" s="479">
        <v>0</v>
      </c>
    </row>
    <row r="3261" spans="1:11" x14ac:dyDescent="0.2">
      <c r="A3261" s="209" t="s">
        <v>1754</v>
      </c>
      <c r="B3261" s="209" t="s">
        <v>487</v>
      </c>
      <c r="C3261" s="209" t="s">
        <v>1753</v>
      </c>
      <c r="D3261" s="276">
        <v>0</v>
      </c>
      <c r="E3261" s="479">
        <v>0</v>
      </c>
      <c r="F3261" s="276">
        <v>0</v>
      </c>
      <c r="G3261" s="276">
        <v>-210095</v>
      </c>
      <c r="H3261" s="276">
        <v>0</v>
      </c>
      <c r="I3261" s="276">
        <v>0</v>
      </c>
      <c r="J3261" s="276">
        <v>-210095</v>
      </c>
      <c r="K3261" s="479">
        <v>0</v>
      </c>
    </row>
    <row r="3262" spans="1:11" x14ac:dyDescent="0.2">
      <c r="A3262" s="209" t="s">
        <v>1754</v>
      </c>
      <c r="B3262" s="209" t="s">
        <v>479</v>
      </c>
      <c r="C3262" s="209" t="s">
        <v>1753</v>
      </c>
      <c r="D3262" s="276">
        <v>0</v>
      </c>
      <c r="E3262" s="479">
        <v>0</v>
      </c>
      <c r="F3262" s="276">
        <v>0</v>
      </c>
      <c r="G3262" s="276">
        <v>-231989</v>
      </c>
      <c r="H3262" s="276">
        <v>0</v>
      </c>
      <c r="I3262" s="276">
        <v>0</v>
      </c>
      <c r="J3262" s="276">
        <v>-231989</v>
      </c>
      <c r="K3262" s="479">
        <v>0</v>
      </c>
    </row>
    <row r="3263" spans="1:11" x14ac:dyDescent="0.2">
      <c r="A3263" s="209" t="s">
        <v>1754</v>
      </c>
      <c r="B3263" s="209" t="s">
        <v>472</v>
      </c>
      <c r="C3263" s="209" t="s">
        <v>1753</v>
      </c>
      <c r="D3263" s="276">
        <v>0</v>
      </c>
      <c r="E3263" s="479">
        <v>0</v>
      </c>
      <c r="F3263" s="276">
        <v>0</v>
      </c>
      <c r="G3263" s="276">
        <v>-212548</v>
      </c>
      <c r="H3263" s="276">
        <v>0</v>
      </c>
      <c r="I3263" s="276">
        <v>0</v>
      </c>
      <c r="J3263" s="276">
        <v>-212548</v>
      </c>
      <c r="K3263" s="479">
        <v>0</v>
      </c>
    </row>
    <row r="3264" spans="1:11" x14ac:dyDescent="0.2">
      <c r="A3264" s="209" t="s">
        <v>1754</v>
      </c>
      <c r="B3264" s="209" t="s">
        <v>1095</v>
      </c>
      <c r="C3264" s="209" t="s">
        <v>1753</v>
      </c>
      <c r="D3264" s="276">
        <v>0</v>
      </c>
      <c r="E3264" s="479">
        <v>0</v>
      </c>
      <c r="F3264" s="276">
        <v>0</v>
      </c>
      <c r="G3264" s="276">
        <v>-429</v>
      </c>
      <c r="H3264" s="276">
        <v>0</v>
      </c>
      <c r="I3264" s="276">
        <v>0</v>
      </c>
      <c r="J3264" s="276">
        <v>-429</v>
      </c>
      <c r="K3264" s="479">
        <v>0</v>
      </c>
    </row>
    <row r="3265" spans="1:11" x14ac:dyDescent="0.2">
      <c r="A3265" s="209" t="s">
        <v>1754</v>
      </c>
      <c r="B3265" s="209" t="s">
        <v>1096</v>
      </c>
      <c r="C3265" s="209" t="s">
        <v>1753</v>
      </c>
      <c r="D3265" s="276">
        <v>0</v>
      </c>
      <c r="E3265" s="479">
        <v>0</v>
      </c>
      <c r="F3265" s="276">
        <v>0</v>
      </c>
      <c r="G3265" s="276">
        <v>-55397</v>
      </c>
      <c r="H3265" s="276">
        <v>0</v>
      </c>
      <c r="I3265" s="276">
        <v>0</v>
      </c>
      <c r="J3265" s="276">
        <v>-55397</v>
      </c>
      <c r="K3265" s="479">
        <v>0</v>
      </c>
    </row>
    <row r="3266" spans="1:11" x14ac:dyDescent="0.2">
      <c r="A3266" s="209" t="s">
        <v>1754</v>
      </c>
      <c r="B3266" s="209" t="s">
        <v>1097</v>
      </c>
      <c r="C3266" s="209" t="s">
        <v>1753</v>
      </c>
      <c r="D3266" s="276">
        <v>0</v>
      </c>
      <c r="E3266" s="479">
        <v>0</v>
      </c>
      <c r="F3266" s="276">
        <v>0</v>
      </c>
      <c r="G3266" s="276">
        <v>-126298</v>
      </c>
      <c r="H3266" s="276">
        <v>0</v>
      </c>
      <c r="I3266" s="276">
        <v>0</v>
      </c>
      <c r="J3266" s="276">
        <v>-126298</v>
      </c>
      <c r="K3266" s="479">
        <v>0</v>
      </c>
    </row>
    <row r="3267" spans="1:11" x14ac:dyDescent="0.2">
      <c r="A3267" s="209" t="s">
        <v>1754</v>
      </c>
      <c r="B3267" s="209" t="s">
        <v>1098</v>
      </c>
      <c r="C3267" s="209" t="s">
        <v>1753</v>
      </c>
      <c r="D3267" s="276">
        <v>0</v>
      </c>
      <c r="E3267" s="479">
        <v>0</v>
      </c>
      <c r="F3267" s="276">
        <v>0</v>
      </c>
      <c r="G3267" s="276">
        <v>-284040</v>
      </c>
      <c r="H3267" s="276">
        <v>0</v>
      </c>
      <c r="I3267" s="276">
        <v>0</v>
      </c>
      <c r="J3267" s="276">
        <v>-284040</v>
      </c>
      <c r="K3267" s="479">
        <v>0</v>
      </c>
    </row>
    <row r="3268" spans="1:11" x14ac:dyDescent="0.2">
      <c r="A3268" s="209" t="s">
        <v>1754</v>
      </c>
      <c r="B3268" s="209" t="s">
        <v>1099</v>
      </c>
      <c r="C3268" s="209" t="s">
        <v>1753</v>
      </c>
      <c r="D3268" s="276">
        <v>0</v>
      </c>
      <c r="E3268" s="479">
        <v>0</v>
      </c>
      <c r="F3268" s="276">
        <v>0</v>
      </c>
      <c r="G3268" s="276">
        <v>-32473</v>
      </c>
      <c r="H3268" s="276">
        <v>0</v>
      </c>
      <c r="I3268" s="276">
        <v>0</v>
      </c>
      <c r="J3268" s="276">
        <v>-32473</v>
      </c>
      <c r="K3268" s="479">
        <v>0</v>
      </c>
    </row>
    <row r="3269" spans="1:11" x14ac:dyDescent="0.2">
      <c r="A3269" s="209" t="s">
        <v>1754</v>
      </c>
      <c r="B3269" s="209" t="s">
        <v>453</v>
      </c>
      <c r="C3269" s="209" t="s">
        <v>1753</v>
      </c>
      <c r="D3269" s="276">
        <v>0</v>
      </c>
      <c r="E3269" s="479">
        <v>0</v>
      </c>
      <c r="F3269" s="276">
        <v>0</v>
      </c>
      <c r="G3269" s="276">
        <v>-403641</v>
      </c>
      <c r="H3269" s="276">
        <v>0</v>
      </c>
      <c r="I3269" s="276">
        <v>0</v>
      </c>
      <c r="J3269" s="276">
        <v>-403641</v>
      </c>
      <c r="K3269" s="479">
        <v>0</v>
      </c>
    </row>
    <row r="3270" spans="1:11" x14ac:dyDescent="0.2">
      <c r="A3270" s="209" t="s">
        <v>1754</v>
      </c>
      <c r="B3270" s="209" t="s">
        <v>449</v>
      </c>
      <c r="C3270" s="209" t="s">
        <v>1753</v>
      </c>
      <c r="D3270" s="276">
        <v>0</v>
      </c>
      <c r="E3270" s="479">
        <v>0</v>
      </c>
      <c r="F3270" s="276">
        <v>0</v>
      </c>
      <c r="G3270" s="276">
        <v>-39130</v>
      </c>
      <c r="H3270" s="276">
        <v>0</v>
      </c>
      <c r="I3270" s="276">
        <v>0</v>
      </c>
      <c r="J3270" s="276">
        <v>-39130</v>
      </c>
      <c r="K3270" s="479">
        <v>0</v>
      </c>
    </row>
    <row r="3271" spans="1:11" x14ac:dyDescent="0.2">
      <c r="A3271" s="209" t="s">
        <v>1754</v>
      </c>
      <c r="B3271" s="209" t="s">
        <v>1826</v>
      </c>
      <c r="C3271" s="209" t="s">
        <v>1753</v>
      </c>
      <c r="D3271" s="276">
        <v>0</v>
      </c>
      <c r="E3271" s="479">
        <v>0</v>
      </c>
      <c r="F3271" s="276">
        <v>0</v>
      </c>
      <c r="G3271" s="276">
        <v>-79565</v>
      </c>
      <c r="H3271" s="276">
        <v>0</v>
      </c>
      <c r="I3271" s="276">
        <v>0</v>
      </c>
      <c r="J3271" s="276">
        <v>-79565</v>
      </c>
      <c r="K3271" s="479">
        <v>0</v>
      </c>
    </row>
    <row r="3272" spans="1:11" x14ac:dyDescent="0.2">
      <c r="A3272" s="209" t="s">
        <v>1754</v>
      </c>
      <c r="B3272" s="209" t="s">
        <v>444</v>
      </c>
      <c r="C3272" s="209" t="s">
        <v>1753</v>
      </c>
      <c r="D3272" s="276">
        <v>0</v>
      </c>
      <c r="E3272" s="479">
        <v>0</v>
      </c>
      <c r="F3272" s="276">
        <v>0</v>
      </c>
      <c r="G3272" s="276">
        <v>-1756984</v>
      </c>
      <c r="H3272" s="276">
        <v>0</v>
      </c>
      <c r="I3272" s="276">
        <v>0</v>
      </c>
      <c r="J3272" s="276">
        <v>-1756984</v>
      </c>
      <c r="K3272" s="479">
        <v>0</v>
      </c>
    </row>
    <row r="3273" spans="1:11" x14ac:dyDescent="0.2">
      <c r="A3273" s="209" t="s">
        <v>1754</v>
      </c>
      <c r="B3273" s="209" t="s">
        <v>440</v>
      </c>
      <c r="C3273" s="209" t="s">
        <v>1753</v>
      </c>
      <c r="D3273" s="276">
        <v>0</v>
      </c>
      <c r="E3273" s="479">
        <v>0</v>
      </c>
      <c r="F3273" s="276">
        <v>0</v>
      </c>
      <c r="G3273" s="276">
        <v>-765382</v>
      </c>
      <c r="H3273" s="276">
        <v>0</v>
      </c>
      <c r="I3273" s="276">
        <v>0</v>
      </c>
      <c r="J3273" s="276">
        <v>-765382</v>
      </c>
      <c r="K3273" s="479">
        <v>0</v>
      </c>
    </row>
    <row r="3274" spans="1:11" x14ac:dyDescent="0.2">
      <c r="A3274" s="209" t="s">
        <v>1754</v>
      </c>
      <c r="B3274" s="209" t="s">
        <v>292</v>
      </c>
      <c r="C3274" s="209" t="s">
        <v>1753</v>
      </c>
      <c r="D3274" s="276">
        <v>0</v>
      </c>
      <c r="E3274" s="479">
        <v>0</v>
      </c>
      <c r="F3274" s="276">
        <v>0</v>
      </c>
      <c r="G3274" s="276">
        <v>-605013</v>
      </c>
      <c r="H3274" s="276">
        <v>0</v>
      </c>
      <c r="I3274" s="276">
        <v>0</v>
      </c>
      <c r="J3274" s="276">
        <v>-605013</v>
      </c>
      <c r="K3274" s="479">
        <v>0</v>
      </c>
    </row>
    <row r="3275" spans="1:11" x14ac:dyDescent="0.2">
      <c r="A3275" s="209" t="s">
        <v>1754</v>
      </c>
      <c r="B3275" s="209" t="s">
        <v>290</v>
      </c>
      <c r="C3275" s="209" t="s">
        <v>1753</v>
      </c>
      <c r="D3275" s="276">
        <v>0</v>
      </c>
      <c r="E3275" s="479">
        <v>0</v>
      </c>
      <c r="F3275" s="276">
        <v>0</v>
      </c>
      <c r="G3275" s="276">
        <v>-693993</v>
      </c>
      <c r="H3275" s="276">
        <v>0</v>
      </c>
      <c r="I3275" s="276">
        <v>0</v>
      </c>
      <c r="J3275" s="276">
        <v>-693993</v>
      </c>
      <c r="K3275" s="479">
        <v>0</v>
      </c>
    </row>
    <row r="3276" spans="1:11" x14ac:dyDescent="0.2">
      <c r="A3276" s="209" t="s">
        <v>1754</v>
      </c>
      <c r="B3276" s="209" t="s">
        <v>287</v>
      </c>
      <c r="C3276" s="209" t="s">
        <v>1753</v>
      </c>
      <c r="D3276" s="276">
        <v>0</v>
      </c>
      <c r="E3276" s="479">
        <v>0</v>
      </c>
      <c r="F3276" s="276">
        <v>0</v>
      </c>
      <c r="G3276" s="276">
        <v>-482803</v>
      </c>
      <c r="H3276" s="276">
        <v>0</v>
      </c>
      <c r="I3276" s="276">
        <v>0</v>
      </c>
      <c r="J3276" s="276">
        <v>-482803</v>
      </c>
      <c r="K3276" s="479">
        <v>0</v>
      </c>
    </row>
    <row r="3277" spans="1:11" x14ac:dyDescent="0.2">
      <c r="A3277" s="209" t="s">
        <v>1754</v>
      </c>
      <c r="B3277" s="209" t="s">
        <v>284</v>
      </c>
      <c r="C3277" s="209" t="s">
        <v>1753</v>
      </c>
      <c r="D3277" s="276">
        <v>0</v>
      </c>
      <c r="E3277" s="479">
        <v>0</v>
      </c>
      <c r="F3277" s="276">
        <v>0</v>
      </c>
      <c r="G3277" s="276">
        <v>-532625</v>
      </c>
      <c r="H3277" s="276">
        <v>0</v>
      </c>
      <c r="I3277" s="276">
        <v>0</v>
      </c>
      <c r="J3277" s="276">
        <v>-532625</v>
      </c>
      <c r="K3277" s="479">
        <v>0</v>
      </c>
    </row>
    <row r="3278" spans="1:11" x14ac:dyDescent="0.2">
      <c r="A3278" s="209" t="s">
        <v>1754</v>
      </c>
      <c r="B3278" s="209" t="s">
        <v>273</v>
      </c>
      <c r="C3278" s="209" t="s">
        <v>1753</v>
      </c>
      <c r="D3278" s="276">
        <v>0</v>
      </c>
      <c r="E3278" s="479">
        <v>0</v>
      </c>
      <c r="F3278" s="276">
        <v>0</v>
      </c>
      <c r="G3278" s="276">
        <v>-1029619</v>
      </c>
      <c r="H3278" s="276">
        <v>0</v>
      </c>
      <c r="I3278" s="276">
        <v>0</v>
      </c>
      <c r="J3278" s="276">
        <v>-1029619</v>
      </c>
      <c r="K3278" s="479">
        <v>0</v>
      </c>
    </row>
    <row r="3279" spans="1:11" x14ac:dyDescent="0.2">
      <c r="A3279" s="209" t="s">
        <v>1754</v>
      </c>
      <c r="B3279" s="209" t="s">
        <v>267</v>
      </c>
      <c r="C3279" s="209" t="s">
        <v>1753</v>
      </c>
      <c r="D3279" s="276">
        <v>0</v>
      </c>
      <c r="E3279" s="479">
        <v>0</v>
      </c>
      <c r="F3279" s="276">
        <v>0</v>
      </c>
      <c r="G3279" s="276">
        <v>-1190618</v>
      </c>
      <c r="H3279" s="276">
        <v>0</v>
      </c>
      <c r="I3279" s="276">
        <v>0</v>
      </c>
      <c r="J3279" s="276">
        <v>-1190618</v>
      </c>
      <c r="K3279" s="479">
        <v>0</v>
      </c>
    </row>
    <row r="3280" spans="1:11" x14ac:dyDescent="0.2">
      <c r="A3280" s="209" t="s">
        <v>1754</v>
      </c>
      <c r="B3280" s="209" t="s">
        <v>264</v>
      </c>
      <c r="C3280" s="209" t="s">
        <v>1753</v>
      </c>
      <c r="D3280" s="276">
        <v>0</v>
      </c>
      <c r="E3280" s="479">
        <v>0</v>
      </c>
      <c r="F3280" s="276">
        <v>0</v>
      </c>
      <c r="G3280" s="276">
        <v>-762321</v>
      </c>
      <c r="H3280" s="276">
        <v>0</v>
      </c>
      <c r="I3280" s="276">
        <v>0</v>
      </c>
      <c r="J3280" s="276">
        <v>-762321</v>
      </c>
      <c r="K3280" s="479">
        <v>0</v>
      </c>
    </row>
    <row r="3281" spans="1:11" x14ac:dyDescent="0.2">
      <c r="A3281" s="209" t="s">
        <v>1754</v>
      </c>
      <c r="B3281" s="209" t="s">
        <v>262</v>
      </c>
      <c r="C3281" s="209" t="s">
        <v>1753</v>
      </c>
      <c r="D3281" s="276">
        <v>0</v>
      </c>
      <c r="E3281" s="479">
        <v>0</v>
      </c>
      <c r="F3281" s="276">
        <v>0</v>
      </c>
      <c r="G3281" s="276">
        <v>-365141</v>
      </c>
      <c r="H3281" s="276">
        <v>0</v>
      </c>
      <c r="I3281" s="276">
        <v>0</v>
      </c>
      <c r="J3281" s="276">
        <v>-365141</v>
      </c>
      <c r="K3281" s="479">
        <v>0</v>
      </c>
    </row>
    <row r="3282" spans="1:11" x14ac:dyDescent="0.2">
      <c r="A3282" s="209" t="s">
        <v>1754</v>
      </c>
      <c r="B3282" s="209" t="s">
        <v>260</v>
      </c>
      <c r="C3282" s="209" t="s">
        <v>1753</v>
      </c>
      <c r="D3282" s="276">
        <v>0</v>
      </c>
      <c r="E3282" s="479">
        <v>0</v>
      </c>
      <c r="F3282" s="276">
        <v>0</v>
      </c>
      <c r="G3282" s="276">
        <v>-403011</v>
      </c>
      <c r="H3282" s="276">
        <v>0</v>
      </c>
      <c r="I3282" s="276">
        <v>0</v>
      </c>
      <c r="J3282" s="276">
        <v>-403011</v>
      </c>
      <c r="K3282" s="479">
        <v>0</v>
      </c>
    </row>
    <row r="3283" spans="1:11" x14ac:dyDescent="0.2">
      <c r="A3283" s="209" t="s">
        <v>1754</v>
      </c>
      <c r="B3283" s="209" t="s">
        <v>258</v>
      </c>
      <c r="C3283" s="209" t="s">
        <v>1753</v>
      </c>
      <c r="D3283" s="276">
        <v>0</v>
      </c>
      <c r="E3283" s="479">
        <v>0</v>
      </c>
      <c r="F3283" s="276">
        <v>0</v>
      </c>
      <c r="G3283" s="276">
        <v>-42861</v>
      </c>
      <c r="H3283" s="276">
        <v>0</v>
      </c>
      <c r="I3283" s="276">
        <v>0</v>
      </c>
      <c r="J3283" s="276">
        <v>-42861</v>
      </c>
      <c r="K3283" s="479">
        <v>0</v>
      </c>
    </row>
    <row r="3284" spans="1:11" x14ac:dyDescent="0.2">
      <c r="A3284" s="209" t="s">
        <v>1754</v>
      </c>
      <c r="B3284" s="209" t="s">
        <v>254</v>
      </c>
      <c r="C3284" s="209" t="s">
        <v>1753</v>
      </c>
      <c r="D3284" s="276">
        <v>0</v>
      </c>
      <c r="E3284" s="479">
        <v>0</v>
      </c>
      <c r="F3284" s="276">
        <v>0</v>
      </c>
      <c r="G3284" s="276">
        <v>-106077</v>
      </c>
      <c r="H3284" s="276">
        <v>0</v>
      </c>
      <c r="I3284" s="276">
        <v>0</v>
      </c>
      <c r="J3284" s="276">
        <v>-106077</v>
      </c>
      <c r="K3284" s="479">
        <v>0</v>
      </c>
    </row>
    <row r="3285" spans="1:11" x14ac:dyDescent="0.2">
      <c r="A3285" s="209" t="s">
        <v>1754</v>
      </c>
      <c r="B3285" s="209" t="s">
        <v>251</v>
      </c>
      <c r="C3285" s="209" t="s">
        <v>1753</v>
      </c>
      <c r="D3285" s="276">
        <v>0</v>
      </c>
      <c r="E3285" s="479">
        <v>0</v>
      </c>
      <c r="F3285" s="276">
        <v>0</v>
      </c>
      <c r="G3285" s="276">
        <v>-18622</v>
      </c>
      <c r="H3285" s="276">
        <v>0</v>
      </c>
      <c r="I3285" s="276">
        <v>0</v>
      </c>
      <c r="J3285" s="276">
        <v>-18622</v>
      </c>
      <c r="K3285" s="479">
        <v>0</v>
      </c>
    </row>
    <row r="3286" spans="1:11" x14ac:dyDescent="0.2">
      <c r="A3286" s="209" t="s">
        <v>1754</v>
      </c>
      <c r="B3286" s="209" t="s">
        <v>247</v>
      </c>
      <c r="C3286" s="209" t="s">
        <v>1753</v>
      </c>
      <c r="D3286" s="276">
        <v>0</v>
      </c>
      <c r="E3286" s="479">
        <v>0</v>
      </c>
      <c r="F3286" s="276">
        <v>0</v>
      </c>
      <c r="G3286" s="276">
        <v>-125089</v>
      </c>
      <c r="H3286" s="276">
        <v>0</v>
      </c>
      <c r="I3286" s="276">
        <v>0</v>
      </c>
      <c r="J3286" s="276">
        <v>-125089</v>
      </c>
      <c r="K3286" s="479">
        <v>0</v>
      </c>
    </row>
    <row r="3287" spans="1:11" x14ac:dyDescent="0.2">
      <c r="A3287" s="209" t="s">
        <v>1754</v>
      </c>
      <c r="B3287" s="209" t="s">
        <v>243</v>
      </c>
      <c r="C3287" s="209" t="s">
        <v>1753</v>
      </c>
      <c r="D3287" s="276">
        <v>0</v>
      </c>
      <c r="E3287" s="479">
        <v>0</v>
      </c>
      <c r="F3287" s="276">
        <v>0</v>
      </c>
      <c r="G3287" s="276">
        <v>-1336093</v>
      </c>
      <c r="H3287" s="276">
        <v>0</v>
      </c>
      <c r="I3287" s="276">
        <v>0</v>
      </c>
      <c r="J3287" s="276">
        <v>-1336093</v>
      </c>
      <c r="K3287" s="479">
        <v>0</v>
      </c>
    </row>
    <row r="3288" spans="1:11" x14ac:dyDescent="0.2">
      <c r="A3288" s="209" t="s">
        <v>1754</v>
      </c>
      <c r="B3288" s="209" t="s">
        <v>240</v>
      </c>
      <c r="C3288" s="209" t="s">
        <v>1753</v>
      </c>
      <c r="D3288" s="276">
        <v>0</v>
      </c>
      <c r="E3288" s="479">
        <v>0</v>
      </c>
      <c r="F3288" s="276">
        <v>0</v>
      </c>
      <c r="G3288" s="276">
        <v>-278970</v>
      </c>
      <c r="H3288" s="276">
        <v>0</v>
      </c>
      <c r="I3288" s="276">
        <v>0</v>
      </c>
      <c r="J3288" s="276">
        <v>-278970</v>
      </c>
      <c r="K3288" s="479">
        <v>0</v>
      </c>
    </row>
    <row r="3289" spans="1:11" x14ac:dyDescent="0.2">
      <c r="A3289" s="209" t="s">
        <v>1754</v>
      </c>
      <c r="B3289" s="209" t="s">
        <v>237</v>
      </c>
      <c r="C3289" s="209" t="s">
        <v>1753</v>
      </c>
      <c r="D3289" s="276">
        <v>0</v>
      </c>
      <c r="E3289" s="479">
        <v>0</v>
      </c>
      <c r="F3289" s="276">
        <v>0</v>
      </c>
      <c r="G3289" s="276">
        <v>-373024</v>
      </c>
      <c r="H3289" s="276">
        <v>0</v>
      </c>
      <c r="I3289" s="276">
        <v>0</v>
      </c>
      <c r="J3289" s="276">
        <v>-373024</v>
      </c>
      <c r="K3289" s="479">
        <v>0</v>
      </c>
    </row>
    <row r="3290" spans="1:11" x14ac:dyDescent="0.2">
      <c r="A3290" s="209" t="s">
        <v>1754</v>
      </c>
      <c r="B3290" s="209" t="s">
        <v>234</v>
      </c>
      <c r="C3290" s="209" t="s">
        <v>1753</v>
      </c>
      <c r="D3290" s="276">
        <v>0</v>
      </c>
      <c r="E3290" s="479">
        <v>0</v>
      </c>
      <c r="F3290" s="276">
        <v>0</v>
      </c>
      <c r="G3290" s="276">
        <v>-328150</v>
      </c>
      <c r="H3290" s="276">
        <v>0</v>
      </c>
      <c r="I3290" s="276">
        <v>0</v>
      </c>
      <c r="J3290" s="276">
        <v>-328150</v>
      </c>
      <c r="K3290" s="479">
        <v>0</v>
      </c>
    </row>
    <row r="3291" spans="1:11" x14ac:dyDescent="0.2">
      <c r="A3291" s="209" t="s">
        <v>1754</v>
      </c>
      <c r="B3291" s="209" t="s">
        <v>230</v>
      </c>
      <c r="C3291" s="209" t="s">
        <v>1753</v>
      </c>
      <c r="D3291" s="276">
        <v>0</v>
      </c>
      <c r="E3291" s="479">
        <v>0</v>
      </c>
      <c r="F3291" s="276">
        <v>0</v>
      </c>
      <c r="G3291" s="276">
        <v>-231909</v>
      </c>
      <c r="H3291" s="276">
        <v>0</v>
      </c>
      <c r="I3291" s="276">
        <v>0</v>
      </c>
      <c r="J3291" s="276">
        <v>-231909</v>
      </c>
      <c r="K3291" s="479">
        <v>0</v>
      </c>
    </row>
    <row r="3292" spans="1:11" x14ac:dyDescent="0.2">
      <c r="A3292" s="209" t="s">
        <v>1754</v>
      </c>
      <c r="B3292" s="209" t="s">
        <v>1100</v>
      </c>
      <c r="C3292" s="209" t="s">
        <v>1753</v>
      </c>
      <c r="D3292" s="276">
        <v>0</v>
      </c>
      <c r="E3292" s="479">
        <v>0</v>
      </c>
      <c r="F3292" s="276">
        <v>0</v>
      </c>
      <c r="G3292" s="276">
        <v>-1072654</v>
      </c>
      <c r="H3292" s="276">
        <v>0</v>
      </c>
      <c r="I3292" s="276">
        <v>0</v>
      </c>
      <c r="J3292" s="276">
        <v>-1072654</v>
      </c>
      <c r="K3292" s="479">
        <v>0</v>
      </c>
    </row>
    <row r="3293" spans="1:11" x14ac:dyDescent="0.2">
      <c r="A3293" s="209" t="s">
        <v>1754</v>
      </c>
      <c r="B3293" s="209" t="s">
        <v>1101</v>
      </c>
      <c r="C3293" s="209" t="s">
        <v>1753</v>
      </c>
      <c r="D3293" s="276">
        <v>0</v>
      </c>
      <c r="E3293" s="479">
        <v>0</v>
      </c>
      <c r="F3293" s="276">
        <v>0</v>
      </c>
      <c r="G3293" s="276">
        <v>-104034</v>
      </c>
      <c r="H3293" s="276">
        <v>0</v>
      </c>
      <c r="I3293" s="276">
        <v>0</v>
      </c>
      <c r="J3293" s="276">
        <v>-104034</v>
      </c>
      <c r="K3293" s="479">
        <v>0</v>
      </c>
    </row>
    <row r="3294" spans="1:11" x14ac:dyDescent="0.2">
      <c r="A3294" s="209" t="s">
        <v>1754</v>
      </c>
      <c r="B3294" s="209" t="s">
        <v>1102</v>
      </c>
      <c r="C3294" s="209" t="s">
        <v>1753</v>
      </c>
      <c r="D3294" s="276">
        <v>0</v>
      </c>
      <c r="E3294" s="479">
        <v>0</v>
      </c>
      <c r="F3294" s="276">
        <v>0</v>
      </c>
      <c r="G3294" s="276">
        <v>-933732</v>
      </c>
      <c r="H3294" s="276">
        <v>0</v>
      </c>
      <c r="I3294" s="276">
        <v>0</v>
      </c>
      <c r="J3294" s="276">
        <v>-933732</v>
      </c>
      <c r="K3294" s="479">
        <v>0</v>
      </c>
    </row>
    <row r="3295" spans="1:11" x14ac:dyDescent="0.2">
      <c r="A3295" s="209" t="s">
        <v>1754</v>
      </c>
      <c r="B3295" s="209" t="s">
        <v>1103</v>
      </c>
      <c r="C3295" s="209" t="s">
        <v>1753</v>
      </c>
      <c r="D3295" s="276">
        <v>0</v>
      </c>
      <c r="E3295" s="479">
        <v>0</v>
      </c>
      <c r="F3295" s="276">
        <v>0</v>
      </c>
      <c r="G3295" s="276">
        <v>-192331</v>
      </c>
      <c r="H3295" s="276">
        <v>0</v>
      </c>
      <c r="I3295" s="276">
        <v>0</v>
      </c>
      <c r="J3295" s="276">
        <v>-192331</v>
      </c>
      <c r="K3295" s="479">
        <v>0</v>
      </c>
    </row>
    <row r="3296" spans="1:11" x14ac:dyDescent="0.2">
      <c r="A3296" s="209" t="s">
        <v>1754</v>
      </c>
      <c r="B3296" s="209" t="s">
        <v>1104</v>
      </c>
      <c r="C3296" s="209" t="s">
        <v>1753</v>
      </c>
      <c r="D3296" s="276">
        <v>0</v>
      </c>
      <c r="E3296" s="479">
        <v>0</v>
      </c>
      <c r="F3296" s="276">
        <v>0</v>
      </c>
      <c r="G3296" s="276">
        <v>-327638</v>
      </c>
      <c r="H3296" s="276">
        <v>0</v>
      </c>
      <c r="I3296" s="276">
        <v>0</v>
      </c>
      <c r="J3296" s="276">
        <v>-327638</v>
      </c>
      <c r="K3296" s="479">
        <v>0</v>
      </c>
    </row>
    <row r="3297" spans="1:11" x14ac:dyDescent="0.2">
      <c r="A3297" s="209" t="s">
        <v>1754</v>
      </c>
      <c r="B3297" s="209" t="s">
        <v>1105</v>
      </c>
      <c r="C3297" s="209" t="s">
        <v>1753</v>
      </c>
      <c r="D3297" s="276">
        <v>0</v>
      </c>
      <c r="E3297" s="479">
        <v>0</v>
      </c>
      <c r="F3297" s="276">
        <v>0</v>
      </c>
      <c r="G3297" s="276">
        <v>-368421</v>
      </c>
      <c r="H3297" s="276">
        <v>0</v>
      </c>
      <c r="I3297" s="276">
        <v>0</v>
      </c>
      <c r="J3297" s="276">
        <v>-368421</v>
      </c>
      <c r="K3297" s="479">
        <v>0</v>
      </c>
    </row>
    <row r="3298" spans="1:11" x14ac:dyDescent="0.2">
      <c r="A3298" s="209" t="s">
        <v>1754</v>
      </c>
      <c r="B3298" s="209" t="s">
        <v>206</v>
      </c>
      <c r="C3298" s="209" t="s">
        <v>1753</v>
      </c>
      <c r="D3298" s="276">
        <v>0</v>
      </c>
      <c r="E3298" s="479">
        <v>0</v>
      </c>
      <c r="F3298" s="276">
        <v>0</v>
      </c>
      <c r="G3298" s="276">
        <v>-213976</v>
      </c>
      <c r="H3298" s="276">
        <v>0</v>
      </c>
      <c r="I3298" s="276">
        <v>0</v>
      </c>
      <c r="J3298" s="276">
        <v>-213976</v>
      </c>
      <c r="K3298" s="479">
        <v>0</v>
      </c>
    </row>
    <row r="3299" spans="1:11" x14ac:dyDescent="0.2">
      <c r="A3299" s="209" t="s">
        <v>1754</v>
      </c>
      <c r="B3299" s="209" t="s">
        <v>205</v>
      </c>
      <c r="C3299" s="209" t="s">
        <v>1753</v>
      </c>
      <c r="D3299" s="276">
        <v>0</v>
      </c>
      <c r="E3299" s="479">
        <v>0</v>
      </c>
      <c r="F3299" s="276">
        <v>0</v>
      </c>
      <c r="G3299" s="276">
        <v>-89915</v>
      </c>
      <c r="H3299" s="276">
        <v>0</v>
      </c>
      <c r="I3299" s="276">
        <v>0</v>
      </c>
      <c r="J3299" s="276">
        <v>-89915</v>
      </c>
      <c r="K3299" s="479">
        <v>0</v>
      </c>
    </row>
    <row r="3300" spans="1:11" x14ac:dyDescent="0.2">
      <c r="A3300" s="209" t="s">
        <v>1754</v>
      </c>
      <c r="B3300" s="209" t="s">
        <v>202</v>
      </c>
      <c r="C3300" s="209" t="s">
        <v>1753</v>
      </c>
      <c r="D3300" s="276">
        <v>0</v>
      </c>
      <c r="E3300" s="479">
        <v>0</v>
      </c>
      <c r="F3300" s="276">
        <v>0</v>
      </c>
      <c r="G3300" s="276">
        <v>-62400</v>
      </c>
      <c r="H3300" s="276">
        <v>0</v>
      </c>
      <c r="I3300" s="276">
        <v>0</v>
      </c>
      <c r="J3300" s="276">
        <v>-62400</v>
      </c>
      <c r="K3300" s="479">
        <v>0</v>
      </c>
    </row>
    <row r="3301" spans="1:11" x14ac:dyDescent="0.2">
      <c r="A3301" s="209" t="s">
        <v>1754</v>
      </c>
      <c r="B3301" s="209" t="s">
        <v>195</v>
      </c>
      <c r="C3301" s="209" t="s">
        <v>1753</v>
      </c>
      <c r="D3301" s="276">
        <v>0</v>
      </c>
      <c r="E3301" s="479">
        <v>0</v>
      </c>
      <c r="F3301" s="276">
        <v>0</v>
      </c>
      <c r="G3301" s="276">
        <v>-303588</v>
      </c>
      <c r="H3301" s="276">
        <v>0</v>
      </c>
      <c r="I3301" s="276">
        <v>0</v>
      </c>
      <c r="J3301" s="276">
        <v>-303588</v>
      </c>
      <c r="K3301" s="479">
        <v>0</v>
      </c>
    </row>
    <row r="3302" spans="1:11" x14ac:dyDescent="0.2">
      <c r="A3302" s="209" t="s">
        <v>1754</v>
      </c>
      <c r="B3302" s="209" t="s">
        <v>194</v>
      </c>
      <c r="C3302" s="209" t="s">
        <v>1753</v>
      </c>
      <c r="D3302" s="276">
        <v>0</v>
      </c>
      <c r="E3302" s="479">
        <v>0</v>
      </c>
      <c r="F3302" s="276">
        <v>0</v>
      </c>
      <c r="G3302" s="276">
        <v>-72517</v>
      </c>
      <c r="H3302" s="276">
        <v>0</v>
      </c>
      <c r="I3302" s="276">
        <v>0</v>
      </c>
      <c r="J3302" s="276">
        <v>-72517</v>
      </c>
      <c r="K3302" s="479">
        <v>0</v>
      </c>
    </row>
    <row r="3303" spans="1:11" x14ac:dyDescent="0.2">
      <c r="A3303" s="209" t="s">
        <v>1754</v>
      </c>
      <c r="B3303" s="209" t="s">
        <v>167</v>
      </c>
      <c r="C3303" s="209" t="s">
        <v>1753</v>
      </c>
      <c r="D3303" s="276">
        <v>0</v>
      </c>
      <c r="E3303" s="479">
        <v>0</v>
      </c>
      <c r="F3303" s="276">
        <v>0</v>
      </c>
      <c r="G3303" s="276">
        <v>-315082</v>
      </c>
      <c r="H3303" s="276">
        <v>0</v>
      </c>
      <c r="I3303" s="276">
        <v>0</v>
      </c>
      <c r="J3303" s="276">
        <v>-315082</v>
      </c>
      <c r="K3303" s="479">
        <v>0</v>
      </c>
    </row>
    <row r="3304" spans="1:11" x14ac:dyDescent="0.2">
      <c r="A3304" s="209" t="s">
        <v>1754</v>
      </c>
      <c r="B3304" s="209" t="s">
        <v>1106</v>
      </c>
      <c r="C3304" s="209" t="s">
        <v>1753</v>
      </c>
      <c r="D3304" s="276">
        <v>0</v>
      </c>
      <c r="E3304" s="479">
        <v>0</v>
      </c>
      <c r="F3304" s="276">
        <v>0</v>
      </c>
      <c r="G3304" s="276">
        <v>-63394</v>
      </c>
      <c r="H3304" s="276">
        <v>0</v>
      </c>
      <c r="I3304" s="276">
        <v>0</v>
      </c>
      <c r="J3304" s="276">
        <v>-63394</v>
      </c>
      <c r="K3304" s="479">
        <v>0</v>
      </c>
    </row>
    <row r="3305" spans="1:11" x14ac:dyDescent="0.2">
      <c r="A3305" s="209" t="s">
        <v>1754</v>
      </c>
      <c r="B3305" s="209" t="s">
        <v>1107</v>
      </c>
      <c r="C3305" s="209" t="s">
        <v>1753</v>
      </c>
      <c r="D3305" s="276">
        <v>0</v>
      </c>
      <c r="E3305" s="479">
        <v>0</v>
      </c>
      <c r="F3305" s="276">
        <v>0</v>
      </c>
      <c r="G3305" s="276">
        <v>-270243</v>
      </c>
      <c r="H3305" s="276">
        <v>0</v>
      </c>
      <c r="I3305" s="276">
        <v>0</v>
      </c>
      <c r="J3305" s="276">
        <v>-270243</v>
      </c>
      <c r="K3305" s="479">
        <v>0</v>
      </c>
    </row>
    <row r="3306" spans="1:11" x14ac:dyDescent="0.2">
      <c r="A3306" s="209" t="s">
        <v>1754</v>
      </c>
      <c r="B3306" s="209" t="s">
        <v>156</v>
      </c>
      <c r="C3306" s="209" t="s">
        <v>1753</v>
      </c>
      <c r="D3306" s="276">
        <v>0</v>
      </c>
      <c r="E3306" s="479">
        <v>0</v>
      </c>
      <c r="F3306" s="276">
        <v>0</v>
      </c>
      <c r="G3306" s="276">
        <v>-514705</v>
      </c>
      <c r="H3306" s="276">
        <v>0</v>
      </c>
      <c r="I3306" s="276">
        <v>0</v>
      </c>
      <c r="J3306" s="276">
        <v>-514705</v>
      </c>
      <c r="K3306" s="479">
        <v>0</v>
      </c>
    </row>
    <row r="3307" spans="1:11" x14ac:dyDescent="0.2">
      <c r="A3307" s="209" t="s">
        <v>1754</v>
      </c>
      <c r="B3307" s="209" t="s">
        <v>154</v>
      </c>
      <c r="C3307" s="209" t="s">
        <v>1753</v>
      </c>
      <c r="D3307" s="276">
        <v>0</v>
      </c>
      <c r="E3307" s="479">
        <v>0</v>
      </c>
      <c r="F3307" s="276">
        <v>0</v>
      </c>
      <c r="G3307" s="276">
        <v>-128886</v>
      </c>
      <c r="H3307" s="276">
        <v>0</v>
      </c>
      <c r="I3307" s="276">
        <v>0</v>
      </c>
      <c r="J3307" s="276">
        <v>-128886</v>
      </c>
      <c r="K3307" s="479">
        <v>0</v>
      </c>
    </row>
    <row r="3308" spans="1:11" x14ac:dyDescent="0.2">
      <c r="A3308" s="209" t="s">
        <v>1754</v>
      </c>
      <c r="B3308" s="209" t="s">
        <v>152</v>
      </c>
      <c r="C3308" s="209" t="s">
        <v>1753</v>
      </c>
      <c r="D3308" s="276">
        <v>0</v>
      </c>
      <c r="E3308" s="479">
        <v>0</v>
      </c>
      <c r="F3308" s="276">
        <v>0</v>
      </c>
      <c r="G3308" s="276">
        <v>-2722334</v>
      </c>
      <c r="H3308" s="276">
        <v>0</v>
      </c>
      <c r="I3308" s="276">
        <v>0</v>
      </c>
      <c r="J3308" s="276">
        <v>-2722334</v>
      </c>
      <c r="K3308" s="479">
        <v>0</v>
      </c>
    </row>
    <row r="3309" spans="1:11" x14ac:dyDescent="0.2">
      <c r="A3309" s="209" t="s">
        <v>1754</v>
      </c>
      <c r="B3309" s="209" t="s">
        <v>1108</v>
      </c>
      <c r="C3309" s="209" t="s">
        <v>1753</v>
      </c>
      <c r="D3309" s="276">
        <v>0</v>
      </c>
      <c r="E3309" s="479">
        <v>0</v>
      </c>
      <c r="F3309" s="276">
        <v>0</v>
      </c>
      <c r="G3309" s="276">
        <v>-281820</v>
      </c>
      <c r="H3309" s="276">
        <v>0</v>
      </c>
      <c r="I3309" s="276">
        <v>0</v>
      </c>
      <c r="J3309" s="276">
        <v>-281820</v>
      </c>
      <c r="K3309" s="479">
        <v>0</v>
      </c>
    </row>
    <row r="3310" spans="1:11" x14ac:dyDescent="0.2">
      <c r="A3310" s="209" t="s">
        <v>1754</v>
      </c>
      <c r="B3310" s="209" t="s">
        <v>1109</v>
      </c>
      <c r="C3310" s="209" t="s">
        <v>1753</v>
      </c>
      <c r="D3310" s="276">
        <v>0</v>
      </c>
      <c r="E3310" s="479">
        <v>0</v>
      </c>
      <c r="F3310" s="276">
        <v>0</v>
      </c>
      <c r="G3310" s="276">
        <v>-920150</v>
      </c>
      <c r="H3310" s="276">
        <v>0</v>
      </c>
      <c r="I3310" s="276">
        <v>0</v>
      </c>
      <c r="J3310" s="276">
        <v>-920150</v>
      </c>
      <c r="K3310" s="479">
        <v>0</v>
      </c>
    </row>
    <row r="3311" spans="1:11" x14ac:dyDescent="0.2">
      <c r="A3311" s="209" t="s">
        <v>1754</v>
      </c>
      <c r="B3311" s="209" t="s">
        <v>1110</v>
      </c>
      <c r="C3311" s="209" t="s">
        <v>1753</v>
      </c>
      <c r="D3311" s="276">
        <v>0</v>
      </c>
      <c r="E3311" s="479">
        <v>0</v>
      </c>
      <c r="F3311" s="276">
        <v>0</v>
      </c>
      <c r="G3311" s="276">
        <v>-295613</v>
      </c>
      <c r="H3311" s="276">
        <v>0</v>
      </c>
      <c r="I3311" s="276">
        <v>0</v>
      </c>
      <c r="J3311" s="276">
        <v>-295613</v>
      </c>
      <c r="K3311" s="479">
        <v>0</v>
      </c>
    </row>
    <row r="3312" spans="1:11" x14ac:dyDescent="0.2">
      <c r="A3312" s="209" t="s">
        <v>1754</v>
      </c>
      <c r="B3312" s="209" t="s">
        <v>1111</v>
      </c>
      <c r="C3312" s="209" t="s">
        <v>1753</v>
      </c>
      <c r="D3312" s="276">
        <v>0</v>
      </c>
      <c r="E3312" s="479">
        <v>0</v>
      </c>
      <c r="F3312" s="276">
        <v>0</v>
      </c>
      <c r="G3312" s="276">
        <v>-59077</v>
      </c>
      <c r="H3312" s="276">
        <v>0</v>
      </c>
      <c r="I3312" s="276">
        <v>0</v>
      </c>
      <c r="J3312" s="276">
        <v>-59077</v>
      </c>
      <c r="K3312" s="479">
        <v>0</v>
      </c>
    </row>
    <row r="3313" spans="1:11" x14ac:dyDescent="0.2">
      <c r="A3313" s="209" t="s">
        <v>1754</v>
      </c>
      <c r="B3313" s="209" t="s">
        <v>1112</v>
      </c>
      <c r="C3313" s="209" t="s">
        <v>1753</v>
      </c>
      <c r="D3313" s="276">
        <v>0</v>
      </c>
      <c r="E3313" s="479">
        <v>0</v>
      </c>
      <c r="F3313" s="276">
        <v>0</v>
      </c>
      <c r="G3313" s="276">
        <v>-510782</v>
      </c>
      <c r="H3313" s="276">
        <v>0</v>
      </c>
      <c r="I3313" s="276">
        <v>0</v>
      </c>
      <c r="J3313" s="276">
        <v>-510782</v>
      </c>
      <c r="K3313" s="479">
        <v>0</v>
      </c>
    </row>
    <row r="3314" spans="1:11" x14ac:dyDescent="0.2">
      <c r="A3314" s="209" t="s">
        <v>1754</v>
      </c>
      <c r="B3314" s="209" t="s">
        <v>142</v>
      </c>
      <c r="C3314" s="209" t="s">
        <v>1753</v>
      </c>
      <c r="D3314" s="276">
        <v>0</v>
      </c>
      <c r="E3314" s="479">
        <v>0</v>
      </c>
      <c r="F3314" s="276">
        <v>0</v>
      </c>
      <c r="G3314" s="276">
        <v>-2326629</v>
      </c>
      <c r="H3314" s="276">
        <v>0</v>
      </c>
      <c r="I3314" s="276">
        <v>0</v>
      </c>
      <c r="J3314" s="276">
        <v>-2326629</v>
      </c>
      <c r="K3314" s="479">
        <v>0</v>
      </c>
    </row>
    <row r="3315" spans="1:11" x14ac:dyDescent="0.2">
      <c r="A3315" s="209" t="s">
        <v>1754</v>
      </c>
      <c r="B3315" s="209" t="s">
        <v>131</v>
      </c>
      <c r="C3315" s="209" t="s">
        <v>1753</v>
      </c>
      <c r="D3315" s="276">
        <v>0</v>
      </c>
      <c r="E3315" s="479">
        <v>0</v>
      </c>
      <c r="F3315" s="276">
        <v>0</v>
      </c>
      <c r="G3315" s="276">
        <v>-87802</v>
      </c>
      <c r="H3315" s="276">
        <v>0</v>
      </c>
      <c r="I3315" s="276">
        <v>0</v>
      </c>
      <c r="J3315" s="276">
        <v>-87802</v>
      </c>
      <c r="K3315" s="479">
        <v>0</v>
      </c>
    </row>
    <row r="3316" spans="1:11" x14ac:dyDescent="0.2">
      <c r="A3316" s="209" t="s">
        <v>1754</v>
      </c>
      <c r="B3316" s="209" t="s">
        <v>126</v>
      </c>
      <c r="C3316" s="209" t="s">
        <v>1753</v>
      </c>
      <c r="D3316" s="276">
        <v>0</v>
      </c>
      <c r="E3316" s="479">
        <v>0</v>
      </c>
      <c r="F3316" s="276">
        <v>0</v>
      </c>
      <c r="G3316" s="276">
        <v>-2096301</v>
      </c>
      <c r="H3316" s="276">
        <v>0</v>
      </c>
      <c r="I3316" s="276">
        <v>0</v>
      </c>
      <c r="J3316" s="276">
        <v>-2096301</v>
      </c>
      <c r="K3316" s="479">
        <v>0</v>
      </c>
    </row>
    <row r="3317" spans="1:11" x14ac:dyDescent="0.2">
      <c r="A3317" s="209" t="s">
        <v>1754</v>
      </c>
      <c r="B3317" s="209" t="s">
        <v>1113</v>
      </c>
      <c r="C3317" s="209" t="s">
        <v>1753</v>
      </c>
      <c r="D3317" s="276">
        <v>0</v>
      </c>
      <c r="E3317" s="479">
        <v>0</v>
      </c>
      <c r="F3317" s="276">
        <v>0</v>
      </c>
      <c r="G3317" s="276">
        <v>-161778</v>
      </c>
      <c r="H3317" s="276">
        <v>0</v>
      </c>
      <c r="I3317" s="276">
        <v>0</v>
      </c>
      <c r="J3317" s="276">
        <v>-161778</v>
      </c>
      <c r="K3317" s="479">
        <v>0</v>
      </c>
    </row>
    <row r="3318" spans="1:11" x14ac:dyDescent="0.2">
      <c r="A3318" s="209" t="s">
        <v>1754</v>
      </c>
      <c r="B3318" s="209" t="s">
        <v>1114</v>
      </c>
      <c r="C3318" s="209" t="s">
        <v>1753</v>
      </c>
      <c r="D3318" s="276">
        <v>0</v>
      </c>
      <c r="E3318" s="479">
        <v>0</v>
      </c>
      <c r="F3318" s="276">
        <v>0</v>
      </c>
      <c r="G3318" s="276">
        <v>-398843</v>
      </c>
      <c r="H3318" s="276">
        <v>0</v>
      </c>
      <c r="I3318" s="276">
        <v>0</v>
      </c>
      <c r="J3318" s="276">
        <v>-398843</v>
      </c>
      <c r="K3318" s="479">
        <v>0</v>
      </c>
    </row>
    <row r="3319" spans="1:11" x14ac:dyDescent="0.2">
      <c r="A3319" s="209" t="s">
        <v>1754</v>
      </c>
      <c r="B3319" s="209" t="s">
        <v>115</v>
      </c>
      <c r="C3319" s="209" t="s">
        <v>1753</v>
      </c>
      <c r="D3319" s="276">
        <v>0</v>
      </c>
      <c r="E3319" s="479">
        <v>0</v>
      </c>
      <c r="F3319" s="276">
        <v>0</v>
      </c>
      <c r="G3319" s="276">
        <v>-84973</v>
      </c>
      <c r="H3319" s="276">
        <v>0</v>
      </c>
      <c r="I3319" s="276">
        <v>0</v>
      </c>
      <c r="J3319" s="276">
        <v>-84973</v>
      </c>
      <c r="K3319" s="479">
        <v>0</v>
      </c>
    </row>
    <row r="3320" spans="1:11" x14ac:dyDescent="0.2">
      <c r="A3320" s="209" t="s">
        <v>1754</v>
      </c>
      <c r="B3320" s="209" t="s">
        <v>1115</v>
      </c>
      <c r="C3320" s="209" t="s">
        <v>1753</v>
      </c>
      <c r="D3320" s="276">
        <v>0</v>
      </c>
      <c r="E3320" s="479">
        <v>0</v>
      </c>
      <c r="F3320" s="276">
        <v>0</v>
      </c>
      <c r="G3320" s="276">
        <v>-239348</v>
      </c>
      <c r="H3320" s="276">
        <v>0</v>
      </c>
      <c r="I3320" s="276">
        <v>0</v>
      </c>
      <c r="J3320" s="276">
        <v>-239348</v>
      </c>
      <c r="K3320" s="479">
        <v>0</v>
      </c>
    </row>
    <row r="3321" spans="1:11" x14ac:dyDescent="0.2">
      <c r="A3321" s="209" t="s">
        <v>1754</v>
      </c>
      <c r="B3321" s="209" t="s">
        <v>107</v>
      </c>
      <c r="C3321" s="209" t="s">
        <v>1753</v>
      </c>
      <c r="D3321" s="276">
        <v>0</v>
      </c>
      <c r="E3321" s="479">
        <v>0</v>
      </c>
      <c r="F3321" s="276">
        <v>0</v>
      </c>
      <c r="G3321" s="276">
        <v>-157485</v>
      </c>
      <c r="H3321" s="276">
        <v>0</v>
      </c>
      <c r="I3321" s="276">
        <v>0</v>
      </c>
      <c r="J3321" s="276">
        <v>-157485</v>
      </c>
      <c r="K3321" s="479">
        <v>0</v>
      </c>
    </row>
    <row r="3322" spans="1:11" x14ac:dyDescent="0.2">
      <c r="A3322" s="209" t="s">
        <v>1754</v>
      </c>
      <c r="B3322" s="209" t="s">
        <v>98</v>
      </c>
      <c r="C3322" s="209" t="s">
        <v>1753</v>
      </c>
      <c r="D3322" s="276">
        <v>0</v>
      </c>
      <c r="E3322" s="479">
        <v>0</v>
      </c>
      <c r="F3322" s="276">
        <v>0</v>
      </c>
      <c r="G3322" s="276">
        <v>-733202</v>
      </c>
      <c r="H3322" s="276">
        <v>0</v>
      </c>
      <c r="I3322" s="276">
        <v>0</v>
      </c>
      <c r="J3322" s="276">
        <v>-733202</v>
      </c>
      <c r="K3322" s="479">
        <v>0</v>
      </c>
    </row>
    <row r="3323" spans="1:11" x14ac:dyDescent="0.2">
      <c r="A3323" s="209" t="s">
        <v>1754</v>
      </c>
      <c r="B3323" s="209" t="s">
        <v>94</v>
      </c>
      <c r="C3323" s="209" t="s">
        <v>1753</v>
      </c>
      <c r="D3323" s="276">
        <v>0</v>
      </c>
      <c r="E3323" s="479">
        <v>0</v>
      </c>
      <c r="F3323" s="276">
        <v>0</v>
      </c>
      <c r="G3323" s="276">
        <v>-112605</v>
      </c>
      <c r="H3323" s="276">
        <v>0</v>
      </c>
      <c r="I3323" s="276">
        <v>0</v>
      </c>
      <c r="J3323" s="276">
        <v>-112605</v>
      </c>
      <c r="K3323" s="479">
        <v>0</v>
      </c>
    </row>
    <row r="3324" spans="1:11" x14ac:dyDescent="0.2">
      <c r="A3324" s="209" t="s">
        <v>1754</v>
      </c>
      <c r="B3324" s="209" t="s">
        <v>1116</v>
      </c>
      <c r="C3324" s="209" t="s">
        <v>1753</v>
      </c>
      <c r="D3324" s="276">
        <v>0</v>
      </c>
      <c r="E3324" s="479">
        <v>0</v>
      </c>
      <c r="F3324" s="276">
        <v>0</v>
      </c>
      <c r="G3324" s="276">
        <v>-118320</v>
      </c>
      <c r="H3324" s="276">
        <v>0</v>
      </c>
      <c r="I3324" s="276">
        <v>0</v>
      </c>
      <c r="J3324" s="276">
        <v>-118320</v>
      </c>
      <c r="K3324" s="479">
        <v>0</v>
      </c>
    </row>
    <row r="3325" spans="1:11" x14ac:dyDescent="0.2">
      <c r="A3325" s="209" t="s">
        <v>1754</v>
      </c>
      <c r="B3325" s="209" t="s">
        <v>79</v>
      </c>
      <c r="C3325" s="209" t="s">
        <v>1753</v>
      </c>
      <c r="D3325" s="276">
        <v>0</v>
      </c>
      <c r="E3325" s="479">
        <v>0</v>
      </c>
      <c r="F3325" s="276">
        <v>0</v>
      </c>
      <c r="G3325" s="276">
        <v>-211542</v>
      </c>
      <c r="H3325" s="276">
        <v>0</v>
      </c>
      <c r="I3325" s="276">
        <v>0</v>
      </c>
      <c r="J3325" s="276">
        <v>-211542</v>
      </c>
      <c r="K3325" s="479">
        <v>0</v>
      </c>
    </row>
    <row r="3326" spans="1:11" x14ac:dyDescent="0.2">
      <c r="A3326" s="209" t="s">
        <v>1754</v>
      </c>
      <c r="B3326" s="209" t="s">
        <v>74</v>
      </c>
      <c r="C3326" s="209" t="s">
        <v>1753</v>
      </c>
      <c r="D3326" s="276">
        <v>0</v>
      </c>
      <c r="E3326" s="479">
        <v>0</v>
      </c>
      <c r="F3326" s="276">
        <v>0</v>
      </c>
      <c r="G3326" s="276">
        <v>-70867</v>
      </c>
      <c r="H3326" s="276">
        <v>0</v>
      </c>
      <c r="I3326" s="276">
        <v>0</v>
      </c>
      <c r="J3326" s="276">
        <v>-70867</v>
      </c>
      <c r="K3326" s="479">
        <v>0</v>
      </c>
    </row>
    <row r="3327" spans="1:11" x14ac:dyDescent="0.2">
      <c r="A3327" s="209" t="s">
        <v>1754</v>
      </c>
      <c r="B3327" s="209" t="s">
        <v>68</v>
      </c>
      <c r="C3327" s="209" t="s">
        <v>1753</v>
      </c>
      <c r="D3327" s="276">
        <v>0</v>
      </c>
      <c r="E3327" s="479">
        <v>0</v>
      </c>
      <c r="F3327" s="276">
        <v>0</v>
      </c>
      <c r="G3327" s="276">
        <v>-774766</v>
      </c>
      <c r="H3327" s="276">
        <v>0</v>
      </c>
      <c r="I3327" s="276">
        <v>0</v>
      </c>
      <c r="J3327" s="276">
        <v>-774766</v>
      </c>
      <c r="K3327" s="479">
        <v>0</v>
      </c>
    </row>
    <row r="3328" spans="1:11" x14ac:dyDescent="0.2">
      <c r="A3328" s="209" t="s">
        <v>1754</v>
      </c>
      <c r="B3328" s="209" t="s">
        <v>59</v>
      </c>
      <c r="C3328" s="209" t="s">
        <v>1753</v>
      </c>
      <c r="D3328" s="276">
        <v>0</v>
      </c>
      <c r="E3328" s="479">
        <v>0</v>
      </c>
      <c r="F3328" s="276">
        <v>0</v>
      </c>
      <c r="G3328" s="276">
        <v>-143784</v>
      </c>
      <c r="H3328" s="276">
        <v>0</v>
      </c>
      <c r="I3328" s="276">
        <v>0</v>
      </c>
      <c r="J3328" s="276">
        <v>-143784</v>
      </c>
      <c r="K3328" s="479">
        <v>0</v>
      </c>
    </row>
    <row r="3329" spans="1:11" x14ac:dyDescent="0.2">
      <c r="A3329" s="209" t="s">
        <v>1754</v>
      </c>
      <c r="B3329" s="209" t="s">
        <v>54</v>
      </c>
      <c r="C3329" s="209" t="s">
        <v>1753</v>
      </c>
      <c r="D3329" s="276">
        <v>0</v>
      </c>
      <c r="E3329" s="479">
        <v>0</v>
      </c>
      <c r="F3329" s="276">
        <v>0</v>
      </c>
      <c r="G3329" s="276">
        <v>-654212</v>
      </c>
      <c r="H3329" s="276">
        <v>0</v>
      </c>
      <c r="I3329" s="276">
        <v>0</v>
      </c>
      <c r="J3329" s="276">
        <v>-654212</v>
      </c>
      <c r="K3329" s="479">
        <v>0</v>
      </c>
    </row>
    <row r="3330" spans="1:11" x14ac:dyDescent="0.2">
      <c r="A3330" s="209" t="s">
        <v>1754</v>
      </c>
      <c r="B3330" s="209" t="s">
        <v>50</v>
      </c>
      <c r="C3330" s="209" t="s">
        <v>1753</v>
      </c>
      <c r="D3330" s="276">
        <v>0</v>
      </c>
      <c r="E3330" s="479">
        <v>0</v>
      </c>
      <c r="F3330" s="276">
        <v>0</v>
      </c>
      <c r="G3330" s="276">
        <v>-62799</v>
      </c>
      <c r="H3330" s="276">
        <v>0</v>
      </c>
      <c r="I3330" s="276">
        <v>0</v>
      </c>
      <c r="J3330" s="276">
        <v>-62799</v>
      </c>
      <c r="K3330" s="479">
        <v>0</v>
      </c>
    </row>
    <row r="3331" spans="1:11" x14ac:dyDescent="0.2">
      <c r="A3331" s="209" t="s">
        <v>1754</v>
      </c>
      <c r="B3331" s="209" t="s">
        <v>1117</v>
      </c>
      <c r="C3331" s="209" t="s">
        <v>1753</v>
      </c>
      <c r="D3331" s="276">
        <v>0</v>
      </c>
      <c r="E3331" s="479">
        <v>0</v>
      </c>
      <c r="F3331" s="276">
        <v>0</v>
      </c>
      <c r="G3331" s="276">
        <v>-131190</v>
      </c>
      <c r="H3331" s="276">
        <v>0</v>
      </c>
      <c r="I3331" s="276">
        <v>0</v>
      </c>
      <c r="J3331" s="276">
        <v>-131190</v>
      </c>
      <c r="K3331" s="479">
        <v>0</v>
      </c>
    </row>
    <row r="3332" spans="1:11" x14ac:dyDescent="0.2">
      <c r="A3332" s="209" t="s">
        <v>1754</v>
      </c>
      <c r="B3332" s="209" t="s">
        <v>41</v>
      </c>
      <c r="C3332" s="209" t="s">
        <v>1753</v>
      </c>
      <c r="D3332" s="276">
        <v>0</v>
      </c>
      <c r="E3332" s="479">
        <v>0</v>
      </c>
      <c r="F3332" s="276">
        <v>0</v>
      </c>
      <c r="G3332" s="276">
        <v>-560621</v>
      </c>
      <c r="H3332" s="276">
        <v>0</v>
      </c>
      <c r="I3332" s="276">
        <v>0</v>
      </c>
      <c r="J3332" s="276">
        <v>-560621</v>
      </c>
      <c r="K3332" s="479">
        <v>0</v>
      </c>
    </row>
    <row r="3333" spans="1:11" x14ac:dyDescent="0.2">
      <c r="A3333" s="209" t="s">
        <v>1754</v>
      </c>
      <c r="B3333" s="209" t="s">
        <v>35</v>
      </c>
      <c r="C3333" s="209" t="s">
        <v>1753</v>
      </c>
      <c r="D3333" s="276">
        <v>0</v>
      </c>
      <c r="E3333" s="479">
        <v>0</v>
      </c>
      <c r="F3333" s="276">
        <v>0</v>
      </c>
      <c r="G3333" s="276">
        <v>-119593</v>
      </c>
      <c r="H3333" s="276">
        <v>0</v>
      </c>
      <c r="I3333" s="276">
        <v>0</v>
      </c>
      <c r="J3333" s="276">
        <v>-119593</v>
      </c>
      <c r="K3333" s="479">
        <v>0</v>
      </c>
    </row>
    <row r="3334" spans="1:11" x14ac:dyDescent="0.2">
      <c r="A3334" s="209" t="s">
        <v>1754</v>
      </c>
      <c r="B3334" s="209" t="s">
        <v>1118</v>
      </c>
      <c r="C3334" s="209" t="s">
        <v>1753</v>
      </c>
      <c r="D3334" s="276">
        <v>0</v>
      </c>
      <c r="E3334" s="479">
        <v>0</v>
      </c>
      <c r="F3334" s="276">
        <v>0</v>
      </c>
      <c r="G3334" s="276">
        <v>-553090</v>
      </c>
      <c r="H3334" s="276">
        <v>0</v>
      </c>
      <c r="I3334" s="276">
        <v>0</v>
      </c>
      <c r="J3334" s="276">
        <v>-553090</v>
      </c>
      <c r="K3334" s="479">
        <v>0</v>
      </c>
    </row>
    <row r="3335" spans="1:11" x14ac:dyDescent="0.2">
      <c r="A3335" s="209" t="s">
        <v>1754</v>
      </c>
      <c r="B3335" s="209" t="s">
        <v>26</v>
      </c>
      <c r="C3335" s="209" t="s">
        <v>1753</v>
      </c>
      <c r="D3335" s="276">
        <v>0</v>
      </c>
      <c r="E3335" s="479">
        <v>0</v>
      </c>
      <c r="F3335" s="276">
        <v>0</v>
      </c>
      <c r="G3335" s="276">
        <v>-94262</v>
      </c>
      <c r="H3335" s="276">
        <v>0</v>
      </c>
      <c r="I3335" s="276">
        <v>0</v>
      </c>
      <c r="J3335" s="276">
        <v>-94262</v>
      </c>
      <c r="K3335" s="479">
        <v>0</v>
      </c>
    </row>
    <row r="3336" spans="1:11" x14ac:dyDescent="0.2">
      <c r="A3336" s="209" t="s">
        <v>1754</v>
      </c>
      <c r="B3336" s="209" t="s">
        <v>23</v>
      </c>
      <c r="C3336" s="209" t="s">
        <v>1753</v>
      </c>
      <c r="D3336" s="276">
        <v>0</v>
      </c>
      <c r="E3336" s="479">
        <v>0</v>
      </c>
      <c r="F3336" s="276">
        <v>0</v>
      </c>
      <c r="G3336" s="276">
        <v>-503953</v>
      </c>
      <c r="H3336" s="276">
        <v>0</v>
      </c>
      <c r="I3336" s="276">
        <v>0</v>
      </c>
      <c r="J3336" s="276">
        <v>-503953</v>
      </c>
      <c r="K3336" s="479">
        <v>0</v>
      </c>
    </row>
    <row r="3337" spans="1:11" x14ac:dyDescent="0.2">
      <c r="A3337" s="209" t="s">
        <v>1754</v>
      </c>
      <c r="B3337" s="209" t="s">
        <v>21</v>
      </c>
      <c r="C3337" s="209" t="s">
        <v>1753</v>
      </c>
      <c r="D3337" s="276">
        <v>0</v>
      </c>
      <c r="E3337" s="479">
        <v>0</v>
      </c>
      <c r="F3337" s="276">
        <v>0</v>
      </c>
      <c r="G3337" s="276">
        <v>-55604</v>
      </c>
      <c r="H3337" s="276">
        <v>0</v>
      </c>
      <c r="I3337" s="276">
        <v>0</v>
      </c>
      <c r="J3337" s="276">
        <v>-55604</v>
      </c>
      <c r="K3337" s="479">
        <v>0</v>
      </c>
    </row>
    <row r="3338" spans="1:11" x14ac:dyDescent="0.2">
      <c r="A3338" s="209" t="s">
        <v>1754</v>
      </c>
      <c r="B3338" s="209" t="s">
        <v>20</v>
      </c>
      <c r="C3338" s="209" t="s">
        <v>1753</v>
      </c>
      <c r="D3338" s="276">
        <v>0</v>
      </c>
      <c r="E3338" s="479">
        <v>0</v>
      </c>
      <c r="F3338" s="276">
        <v>0</v>
      </c>
      <c r="G3338" s="276">
        <v>-1082613</v>
      </c>
      <c r="H3338" s="276">
        <v>0</v>
      </c>
      <c r="I3338" s="276">
        <v>0</v>
      </c>
      <c r="J3338" s="276">
        <v>-1082613</v>
      </c>
      <c r="K3338" s="479">
        <v>0</v>
      </c>
    </row>
    <row r="3339" spans="1:11" x14ac:dyDescent="0.2">
      <c r="A3339" s="209" t="s">
        <v>1754</v>
      </c>
      <c r="B3339" s="209" t="s">
        <v>1119</v>
      </c>
      <c r="C3339" s="209" t="s">
        <v>1753</v>
      </c>
      <c r="D3339" s="276">
        <v>0</v>
      </c>
      <c r="E3339" s="479">
        <v>0</v>
      </c>
      <c r="F3339" s="276">
        <v>0</v>
      </c>
      <c r="G3339" s="276">
        <v>-364301</v>
      </c>
      <c r="H3339" s="276">
        <v>0</v>
      </c>
      <c r="I3339" s="276">
        <v>0</v>
      </c>
      <c r="J3339" s="276">
        <v>-364301</v>
      </c>
      <c r="K3339" s="479">
        <v>0</v>
      </c>
    </row>
    <row r="3340" spans="1:11" x14ac:dyDescent="0.2">
      <c r="A3340" s="209" t="s">
        <v>1754</v>
      </c>
      <c r="B3340" s="209" t="s">
        <v>1120</v>
      </c>
      <c r="C3340" s="209" t="s">
        <v>1753</v>
      </c>
      <c r="D3340" s="276">
        <v>0</v>
      </c>
      <c r="E3340" s="479">
        <v>0</v>
      </c>
      <c r="F3340" s="276">
        <v>0</v>
      </c>
      <c r="G3340" s="276">
        <v>-336104</v>
      </c>
      <c r="H3340" s="276">
        <v>0</v>
      </c>
      <c r="I3340" s="276">
        <v>0</v>
      </c>
      <c r="J3340" s="276">
        <v>-336104</v>
      </c>
      <c r="K3340" s="479">
        <v>0</v>
      </c>
    </row>
    <row r="3341" spans="1:11" x14ac:dyDescent="0.2">
      <c r="A3341" s="209" t="s">
        <v>1754</v>
      </c>
      <c r="B3341" s="209" t="s">
        <v>1121</v>
      </c>
      <c r="C3341" s="209" t="s">
        <v>1753</v>
      </c>
      <c r="D3341" s="276">
        <v>0</v>
      </c>
      <c r="E3341" s="479">
        <v>0</v>
      </c>
      <c r="F3341" s="276">
        <v>0</v>
      </c>
      <c r="G3341" s="276">
        <v>-134385</v>
      </c>
      <c r="H3341" s="276">
        <v>0</v>
      </c>
      <c r="I3341" s="276">
        <v>0</v>
      </c>
      <c r="J3341" s="276">
        <v>-134385</v>
      </c>
      <c r="K3341" s="479">
        <v>0</v>
      </c>
    </row>
    <row r="3342" spans="1:11" x14ac:dyDescent="0.2">
      <c r="A3342" s="209" t="s">
        <v>1754</v>
      </c>
      <c r="B3342" s="209" t="s">
        <v>1122</v>
      </c>
      <c r="C3342" s="209" t="s">
        <v>1753</v>
      </c>
      <c r="D3342" s="276">
        <v>0</v>
      </c>
      <c r="E3342" s="479">
        <v>0</v>
      </c>
      <c r="F3342" s="276">
        <v>0</v>
      </c>
      <c r="G3342" s="276">
        <v>-157157</v>
      </c>
      <c r="H3342" s="276">
        <v>0</v>
      </c>
      <c r="I3342" s="276">
        <v>0</v>
      </c>
      <c r="J3342" s="276">
        <v>-157157</v>
      </c>
      <c r="K3342" s="479">
        <v>0</v>
      </c>
    </row>
    <row r="3343" spans="1:11" x14ac:dyDescent="0.2">
      <c r="A3343" s="209" t="s">
        <v>1754</v>
      </c>
      <c r="B3343" s="209" t="s">
        <v>1123</v>
      </c>
      <c r="C3343" s="209" t="s">
        <v>1753</v>
      </c>
      <c r="D3343" s="276">
        <v>0</v>
      </c>
      <c r="E3343" s="479">
        <v>0</v>
      </c>
      <c r="F3343" s="276">
        <v>0</v>
      </c>
      <c r="G3343" s="276">
        <v>-392455</v>
      </c>
      <c r="H3343" s="276">
        <v>0</v>
      </c>
      <c r="I3343" s="276">
        <v>0</v>
      </c>
      <c r="J3343" s="276">
        <v>-392455</v>
      </c>
      <c r="K3343" s="479">
        <v>0</v>
      </c>
    </row>
    <row r="3344" spans="1:11" x14ac:dyDescent="0.2">
      <c r="A3344" s="209" t="s">
        <v>1754</v>
      </c>
      <c r="B3344" s="209" t="s">
        <v>15</v>
      </c>
      <c r="C3344" s="209" t="s">
        <v>1753</v>
      </c>
      <c r="D3344" s="276">
        <v>0</v>
      </c>
      <c r="E3344" s="479">
        <v>0</v>
      </c>
      <c r="F3344" s="276">
        <v>0</v>
      </c>
      <c r="G3344" s="276">
        <v>-83700</v>
      </c>
      <c r="H3344" s="276">
        <v>0</v>
      </c>
      <c r="I3344" s="276">
        <v>0</v>
      </c>
      <c r="J3344" s="276">
        <v>-83700</v>
      </c>
      <c r="K3344" s="479">
        <v>0</v>
      </c>
    </row>
    <row r="3345" spans="1:11" x14ac:dyDescent="0.2">
      <c r="A3345" s="209" t="s">
        <v>1754</v>
      </c>
      <c r="B3345" s="209" t="s">
        <v>11</v>
      </c>
      <c r="C3345" s="209" t="s">
        <v>1753</v>
      </c>
      <c r="D3345" s="276">
        <v>0</v>
      </c>
      <c r="E3345" s="479">
        <v>0</v>
      </c>
      <c r="F3345" s="276">
        <v>0</v>
      </c>
      <c r="G3345" s="276">
        <v>-692639</v>
      </c>
      <c r="H3345" s="276">
        <v>0</v>
      </c>
      <c r="I3345" s="276">
        <v>0</v>
      </c>
      <c r="J3345" s="276">
        <v>-692639</v>
      </c>
      <c r="K3345" s="479">
        <v>0</v>
      </c>
    </row>
    <row r="3346" spans="1:11" x14ac:dyDescent="0.2">
      <c r="A3346" s="209" t="s">
        <v>1754</v>
      </c>
      <c r="B3346" s="209" t="s">
        <v>9</v>
      </c>
      <c r="C3346" s="209" t="s">
        <v>1753</v>
      </c>
      <c r="D3346" s="276">
        <v>0</v>
      </c>
      <c r="E3346" s="479">
        <v>0</v>
      </c>
      <c r="F3346" s="276">
        <v>0</v>
      </c>
      <c r="G3346" s="276">
        <v>-83868</v>
      </c>
      <c r="H3346" s="276">
        <v>0</v>
      </c>
      <c r="I3346" s="276">
        <v>0</v>
      </c>
      <c r="J3346" s="276">
        <v>-83868</v>
      </c>
      <c r="K3346" s="479">
        <v>0</v>
      </c>
    </row>
    <row r="3347" spans="1:11" x14ac:dyDescent="0.2">
      <c r="A3347" s="209" t="s">
        <v>1754</v>
      </c>
      <c r="B3347" s="209" t="s">
        <v>1124</v>
      </c>
      <c r="C3347" s="209" t="s">
        <v>1753</v>
      </c>
      <c r="D3347" s="276">
        <v>0</v>
      </c>
      <c r="E3347" s="479">
        <v>0</v>
      </c>
      <c r="F3347" s="276">
        <v>0</v>
      </c>
      <c r="G3347" s="276">
        <v>-134075</v>
      </c>
      <c r="H3347" s="276">
        <v>0</v>
      </c>
      <c r="I3347" s="276">
        <v>0</v>
      </c>
      <c r="J3347" s="276">
        <v>-134075</v>
      </c>
      <c r="K3347" s="479">
        <v>0</v>
      </c>
    </row>
    <row r="3348" spans="1:11" x14ac:dyDescent="0.2">
      <c r="A3348" s="209" t="s">
        <v>1754</v>
      </c>
      <c r="B3348" s="209" t="s">
        <v>1125</v>
      </c>
      <c r="C3348" s="209" t="s">
        <v>1753</v>
      </c>
      <c r="D3348" s="276">
        <v>0</v>
      </c>
      <c r="E3348" s="479">
        <v>0</v>
      </c>
      <c r="F3348" s="276">
        <v>0</v>
      </c>
      <c r="G3348" s="276">
        <v>-154469</v>
      </c>
      <c r="H3348" s="276">
        <v>0</v>
      </c>
      <c r="I3348" s="276">
        <v>0</v>
      </c>
      <c r="J3348" s="276">
        <v>-154469</v>
      </c>
      <c r="K3348" s="479">
        <v>0</v>
      </c>
    </row>
    <row r="3349" spans="1:11" x14ac:dyDescent="0.2">
      <c r="A3349" s="209" t="s">
        <v>1754</v>
      </c>
      <c r="B3349" s="209" t="s">
        <v>1126</v>
      </c>
      <c r="C3349" s="209" t="s">
        <v>1753</v>
      </c>
      <c r="D3349" s="276">
        <v>0</v>
      </c>
      <c r="E3349" s="479">
        <v>0</v>
      </c>
      <c r="F3349" s="276">
        <v>0</v>
      </c>
      <c r="G3349" s="276">
        <v>-439869</v>
      </c>
      <c r="H3349" s="276">
        <v>0</v>
      </c>
      <c r="I3349" s="276">
        <v>0</v>
      </c>
      <c r="J3349" s="276">
        <v>-439869</v>
      </c>
      <c r="K3349" s="479">
        <v>0</v>
      </c>
    </row>
    <row r="3350" spans="1:11" x14ac:dyDescent="0.2">
      <c r="A3350" s="209" t="s">
        <v>1754</v>
      </c>
      <c r="B3350" s="209" t="s">
        <v>1127</v>
      </c>
      <c r="C3350" s="209" t="s">
        <v>1753</v>
      </c>
      <c r="D3350" s="276">
        <v>0</v>
      </c>
      <c r="E3350" s="479">
        <v>0</v>
      </c>
      <c r="F3350" s="276">
        <v>0</v>
      </c>
      <c r="G3350" s="276">
        <v>-351780</v>
      </c>
      <c r="H3350" s="276">
        <v>0</v>
      </c>
      <c r="I3350" s="276">
        <v>0</v>
      </c>
      <c r="J3350" s="276">
        <v>-351780</v>
      </c>
      <c r="K3350" s="479">
        <v>0</v>
      </c>
    </row>
    <row r="3351" spans="1:11" x14ac:dyDescent="0.2">
      <c r="A3351" s="209" t="s">
        <v>1754</v>
      </c>
      <c r="B3351" s="209" t="s">
        <v>7</v>
      </c>
      <c r="C3351" s="209" t="s">
        <v>1753</v>
      </c>
      <c r="D3351" s="276">
        <v>0</v>
      </c>
      <c r="E3351" s="479">
        <v>0</v>
      </c>
      <c r="F3351" s="276">
        <v>0</v>
      </c>
      <c r="G3351" s="276">
        <v>-423638</v>
      </c>
      <c r="H3351" s="276">
        <v>0</v>
      </c>
      <c r="I3351" s="276">
        <v>0</v>
      </c>
      <c r="J3351" s="276">
        <v>-423638</v>
      </c>
      <c r="K3351" s="479">
        <v>0</v>
      </c>
    </row>
    <row r="3352" spans="1:11" x14ac:dyDescent="0.2">
      <c r="A3352" s="209" t="s">
        <v>1754</v>
      </c>
      <c r="B3352" s="209" t="s">
        <v>886</v>
      </c>
      <c r="C3352" s="209" t="s">
        <v>1753</v>
      </c>
      <c r="D3352" s="276">
        <v>0</v>
      </c>
      <c r="E3352" s="479">
        <v>0</v>
      </c>
      <c r="F3352" s="276">
        <v>0</v>
      </c>
      <c r="G3352" s="276">
        <v>-192225</v>
      </c>
      <c r="H3352" s="276">
        <v>0</v>
      </c>
      <c r="I3352" s="276">
        <v>0</v>
      </c>
      <c r="J3352" s="276">
        <v>-192225</v>
      </c>
      <c r="K3352" s="479">
        <v>0</v>
      </c>
    </row>
    <row r="3353" spans="1:11" x14ac:dyDescent="0.2">
      <c r="A3353" s="209" t="s">
        <v>1754</v>
      </c>
      <c r="B3353" s="209" t="s">
        <v>883</v>
      </c>
      <c r="C3353" s="209" t="s">
        <v>1753</v>
      </c>
      <c r="D3353" s="276">
        <v>0</v>
      </c>
      <c r="E3353" s="479">
        <v>0</v>
      </c>
      <c r="F3353" s="276">
        <v>0</v>
      </c>
      <c r="G3353" s="276">
        <v>-285577</v>
      </c>
      <c r="H3353" s="276">
        <v>0</v>
      </c>
      <c r="I3353" s="276">
        <v>0</v>
      </c>
      <c r="J3353" s="276">
        <v>-285577</v>
      </c>
      <c r="K3353" s="479">
        <v>0</v>
      </c>
    </row>
    <row r="3354" spans="1:11" x14ac:dyDescent="0.2">
      <c r="A3354" s="209" t="s">
        <v>1754</v>
      </c>
      <c r="B3354" s="209" t="s">
        <v>1128</v>
      </c>
      <c r="C3354" s="209" t="s">
        <v>1753</v>
      </c>
      <c r="D3354" s="276">
        <v>0</v>
      </c>
      <c r="E3354" s="479">
        <v>0</v>
      </c>
      <c r="F3354" s="276">
        <v>0</v>
      </c>
      <c r="G3354" s="276">
        <v>-240387</v>
      </c>
      <c r="H3354" s="276">
        <v>0</v>
      </c>
      <c r="I3354" s="276">
        <v>0</v>
      </c>
      <c r="J3354" s="276">
        <v>-240387</v>
      </c>
      <c r="K3354" s="479">
        <v>0</v>
      </c>
    </row>
    <row r="3355" spans="1:11" x14ac:dyDescent="0.2">
      <c r="A3355" s="209" t="s">
        <v>1754</v>
      </c>
      <c r="B3355" s="209" t="s">
        <v>1129</v>
      </c>
      <c r="C3355" s="209" t="s">
        <v>1753</v>
      </c>
      <c r="D3355" s="276">
        <v>0</v>
      </c>
      <c r="E3355" s="479">
        <v>0</v>
      </c>
      <c r="F3355" s="276">
        <v>0</v>
      </c>
      <c r="G3355" s="276">
        <v>-638376</v>
      </c>
      <c r="H3355" s="276">
        <v>0</v>
      </c>
      <c r="I3355" s="276">
        <v>0</v>
      </c>
      <c r="J3355" s="276">
        <v>-638376</v>
      </c>
      <c r="K3355" s="479">
        <v>0</v>
      </c>
    </row>
    <row r="3356" spans="1:11" x14ac:dyDescent="0.2">
      <c r="A3356" s="209" t="s">
        <v>1754</v>
      </c>
      <c r="B3356" s="209" t="s">
        <v>1130</v>
      </c>
      <c r="C3356" s="209" t="s">
        <v>1753</v>
      </c>
      <c r="D3356" s="276">
        <v>0</v>
      </c>
      <c r="E3356" s="479">
        <v>0</v>
      </c>
      <c r="F3356" s="276">
        <v>0</v>
      </c>
      <c r="G3356" s="276">
        <v>-81347</v>
      </c>
      <c r="H3356" s="276">
        <v>0</v>
      </c>
      <c r="I3356" s="276">
        <v>0</v>
      </c>
      <c r="J3356" s="276">
        <v>-81347</v>
      </c>
      <c r="K3356" s="479">
        <v>0</v>
      </c>
    </row>
    <row r="3357" spans="1:11" x14ac:dyDescent="0.2">
      <c r="A3357" s="209" t="s">
        <v>1754</v>
      </c>
      <c r="B3357" s="209" t="s">
        <v>880</v>
      </c>
      <c r="C3357" s="209" t="s">
        <v>1753</v>
      </c>
      <c r="D3357" s="276">
        <v>0</v>
      </c>
      <c r="E3357" s="479">
        <v>0</v>
      </c>
      <c r="F3357" s="276">
        <v>0</v>
      </c>
      <c r="G3357" s="276">
        <v>-648139</v>
      </c>
      <c r="H3357" s="276">
        <v>0</v>
      </c>
      <c r="I3357" s="276">
        <v>0</v>
      </c>
      <c r="J3357" s="276">
        <v>-648139</v>
      </c>
      <c r="K3357" s="479">
        <v>0</v>
      </c>
    </row>
    <row r="3358" spans="1:11" x14ac:dyDescent="0.2">
      <c r="A3358" s="209" t="s">
        <v>1754</v>
      </c>
      <c r="B3358" s="209" t="s">
        <v>1132</v>
      </c>
      <c r="C3358" s="209" t="s">
        <v>1753</v>
      </c>
      <c r="D3358" s="276">
        <v>0</v>
      </c>
      <c r="E3358" s="479">
        <v>0</v>
      </c>
      <c r="F3358" s="276">
        <v>0</v>
      </c>
      <c r="G3358" s="276">
        <v>-425744</v>
      </c>
      <c r="H3358" s="276">
        <v>0</v>
      </c>
      <c r="I3358" s="276">
        <v>0</v>
      </c>
      <c r="J3358" s="276">
        <v>-425744</v>
      </c>
      <c r="K3358" s="479">
        <v>0</v>
      </c>
    </row>
    <row r="3359" spans="1:11" x14ac:dyDescent="0.2">
      <c r="A3359" s="209" t="s">
        <v>1754</v>
      </c>
      <c r="B3359" s="209" t="s">
        <v>878</v>
      </c>
      <c r="C3359" s="209" t="s">
        <v>1753</v>
      </c>
      <c r="D3359" s="276">
        <v>0</v>
      </c>
      <c r="E3359" s="479">
        <v>0</v>
      </c>
      <c r="F3359" s="276">
        <v>0</v>
      </c>
      <c r="G3359" s="276">
        <v>-953616</v>
      </c>
      <c r="H3359" s="276">
        <v>0</v>
      </c>
      <c r="I3359" s="276">
        <v>0</v>
      </c>
      <c r="J3359" s="276">
        <v>-953616</v>
      </c>
      <c r="K3359" s="479">
        <v>0</v>
      </c>
    </row>
    <row r="3360" spans="1:11" x14ac:dyDescent="0.2">
      <c r="A3360" s="209" t="s">
        <v>1754</v>
      </c>
      <c r="B3360" s="209" t="s">
        <v>877</v>
      </c>
      <c r="C3360" s="209" t="s">
        <v>1753</v>
      </c>
      <c r="D3360" s="276">
        <v>0</v>
      </c>
      <c r="E3360" s="479">
        <v>0</v>
      </c>
      <c r="F3360" s="276">
        <v>0</v>
      </c>
      <c r="G3360" s="276">
        <v>-749239</v>
      </c>
      <c r="H3360" s="276">
        <v>0</v>
      </c>
      <c r="I3360" s="276">
        <v>0</v>
      </c>
      <c r="J3360" s="276">
        <v>-749239</v>
      </c>
      <c r="K3360" s="479">
        <v>0</v>
      </c>
    </row>
    <row r="3361" spans="1:11" x14ac:dyDescent="0.2">
      <c r="A3361" s="209" t="s">
        <v>1754</v>
      </c>
      <c r="B3361" s="209" t="s">
        <v>875</v>
      </c>
      <c r="C3361" s="209" t="s">
        <v>1753</v>
      </c>
      <c r="D3361" s="276">
        <v>0</v>
      </c>
      <c r="E3361" s="479">
        <v>0</v>
      </c>
      <c r="F3361" s="276">
        <v>0</v>
      </c>
      <c r="G3361" s="276">
        <v>-209256</v>
      </c>
      <c r="H3361" s="276">
        <v>0</v>
      </c>
      <c r="I3361" s="276">
        <v>0</v>
      </c>
      <c r="J3361" s="276">
        <v>-209256</v>
      </c>
      <c r="K3361" s="479">
        <v>0</v>
      </c>
    </row>
    <row r="3362" spans="1:11" x14ac:dyDescent="0.2">
      <c r="A3362" s="209" t="s">
        <v>1754</v>
      </c>
      <c r="B3362" s="209" t="s">
        <v>873</v>
      </c>
      <c r="C3362" s="209" t="s">
        <v>1753</v>
      </c>
      <c r="D3362" s="276">
        <v>0</v>
      </c>
      <c r="E3362" s="479">
        <v>0</v>
      </c>
      <c r="F3362" s="276">
        <v>0</v>
      </c>
      <c r="G3362" s="276">
        <v>-173468</v>
      </c>
      <c r="H3362" s="276">
        <v>0</v>
      </c>
      <c r="I3362" s="276">
        <v>0</v>
      </c>
      <c r="J3362" s="276">
        <v>-173468</v>
      </c>
      <c r="K3362" s="479">
        <v>0</v>
      </c>
    </row>
    <row r="3363" spans="1:11" x14ac:dyDescent="0.2">
      <c r="A3363" s="209" t="s">
        <v>1754</v>
      </c>
      <c r="B3363" s="209" t="s">
        <v>1133</v>
      </c>
      <c r="C3363" s="209" t="s">
        <v>1753</v>
      </c>
      <c r="D3363" s="276">
        <v>0</v>
      </c>
      <c r="E3363" s="479">
        <v>0</v>
      </c>
      <c r="F3363" s="276">
        <v>0</v>
      </c>
      <c r="G3363" s="276">
        <v>-529549</v>
      </c>
      <c r="H3363" s="276">
        <v>0</v>
      </c>
      <c r="I3363" s="276">
        <v>0</v>
      </c>
      <c r="J3363" s="276">
        <v>-529549</v>
      </c>
      <c r="K3363" s="479">
        <v>0</v>
      </c>
    </row>
    <row r="3364" spans="1:11" x14ac:dyDescent="0.2">
      <c r="A3364" s="209" t="s">
        <v>1754</v>
      </c>
      <c r="B3364" s="209" t="s">
        <v>870</v>
      </c>
      <c r="C3364" s="209" t="s">
        <v>1753</v>
      </c>
      <c r="D3364" s="276">
        <v>0</v>
      </c>
      <c r="E3364" s="479">
        <v>0</v>
      </c>
      <c r="F3364" s="276">
        <v>0</v>
      </c>
      <c r="G3364" s="276">
        <v>-756191</v>
      </c>
      <c r="H3364" s="276">
        <v>0</v>
      </c>
      <c r="I3364" s="276">
        <v>0</v>
      </c>
      <c r="J3364" s="276">
        <v>-756191</v>
      </c>
      <c r="K3364" s="479">
        <v>0</v>
      </c>
    </row>
    <row r="3365" spans="1:11" x14ac:dyDescent="0.2">
      <c r="A3365" s="209" t="s">
        <v>1754</v>
      </c>
      <c r="B3365" s="209" t="s">
        <v>1134</v>
      </c>
      <c r="C3365" s="209" t="s">
        <v>1753</v>
      </c>
      <c r="D3365" s="276">
        <v>0</v>
      </c>
      <c r="E3365" s="479">
        <v>0</v>
      </c>
      <c r="F3365" s="276">
        <v>0</v>
      </c>
      <c r="G3365" s="276">
        <v>-229536</v>
      </c>
      <c r="H3365" s="276">
        <v>0</v>
      </c>
      <c r="I3365" s="276">
        <v>0</v>
      </c>
      <c r="J3365" s="276">
        <v>-229536</v>
      </c>
      <c r="K3365" s="479">
        <v>0</v>
      </c>
    </row>
    <row r="3366" spans="1:11" x14ac:dyDescent="0.2">
      <c r="A3366" s="209" t="s">
        <v>1754</v>
      </c>
      <c r="B3366" s="209" t="s">
        <v>866</v>
      </c>
      <c r="C3366" s="209" t="s">
        <v>1753</v>
      </c>
      <c r="D3366" s="276">
        <v>0</v>
      </c>
      <c r="E3366" s="479">
        <v>0</v>
      </c>
      <c r="F3366" s="276">
        <v>0</v>
      </c>
      <c r="G3366" s="276">
        <v>-511000</v>
      </c>
      <c r="H3366" s="276">
        <v>0</v>
      </c>
      <c r="I3366" s="276">
        <v>0</v>
      </c>
      <c r="J3366" s="276">
        <v>-511000</v>
      </c>
      <c r="K3366" s="479">
        <v>0</v>
      </c>
    </row>
    <row r="3367" spans="1:11" x14ac:dyDescent="0.2">
      <c r="A3367" s="209" t="s">
        <v>1754</v>
      </c>
      <c r="B3367" s="209" t="s">
        <v>865</v>
      </c>
      <c r="C3367" s="209" t="s">
        <v>1753</v>
      </c>
      <c r="D3367" s="276">
        <v>0</v>
      </c>
      <c r="E3367" s="479">
        <v>0</v>
      </c>
      <c r="F3367" s="276">
        <v>0</v>
      </c>
      <c r="G3367" s="276">
        <v>-585750</v>
      </c>
      <c r="H3367" s="276">
        <v>0</v>
      </c>
      <c r="I3367" s="276">
        <v>0</v>
      </c>
      <c r="J3367" s="276">
        <v>-585750</v>
      </c>
      <c r="K3367" s="479">
        <v>0</v>
      </c>
    </row>
    <row r="3368" spans="1:11" x14ac:dyDescent="0.2">
      <c r="A3368" s="209" t="s">
        <v>1754</v>
      </c>
      <c r="B3368" s="209" t="s">
        <v>863</v>
      </c>
      <c r="C3368" s="209" t="s">
        <v>1753</v>
      </c>
      <c r="D3368" s="276">
        <v>0</v>
      </c>
      <c r="E3368" s="479">
        <v>0</v>
      </c>
      <c r="F3368" s="276">
        <v>0</v>
      </c>
      <c r="G3368" s="276">
        <v>-150884</v>
      </c>
      <c r="H3368" s="276">
        <v>0</v>
      </c>
      <c r="I3368" s="276">
        <v>0</v>
      </c>
      <c r="J3368" s="276">
        <v>-150884</v>
      </c>
      <c r="K3368" s="479">
        <v>0</v>
      </c>
    </row>
    <row r="3369" spans="1:11" x14ac:dyDescent="0.2">
      <c r="A3369" s="209" t="s">
        <v>1754</v>
      </c>
      <c r="B3369" s="209" t="s">
        <v>1135</v>
      </c>
      <c r="C3369" s="209" t="s">
        <v>1753</v>
      </c>
      <c r="D3369" s="276">
        <v>0</v>
      </c>
      <c r="E3369" s="479">
        <v>0</v>
      </c>
      <c r="F3369" s="276">
        <v>0</v>
      </c>
      <c r="G3369" s="276">
        <v>-12037</v>
      </c>
      <c r="H3369" s="276">
        <v>0</v>
      </c>
      <c r="I3369" s="276">
        <v>0</v>
      </c>
      <c r="J3369" s="276">
        <v>-12037</v>
      </c>
      <c r="K3369" s="479">
        <v>0</v>
      </c>
    </row>
    <row r="3370" spans="1:11" x14ac:dyDescent="0.2">
      <c r="A3370" s="209" t="s">
        <v>1754</v>
      </c>
      <c r="B3370" s="209" t="s">
        <v>861</v>
      </c>
      <c r="C3370" s="209" t="s">
        <v>1753</v>
      </c>
      <c r="D3370" s="276">
        <v>0</v>
      </c>
      <c r="E3370" s="479">
        <v>0</v>
      </c>
      <c r="F3370" s="276">
        <v>0</v>
      </c>
      <c r="G3370" s="276">
        <v>-955501</v>
      </c>
      <c r="H3370" s="276">
        <v>0</v>
      </c>
      <c r="I3370" s="276">
        <v>0</v>
      </c>
      <c r="J3370" s="276">
        <v>-955501</v>
      </c>
      <c r="K3370" s="479">
        <v>0</v>
      </c>
    </row>
    <row r="3371" spans="1:11" x14ac:dyDescent="0.2">
      <c r="A3371" s="209" t="s">
        <v>1754</v>
      </c>
      <c r="B3371" s="209" t="s">
        <v>859</v>
      </c>
      <c r="C3371" s="209" t="s">
        <v>1753</v>
      </c>
      <c r="D3371" s="276">
        <v>0</v>
      </c>
      <c r="E3371" s="479">
        <v>0</v>
      </c>
      <c r="F3371" s="276">
        <v>0</v>
      </c>
      <c r="G3371" s="276">
        <v>-221738</v>
      </c>
      <c r="H3371" s="276">
        <v>0</v>
      </c>
      <c r="I3371" s="276">
        <v>0</v>
      </c>
      <c r="J3371" s="276">
        <v>-221738</v>
      </c>
      <c r="K3371" s="479">
        <v>0</v>
      </c>
    </row>
    <row r="3372" spans="1:11" x14ac:dyDescent="0.2">
      <c r="A3372" s="209" t="s">
        <v>1754</v>
      </c>
      <c r="B3372" s="209" t="s">
        <v>1136</v>
      </c>
      <c r="C3372" s="209" t="s">
        <v>1753</v>
      </c>
      <c r="D3372" s="276">
        <v>0</v>
      </c>
      <c r="E3372" s="479">
        <v>0</v>
      </c>
      <c r="F3372" s="276">
        <v>0</v>
      </c>
      <c r="G3372" s="276">
        <v>-84219</v>
      </c>
      <c r="H3372" s="276">
        <v>0</v>
      </c>
      <c r="I3372" s="276">
        <v>0</v>
      </c>
      <c r="J3372" s="276">
        <v>-84219</v>
      </c>
      <c r="K3372" s="479">
        <v>0</v>
      </c>
    </row>
    <row r="3373" spans="1:11" x14ac:dyDescent="0.2">
      <c r="A3373" s="209" t="s">
        <v>1754</v>
      </c>
      <c r="B3373" s="209" t="s">
        <v>1137</v>
      </c>
      <c r="C3373" s="209" t="s">
        <v>1753</v>
      </c>
      <c r="D3373" s="276">
        <v>0</v>
      </c>
      <c r="E3373" s="479">
        <v>0</v>
      </c>
      <c r="F3373" s="276">
        <v>0</v>
      </c>
      <c r="G3373" s="276">
        <v>-330615</v>
      </c>
      <c r="H3373" s="276">
        <v>0</v>
      </c>
      <c r="I3373" s="276">
        <v>0</v>
      </c>
      <c r="J3373" s="276">
        <v>-330615</v>
      </c>
      <c r="K3373" s="479">
        <v>0</v>
      </c>
    </row>
    <row r="3374" spans="1:11" x14ac:dyDescent="0.2">
      <c r="A3374" s="209" t="s">
        <v>1754</v>
      </c>
      <c r="B3374" s="209" t="s">
        <v>1138</v>
      </c>
      <c r="C3374" s="209" t="s">
        <v>1753</v>
      </c>
      <c r="D3374" s="276">
        <v>0</v>
      </c>
      <c r="E3374" s="479">
        <v>0</v>
      </c>
      <c r="F3374" s="276">
        <v>0</v>
      </c>
      <c r="G3374" s="276">
        <v>-220714</v>
      </c>
      <c r="H3374" s="276">
        <v>0</v>
      </c>
      <c r="I3374" s="276">
        <v>0</v>
      </c>
      <c r="J3374" s="276">
        <v>-220714</v>
      </c>
      <c r="K3374" s="479">
        <v>0</v>
      </c>
    </row>
    <row r="3375" spans="1:11" x14ac:dyDescent="0.2">
      <c r="A3375" s="209" t="s">
        <v>1754</v>
      </c>
      <c r="B3375" s="209" t="s">
        <v>839</v>
      </c>
      <c r="C3375" s="209" t="s">
        <v>1753</v>
      </c>
      <c r="D3375" s="276">
        <v>0</v>
      </c>
      <c r="E3375" s="479">
        <v>0</v>
      </c>
      <c r="F3375" s="276">
        <v>0</v>
      </c>
      <c r="G3375" s="276">
        <v>-322254</v>
      </c>
      <c r="H3375" s="276">
        <v>0</v>
      </c>
      <c r="I3375" s="276">
        <v>0</v>
      </c>
      <c r="J3375" s="276">
        <v>-322254</v>
      </c>
      <c r="K3375" s="479">
        <v>0</v>
      </c>
    </row>
    <row r="3376" spans="1:11" x14ac:dyDescent="0.2">
      <c r="A3376" s="209" t="s">
        <v>1754</v>
      </c>
      <c r="B3376" s="209" t="s">
        <v>837</v>
      </c>
      <c r="C3376" s="209" t="s">
        <v>1753</v>
      </c>
      <c r="D3376" s="276">
        <v>0</v>
      </c>
      <c r="E3376" s="479">
        <v>0</v>
      </c>
      <c r="F3376" s="276">
        <v>0</v>
      </c>
      <c r="G3376" s="276">
        <v>-929366</v>
      </c>
      <c r="H3376" s="276">
        <v>0</v>
      </c>
      <c r="I3376" s="276">
        <v>0</v>
      </c>
      <c r="J3376" s="276">
        <v>-929366</v>
      </c>
      <c r="K3376" s="479">
        <v>0</v>
      </c>
    </row>
    <row r="3377" spans="1:11" x14ac:dyDescent="0.2">
      <c r="A3377" s="209" t="s">
        <v>1754</v>
      </c>
      <c r="B3377" s="209" t="s">
        <v>815</v>
      </c>
      <c r="C3377" s="209" t="s">
        <v>1753</v>
      </c>
      <c r="D3377" s="276">
        <v>0</v>
      </c>
      <c r="E3377" s="479">
        <v>0</v>
      </c>
      <c r="F3377" s="276">
        <v>0</v>
      </c>
      <c r="G3377" s="276">
        <v>51493300</v>
      </c>
      <c r="H3377" s="276">
        <v>0</v>
      </c>
      <c r="I3377" s="276">
        <v>0</v>
      </c>
      <c r="J3377" s="276">
        <v>51493300</v>
      </c>
      <c r="K3377" s="479">
        <v>0</v>
      </c>
    </row>
    <row r="3378" spans="1:11" x14ac:dyDescent="0.2">
      <c r="A3378" s="209" t="s">
        <v>1754</v>
      </c>
      <c r="B3378" s="209" t="s">
        <v>1167</v>
      </c>
      <c r="C3378" s="209" t="s">
        <v>1753</v>
      </c>
      <c r="D3378" s="276">
        <v>0</v>
      </c>
      <c r="E3378" s="479">
        <v>0</v>
      </c>
      <c r="F3378" s="276">
        <v>0</v>
      </c>
      <c r="G3378" s="276">
        <v>-164081</v>
      </c>
      <c r="H3378" s="276">
        <v>0</v>
      </c>
      <c r="I3378" s="276">
        <v>0</v>
      </c>
      <c r="J3378" s="276">
        <v>-164081</v>
      </c>
      <c r="K3378" s="479">
        <v>0</v>
      </c>
    </row>
    <row r="3379" spans="1:11" x14ac:dyDescent="0.2">
      <c r="A3379" s="209" t="s">
        <v>1754</v>
      </c>
      <c r="B3379" s="209" t="s">
        <v>1169</v>
      </c>
      <c r="C3379" s="209" t="s">
        <v>1753</v>
      </c>
      <c r="D3379" s="276">
        <v>0</v>
      </c>
      <c r="E3379" s="479">
        <v>0</v>
      </c>
      <c r="F3379" s="276">
        <v>0</v>
      </c>
      <c r="G3379" s="276">
        <v>-236390</v>
      </c>
      <c r="H3379" s="276">
        <v>0</v>
      </c>
      <c r="I3379" s="276">
        <v>0</v>
      </c>
      <c r="J3379" s="276">
        <v>-236390</v>
      </c>
      <c r="K3379" s="479">
        <v>0</v>
      </c>
    </row>
    <row r="3380" spans="1:11" x14ac:dyDescent="0.2">
      <c r="A3380" s="209" t="s">
        <v>1754</v>
      </c>
      <c r="B3380" s="209" t="s">
        <v>1187</v>
      </c>
      <c r="C3380" s="209" t="s">
        <v>1753</v>
      </c>
      <c r="D3380" s="276">
        <v>0</v>
      </c>
      <c r="E3380" s="479">
        <v>0</v>
      </c>
      <c r="F3380" s="276">
        <v>0</v>
      </c>
      <c r="G3380" s="276">
        <v>-990</v>
      </c>
      <c r="H3380" s="276">
        <v>0</v>
      </c>
      <c r="I3380" s="276">
        <v>0</v>
      </c>
      <c r="J3380" s="276">
        <v>-990</v>
      </c>
      <c r="K3380" s="479">
        <v>0</v>
      </c>
    </row>
    <row r="3381" spans="1:11" x14ac:dyDescent="0.2">
      <c r="A3381" s="209" t="s">
        <v>1754</v>
      </c>
      <c r="B3381" s="209" t="s">
        <v>1189</v>
      </c>
      <c r="C3381" s="209" t="s">
        <v>1753</v>
      </c>
      <c r="D3381" s="276">
        <v>0</v>
      </c>
      <c r="E3381" s="479">
        <v>0</v>
      </c>
      <c r="F3381" s="276">
        <v>0</v>
      </c>
      <c r="G3381" s="276">
        <v>-59083</v>
      </c>
      <c r="H3381" s="276">
        <v>0</v>
      </c>
      <c r="I3381" s="276">
        <v>0</v>
      </c>
      <c r="J3381" s="276">
        <v>-59083</v>
      </c>
      <c r="K3381" s="479">
        <v>0</v>
      </c>
    </row>
    <row r="3382" spans="1:11" x14ac:dyDescent="0.2">
      <c r="A3382" s="209" t="s">
        <v>1755</v>
      </c>
      <c r="B3382" s="209" t="s">
        <v>508</v>
      </c>
      <c r="C3382" s="209" t="s">
        <v>1753</v>
      </c>
      <c r="D3382" s="276">
        <v>0</v>
      </c>
      <c r="E3382" s="479">
        <v>0</v>
      </c>
      <c r="F3382" s="276">
        <v>0</v>
      </c>
      <c r="G3382" s="276">
        <v>0</v>
      </c>
      <c r="H3382" s="276">
        <v>-3</v>
      </c>
      <c r="I3382" s="276">
        <v>0</v>
      </c>
      <c r="J3382" s="276">
        <v>-3</v>
      </c>
      <c r="K3382" s="479">
        <v>0</v>
      </c>
    </row>
    <row r="3383" spans="1:11" x14ac:dyDescent="0.2">
      <c r="A3383" s="209" t="s">
        <v>1755</v>
      </c>
      <c r="B3383" s="209" t="s">
        <v>500</v>
      </c>
      <c r="C3383" s="209" t="s">
        <v>1753</v>
      </c>
      <c r="D3383" s="276">
        <v>0</v>
      </c>
      <c r="E3383" s="479">
        <v>0</v>
      </c>
      <c r="F3383" s="276">
        <v>0</v>
      </c>
      <c r="G3383" s="276">
        <v>0</v>
      </c>
      <c r="H3383" s="276">
        <v>-60321</v>
      </c>
      <c r="I3383" s="276">
        <v>0</v>
      </c>
      <c r="J3383" s="276">
        <v>-60321</v>
      </c>
      <c r="K3383" s="479">
        <v>0</v>
      </c>
    </row>
    <row r="3384" spans="1:11" x14ac:dyDescent="0.2">
      <c r="A3384" s="209" t="s">
        <v>1755</v>
      </c>
      <c r="B3384" s="209" t="s">
        <v>490</v>
      </c>
      <c r="C3384" s="209" t="s">
        <v>1753</v>
      </c>
      <c r="D3384" s="276">
        <v>0</v>
      </c>
      <c r="E3384" s="479">
        <v>0</v>
      </c>
      <c r="F3384" s="276">
        <v>0</v>
      </c>
      <c r="G3384" s="276">
        <v>0</v>
      </c>
      <c r="H3384" s="276">
        <v>-876803</v>
      </c>
      <c r="I3384" s="276">
        <v>0</v>
      </c>
      <c r="J3384" s="276">
        <v>-876803</v>
      </c>
      <c r="K3384" s="479">
        <v>0</v>
      </c>
    </row>
    <row r="3385" spans="1:11" x14ac:dyDescent="0.2">
      <c r="A3385" s="209" t="s">
        <v>1755</v>
      </c>
      <c r="B3385" s="209" t="s">
        <v>489</v>
      </c>
      <c r="C3385" s="209" t="s">
        <v>1753</v>
      </c>
      <c r="D3385" s="276">
        <v>0</v>
      </c>
      <c r="E3385" s="479">
        <v>0</v>
      </c>
      <c r="F3385" s="276">
        <v>0</v>
      </c>
      <c r="G3385" s="276">
        <v>0</v>
      </c>
      <c r="H3385" s="276">
        <v>-426433</v>
      </c>
      <c r="I3385" s="276">
        <v>0</v>
      </c>
      <c r="J3385" s="276">
        <v>-426433</v>
      </c>
      <c r="K3385" s="479">
        <v>0</v>
      </c>
    </row>
    <row r="3386" spans="1:11" x14ac:dyDescent="0.2">
      <c r="A3386" s="209" t="s">
        <v>1755</v>
      </c>
      <c r="B3386" s="209" t="s">
        <v>487</v>
      </c>
      <c r="C3386" s="209" t="s">
        <v>1753</v>
      </c>
      <c r="D3386" s="276">
        <v>0</v>
      </c>
      <c r="E3386" s="479">
        <v>0</v>
      </c>
      <c r="F3386" s="276">
        <v>0</v>
      </c>
      <c r="G3386" s="276">
        <v>0</v>
      </c>
      <c r="H3386" s="276">
        <v>-1054</v>
      </c>
      <c r="I3386" s="276">
        <v>0</v>
      </c>
      <c r="J3386" s="276">
        <v>-1054</v>
      </c>
      <c r="K3386" s="479">
        <v>0</v>
      </c>
    </row>
    <row r="3387" spans="1:11" x14ac:dyDescent="0.2">
      <c r="A3387" s="209" t="s">
        <v>1755</v>
      </c>
      <c r="B3387" s="209" t="s">
        <v>479</v>
      </c>
      <c r="C3387" s="209" t="s">
        <v>1753</v>
      </c>
      <c r="D3387" s="276">
        <v>0</v>
      </c>
      <c r="E3387" s="479">
        <v>0</v>
      </c>
      <c r="F3387" s="276">
        <v>0</v>
      </c>
      <c r="G3387" s="276">
        <v>0</v>
      </c>
      <c r="H3387" s="276">
        <v>-347938</v>
      </c>
      <c r="I3387" s="276">
        <v>0</v>
      </c>
      <c r="J3387" s="276">
        <v>-347938</v>
      </c>
      <c r="K3387" s="479">
        <v>0</v>
      </c>
    </row>
    <row r="3388" spans="1:11" x14ac:dyDescent="0.2">
      <c r="A3388" s="209" t="s">
        <v>1755</v>
      </c>
      <c r="B3388" s="209" t="s">
        <v>472</v>
      </c>
      <c r="C3388" s="209" t="s">
        <v>1753</v>
      </c>
      <c r="D3388" s="276">
        <v>0</v>
      </c>
      <c r="E3388" s="479">
        <v>0</v>
      </c>
      <c r="F3388" s="276">
        <v>0</v>
      </c>
      <c r="G3388" s="276">
        <v>0</v>
      </c>
      <c r="H3388" s="276">
        <v>-66655</v>
      </c>
      <c r="I3388" s="276">
        <v>0</v>
      </c>
      <c r="J3388" s="276">
        <v>-66655</v>
      </c>
      <c r="K3388" s="479">
        <v>0</v>
      </c>
    </row>
    <row r="3389" spans="1:11" x14ac:dyDescent="0.2">
      <c r="A3389" s="209" t="s">
        <v>1755</v>
      </c>
      <c r="B3389" s="209" t="s">
        <v>1097</v>
      </c>
      <c r="C3389" s="209" t="s">
        <v>1753</v>
      </c>
      <c r="D3389" s="276">
        <v>0</v>
      </c>
      <c r="E3389" s="479">
        <v>0</v>
      </c>
      <c r="F3389" s="276">
        <v>0</v>
      </c>
      <c r="G3389" s="276">
        <v>0</v>
      </c>
      <c r="H3389" s="276">
        <v>-93870</v>
      </c>
      <c r="I3389" s="276">
        <v>0</v>
      </c>
      <c r="J3389" s="276">
        <v>-93870</v>
      </c>
      <c r="K3389" s="479">
        <v>0</v>
      </c>
    </row>
    <row r="3390" spans="1:11" x14ac:dyDescent="0.2">
      <c r="A3390" s="209" t="s">
        <v>1755</v>
      </c>
      <c r="B3390" s="209" t="s">
        <v>1098</v>
      </c>
      <c r="C3390" s="209" t="s">
        <v>1753</v>
      </c>
      <c r="D3390" s="276">
        <v>0</v>
      </c>
      <c r="E3390" s="479">
        <v>0</v>
      </c>
      <c r="F3390" s="276">
        <v>0</v>
      </c>
      <c r="G3390" s="276">
        <v>0</v>
      </c>
      <c r="H3390" s="276">
        <v>-257373</v>
      </c>
      <c r="I3390" s="276">
        <v>0</v>
      </c>
      <c r="J3390" s="276">
        <v>-257373</v>
      </c>
      <c r="K3390" s="479">
        <v>0</v>
      </c>
    </row>
    <row r="3391" spans="1:11" x14ac:dyDescent="0.2">
      <c r="A3391" s="209" t="s">
        <v>1755</v>
      </c>
      <c r="B3391" s="209" t="s">
        <v>1099</v>
      </c>
      <c r="C3391" s="209" t="s">
        <v>1753</v>
      </c>
      <c r="D3391" s="276">
        <v>0</v>
      </c>
      <c r="E3391" s="479">
        <v>0</v>
      </c>
      <c r="F3391" s="276">
        <v>0</v>
      </c>
      <c r="G3391" s="276">
        <v>0</v>
      </c>
      <c r="H3391" s="276">
        <v>-67530</v>
      </c>
      <c r="I3391" s="276">
        <v>0</v>
      </c>
      <c r="J3391" s="276">
        <v>-67530</v>
      </c>
      <c r="K3391" s="479">
        <v>0</v>
      </c>
    </row>
    <row r="3392" spans="1:11" x14ac:dyDescent="0.2">
      <c r="A3392" s="209" t="s">
        <v>1755</v>
      </c>
      <c r="B3392" s="209" t="s">
        <v>453</v>
      </c>
      <c r="C3392" s="209" t="s">
        <v>1753</v>
      </c>
      <c r="D3392" s="276">
        <v>0</v>
      </c>
      <c r="E3392" s="479">
        <v>0</v>
      </c>
      <c r="F3392" s="276">
        <v>0</v>
      </c>
      <c r="G3392" s="276">
        <v>0</v>
      </c>
      <c r="H3392" s="276">
        <v>-156</v>
      </c>
      <c r="I3392" s="276">
        <v>0</v>
      </c>
      <c r="J3392" s="276">
        <v>-156</v>
      </c>
      <c r="K3392" s="479">
        <v>0</v>
      </c>
    </row>
    <row r="3393" spans="1:11" x14ac:dyDescent="0.2">
      <c r="A3393" s="209" t="s">
        <v>1755</v>
      </c>
      <c r="B3393" s="209" t="s">
        <v>449</v>
      </c>
      <c r="C3393" s="209" t="s">
        <v>1753</v>
      </c>
      <c r="D3393" s="276">
        <v>0</v>
      </c>
      <c r="E3393" s="479">
        <v>0</v>
      </c>
      <c r="F3393" s="276">
        <v>0</v>
      </c>
      <c r="G3393" s="276">
        <v>0</v>
      </c>
      <c r="H3393" s="276">
        <v>-40</v>
      </c>
      <c r="I3393" s="276">
        <v>0</v>
      </c>
      <c r="J3393" s="276">
        <v>-40</v>
      </c>
      <c r="K3393" s="479">
        <v>0</v>
      </c>
    </row>
    <row r="3394" spans="1:11" x14ac:dyDescent="0.2">
      <c r="A3394" s="209" t="s">
        <v>1755</v>
      </c>
      <c r="B3394" s="209" t="s">
        <v>1826</v>
      </c>
      <c r="C3394" s="209" t="s">
        <v>1753</v>
      </c>
      <c r="D3394" s="276">
        <v>0</v>
      </c>
      <c r="E3394" s="479">
        <v>0</v>
      </c>
      <c r="F3394" s="276">
        <v>0</v>
      </c>
      <c r="G3394" s="276">
        <v>0</v>
      </c>
      <c r="H3394" s="276">
        <v>-232</v>
      </c>
      <c r="I3394" s="276">
        <v>0</v>
      </c>
      <c r="J3394" s="276">
        <v>-232</v>
      </c>
      <c r="K3394" s="479">
        <v>0</v>
      </c>
    </row>
    <row r="3395" spans="1:11" x14ac:dyDescent="0.2">
      <c r="A3395" s="209" t="s">
        <v>1755</v>
      </c>
      <c r="B3395" s="209" t="s">
        <v>444</v>
      </c>
      <c r="C3395" s="209" t="s">
        <v>1753</v>
      </c>
      <c r="D3395" s="276">
        <v>0</v>
      </c>
      <c r="E3395" s="479">
        <v>0</v>
      </c>
      <c r="F3395" s="276">
        <v>0</v>
      </c>
      <c r="G3395" s="276">
        <v>0</v>
      </c>
      <c r="H3395" s="276">
        <v>-1806682</v>
      </c>
      <c r="I3395" s="276">
        <v>0</v>
      </c>
      <c r="J3395" s="276">
        <v>-1806682</v>
      </c>
      <c r="K3395" s="479">
        <v>0</v>
      </c>
    </row>
    <row r="3396" spans="1:11" x14ac:dyDescent="0.2">
      <c r="A3396" s="209" t="s">
        <v>1755</v>
      </c>
      <c r="B3396" s="209" t="s">
        <v>440</v>
      </c>
      <c r="C3396" s="209" t="s">
        <v>1753</v>
      </c>
      <c r="D3396" s="276">
        <v>0</v>
      </c>
      <c r="E3396" s="479">
        <v>0</v>
      </c>
      <c r="F3396" s="276">
        <v>0</v>
      </c>
      <c r="G3396" s="276">
        <v>0</v>
      </c>
      <c r="H3396" s="276">
        <v>-1559093</v>
      </c>
      <c r="I3396" s="276">
        <v>0</v>
      </c>
      <c r="J3396" s="276">
        <v>-1559093</v>
      </c>
      <c r="K3396" s="479">
        <v>0</v>
      </c>
    </row>
    <row r="3397" spans="1:11" x14ac:dyDescent="0.2">
      <c r="A3397" s="209" t="s">
        <v>1755</v>
      </c>
      <c r="B3397" s="209" t="s">
        <v>292</v>
      </c>
      <c r="C3397" s="209" t="s">
        <v>1753</v>
      </c>
      <c r="D3397" s="276">
        <v>0</v>
      </c>
      <c r="E3397" s="479">
        <v>0</v>
      </c>
      <c r="F3397" s="276">
        <v>0</v>
      </c>
      <c r="G3397" s="276">
        <v>0</v>
      </c>
      <c r="H3397" s="276">
        <v>-164919</v>
      </c>
      <c r="I3397" s="276">
        <v>0</v>
      </c>
      <c r="J3397" s="276">
        <v>-164919</v>
      </c>
      <c r="K3397" s="479">
        <v>0</v>
      </c>
    </row>
    <row r="3398" spans="1:11" x14ac:dyDescent="0.2">
      <c r="A3398" s="209" t="s">
        <v>1755</v>
      </c>
      <c r="B3398" s="209" t="s">
        <v>290</v>
      </c>
      <c r="C3398" s="209" t="s">
        <v>1753</v>
      </c>
      <c r="D3398" s="276">
        <v>0</v>
      </c>
      <c r="E3398" s="479">
        <v>0</v>
      </c>
      <c r="F3398" s="276">
        <v>0</v>
      </c>
      <c r="G3398" s="276">
        <v>0</v>
      </c>
      <c r="H3398" s="276">
        <v>-3177531</v>
      </c>
      <c r="I3398" s="276">
        <v>0</v>
      </c>
      <c r="J3398" s="276">
        <v>-3177531</v>
      </c>
      <c r="K3398" s="479">
        <v>0</v>
      </c>
    </row>
    <row r="3399" spans="1:11" x14ac:dyDescent="0.2">
      <c r="A3399" s="209" t="s">
        <v>1755</v>
      </c>
      <c r="B3399" s="209" t="s">
        <v>287</v>
      </c>
      <c r="C3399" s="209" t="s">
        <v>1753</v>
      </c>
      <c r="D3399" s="276">
        <v>0</v>
      </c>
      <c r="E3399" s="479">
        <v>0</v>
      </c>
      <c r="F3399" s="276">
        <v>0</v>
      </c>
      <c r="G3399" s="276">
        <v>0</v>
      </c>
      <c r="H3399" s="276">
        <v>-490631</v>
      </c>
      <c r="I3399" s="276">
        <v>0</v>
      </c>
      <c r="J3399" s="276">
        <v>-490631</v>
      </c>
      <c r="K3399" s="479">
        <v>0</v>
      </c>
    </row>
    <row r="3400" spans="1:11" x14ac:dyDescent="0.2">
      <c r="A3400" s="209" t="s">
        <v>1755</v>
      </c>
      <c r="B3400" s="209" t="s">
        <v>284</v>
      </c>
      <c r="C3400" s="209" t="s">
        <v>1753</v>
      </c>
      <c r="D3400" s="276">
        <v>0</v>
      </c>
      <c r="E3400" s="479">
        <v>0</v>
      </c>
      <c r="F3400" s="276">
        <v>0</v>
      </c>
      <c r="G3400" s="276">
        <v>0</v>
      </c>
      <c r="H3400" s="276">
        <v>-572386</v>
      </c>
      <c r="I3400" s="276">
        <v>0</v>
      </c>
      <c r="J3400" s="276">
        <v>-572386</v>
      </c>
      <c r="K3400" s="479">
        <v>0</v>
      </c>
    </row>
    <row r="3401" spans="1:11" x14ac:dyDescent="0.2">
      <c r="A3401" s="209" t="s">
        <v>1755</v>
      </c>
      <c r="B3401" s="209" t="s">
        <v>273</v>
      </c>
      <c r="C3401" s="209" t="s">
        <v>1753</v>
      </c>
      <c r="D3401" s="276">
        <v>0</v>
      </c>
      <c r="E3401" s="479">
        <v>0</v>
      </c>
      <c r="F3401" s="276">
        <v>0</v>
      </c>
      <c r="G3401" s="276">
        <v>0</v>
      </c>
      <c r="H3401" s="276">
        <v>-3429794</v>
      </c>
      <c r="I3401" s="276">
        <v>0</v>
      </c>
      <c r="J3401" s="276">
        <v>-3429794</v>
      </c>
      <c r="K3401" s="479">
        <v>0</v>
      </c>
    </row>
    <row r="3402" spans="1:11" x14ac:dyDescent="0.2">
      <c r="A3402" s="209" t="s">
        <v>1755</v>
      </c>
      <c r="B3402" s="209" t="s">
        <v>267</v>
      </c>
      <c r="C3402" s="209" t="s">
        <v>1753</v>
      </c>
      <c r="D3402" s="276">
        <v>0</v>
      </c>
      <c r="E3402" s="479">
        <v>0</v>
      </c>
      <c r="F3402" s="276">
        <v>0</v>
      </c>
      <c r="G3402" s="276">
        <v>0</v>
      </c>
      <c r="H3402" s="276">
        <v>-997463</v>
      </c>
      <c r="I3402" s="276">
        <v>0</v>
      </c>
      <c r="J3402" s="276">
        <v>-997463</v>
      </c>
      <c r="K3402" s="479">
        <v>0</v>
      </c>
    </row>
    <row r="3403" spans="1:11" x14ac:dyDescent="0.2">
      <c r="A3403" s="209" t="s">
        <v>1755</v>
      </c>
      <c r="B3403" s="209" t="s">
        <v>264</v>
      </c>
      <c r="C3403" s="209" t="s">
        <v>1753</v>
      </c>
      <c r="D3403" s="276">
        <v>0</v>
      </c>
      <c r="E3403" s="479">
        <v>0</v>
      </c>
      <c r="F3403" s="276">
        <v>0</v>
      </c>
      <c r="G3403" s="276">
        <v>0</v>
      </c>
      <c r="H3403" s="276">
        <v>-817334</v>
      </c>
      <c r="I3403" s="276">
        <v>0</v>
      </c>
      <c r="J3403" s="276">
        <v>-817334</v>
      </c>
      <c r="K3403" s="479">
        <v>0</v>
      </c>
    </row>
    <row r="3404" spans="1:11" x14ac:dyDescent="0.2">
      <c r="A3404" s="209" t="s">
        <v>1755</v>
      </c>
      <c r="B3404" s="209" t="s">
        <v>262</v>
      </c>
      <c r="C3404" s="209" t="s">
        <v>1753</v>
      </c>
      <c r="D3404" s="276">
        <v>0</v>
      </c>
      <c r="E3404" s="479">
        <v>0</v>
      </c>
      <c r="F3404" s="276">
        <v>0</v>
      </c>
      <c r="G3404" s="276">
        <v>0</v>
      </c>
      <c r="H3404" s="276">
        <v>-517771</v>
      </c>
      <c r="I3404" s="276">
        <v>0</v>
      </c>
      <c r="J3404" s="276">
        <v>-517771</v>
      </c>
      <c r="K3404" s="479">
        <v>0</v>
      </c>
    </row>
    <row r="3405" spans="1:11" x14ac:dyDescent="0.2">
      <c r="A3405" s="209" t="s">
        <v>1755</v>
      </c>
      <c r="B3405" s="209" t="s">
        <v>260</v>
      </c>
      <c r="C3405" s="209" t="s">
        <v>1753</v>
      </c>
      <c r="D3405" s="276">
        <v>0</v>
      </c>
      <c r="E3405" s="479">
        <v>0</v>
      </c>
      <c r="F3405" s="276">
        <v>0</v>
      </c>
      <c r="G3405" s="276">
        <v>0</v>
      </c>
      <c r="H3405" s="276">
        <v>-948644</v>
      </c>
      <c r="I3405" s="276">
        <v>0</v>
      </c>
      <c r="J3405" s="276">
        <v>-948644</v>
      </c>
      <c r="K3405" s="479">
        <v>0</v>
      </c>
    </row>
    <row r="3406" spans="1:11" x14ac:dyDescent="0.2">
      <c r="A3406" s="209" t="s">
        <v>1755</v>
      </c>
      <c r="B3406" s="209" t="s">
        <v>258</v>
      </c>
      <c r="C3406" s="209" t="s">
        <v>1753</v>
      </c>
      <c r="D3406" s="276">
        <v>0</v>
      </c>
      <c r="E3406" s="479">
        <v>0</v>
      </c>
      <c r="F3406" s="276">
        <v>0</v>
      </c>
      <c r="G3406" s="276">
        <v>0</v>
      </c>
      <c r="H3406" s="276">
        <v>-5281</v>
      </c>
      <c r="I3406" s="276">
        <v>0</v>
      </c>
      <c r="J3406" s="276">
        <v>-5281</v>
      </c>
      <c r="K3406" s="479">
        <v>0</v>
      </c>
    </row>
    <row r="3407" spans="1:11" x14ac:dyDescent="0.2">
      <c r="A3407" s="209" t="s">
        <v>1755</v>
      </c>
      <c r="B3407" s="209" t="s">
        <v>254</v>
      </c>
      <c r="C3407" s="209" t="s">
        <v>1753</v>
      </c>
      <c r="D3407" s="276">
        <v>0</v>
      </c>
      <c r="E3407" s="479">
        <v>0</v>
      </c>
      <c r="F3407" s="276">
        <v>0</v>
      </c>
      <c r="G3407" s="276">
        <v>0</v>
      </c>
      <c r="H3407" s="276">
        <v>-21363</v>
      </c>
      <c r="I3407" s="276">
        <v>0</v>
      </c>
      <c r="J3407" s="276">
        <v>-21363</v>
      </c>
      <c r="K3407" s="479">
        <v>0</v>
      </c>
    </row>
    <row r="3408" spans="1:11" x14ac:dyDescent="0.2">
      <c r="A3408" s="209" t="s">
        <v>1755</v>
      </c>
      <c r="B3408" s="209" t="s">
        <v>251</v>
      </c>
      <c r="C3408" s="209" t="s">
        <v>1753</v>
      </c>
      <c r="D3408" s="276">
        <v>0</v>
      </c>
      <c r="E3408" s="479">
        <v>0</v>
      </c>
      <c r="F3408" s="276">
        <v>0</v>
      </c>
      <c r="G3408" s="276">
        <v>0</v>
      </c>
      <c r="H3408" s="276">
        <v>-2662</v>
      </c>
      <c r="I3408" s="276">
        <v>0</v>
      </c>
      <c r="J3408" s="276">
        <v>-2662</v>
      </c>
      <c r="K3408" s="479">
        <v>0</v>
      </c>
    </row>
    <row r="3409" spans="1:11" x14ac:dyDescent="0.2">
      <c r="A3409" s="209" t="s">
        <v>1755</v>
      </c>
      <c r="B3409" s="209" t="s">
        <v>247</v>
      </c>
      <c r="C3409" s="209" t="s">
        <v>1753</v>
      </c>
      <c r="D3409" s="276">
        <v>0</v>
      </c>
      <c r="E3409" s="479">
        <v>0</v>
      </c>
      <c r="F3409" s="276">
        <v>0</v>
      </c>
      <c r="G3409" s="276">
        <v>0</v>
      </c>
      <c r="H3409" s="276">
        <v>-84967</v>
      </c>
      <c r="I3409" s="276">
        <v>0</v>
      </c>
      <c r="J3409" s="276">
        <v>-84967</v>
      </c>
      <c r="K3409" s="479">
        <v>0</v>
      </c>
    </row>
    <row r="3410" spans="1:11" x14ac:dyDescent="0.2">
      <c r="A3410" s="209" t="s">
        <v>1755</v>
      </c>
      <c r="B3410" s="209" t="s">
        <v>243</v>
      </c>
      <c r="C3410" s="209" t="s">
        <v>1753</v>
      </c>
      <c r="D3410" s="276">
        <v>0</v>
      </c>
      <c r="E3410" s="479">
        <v>0</v>
      </c>
      <c r="F3410" s="276">
        <v>0</v>
      </c>
      <c r="G3410" s="276">
        <v>0</v>
      </c>
      <c r="H3410" s="276">
        <v>-3646746</v>
      </c>
      <c r="I3410" s="276">
        <v>0</v>
      </c>
      <c r="J3410" s="276">
        <v>-3646746</v>
      </c>
      <c r="K3410" s="479">
        <v>0</v>
      </c>
    </row>
    <row r="3411" spans="1:11" x14ac:dyDescent="0.2">
      <c r="A3411" s="209" t="s">
        <v>1755</v>
      </c>
      <c r="B3411" s="209" t="s">
        <v>240</v>
      </c>
      <c r="C3411" s="209" t="s">
        <v>1753</v>
      </c>
      <c r="D3411" s="276">
        <v>0</v>
      </c>
      <c r="E3411" s="479">
        <v>0</v>
      </c>
      <c r="F3411" s="276">
        <v>0</v>
      </c>
      <c r="G3411" s="276">
        <v>0</v>
      </c>
      <c r="H3411" s="276">
        <v>-463960</v>
      </c>
      <c r="I3411" s="276">
        <v>0</v>
      </c>
      <c r="J3411" s="276">
        <v>-463960</v>
      </c>
      <c r="K3411" s="479">
        <v>0</v>
      </c>
    </row>
    <row r="3412" spans="1:11" x14ac:dyDescent="0.2">
      <c r="A3412" s="209" t="s">
        <v>1755</v>
      </c>
      <c r="B3412" s="209" t="s">
        <v>237</v>
      </c>
      <c r="C3412" s="209" t="s">
        <v>1753</v>
      </c>
      <c r="D3412" s="276">
        <v>0</v>
      </c>
      <c r="E3412" s="479">
        <v>0</v>
      </c>
      <c r="F3412" s="276">
        <v>0</v>
      </c>
      <c r="G3412" s="276">
        <v>0</v>
      </c>
      <c r="H3412" s="276">
        <v>-660326</v>
      </c>
      <c r="I3412" s="276">
        <v>0</v>
      </c>
      <c r="J3412" s="276">
        <v>-660326</v>
      </c>
      <c r="K3412" s="479">
        <v>0</v>
      </c>
    </row>
    <row r="3413" spans="1:11" x14ac:dyDescent="0.2">
      <c r="A3413" s="209" t="s">
        <v>1755</v>
      </c>
      <c r="B3413" s="209" t="s">
        <v>234</v>
      </c>
      <c r="C3413" s="209" t="s">
        <v>1753</v>
      </c>
      <c r="D3413" s="276">
        <v>0</v>
      </c>
      <c r="E3413" s="479">
        <v>0</v>
      </c>
      <c r="F3413" s="276">
        <v>0</v>
      </c>
      <c r="G3413" s="276">
        <v>0</v>
      </c>
      <c r="H3413" s="276">
        <v>-60</v>
      </c>
      <c r="I3413" s="276">
        <v>0</v>
      </c>
      <c r="J3413" s="276">
        <v>-60</v>
      </c>
      <c r="K3413" s="479">
        <v>0</v>
      </c>
    </row>
    <row r="3414" spans="1:11" x14ac:dyDescent="0.2">
      <c r="A3414" s="209" t="s">
        <v>1755</v>
      </c>
      <c r="B3414" s="209" t="s">
        <v>230</v>
      </c>
      <c r="C3414" s="209" t="s">
        <v>1753</v>
      </c>
      <c r="D3414" s="276">
        <v>0</v>
      </c>
      <c r="E3414" s="479">
        <v>0</v>
      </c>
      <c r="F3414" s="276">
        <v>0</v>
      </c>
      <c r="G3414" s="276">
        <v>0</v>
      </c>
      <c r="H3414" s="276">
        <v>-65151</v>
      </c>
      <c r="I3414" s="276">
        <v>0</v>
      </c>
      <c r="J3414" s="276">
        <v>-65151</v>
      </c>
      <c r="K3414" s="479">
        <v>0</v>
      </c>
    </row>
    <row r="3415" spans="1:11" x14ac:dyDescent="0.2">
      <c r="A3415" s="209" t="s">
        <v>1755</v>
      </c>
      <c r="B3415" s="209" t="s">
        <v>1100</v>
      </c>
      <c r="C3415" s="209" t="s">
        <v>1753</v>
      </c>
      <c r="D3415" s="276">
        <v>0</v>
      </c>
      <c r="E3415" s="479">
        <v>0</v>
      </c>
      <c r="F3415" s="276">
        <v>0</v>
      </c>
      <c r="G3415" s="276">
        <v>0</v>
      </c>
      <c r="H3415" s="276">
        <v>-792735</v>
      </c>
      <c r="I3415" s="276">
        <v>0</v>
      </c>
      <c r="J3415" s="276">
        <v>-792735</v>
      </c>
      <c r="K3415" s="479">
        <v>0</v>
      </c>
    </row>
    <row r="3416" spans="1:11" x14ac:dyDescent="0.2">
      <c r="A3416" s="209" t="s">
        <v>1755</v>
      </c>
      <c r="B3416" s="209" t="s">
        <v>1102</v>
      </c>
      <c r="C3416" s="209" t="s">
        <v>1753</v>
      </c>
      <c r="D3416" s="276">
        <v>0</v>
      </c>
      <c r="E3416" s="479">
        <v>0</v>
      </c>
      <c r="F3416" s="276">
        <v>0</v>
      </c>
      <c r="G3416" s="276">
        <v>0</v>
      </c>
      <c r="H3416" s="276">
        <v>-123677</v>
      </c>
      <c r="I3416" s="276">
        <v>0</v>
      </c>
      <c r="J3416" s="276">
        <v>-123677</v>
      </c>
      <c r="K3416" s="479">
        <v>0</v>
      </c>
    </row>
    <row r="3417" spans="1:11" x14ac:dyDescent="0.2">
      <c r="A3417" s="209" t="s">
        <v>1755</v>
      </c>
      <c r="B3417" s="209" t="s">
        <v>1103</v>
      </c>
      <c r="C3417" s="209" t="s">
        <v>1753</v>
      </c>
      <c r="D3417" s="276">
        <v>0</v>
      </c>
      <c r="E3417" s="479">
        <v>0</v>
      </c>
      <c r="F3417" s="276">
        <v>0</v>
      </c>
      <c r="G3417" s="276">
        <v>0</v>
      </c>
      <c r="H3417" s="276">
        <v>-251</v>
      </c>
      <c r="I3417" s="276">
        <v>0</v>
      </c>
      <c r="J3417" s="276">
        <v>-251</v>
      </c>
      <c r="K3417" s="479">
        <v>0</v>
      </c>
    </row>
    <row r="3418" spans="1:11" x14ac:dyDescent="0.2">
      <c r="A3418" s="209" t="s">
        <v>1755</v>
      </c>
      <c r="B3418" s="209" t="s">
        <v>1104</v>
      </c>
      <c r="C3418" s="209" t="s">
        <v>1753</v>
      </c>
      <c r="D3418" s="276">
        <v>0</v>
      </c>
      <c r="E3418" s="479">
        <v>0</v>
      </c>
      <c r="F3418" s="276">
        <v>0</v>
      </c>
      <c r="G3418" s="276">
        <v>0</v>
      </c>
      <c r="H3418" s="276">
        <v>-21930</v>
      </c>
      <c r="I3418" s="276">
        <v>0</v>
      </c>
      <c r="J3418" s="276">
        <v>-21930</v>
      </c>
      <c r="K3418" s="479">
        <v>0</v>
      </c>
    </row>
    <row r="3419" spans="1:11" x14ac:dyDescent="0.2">
      <c r="A3419" s="209" t="s">
        <v>1755</v>
      </c>
      <c r="B3419" s="209" t="s">
        <v>1105</v>
      </c>
      <c r="C3419" s="209" t="s">
        <v>1753</v>
      </c>
      <c r="D3419" s="276">
        <v>0</v>
      </c>
      <c r="E3419" s="479">
        <v>0</v>
      </c>
      <c r="F3419" s="276">
        <v>0</v>
      </c>
      <c r="G3419" s="276">
        <v>0</v>
      </c>
      <c r="H3419" s="276">
        <v>-222641</v>
      </c>
      <c r="I3419" s="276">
        <v>0</v>
      </c>
      <c r="J3419" s="276">
        <v>-222641</v>
      </c>
      <c r="K3419" s="479">
        <v>0</v>
      </c>
    </row>
    <row r="3420" spans="1:11" x14ac:dyDescent="0.2">
      <c r="A3420" s="209" t="s">
        <v>1755</v>
      </c>
      <c r="B3420" s="209" t="s">
        <v>206</v>
      </c>
      <c r="C3420" s="209" t="s">
        <v>1753</v>
      </c>
      <c r="D3420" s="276">
        <v>0</v>
      </c>
      <c r="E3420" s="479">
        <v>0</v>
      </c>
      <c r="F3420" s="276">
        <v>0</v>
      </c>
      <c r="G3420" s="276">
        <v>0</v>
      </c>
      <c r="H3420" s="276">
        <v>-92977</v>
      </c>
      <c r="I3420" s="276">
        <v>0</v>
      </c>
      <c r="J3420" s="276">
        <v>-92977</v>
      </c>
      <c r="K3420" s="479">
        <v>0</v>
      </c>
    </row>
    <row r="3421" spans="1:11" x14ac:dyDescent="0.2">
      <c r="A3421" s="209" t="s">
        <v>1755</v>
      </c>
      <c r="B3421" s="209" t="s">
        <v>205</v>
      </c>
      <c r="C3421" s="209" t="s">
        <v>1753</v>
      </c>
      <c r="D3421" s="276">
        <v>0</v>
      </c>
      <c r="E3421" s="479">
        <v>0</v>
      </c>
      <c r="F3421" s="276">
        <v>0</v>
      </c>
      <c r="G3421" s="276">
        <v>0</v>
      </c>
      <c r="H3421" s="276">
        <v>-84459</v>
      </c>
      <c r="I3421" s="276">
        <v>0</v>
      </c>
      <c r="J3421" s="276">
        <v>-84459</v>
      </c>
      <c r="K3421" s="479">
        <v>0</v>
      </c>
    </row>
    <row r="3422" spans="1:11" x14ac:dyDescent="0.2">
      <c r="A3422" s="209" t="s">
        <v>1755</v>
      </c>
      <c r="B3422" s="209" t="s">
        <v>202</v>
      </c>
      <c r="C3422" s="209" t="s">
        <v>1753</v>
      </c>
      <c r="D3422" s="276">
        <v>0</v>
      </c>
      <c r="E3422" s="479">
        <v>0</v>
      </c>
      <c r="F3422" s="276">
        <v>0</v>
      </c>
      <c r="G3422" s="276">
        <v>0</v>
      </c>
      <c r="H3422" s="276">
        <v>-5</v>
      </c>
      <c r="I3422" s="276">
        <v>0</v>
      </c>
      <c r="J3422" s="276">
        <v>-5</v>
      </c>
      <c r="K3422" s="479">
        <v>0</v>
      </c>
    </row>
    <row r="3423" spans="1:11" x14ac:dyDescent="0.2">
      <c r="A3423" s="209" t="s">
        <v>1755</v>
      </c>
      <c r="B3423" s="209" t="s">
        <v>195</v>
      </c>
      <c r="C3423" s="209" t="s">
        <v>1753</v>
      </c>
      <c r="D3423" s="276">
        <v>0</v>
      </c>
      <c r="E3423" s="479">
        <v>0</v>
      </c>
      <c r="F3423" s="276">
        <v>0</v>
      </c>
      <c r="G3423" s="276">
        <v>0</v>
      </c>
      <c r="H3423" s="276">
        <v>-12192</v>
      </c>
      <c r="I3423" s="276">
        <v>0</v>
      </c>
      <c r="J3423" s="276">
        <v>-12192</v>
      </c>
      <c r="K3423" s="479">
        <v>0</v>
      </c>
    </row>
    <row r="3424" spans="1:11" x14ac:dyDescent="0.2">
      <c r="A3424" s="209" t="s">
        <v>1755</v>
      </c>
      <c r="B3424" s="209" t="s">
        <v>167</v>
      </c>
      <c r="C3424" s="209" t="s">
        <v>1753</v>
      </c>
      <c r="D3424" s="276">
        <v>0</v>
      </c>
      <c r="E3424" s="479">
        <v>0</v>
      </c>
      <c r="F3424" s="276">
        <v>0</v>
      </c>
      <c r="G3424" s="276">
        <v>0</v>
      </c>
      <c r="H3424" s="276">
        <v>-242</v>
      </c>
      <c r="I3424" s="276">
        <v>0</v>
      </c>
      <c r="J3424" s="276">
        <v>-242</v>
      </c>
      <c r="K3424" s="479">
        <v>0</v>
      </c>
    </row>
    <row r="3425" spans="1:11" x14ac:dyDescent="0.2">
      <c r="A3425" s="209" t="s">
        <v>1755</v>
      </c>
      <c r="B3425" s="209" t="s">
        <v>152</v>
      </c>
      <c r="C3425" s="209" t="s">
        <v>1753</v>
      </c>
      <c r="D3425" s="276">
        <v>0</v>
      </c>
      <c r="E3425" s="479">
        <v>0</v>
      </c>
      <c r="F3425" s="276">
        <v>0</v>
      </c>
      <c r="G3425" s="276">
        <v>0</v>
      </c>
      <c r="H3425" s="276">
        <v>-668457</v>
      </c>
      <c r="I3425" s="276">
        <v>0</v>
      </c>
      <c r="J3425" s="276">
        <v>-668457</v>
      </c>
      <c r="K3425" s="479">
        <v>0</v>
      </c>
    </row>
    <row r="3426" spans="1:11" x14ac:dyDescent="0.2">
      <c r="A3426" s="209" t="s">
        <v>1755</v>
      </c>
      <c r="B3426" s="209" t="s">
        <v>1108</v>
      </c>
      <c r="C3426" s="209" t="s">
        <v>1753</v>
      </c>
      <c r="D3426" s="276">
        <v>0</v>
      </c>
      <c r="E3426" s="479">
        <v>0</v>
      </c>
      <c r="F3426" s="276">
        <v>0</v>
      </c>
      <c r="G3426" s="276">
        <v>0</v>
      </c>
      <c r="H3426" s="276">
        <v>-198459</v>
      </c>
      <c r="I3426" s="276">
        <v>0</v>
      </c>
      <c r="J3426" s="276">
        <v>-198459</v>
      </c>
      <c r="K3426" s="479">
        <v>0</v>
      </c>
    </row>
    <row r="3427" spans="1:11" x14ac:dyDescent="0.2">
      <c r="A3427" s="209" t="s">
        <v>1755</v>
      </c>
      <c r="B3427" s="209" t="s">
        <v>1109</v>
      </c>
      <c r="C3427" s="209" t="s">
        <v>1753</v>
      </c>
      <c r="D3427" s="276">
        <v>0</v>
      </c>
      <c r="E3427" s="479">
        <v>0</v>
      </c>
      <c r="F3427" s="276">
        <v>0</v>
      </c>
      <c r="G3427" s="276">
        <v>0</v>
      </c>
      <c r="H3427" s="276">
        <v>-1132510</v>
      </c>
      <c r="I3427" s="276">
        <v>0</v>
      </c>
      <c r="J3427" s="276">
        <v>-1132510</v>
      </c>
      <c r="K3427" s="479">
        <v>0</v>
      </c>
    </row>
    <row r="3428" spans="1:11" x14ac:dyDescent="0.2">
      <c r="A3428" s="209" t="s">
        <v>1755</v>
      </c>
      <c r="B3428" s="209" t="s">
        <v>1110</v>
      </c>
      <c r="C3428" s="209" t="s">
        <v>1753</v>
      </c>
      <c r="D3428" s="276">
        <v>0</v>
      </c>
      <c r="E3428" s="479">
        <v>0</v>
      </c>
      <c r="F3428" s="276">
        <v>0</v>
      </c>
      <c r="G3428" s="276">
        <v>0</v>
      </c>
      <c r="H3428" s="276">
        <v>-8198</v>
      </c>
      <c r="I3428" s="276">
        <v>0</v>
      </c>
      <c r="J3428" s="276">
        <v>-8198</v>
      </c>
      <c r="K3428" s="479">
        <v>0</v>
      </c>
    </row>
    <row r="3429" spans="1:11" x14ac:dyDescent="0.2">
      <c r="A3429" s="209" t="s">
        <v>1755</v>
      </c>
      <c r="B3429" s="209" t="s">
        <v>1111</v>
      </c>
      <c r="C3429" s="209" t="s">
        <v>1753</v>
      </c>
      <c r="D3429" s="276">
        <v>0</v>
      </c>
      <c r="E3429" s="479">
        <v>0</v>
      </c>
      <c r="F3429" s="276">
        <v>0</v>
      </c>
      <c r="G3429" s="276">
        <v>0</v>
      </c>
      <c r="H3429" s="276">
        <v>-153603</v>
      </c>
      <c r="I3429" s="276">
        <v>0</v>
      </c>
      <c r="J3429" s="276">
        <v>-153603</v>
      </c>
      <c r="K3429" s="479">
        <v>0</v>
      </c>
    </row>
    <row r="3430" spans="1:11" x14ac:dyDescent="0.2">
      <c r="A3430" s="209" t="s">
        <v>1755</v>
      </c>
      <c r="B3430" s="209" t="s">
        <v>1112</v>
      </c>
      <c r="C3430" s="209" t="s">
        <v>1753</v>
      </c>
      <c r="D3430" s="276">
        <v>0</v>
      </c>
      <c r="E3430" s="479">
        <v>0</v>
      </c>
      <c r="F3430" s="276">
        <v>0</v>
      </c>
      <c r="G3430" s="276">
        <v>0</v>
      </c>
      <c r="H3430" s="276">
        <v>-393093</v>
      </c>
      <c r="I3430" s="276">
        <v>0</v>
      </c>
      <c r="J3430" s="276">
        <v>-393093</v>
      </c>
      <c r="K3430" s="479">
        <v>0</v>
      </c>
    </row>
    <row r="3431" spans="1:11" x14ac:dyDescent="0.2">
      <c r="A3431" s="209" t="s">
        <v>1755</v>
      </c>
      <c r="B3431" s="209" t="s">
        <v>142</v>
      </c>
      <c r="C3431" s="209" t="s">
        <v>1753</v>
      </c>
      <c r="D3431" s="276">
        <v>0</v>
      </c>
      <c r="E3431" s="479">
        <v>0</v>
      </c>
      <c r="F3431" s="276">
        <v>0</v>
      </c>
      <c r="G3431" s="276">
        <v>0</v>
      </c>
      <c r="H3431" s="276">
        <v>-2650826</v>
      </c>
      <c r="I3431" s="276">
        <v>0</v>
      </c>
      <c r="J3431" s="276">
        <v>-2650826</v>
      </c>
      <c r="K3431" s="479">
        <v>0</v>
      </c>
    </row>
    <row r="3432" spans="1:11" x14ac:dyDescent="0.2">
      <c r="A3432" s="209" t="s">
        <v>1755</v>
      </c>
      <c r="B3432" s="209" t="s">
        <v>131</v>
      </c>
      <c r="C3432" s="209" t="s">
        <v>1753</v>
      </c>
      <c r="D3432" s="276">
        <v>0</v>
      </c>
      <c r="E3432" s="479">
        <v>0</v>
      </c>
      <c r="F3432" s="276">
        <v>0</v>
      </c>
      <c r="G3432" s="276">
        <v>0</v>
      </c>
      <c r="H3432" s="276">
        <v>-924</v>
      </c>
      <c r="I3432" s="276">
        <v>0</v>
      </c>
      <c r="J3432" s="276">
        <v>-924</v>
      </c>
      <c r="K3432" s="479">
        <v>0</v>
      </c>
    </row>
    <row r="3433" spans="1:11" x14ac:dyDescent="0.2">
      <c r="A3433" s="209" t="s">
        <v>1755</v>
      </c>
      <c r="B3433" s="209" t="s">
        <v>126</v>
      </c>
      <c r="C3433" s="209" t="s">
        <v>1753</v>
      </c>
      <c r="D3433" s="276">
        <v>0</v>
      </c>
      <c r="E3433" s="479">
        <v>0</v>
      </c>
      <c r="F3433" s="276">
        <v>0</v>
      </c>
      <c r="G3433" s="276">
        <v>0</v>
      </c>
      <c r="H3433" s="276">
        <v>-479004</v>
      </c>
      <c r="I3433" s="276">
        <v>0</v>
      </c>
      <c r="J3433" s="276">
        <v>-479004</v>
      </c>
      <c r="K3433" s="479">
        <v>0</v>
      </c>
    </row>
    <row r="3434" spans="1:11" x14ac:dyDescent="0.2">
      <c r="A3434" s="209" t="s">
        <v>1755</v>
      </c>
      <c r="B3434" s="209" t="s">
        <v>1113</v>
      </c>
      <c r="C3434" s="209" t="s">
        <v>1753</v>
      </c>
      <c r="D3434" s="276">
        <v>0</v>
      </c>
      <c r="E3434" s="479">
        <v>0</v>
      </c>
      <c r="F3434" s="276">
        <v>0</v>
      </c>
      <c r="G3434" s="276">
        <v>0</v>
      </c>
      <c r="H3434" s="276">
        <v>-1654</v>
      </c>
      <c r="I3434" s="276">
        <v>0</v>
      </c>
      <c r="J3434" s="276">
        <v>-1654</v>
      </c>
      <c r="K3434" s="479">
        <v>0</v>
      </c>
    </row>
    <row r="3435" spans="1:11" x14ac:dyDescent="0.2">
      <c r="A3435" s="209" t="s">
        <v>1755</v>
      </c>
      <c r="B3435" s="209" t="s">
        <v>1114</v>
      </c>
      <c r="C3435" s="209" t="s">
        <v>1753</v>
      </c>
      <c r="D3435" s="276">
        <v>0</v>
      </c>
      <c r="E3435" s="479">
        <v>0</v>
      </c>
      <c r="F3435" s="276">
        <v>0</v>
      </c>
      <c r="G3435" s="276">
        <v>0</v>
      </c>
      <c r="H3435" s="276">
        <v>-548971</v>
      </c>
      <c r="I3435" s="276">
        <v>0</v>
      </c>
      <c r="J3435" s="276">
        <v>-548971</v>
      </c>
      <c r="K3435" s="479">
        <v>0</v>
      </c>
    </row>
    <row r="3436" spans="1:11" x14ac:dyDescent="0.2">
      <c r="A3436" s="209" t="s">
        <v>1755</v>
      </c>
      <c r="B3436" s="209" t="s">
        <v>115</v>
      </c>
      <c r="C3436" s="209" t="s">
        <v>1753</v>
      </c>
      <c r="D3436" s="276">
        <v>0</v>
      </c>
      <c r="E3436" s="479">
        <v>0</v>
      </c>
      <c r="F3436" s="276">
        <v>0</v>
      </c>
      <c r="G3436" s="276">
        <v>0</v>
      </c>
      <c r="H3436" s="276">
        <v>-239848</v>
      </c>
      <c r="I3436" s="276">
        <v>0</v>
      </c>
      <c r="J3436" s="276">
        <v>-239848</v>
      </c>
      <c r="K3436" s="479">
        <v>0</v>
      </c>
    </row>
    <row r="3437" spans="1:11" x14ac:dyDescent="0.2">
      <c r="A3437" s="209" t="s">
        <v>1755</v>
      </c>
      <c r="B3437" s="209" t="s">
        <v>1115</v>
      </c>
      <c r="C3437" s="209" t="s">
        <v>1753</v>
      </c>
      <c r="D3437" s="276">
        <v>0</v>
      </c>
      <c r="E3437" s="479">
        <v>0</v>
      </c>
      <c r="F3437" s="276">
        <v>0</v>
      </c>
      <c r="G3437" s="276">
        <v>0</v>
      </c>
      <c r="H3437" s="276">
        <v>-458391</v>
      </c>
      <c r="I3437" s="276">
        <v>0</v>
      </c>
      <c r="J3437" s="276">
        <v>-458391</v>
      </c>
      <c r="K3437" s="479">
        <v>0</v>
      </c>
    </row>
    <row r="3438" spans="1:11" x14ac:dyDescent="0.2">
      <c r="A3438" s="209" t="s">
        <v>1755</v>
      </c>
      <c r="B3438" s="209" t="s">
        <v>107</v>
      </c>
      <c r="C3438" s="209" t="s">
        <v>1753</v>
      </c>
      <c r="D3438" s="276">
        <v>0</v>
      </c>
      <c r="E3438" s="479">
        <v>0</v>
      </c>
      <c r="F3438" s="276">
        <v>0</v>
      </c>
      <c r="G3438" s="276">
        <v>0</v>
      </c>
      <c r="H3438" s="276">
        <v>-129858</v>
      </c>
      <c r="I3438" s="276">
        <v>0</v>
      </c>
      <c r="J3438" s="276">
        <v>-129858</v>
      </c>
      <c r="K3438" s="479">
        <v>0</v>
      </c>
    </row>
    <row r="3439" spans="1:11" x14ac:dyDescent="0.2">
      <c r="A3439" s="209" t="s">
        <v>1755</v>
      </c>
      <c r="B3439" s="209" t="s">
        <v>98</v>
      </c>
      <c r="C3439" s="209" t="s">
        <v>1753</v>
      </c>
      <c r="D3439" s="276">
        <v>0</v>
      </c>
      <c r="E3439" s="479">
        <v>0</v>
      </c>
      <c r="F3439" s="276">
        <v>0</v>
      </c>
      <c r="G3439" s="276">
        <v>0</v>
      </c>
      <c r="H3439" s="276">
        <v>-822</v>
      </c>
      <c r="I3439" s="276">
        <v>0</v>
      </c>
      <c r="J3439" s="276">
        <v>-822</v>
      </c>
      <c r="K3439" s="479">
        <v>0</v>
      </c>
    </row>
    <row r="3440" spans="1:11" x14ac:dyDescent="0.2">
      <c r="A3440" s="209" t="s">
        <v>1755</v>
      </c>
      <c r="B3440" s="209" t="s">
        <v>94</v>
      </c>
      <c r="C3440" s="209" t="s">
        <v>1753</v>
      </c>
      <c r="D3440" s="276">
        <v>0</v>
      </c>
      <c r="E3440" s="479">
        <v>0</v>
      </c>
      <c r="F3440" s="276">
        <v>0</v>
      </c>
      <c r="G3440" s="276">
        <v>0</v>
      </c>
      <c r="H3440" s="276">
        <v>-75022</v>
      </c>
      <c r="I3440" s="276">
        <v>0</v>
      </c>
      <c r="J3440" s="276">
        <v>-75022</v>
      </c>
      <c r="K3440" s="479">
        <v>0</v>
      </c>
    </row>
    <row r="3441" spans="1:11" x14ac:dyDescent="0.2">
      <c r="A3441" s="209" t="s">
        <v>1755</v>
      </c>
      <c r="B3441" s="209" t="s">
        <v>1116</v>
      </c>
      <c r="C3441" s="209" t="s">
        <v>1753</v>
      </c>
      <c r="D3441" s="276">
        <v>0</v>
      </c>
      <c r="E3441" s="479">
        <v>0</v>
      </c>
      <c r="F3441" s="276">
        <v>0</v>
      </c>
      <c r="G3441" s="276">
        <v>0</v>
      </c>
      <c r="H3441" s="276">
        <v>-277</v>
      </c>
      <c r="I3441" s="276">
        <v>0</v>
      </c>
      <c r="J3441" s="276">
        <v>-277</v>
      </c>
      <c r="K3441" s="479">
        <v>0</v>
      </c>
    </row>
    <row r="3442" spans="1:11" x14ac:dyDescent="0.2">
      <c r="A3442" s="209" t="s">
        <v>1755</v>
      </c>
      <c r="B3442" s="209" t="s">
        <v>79</v>
      </c>
      <c r="C3442" s="209" t="s">
        <v>1753</v>
      </c>
      <c r="D3442" s="276">
        <v>0</v>
      </c>
      <c r="E3442" s="479">
        <v>0</v>
      </c>
      <c r="F3442" s="276">
        <v>0</v>
      </c>
      <c r="G3442" s="276">
        <v>0</v>
      </c>
      <c r="H3442" s="276">
        <v>-51583</v>
      </c>
      <c r="I3442" s="276">
        <v>0</v>
      </c>
      <c r="J3442" s="276">
        <v>-51583</v>
      </c>
      <c r="K3442" s="479">
        <v>0</v>
      </c>
    </row>
    <row r="3443" spans="1:11" x14ac:dyDescent="0.2">
      <c r="A3443" s="209" t="s">
        <v>1755</v>
      </c>
      <c r="B3443" s="209" t="s">
        <v>50</v>
      </c>
      <c r="C3443" s="209" t="s">
        <v>1753</v>
      </c>
      <c r="D3443" s="276">
        <v>0</v>
      </c>
      <c r="E3443" s="479">
        <v>0</v>
      </c>
      <c r="F3443" s="276">
        <v>0</v>
      </c>
      <c r="G3443" s="276">
        <v>0</v>
      </c>
      <c r="H3443" s="276">
        <v>-23</v>
      </c>
      <c r="I3443" s="276">
        <v>0</v>
      </c>
      <c r="J3443" s="276">
        <v>-23</v>
      </c>
      <c r="K3443" s="479">
        <v>0</v>
      </c>
    </row>
    <row r="3444" spans="1:11" x14ac:dyDescent="0.2">
      <c r="A3444" s="209" t="s">
        <v>1755</v>
      </c>
      <c r="B3444" s="209" t="s">
        <v>41</v>
      </c>
      <c r="C3444" s="209" t="s">
        <v>1753</v>
      </c>
      <c r="D3444" s="276">
        <v>0</v>
      </c>
      <c r="E3444" s="479">
        <v>0</v>
      </c>
      <c r="F3444" s="276">
        <v>0</v>
      </c>
      <c r="G3444" s="276">
        <v>0</v>
      </c>
      <c r="H3444" s="276">
        <v>-214491</v>
      </c>
      <c r="I3444" s="276">
        <v>0</v>
      </c>
      <c r="J3444" s="276">
        <v>-214491</v>
      </c>
      <c r="K3444" s="479">
        <v>0</v>
      </c>
    </row>
    <row r="3445" spans="1:11" x14ac:dyDescent="0.2">
      <c r="A3445" s="209" t="s">
        <v>1755</v>
      </c>
      <c r="B3445" s="209" t="s">
        <v>1118</v>
      </c>
      <c r="C3445" s="209" t="s">
        <v>1753</v>
      </c>
      <c r="D3445" s="276">
        <v>0</v>
      </c>
      <c r="E3445" s="479">
        <v>0</v>
      </c>
      <c r="F3445" s="276">
        <v>0</v>
      </c>
      <c r="G3445" s="276">
        <v>0</v>
      </c>
      <c r="H3445" s="276">
        <v>-9383</v>
      </c>
      <c r="I3445" s="276">
        <v>0</v>
      </c>
      <c r="J3445" s="276">
        <v>-9383</v>
      </c>
      <c r="K3445" s="479">
        <v>0</v>
      </c>
    </row>
    <row r="3446" spans="1:11" x14ac:dyDescent="0.2">
      <c r="A3446" s="209" t="s">
        <v>1755</v>
      </c>
      <c r="B3446" s="209" t="s">
        <v>23</v>
      </c>
      <c r="C3446" s="209" t="s">
        <v>1753</v>
      </c>
      <c r="D3446" s="276">
        <v>0</v>
      </c>
      <c r="E3446" s="479">
        <v>0</v>
      </c>
      <c r="F3446" s="276">
        <v>0</v>
      </c>
      <c r="G3446" s="276">
        <v>0</v>
      </c>
      <c r="H3446" s="276">
        <v>-26363</v>
      </c>
      <c r="I3446" s="276">
        <v>0</v>
      </c>
      <c r="J3446" s="276">
        <v>-26363</v>
      </c>
      <c r="K3446" s="479">
        <v>0</v>
      </c>
    </row>
    <row r="3447" spans="1:11" x14ac:dyDescent="0.2">
      <c r="A3447" s="209" t="s">
        <v>1755</v>
      </c>
      <c r="B3447" s="209" t="s">
        <v>21</v>
      </c>
      <c r="C3447" s="209" t="s">
        <v>1753</v>
      </c>
      <c r="D3447" s="276">
        <v>0</v>
      </c>
      <c r="E3447" s="479">
        <v>0</v>
      </c>
      <c r="F3447" s="276">
        <v>0</v>
      </c>
      <c r="G3447" s="276">
        <v>0</v>
      </c>
      <c r="H3447" s="276">
        <v>-52270</v>
      </c>
      <c r="I3447" s="276">
        <v>0</v>
      </c>
      <c r="J3447" s="276">
        <v>-52270</v>
      </c>
      <c r="K3447" s="479">
        <v>0</v>
      </c>
    </row>
    <row r="3448" spans="1:11" x14ac:dyDescent="0.2">
      <c r="A3448" s="209" t="s">
        <v>1755</v>
      </c>
      <c r="B3448" s="209" t="s">
        <v>20</v>
      </c>
      <c r="C3448" s="209" t="s">
        <v>1753</v>
      </c>
      <c r="D3448" s="276">
        <v>0</v>
      </c>
      <c r="E3448" s="479">
        <v>0</v>
      </c>
      <c r="F3448" s="276">
        <v>0</v>
      </c>
      <c r="G3448" s="276">
        <v>0</v>
      </c>
      <c r="H3448" s="276">
        <v>-279040</v>
      </c>
      <c r="I3448" s="276">
        <v>0</v>
      </c>
      <c r="J3448" s="276">
        <v>-279040</v>
      </c>
      <c r="K3448" s="479">
        <v>0</v>
      </c>
    </row>
    <row r="3449" spans="1:11" x14ac:dyDescent="0.2">
      <c r="A3449" s="209" t="s">
        <v>1755</v>
      </c>
      <c r="B3449" s="209" t="s">
        <v>1120</v>
      </c>
      <c r="C3449" s="209" t="s">
        <v>1753</v>
      </c>
      <c r="D3449" s="276">
        <v>0</v>
      </c>
      <c r="E3449" s="479">
        <v>0</v>
      </c>
      <c r="F3449" s="276">
        <v>0</v>
      </c>
      <c r="G3449" s="276">
        <v>0</v>
      </c>
      <c r="H3449" s="276">
        <v>-11163</v>
      </c>
      <c r="I3449" s="276">
        <v>0</v>
      </c>
      <c r="J3449" s="276">
        <v>-11163</v>
      </c>
      <c r="K3449" s="479">
        <v>0</v>
      </c>
    </row>
    <row r="3450" spans="1:11" x14ac:dyDescent="0.2">
      <c r="A3450" s="209" t="s">
        <v>1755</v>
      </c>
      <c r="B3450" s="209" t="s">
        <v>1123</v>
      </c>
      <c r="C3450" s="209" t="s">
        <v>1753</v>
      </c>
      <c r="D3450" s="276">
        <v>0</v>
      </c>
      <c r="E3450" s="479">
        <v>0</v>
      </c>
      <c r="F3450" s="276">
        <v>0</v>
      </c>
      <c r="G3450" s="276">
        <v>0</v>
      </c>
      <c r="H3450" s="276">
        <v>-331</v>
      </c>
      <c r="I3450" s="276">
        <v>0</v>
      </c>
      <c r="J3450" s="276">
        <v>-331</v>
      </c>
      <c r="K3450" s="479">
        <v>0</v>
      </c>
    </row>
    <row r="3451" spans="1:11" x14ac:dyDescent="0.2">
      <c r="A3451" s="209" t="s">
        <v>1755</v>
      </c>
      <c r="B3451" s="209" t="s">
        <v>15</v>
      </c>
      <c r="C3451" s="209" t="s">
        <v>1753</v>
      </c>
      <c r="D3451" s="276">
        <v>0</v>
      </c>
      <c r="E3451" s="479">
        <v>0</v>
      </c>
      <c r="F3451" s="276">
        <v>0</v>
      </c>
      <c r="G3451" s="276">
        <v>0</v>
      </c>
      <c r="H3451" s="276">
        <v>-268410</v>
      </c>
      <c r="I3451" s="276">
        <v>0</v>
      </c>
      <c r="J3451" s="276">
        <v>-268410</v>
      </c>
      <c r="K3451" s="479">
        <v>0</v>
      </c>
    </row>
    <row r="3452" spans="1:11" x14ac:dyDescent="0.2">
      <c r="A3452" s="209" t="s">
        <v>1755</v>
      </c>
      <c r="B3452" s="209" t="s">
        <v>9</v>
      </c>
      <c r="C3452" s="209" t="s">
        <v>1753</v>
      </c>
      <c r="D3452" s="276">
        <v>0</v>
      </c>
      <c r="E3452" s="479">
        <v>0</v>
      </c>
      <c r="F3452" s="276">
        <v>0</v>
      </c>
      <c r="G3452" s="276">
        <v>0</v>
      </c>
      <c r="H3452" s="276">
        <v>-14664</v>
      </c>
      <c r="I3452" s="276">
        <v>0</v>
      </c>
      <c r="J3452" s="276">
        <v>-14664</v>
      </c>
      <c r="K3452" s="479">
        <v>0</v>
      </c>
    </row>
    <row r="3453" spans="1:11" x14ac:dyDescent="0.2">
      <c r="A3453" s="209" t="s">
        <v>1755</v>
      </c>
      <c r="B3453" s="209" t="s">
        <v>1126</v>
      </c>
      <c r="C3453" s="209" t="s">
        <v>1753</v>
      </c>
      <c r="D3453" s="276">
        <v>0</v>
      </c>
      <c r="E3453" s="479">
        <v>0</v>
      </c>
      <c r="F3453" s="276">
        <v>0</v>
      </c>
      <c r="G3453" s="276">
        <v>0</v>
      </c>
      <c r="H3453" s="276">
        <v>-1727</v>
      </c>
      <c r="I3453" s="276">
        <v>0</v>
      </c>
      <c r="J3453" s="276">
        <v>-1727</v>
      </c>
      <c r="K3453" s="479">
        <v>0</v>
      </c>
    </row>
    <row r="3454" spans="1:11" x14ac:dyDescent="0.2">
      <c r="A3454" s="209" t="s">
        <v>1755</v>
      </c>
      <c r="B3454" s="209" t="s">
        <v>886</v>
      </c>
      <c r="C3454" s="209" t="s">
        <v>1753</v>
      </c>
      <c r="D3454" s="276">
        <v>0</v>
      </c>
      <c r="E3454" s="479">
        <v>0</v>
      </c>
      <c r="F3454" s="276">
        <v>0</v>
      </c>
      <c r="G3454" s="276">
        <v>0</v>
      </c>
      <c r="H3454" s="276">
        <v>-11085</v>
      </c>
      <c r="I3454" s="276">
        <v>0</v>
      </c>
      <c r="J3454" s="276">
        <v>-11085</v>
      </c>
      <c r="K3454" s="479">
        <v>0</v>
      </c>
    </row>
    <row r="3455" spans="1:11" x14ac:dyDescent="0.2">
      <c r="A3455" s="209" t="s">
        <v>1755</v>
      </c>
      <c r="B3455" s="209" t="s">
        <v>883</v>
      </c>
      <c r="C3455" s="209" t="s">
        <v>1753</v>
      </c>
      <c r="D3455" s="276">
        <v>0</v>
      </c>
      <c r="E3455" s="479">
        <v>0</v>
      </c>
      <c r="F3455" s="276">
        <v>0</v>
      </c>
      <c r="G3455" s="276">
        <v>0</v>
      </c>
      <c r="H3455" s="276">
        <v>-10</v>
      </c>
      <c r="I3455" s="276">
        <v>0</v>
      </c>
      <c r="J3455" s="276">
        <v>-10</v>
      </c>
      <c r="K3455" s="479">
        <v>0</v>
      </c>
    </row>
    <row r="3456" spans="1:11" x14ac:dyDescent="0.2">
      <c r="A3456" s="209" t="s">
        <v>1755</v>
      </c>
      <c r="B3456" s="209" t="s">
        <v>1128</v>
      </c>
      <c r="C3456" s="209" t="s">
        <v>1753</v>
      </c>
      <c r="D3456" s="276">
        <v>0</v>
      </c>
      <c r="E3456" s="479">
        <v>0</v>
      </c>
      <c r="F3456" s="276">
        <v>0</v>
      </c>
      <c r="G3456" s="276">
        <v>0</v>
      </c>
      <c r="H3456" s="276">
        <v>-439712</v>
      </c>
      <c r="I3456" s="276">
        <v>0</v>
      </c>
      <c r="J3456" s="276">
        <v>-439712</v>
      </c>
      <c r="K3456" s="479">
        <v>0</v>
      </c>
    </row>
    <row r="3457" spans="1:11" x14ac:dyDescent="0.2">
      <c r="A3457" s="209" t="s">
        <v>1755</v>
      </c>
      <c r="B3457" s="209" t="s">
        <v>1129</v>
      </c>
      <c r="C3457" s="209" t="s">
        <v>1753</v>
      </c>
      <c r="D3457" s="276">
        <v>0</v>
      </c>
      <c r="E3457" s="479">
        <v>0</v>
      </c>
      <c r="F3457" s="276">
        <v>0</v>
      </c>
      <c r="G3457" s="276">
        <v>0</v>
      </c>
      <c r="H3457" s="276">
        <v>-32</v>
      </c>
      <c r="I3457" s="276">
        <v>0</v>
      </c>
      <c r="J3457" s="276">
        <v>-32</v>
      </c>
      <c r="K3457" s="479">
        <v>0</v>
      </c>
    </row>
    <row r="3458" spans="1:11" x14ac:dyDescent="0.2">
      <c r="A3458" s="209" t="s">
        <v>1755</v>
      </c>
      <c r="B3458" s="209" t="s">
        <v>1130</v>
      </c>
      <c r="C3458" s="209" t="s">
        <v>1753</v>
      </c>
      <c r="D3458" s="276">
        <v>0</v>
      </c>
      <c r="E3458" s="479">
        <v>0</v>
      </c>
      <c r="F3458" s="276">
        <v>0</v>
      </c>
      <c r="G3458" s="276">
        <v>0</v>
      </c>
      <c r="H3458" s="276">
        <v>-65315</v>
      </c>
      <c r="I3458" s="276">
        <v>0</v>
      </c>
      <c r="J3458" s="276">
        <v>-65315</v>
      </c>
      <c r="K3458" s="479">
        <v>0</v>
      </c>
    </row>
    <row r="3459" spans="1:11" x14ac:dyDescent="0.2">
      <c r="A3459" s="209" t="s">
        <v>1755</v>
      </c>
      <c r="B3459" s="209" t="s">
        <v>880</v>
      </c>
      <c r="C3459" s="209" t="s">
        <v>1753</v>
      </c>
      <c r="D3459" s="276">
        <v>0</v>
      </c>
      <c r="E3459" s="479">
        <v>0</v>
      </c>
      <c r="F3459" s="276">
        <v>0</v>
      </c>
      <c r="G3459" s="276">
        <v>0</v>
      </c>
      <c r="H3459" s="276">
        <v>-402</v>
      </c>
      <c r="I3459" s="276">
        <v>0</v>
      </c>
      <c r="J3459" s="276">
        <v>-402</v>
      </c>
      <c r="K3459" s="479">
        <v>0</v>
      </c>
    </row>
    <row r="3460" spans="1:11" x14ac:dyDescent="0.2">
      <c r="A3460" s="209" t="s">
        <v>1755</v>
      </c>
      <c r="B3460" s="209" t="s">
        <v>1132</v>
      </c>
      <c r="C3460" s="209" t="s">
        <v>1753</v>
      </c>
      <c r="D3460" s="276">
        <v>0</v>
      </c>
      <c r="E3460" s="479">
        <v>0</v>
      </c>
      <c r="F3460" s="276">
        <v>0</v>
      </c>
      <c r="G3460" s="276">
        <v>0</v>
      </c>
      <c r="H3460" s="276">
        <v>-46194</v>
      </c>
      <c r="I3460" s="276">
        <v>0</v>
      </c>
      <c r="J3460" s="276">
        <v>-46194</v>
      </c>
      <c r="K3460" s="479">
        <v>0</v>
      </c>
    </row>
    <row r="3461" spans="1:11" x14ac:dyDescent="0.2">
      <c r="A3461" s="209" t="s">
        <v>1755</v>
      </c>
      <c r="B3461" s="209" t="s">
        <v>878</v>
      </c>
      <c r="C3461" s="209" t="s">
        <v>1753</v>
      </c>
      <c r="D3461" s="276">
        <v>0</v>
      </c>
      <c r="E3461" s="479">
        <v>0</v>
      </c>
      <c r="F3461" s="276">
        <v>0</v>
      </c>
      <c r="G3461" s="276">
        <v>0</v>
      </c>
      <c r="H3461" s="276">
        <v>-11464</v>
      </c>
      <c r="I3461" s="276">
        <v>0</v>
      </c>
      <c r="J3461" s="276">
        <v>-11464</v>
      </c>
      <c r="K3461" s="479">
        <v>0</v>
      </c>
    </row>
    <row r="3462" spans="1:11" x14ac:dyDescent="0.2">
      <c r="A3462" s="209" t="s">
        <v>1755</v>
      </c>
      <c r="B3462" s="209" t="s">
        <v>877</v>
      </c>
      <c r="C3462" s="209" t="s">
        <v>1753</v>
      </c>
      <c r="D3462" s="276">
        <v>0</v>
      </c>
      <c r="E3462" s="479">
        <v>0</v>
      </c>
      <c r="F3462" s="276">
        <v>0</v>
      </c>
      <c r="G3462" s="276">
        <v>0</v>
      </c>
      <c r="H3462" s="276">
        <v>-1435557</v>
      </c>
      <c r="I3462" s="276">
        <v>0</v>
      </c>
      <c r="J3462" s="276">
        <v>-1435557</v>
      </c>
      <c r="K3462" s="479">
        <v>0</v>
      </c>
    </row>
    <row r="3463" spans="1:11" x14ac:dyDescent="0.2">
      <c r="A3463" s="209" t="s">
        <v>1755</v>
      </c>
      <c r="B3463" s="209" t="s">
        <v>873</v>
      </c>
      <c r="C3463" s="209" t="s">
        <v>1753</v>
      </c>
      <c r="D3463" s="276">
        <v>0</v>
      </c>
      <c r="E3463" s="479">
        <v>0</v>
      </c>
      <c r="F3463" s="276">
        <v>0</v>
      </c>
      <c r="G3463" s="276">
        <v>0</v>
      </c>
      <c r="H3463" s="276">
        <v>-65</v>
      </c>
      <c r="I3463" s="276">
        <v>0</v>
      </c>
      <c r="J3463" s="276">
        <v>-65</v>
      </c>
      <c r="K3463" s="479">
        <v>0</v>
      </c>
    </row>
    <row r="3464" spans="1:11" x14ac:dyDescent="0.2">
      <c r="A3464" s="209" t="s">
        <v>1755</v>
      </c>
      <c r="B3464" s="209" t="s">
        <v>1133</v>
      </c>
      <c r="C3464" s="209" t="s">
        <v>1753</v>
      </c>
      <c r="D3464" s="276">
        <v>0</v>
      </c>
      <c r="E3464" s="479">
        <v>0</v>
      </c>
      <c r="F3464" s="276">
        <v>0</v>
      </c>
      <c r="G3464" s="276">
        <v>0</v>
      </c>
      <c r="H3464" s="276">
        <v>-348170</v>
      </c>
      <c r="I3464" s="276">
        <v>0</v>
      </c>
      <c r="J3464" s="276">
        <v>-348170</v>
      </c>
      <c r="K3464" s="479">
        <v>0</v>
      </c>
    </row>
    <row r="3465" spans="1:11" x14ac:dyDescent="0.2">
      <c r="A3465" s="209" t="s">
        <v>1755</v>
      </c>
      <c r="B3465" s="209" t="s">
        <v>870</v>
      </c>
      <c r="C3465" s="209" t="s">
        <v>1753</v>
      </c>
      <c r="D3465" s="276">
        <v>0</v>
      </c>
      <c r="E3465" s="479">
        <v>0</v>
      </c>
      <c r="F3465" s="276">
        <v>0</v>
      </c>
      <c r="G3465" s="276">
        <v>0</v>
      </c>
      <c r="H3465" s="276">
        <v>-566455</v>
      </c>
      <c r="I3465" s="276">
        <v>0</v>
      </c>
      <c r="J3465" s="276">
        <v>-566455</v>
      </c>
      <c r="K3465" s="479">
        <v>0</v>
      </c>
    </row>
    <row r="3466" spans="1:11" x14ac:dyDescent="0.2">
      <c r="A3466" s="209" t="s">
        <v>1755</v>
      </c>
      <c r="B3466" s="209" t="s">
        <v>1134</v>
      </c>
      <c r="C3466" s="209" t="s">
        <v>1753</v>
      </c>
      <c r="D3466" s="276">
        <v>0</v>
      </c>
      <c r="E3466" s="479">
        <v>0</v>
      </c>
      <c r="F3466" s="276">
        <v>0</v>
      </c>
      <c r="G3466" s="276">
        <v>0</v>
      </c>
      <c r="H3466" s="276">
        <v>-226960</v>
      </c>
      <c r="I3466" s="276">
        <v>0</v>
      </c>
      <c r="J3466" s="276">
        <v>-226960</v>
      </c>
      <c r="K3466" s="479">
        <v>0</v>
      </c>
    </row>
    <row r="3467" spans="1:11" x14ac:dyDescent="0.2">
      <c r="A3467" s="209" t="s">
        <v>1755</v>
      </c>
      <c r="B3467" s="209" t="s">
        <v>866</v>
      </c>
      <c r="C3467" s="209" t="s">
        <v>1753</v>
      </c>
      <c r="D3467" s="276">
        <v>0</v>
      </c>
      <c r="E3467" s="479">
        <v>0</v>
      </c>
      <c r="F3467" s="276">
        <v>0</v>
      </c>
      <c r="G3467" s="276">
        <v>0</v>
      </c>
      <c r="H3467" s="276">
        <v>-303813</v>
      </c>
      <c r="I3467" s="276">
        <v>0</v>
      </c>
      <c r="J3467" s="276">
        <v>-303813</v>
      </c>
      <c r="K3467" s="479">
        <v>0</v>
      </c>
    </row>
    <row r="3468" spans="1:11" x14ac:dyDescent="0.2">
      <c r="A3468" s="209" t="s">
        <v>1755</v>
      </c>
      <c r="B3468" s="209" t="s">
        <v>865</v>
      </c>
      <c r="C3468" s="209" t="s">
        <v>1753</v>
      </c>
      <c r="D3468" s="276">
        <v>0</v>
      </c>
      <c r="E3468" s="479">
        <v>0</v>
      </c>
      <c r="F3468" s="276">
        <v>0</v>
      </c>
      <c r="G3468" s="276">
        <v>0</v>
      </c>
      <c r="H3468" s="276">
        <v>-2774666</v>
      </c>
      <c r="I3468" s="276">
        <v>0</v>
      </c>
      <c r="J3468" s="276">
        <v>-2774666</v>
      </c>
      <c r="K3468" s="479">
        <v>0</v>
      </c>
    </row>
    <row r="3469" spans="1:11" x14ac:dyDescent="0.2">
      <c r="A3469" s="209" t="s">
        <v>1755</v>
      </c>
      <c r="B3469" s="209" t="s">
        <v>863</v>
      </c>
      <c r="C3469" s="209" t="s">
        <v>1753</v>
      </c>
      <c r="D3469" s="276">
        <v>0</v>
      </c>
      <c r="E3469" s="479">
        <v>0</v>
      </c>
      <c r="F3469" s="276">
        <v>0</v>
      </c>
      <c r="G3469" s="276">
        <v>0</v>
      </c>
      <c r="H3469" s="276">
        <v>-302216</v>
      </c>
      <c r="I3469" s="276">
        <v>0</v>
      </c>
      <c r="J3469" s="276">
        <v>-302216</v>
      </c>
      <c r="K3469" s="479">
        <v>0</v>
      </c>
    </row>
    <row r="3470" spans="1:11" x14ac:dyDescent="0.2">
      <c r="A3470" s="209" t="s">
        <v>1755</v>
      </c>
      <c r="B3470" s="209" t="s">
        <v>1135</v>
      </c>
      <c r="C3470" s="209" t="s">
        <v>1753</v>
      </c>
      <c r="D3470" s="276">
        <v>0</v>
      </c>
      <c r="E3470" s="479">
        <v>0</v>
      </c>
      <c r="F3470" s="276">
        <v>0</v>
      </c>
      <c r="G3470" s="276">
        <v>0</v>
      </c>
      <c r="H3470" s="276">
        <v>-29651</v>
      </c>
      <c r="I3470" s="276">
        <v>0</v>
      </c>
      <c r="J3470" s="276">
        <v>-29651</v>
      </c>
      <c r="K3470" s="479">
        <v>0</v>
      </c>
    </row>
    <row r="3471" spans="1:11" x14ac:dyDescent="0.2">
      <c r="A3471" s="209" t="s">
        <v>1755</v>
      </c>
      <c r="B3471" s="209" t="s">
        <v>861</v>
      </c>
      <c r="C3471" s="209" t="s">
        <v>1753</v>
      </c>
      <c r="D3471" s="276">
        <v>0</v>
      </c>
      <c r="E3471" s="479">
        <v>0</v>
      </c>
      <c r="F3471" s="276">
        <v>0</v>
      </c>
      <c r="G3471" s="276">
        <v>0</v>
      </c>
      <c r="H3471" s="276">
        <v>-4475</v>
      </c>
      <c r="I3471" s="276">
        <v>0</v>
      </c>
      <c r="J3471" s="276">
        <v>-4475</v>
      </c>
      <c r="K3471" s="479">
        <v>0</v>
      </c>
    </row>
    <row r="3472" spans="1:11" x14ac:dyDescent="0.2">
      <c r="A3472" s="209" t="s">
        <v>1755</v>
      </c>
      <c r="B3472" s="209" t="s">
        <v>859</v>
      </c>
      <c r="C3472" s="209" t="s">
        <v>1753</v>
      </c>
      <c r="D3472" s="276">
        <v>0</v>
      </c>
      <c r="E3472" s="479">
        <v>0</v>
      </c>
      <c r="F3472" s="276">
        <v>0</v>
      </c>
      <c r="G3472" s="276">
        <v>0</v>
      </c>
      <c r="H3472" s="276">
        <v>-3663</v>
      </c>
      <c r="I3472" s="276">
        <v>0</v>
      </c>
      <c r="J3472" s="276">
        <v>-3663</v>
      </c>
      <c r="K3472" s="479">
        <v>0</v>
      </c>
    </row>
    <row r="3473" spans="1:11" x14ac:dyDescent="0.2">
      <c r="A3473" s="209" t="s">
        <v>1755</v>
      </c>
      <c r="B3473" s="209" t="s">
        <v>1138</v>
      </c>
      <c r="C3473" s="209" t="s">
        <v>1753</v>
      </c>
      <c r="D3473" s="276">
        <v>0</v>
      </c>
      <c r="E3473" s="479">
        <v>0</v>
      </c>
      <c r="F3473" s="276">
        <v>0</v>
      </c>
      <c r="G3473" s="276">
        <v>0</v>
      </c>
      <c r="H3473" s="276">
        <v>-112219</v>
      </c>
      <c r="I3473" s="276">
        <v>0</v>
      </c>
      <c r="J3473" s="276">
        <v>-112219</v>
      </c>
      <c r="K3473" s="479">
        <v>0</v>
      </c>
    </row>
    <row r="3474" spans="1:11" x14ac:dyDescent="0.2">
      <c r="A3474" s="209" t="s">
        <v>1755</v>
      </c>
      <c r="B3474" s="209" t="s">
        <v>839</v>
      </c>
      <c r="C3474" s="209" t="s">
        <v>1753</v>
      </c>
      <c r="D3474" s="276">
        <v>0</v>
      </c>
      <c r="E3474" s="479">
        <v>0</v>
      </c>
      <c r="F3474" s="276">
        <v>0</v>
      </c>
      <c r="G3474" s="276">
        <v>0</v>
      </c>
      <c r="H3474" s="276">
        <v>-722852</v>
      </c>
      <c r="I3474" s="276">
        <v>0</v>
      </c>
      <c r="J3474" s="276">
        <v>-722852</v>
      </c>
      <c r="K3474" s="479">
        <v>0</v>
      </c>
    </row>
    <row r="3475" spans="1:11" x14ac:dyDescent="0.2">
      <c r="A3475" s="209" t="s">
        <v>1755</v>
      </c>
      <c r="B3475" s="209" t="s">
        <v>837</v>
      </c>
      <c r="C3475" s="209" t="s">
        <v>1753</v>
      </c>
      <c r="D3475" s="276">
        <v>0</v>
      </c>
      <c r="E3475" s="479">
        <v>0</v>
      </c>
      <c r="F3475" s="276">
        <v>0</v>
      </c>
      <c r="G3475" s="276">
        <v>0</v>
      </c>
      <c r="H3475" s="276">
        <v>-3221104</v>
      </c>
      <c r="I3475" s="276">
        <v>0</v>
      </c>
      <c r="J3475" s="276">
        <v>-3221104</v>
      </c>
      <c r="K3475" s="479">
        <v>0</v>
      </c>
    </row>
    <row r="3476" spans="1:11" x14ac:dyDescent="0.2">
      <c r="A3476" s="209" t="s">
        <v>1755</v>
      </c>
      <c r="B3476" s="209" t="s">
        <v>1146</v>
      </c>
      <c r="C3476" s="209" t="s">
        <v>1753</v>
      </c>
      <c r="D3476" s="276">
        <v>0</v>
      </c>
      <c r="E3476" s="479">
        <v>0</v>
      </c>
      <c r="F3476" s="276">
        <v>0</v>
      </c>
      <c r="G3476" s="276">
        <v>0</v>
      </c>
      <c r="H3476" s="276">
        <v>43625372</v>
      </c>
      <c r="I3476" s="276">
        <v>0</v>
      </c>
      <c r="J3476" s="276">
        <v>43625372</v>
      </c>
      <c r="K3476" s="479">
        <v>0</v>
      </c>
    </row>
    <row r="3477" spans="1:11" x14ac:dyDescent="0.2">
      <c r="A3477" s="209" t="s">
        <v>1755</v>
      </c>
      <c r="B3477" s="209" t="s">
        <v>1167</v>
      </c>
      <c r="C3477" s="209" t="s">
        <v>1753</v>
      </c>
      <c r="D3477" s="276">
        <v>0</v>
      </c>
      <c r="E3477" s="479">
        <v>0</v>
      </c>
      <c r="F3477" s="276">
        <v>0</v>
      </c>
      <c r="G3477" s="276">
        <v>0</v>
      </c>
      <c r="H3477" s="276">
        <v>-373022</v>
      </c>
      <c r="I3477" s="276">
        <v>0</v>
      </c>
      <c r="J3477" s="276">
        <v>-373022</v>
      </c>
      <c r="K3477" s="479">
        <v>0</v>
      </c>
    </row>
    <row r="3478" spans="1:11" x14ac:dyDescent="0.2">
      <c r="A3478" s="209" t="s">
        <v>1755</v>
      </c>
      <c r="B3478" s="209" t="s">
        <v>1169</v>
      </c>
      <c r="C3478" s="209" t="s">
        <v>1753</v>
      </c>
      <c r="D3478" s="276">
        <v>0</v>
      </c>
      <c r="E3478" s="479">
        <v>0</v>
      </c>
      <c r="F3478" s="276">
        <v>0</v>
      </c>
      <c r="G3478" s="276">
        <v>0</v>
      </c>
      <c r="H3478" s="276">
        <v>-1515892</v>
      </c>
      <c r="I3478" s="276">
        <v>0</v>
      </c>
      <c r="J3478" s="276">
        <v>-1515892</v>
      </c>
      <c r="K3478" s="479">
        <v>0</v>
      </c>
    </row>
    <row r="3479" spans="1:11" x14ac:dyDescent="0.2">
      <c r="A3479" s="209" t="s">
        <v>1755</v>
      </c>
      <c r="B3479" s="209" t="s">
        <v>1189</v>
      </c>
      <c r="C3479" s="209" t="s">
        <v>1753</v>
      </c>
      <c r="D3479" s="276">
        <v>0</v>
      </c>
      <c r="E3479" s="479">
        <v>0</v>
      </c>
      <c r="F3479" s="276">
        <v>0</v>
      </c>
      <c r="G3479" s="276">
        <v>0</v>
      </c>
      <c r="H3479" s="276">
        <v>-58732</v>
      </c>
      <c r="I3479" s="276">
        <v>0</v>
      </c>
      <c r="J3479" s="276">
        <v>-58732</v>
      </c>
      <c r="K3479" s="479">
        <v>0</v>
      </c>
    </row>
    <row r="3480" spans="1:11" x14ac:dyDescent="0.2">
      <c r="A3480" s="209" t="s">
        <v>1756</v>
      </c>
      <c r="B3480" s="209" t="s">
        <v>508</v>
      </c>
      <c r="C3480" s="209" t="s">
        <v>1753</v>
      </c>
      <c r="D3480" s="276">
        <v>0</v>
      </c>
      <c r="E3480" s="479">
        <v>0</v>
      </c>
      <c r="F3480" s="276">
        <v>0</v>
      </c>
      <c r="G3480" s="276">
        <v>0</v>
      </c>
      <c r="H3480" s="276">
        <v>0</v>
      </c>
      <c r="I3480" s="276">
        <v>-3819</v>
      </c>
      <c r="J3480" s="276">
        <v>-3819</v>
      </c>
      <c r="K3480" s="479">
        <v>0</v>
      </c>
    </row>
    <row r="3481" spans="1:11" x14ac:dyDescent="0.2">
      <c r="A3481" s="209" t="s">
        <v>1756</v>
      </c>
      <c r="B3481" s="209" t="s">
        <v>500</v>
      </c>
      <c r="C3481" s="209" t="s">
        <v>1753</v>
      </c>
      <c r="D3481" s="276">
        <v>0</v>
      </c>
      <c r="E3481" s="479">
        <v>0</v>
      </c>
      <c r="F3481" s="276">
        <v>0</v>
      </c>
      <c r="G3481" s="276">
        <v>0</v>
      </c>
      <c r="H3481" s="276">
        <v>0</v>
      </c>
      <c r="I3481" s="276">
        <v>-2298</v>
      </c>
      <c r="J3481" s="276">
        <v>-2298</v>
      </c>
      <c r="K3481" s="479">
        <v>0</v>
      </c>
    </row>
    <row r="3482" spans="1:11" x14ac:dyDescent="0.2">
      <c r="A3482" s="209" t="s">
        <v>1756</v>
      </c>
      <c r="B3482" s="209" t="s">
        <v>490</v>
      </c>
      <c r="C3482" s="209" t="s">
        <v>1753</v>
      </c>
      <c r="D3482" s="276">
        <v>0</v>
      </c>
      <c r="E3482" s="479">
        <v>0</v>
      </c>
      <c r="F3482" s="276">
        <v>0</v>
      </c>
      <c r="G3482" s="276">
        <v>0</v>
      </c>
      <c r="H3482" s="276">
        <v>0</v>
      </c>
      <c r="I3482" s="276">
        <v>-4885</v>
      </c>
      <c r="J3482" s="276">
        <v>-4885</v>
      </c>
      <c r="K3482" s="479">
        <v>0</v>
      </c>
    </row>
    <row r="3483" spans="1:11" x14ac:dyDescent="0.2">
      <c r="A3483" s="209" t="s">
        <v>1756</v>
      </c>
      <c r="B3483" s="209" t="s">
        <v>489</v>
      </c>
      <c r="C3483" s="209" t="s">
        <v>1753</v>
      </c>
      <c r="D3483" s="276">
        <v>0</v>
      </c>
      <c r="E3483" s="479">
        <v>0</v>
      </c>
      <c r="F3483" s="276">
        <v>0</v>
      </c>
      <c r="G3483" s="276">
        <v>0</v>
      </c>
      <c r="H3483" s="276">
        <v>0</v>
      </c>
      <c r="I3483" s="276">
        <v>-628</v>
      </c>
      <c r="J3483" s="276">
        <v>-628</v>
      </c>
      <c r="K3483" s="479">
        <v>0</v>
      </c>
    </row>
    <row r="3484" spans="1:11" x14ac:dyDescent="0.2">
      <c r="A3484" s="209" t="s">
        <v>1756</v>
      </c>
      <c r="B3484" s="209" t="s">
        <v>487</v>
      </c>
      <c r="C3484" s="209" t="s">
        <v>1753</v>
      </c>
      <c r="D3484" s="276">
        <v>0</v>
      </c>
      <c r="E3484" s="479">
        <v>0</v>
      </c>
      <c r="F3484" s="276">
        <v>0</v>
      </c>
      <c r="G3484" s="276">
        <v>0</v>
      </c>
      <c r="H3484" s="276">
        <v>0</v>
      </c>
      <c r="I3484" s="276">
        <v>-105</v>
      </c>
      <c r="J3484" s="276">
        <v>-105</v>
      </c>
      <c r="K3484" s="479">
        <v>0</v>
      </c>
    </row>
    <row r="3485" spans="1:11" x14ac:dyDescent="0.2">
      <c r="A3485" s="209" t="s">
        <v>1756</v>
      </c>
      <c r="B3485" s="209" t="s">
        <v>479</v>
      </c>
      <c r="C3485" s="209" t="s">
        <v>1753</v>
      </c>
      <c r="D3485" s="276">
        <v>0</v>
      </c>
      <c r="E3485" s="479">
        <v>0</v>
      </c>
      <c r="F3485" s="276">
        <v>0</v>
      </c>
      <c r="G3485" s="276">
        <v>0</v>
      </c>
      <c r="H3485" s="276">
        <v>0</v>
      </c>
      <c r="I3485" s="276">
        <v>-463</v>
      </c>
      <c r="J3485" s="276">
        <v>-463</v>
      </c>
      <c r="K3485" s="479">
        <v>0</v>
      </c>
    </row>
    <row r="3486" spans="1:11" x14ac:dyDescent="0.2">
      <c r="A3486" s="209" t="s">
        <v>1756</v>
      </c>
      <c r="B3486" s="209" t="s">
        <v>472</v>
      </c>
      <c r="C3486" s="209" t="s">
        <v>1753</v>
      </c>
      <c r="D3486" s="276">
        <v>0</v>
      </c>
      <c r="E3486" s="479">
        <v>0</v>
      </c>
      <c r="F3486" s="276">
        <v>0</v>
      </c>
      <c r="G3486" s="276">
        <v>0</v>
      </c>
      <c r="H3486" s="276">
        <v>0</v>
      </c>
      <c r="I3486" s="276">
        <v>-44</v>
      </c>
      <c r="J3486" s="276">
        <v>-44</v>
      </c>
      <c r="K3486" s="479">
        <v>0</v>
      </c>
    </row>
    <row r="3487" spans="1:11" x14ac:dyDescent="0.2">
      <c r="A3487" s="209" t="s">
        <v>1756</v>
      </c>
      <c r="B3487" s="209" t="s">
        <v>1097</v>
      </c>
      <c r="C3487" s="209" t="s">
        <v>1753</v>
      </c>
      <c r="D3487" s="276">
        <v>0</v>
      </c>
      <c r="E3487" s="479">
        <v>0</v>
      </c>
      <c r="F3487" s="276">
        <v>0</v>
      </c>
      <c r="G3487" s="276">
        <v>0</v>
      </c>
      <c r="H3487" s="276">
        <v>0</v>
      </c>
      <c r="I3487" s="276">
        <v>-39</v>
      </c>
      <c r="J3487" s="276">
        <v>-39</v>
      </c>
      <c r="K3487" s="479">
        <v>0</v>
      </c>
    </row>
    <row r="3488" spans="1:11" x14ac:dyDescent="0.2">
      <c r="A3488" s="209" t="s">
        <v>1756</v>
      </c>
      <c r="B3488" s="209" t="s">
        <v>1098</v>
      </c>
      <c r="C3488" s="209" t="s">
        <v>1753</v>
      </c>
      <c r="D3488" s="276">
        <v>0</v>
      </c>
      <c r="E3488" s="479">
        <v>0</v>
      </c>
      <c r="F3488" s="276">
        <v>0</v>
      </c>
      <c r="G3488" s="276">
        <v>0</v>
      </c>
      <c r="H3488" s="276">
        <v>0</v>
      </c>
      <c r="I3488" s="276">
        <v>-21</v>
      </c>
      <c r="J3488" s="276">
        <v>-21</v>
      </c>
      <c r="K3488" s="479">
        <v>0</v>
      </c>
    </row>
    <row r="3489" spans="1:11" x14ac:dyDescent="0.2">
      <c r="A3489" s="209" t="s">
        <v>1756</v>
      </c>
      <c r="B3489" s="209" t="s">
        <v>1099</v>
      </c>
      <c r="C3489" s="209" t="s">
        <v>1753</v>
      </c>
      <c r="D3489" s="276">
        <v>0</v>
      </c>
      <c r="E3489" s="479">
        <v>0</v>
      </c>
      <c r="F3489" s="276">
        <v>0</v>
      </c>
      <c r="G3489" s="276">
        <v>0</v>
      </c>
      <c r="H3489" s="276">
        <v>0</v>
      </c>
      <c r="I3489" s="276">
        <v>-2</v>
      </c>
      <c r="J3489" s="276">
        <v>-2</v>
      </c>
      <c r="K3489" s="479">
        <v>0</v>
      </c>
    </row>
    <row r="3490" spans="1:11" x14ac:dyDescent="0.2">
      <c r="A3490" s="209" t="s">
        <v>1756</v>
      </c>
      <c r="B3490" s="209" t="s">
        <v>453</v>
      </c>
      <c r="C3490" s="209" t="s">
        <v>1753</v>
      </c>
      <c r="D3490" s="276">
        <v>0</v>
      </c>
      <c r="E3490" s="479">
        <v>0</v>
      </c>
      <c r="F3490" s="276">
        <v>0</v>
      </c>
      <c r="G3490" s="276">
        <v>0</v>
      </c>
      <c r="H3490" s="276">
        <v>0</v>
      </c>
      <c r="I3490" s="276">
        <v>-210</v>
      </c>
      <c r="J3490" s="276">
        <v>-210</v>
      </c>
      <c r="K3490" s="479">
        <v>0</v>
      </c>
    </row>
    <row r="3491" spans="1:11" x14ac:dyDescent="0.2">
      <c r="A3491" s="209" t="s">
        <v>1756</v>
      </c>
      <c r="B3491" s="209" t="s">
        <v>449</v>
      </c>
      <c r="C3491" s="209" t="s">
        <v>1753</v>
      </c>
      <c r="D3491" s="276">
        <v>0</v>
      </c>
      <c r="E3491" s="479">
        <v>0</v>
      </c>
      <c r="F3491" s="276">
        <v>0</v>
      </c>
      <c r="G3491" s="276">
        <v>0</v>
      </c>
      <c r="H3491" s="276">
        <v>0</v>
      </c>
      <c r="I3491" s="276">
        <v>-115</v>
      </c>
      <c r="J3491" s="276">
        <v>-115</v>
      </c>
      <c r="K3491" s="479">
        <v>0</v>
      </c>
    </row>
    <row r="3492" spans="1:11" x14ac:dyDescent="0.2">
      <c r="A3492" s="209" t="s">
        <v>1756</v>
      </c>
      <c r="B3492" s="209" t="s">
        <v>1826</v>
      </c>
      <c r="C3492" s="209" t="s">
        <v>1753</v>
      </c>
      <c r="D3492" s="276">
        <v>0</v>
      </c>
      <c r="E3492" s="479">
        <v>0</v>
      </c>
      <c r="F3492" s="276">
        <v>0</v>
      </c>
      <c r="G3492" s="276">
        <v>0</v>
      </c>
      <c r="H3492" s="276">
        <v>0</v>
      </c>
      <c r="I3492" s="276">
        <v>-1998</v>
      </c>
      <c r="J3492" s="276">
        <v>-1998</v>
      </c>
      <c r="K3492" s="479">
        <v>0</v>
      </c>
    </row>
    <row r="3493" spans="1:11" x14ac:dyDescent="0.2">
      <c r="A3493" s="209" t="s">
        <v>1756</v>
      </c>
      <c r="B3493" s="209" t="s">
        <v>444</v>
      </c>
      <c r="C3493" s="209" t="s">
        <v>1753</v>
      </c>
      <c r="D3493" s="276">
        <v>0</v>
      </c>
      <c r="E3493" s="479">
        <v>0</v>
      </c>
      <c r="F3493" s="276">
        <v>0</v>
      </c>
      <c r="G3493" s="276">
        <v>0</v>
      </c>
      <c r="H3493" s="276">
        <v>0</v>
      </c>
      <c r="I3493" s="276">
        <v>-1655</v>
      </c>
      <c r="J3493" s="276">
        <v>-1655</v>
      </c>
      <c r="K3493" s="479">
        <v>0</v>
      </c>
    </row>
    <row r="3494" spans="1:11" x14ac:dyDescent="0.2">
      <c r="A3494" s="209" t="s">
        <v>1756</v>
      </c>
      <c r="B3494" s="209" t="s">
        <v>440</v>
      </c>
      <c r="C3494" s="209" t="s">
        <v>1753</v>
      </c>
      <c r="D3494" s="276">
        <v>0</v>
      </c>
      <c r="E3494" s="479">
        <v>0</v>
      </c>
      <c r="F3494" s="276">
        <v>0</v>
      </c>
      <c r="G3494" s="276">
        <v>0</v>
      </c>
      <c r="H3494" s="276">
        <v>0</v>
      </c>
      <c r="I3494" s="276">
        <v>-570</v>
      </c>
      <c r="J3494" s="276">
        <v>-570</v>
      </c>
      <c r="K3494" s="479">
        <v>0</v>
      </c>
    </row>
    <row r="3495" spans="1:11" x14ac:dyDescent="0.2">
      <c r="A3495" s="209" t="s">
        <v>1756</v>
      </c>
      <c r="B3495" s="209" t="s">
        <v>292</v>
      </c>
      <c r="C3495" s="209" t="s">
        <v>1753</v>
      </c>
      <c r="D3495" s="276">
        <v>0</v>
      </c>
      <c r="E3495" s="479">
        <v>0</v>
      </c>
      <c r="F3495" s="276">
        <v>0</v>
      </c>
      <c r="G3495" s="276">
        <v>0</v>
      </c>
      <c r="H3495" s="276">
        <v>0</v>
      </c>
      <c r="I3495" s="276">
        <v>-1006</v>
      </c>
      <c r="J3495" s="276">
        <v>-1006</v>
      </c>
      <c r="K3495" s="479">
        <v>0</v>
      </c>
    </row>
    <row r="3496" spans="1:11" x14ac:dyDescent="0.2">
      <c r="A3496" s="209" t="s">
        <v>1756</v>
      </c>
      <c r="B3496" s="209" t="s">
        <v>290</v>
      </c>
      <c r="C3496" s="209" t="s">
        <v>1753</v>
      </c>
      <c r="D3496" s="276">
        <v>0</v>
      </c>
      <c r="E3496" s="479">
        <v>0</v>
      </c>
      <c r="F3496" s="276">
        <v>0</v>
      </c>
      <c r="G3496" s="276">
        <v>0</v>
      </c>
      <c r="H3496" s="276">
        <v>0</v>
      </c>
      <c r="I3496" s="276">
        <v>-1709</v>
      </c>
      <c r="J3496" s="276">
        <v>-1709</v>
      </c>
      <c r="K3496" s="479">
        <v>0</v>
      </c>
    </row>
    <row r="3497" spans="1:11" x14ac:dyDescent="0.2">
      <c r="A3497" s="209" t="s">
        <v>1756</v>
      </c>
      <c r="B3497" s="209" t="s">
        <v>287</v>
      </c>
      <c r="C3497" s="209" t="s">
        <v>1753</v>
      </c>
      <c r="D3497" s="276">
        <v>0</v>
      </c>
      <c r="E3497" s="479">
        <v>0</v>
      </c>
      <c r="F3497" s="276">
        <v>0</v>
      </c>
      <c r="G3497" s="276">
        <v>0</v>
      </c>
      <c r="H3497" s="276">
        <v>0</v>
      </c>
      <c r="I3497" s="276">
        <v>-122</v>
      </c>
      <c r="J3497" s="276">
        <v>-122</v>
      </c>
      <c r="K3497" s="479">
        <v>0</v>
      </c>
    </row>
    <row r="3498" spans="1:11" x14ac:dyDescent="0.2">
      <c r="A3498" s="209" t="s">
        <v>1756</v>
      </c>
      <c r="B3498" s="209" t="s">
        <v>284</v>
      </c>
      <c r="C3498" s="209" t="s">
        <v>1753</v>
      </c>
      <c r="D3498" s="276">
        <v>0</v>
      </c>
      <c r="E3498" s="479">
        <v>0</v>
      </c>
      <c r="F3498" s="276">
        <v>0</v>
      </c>
      <c r="G3498" s="276">
        <v>0</v>
      </c>
      <c r="H3498" s="276">
        <v>0</v>
      </c>
      <c r="I3498" s="276">
        <v>-4322</v>
      </c>
      <c r="J3498" s="276">
        <v>-4322</v>
      </c>
      <c r="K3498" s="479">
        <v>0</v>
      </c>
    </row>
    <row r="3499" spans="1:11" x14ac:dyDescent="0.2">
      <c r="A3499" s="209" t="s">
        <v>1756</v>
      </c>
      <c r="B3499" s="209" t="s">
        <v>273</v>
      </c>
      <c r="C3499" s="209" t="s">
        <v>1753</v>
      </c>
      <c r="D3499" s="276">
        <v>0</v>
      </c>
      <c r="E3499" s="479">
        <v>0</v>
      </c>
      <c r="F3499" s="276">
        <v>0</v>
      </c>
      <c r="G3499" s="276">
        <v>0</v>
      </c>
      <c r="H3499" s="276">
        <v>0</v>
      </c>
      <c r="I3499" s="276">
        <v>-4176</v>
      </c>
      <c r="J3499" s="276">
        <v>-4176</v>
      </c>
      <c r="K3499" s="479">
        <v>0</v>
      </c>
    </row>
    <row r="3500" spans="1:11" x14ac:dyDescent="0.2">
      <c r="A3500" s="209" t="s">
        <v>1756</v>
      </c>
      <c r="B3500" s="209" t="s">
        <v>267</v>
      </c>
      <c r="C3500" s="209" t="s">
        <v>1753</v>
      </c>
      <c r="D3500" s="276">
        <v>0</v>
      </c>
      <c r="E3500" s="479">
        <v>0</v>
      </c>
      <c r="F3500" s="276">
        <v>0</v>
      </c>
      <c r="G3500" s="276">
        <v>0</v>
      </c>
      <c r="H3500" s="276">
        <v>0</v>
      </c>
      <c r="I3500" s="276">
        <v>-1871</v>
      </c>
      <c r="J3500" s="276">
        <v>-1871</v>
      </c>
      <c r="K3500" s="479">
        <v>0</v>
      </c>
    </row>
    <row r="3501" spans="1:11" x14ac:dyDescent="0.2">
      <c r="A3501" s="209" t="s">
        <v>1756</v>
      </c>
      <c r="B3501" s="209" t="s">
        <v>264</v>
      </c>
      <c r="C3501" s="209" t="s">
        <v>1753</v>
      </c>
      <c r="D3501" s="276">
        <v>0</v>
      </c>
      <c r="E3501" s="479">
        <v>0</v>
      </c>
      <c r="F3501" s="276">
        <v>0</v>
      </c>
      <c r="G3501" s="276">
        <v>0</v>
      </c>
      <c r="H3501" s="276">
        <v>0</v>
      </c>
      <c r="I3501" s="276">
        <v>-4127</v>
      </c>
      <c r="J3501" s="276">
        <v>-4127</v>
      </c>
      <c r="K3501" s="479">
        <v>0</v>
      </c>
    </row>
    <row r="3502" spans="1:11" x14ac:dyDescent="0.2">
      <c r="A3502" s="209" t="s">
        <v>1756</v>
      </c>
      <c r="B3502" s="209" t="s">
        <v>262</v>
      </c>
      <c r="C3502" s="209" t="s">
        <v>1753</v>
      </c>
      <c r="D3502" s="276">
        <v>0</v>
      </c>
      <c r="E3502" s="479">
        <v>0</v>
      </c>
      <c r="F3502" s="276">
        <v>0</v>
      </c>
      <c r="G3502" s="276">
        <v>0</v>
      </c>
      <c r="H3502" s="276">
        <v>0</v>
      </c>
      <c r="I3502" s="276">
        <v>-596</v>
      </c>
      <c r="J3502" s="276">
        <v>-596</v>
      </c>
      <c r="K3502" s="479">
        <v>0</v>
      </c>
    </row>
    <row r="3503" spans="1:11" x14ac:dyDescent="0.2">
      <c r="A3503" s="209" t="s">
        <v>1756</v>
      </c>
      <c r="B3503" s="209" t="s">
        <v>260</v>
      </c>
      <c r="C3503" s="209" t="s">
        <v>1753</v>
      </c>
      <c r="D3503" s="276">
        <v>0</v>
      </c>
      <c r="E3503" s="479">
        <v>0</v>
      </c>
      <c r="F3503" s="276">
        <v>0</v>
      </c>
      <c r="G3503" s="276">
        <v>0</v>
      </c>
      <c r="H3503" s="276">
        <v>0</v>
      </c>
      <c r="I3503" s="276">
        <v>-1302</v>
      </c>
      <c r="J3503" s="276">
        <v>-1302</v>
      </c>
      <c r="K3503" s="479">
        <v>0</v>
      </c>
    </row>
    <row r="3504" spans="1:11" x14ac:dyDescent="0.2">
      <c r="A3504" s="209" t="s">
        <v>1756</v>
      </c>
      <c r="B3504" s="209" t="s">
        <v>258</v>
      </c>
      <c r="C3504" s="209" t="s">
        <v>1753</v>
      </c>
      <c r="D3504" s="276">
        <v>0</v>
      </c>
      <c r="E3504" s="479">
        <v>0</v>
      </c>
      <c r="F3504" s="276">
        <v>0</v>
      </c>
      <c r="G3504" s="276">
        <v>0</v>
      </c>
      <c r="H3504" s="276">
        <v>0</v>
      </c>
      <c r="I3504" s="276">
        <v>-118</v>
      </c>
      <c r="J3504" s="276">
        <v>-118</v>
      </c>
      <c r="K3504" s="479">
        <v>0</v>
      </c>
    </row>
    <row r="3505" spans="1:11" x14ac:dyDescent="0.2">
      <c r="A3505" s="209" t="s">
        <v>1756</v>
      </c>
      <c r="B3505" s="209" t="s">
        <v>254</v>
      </c>
      <c r="C3505" s="209" t="s">
        <v>1753</v>
      </c>
      <c r="D3505" s="276">
        <v>0</v>
      </c>
      <c r="E3505" s="479">
        <v>0</v>
      </c>
      <c r="F3505" s="276">
        <v>0</v>
      </c>
      <c r="G3505" s="276">
        <v>0</v>
      </c>
      <c r="H3505" s="276">
        <v>0</v>
      </c>
      <c r="I3505" s="276">
        <v>-268</v>
      </c>
      <c r="J3505" s="276">
        <v>-268</v>
      </c>
      <c r="K3505" s="479">
        <v>0</v>
      </c>
    </row>
    <row r="3506" spans="1:11" x14ac:dyDescent="0.2">
      <c r="A3506" s="209" t="s">
        <v>1756</v>
      </c>
      <c r="B3506" s="209" t="s">
        <v>251</v>
      </c>
      <c r="C3506" s="209" t="s">
        <v>1753</v>
      </c>
      <c r="D3506" s="276">
        <v>0</v>
      </c>
      <c r="E3506" s="479">
        <v>0</v>
      </c>
      <c r="F3506" s="276">
        <v>0</v>
      </c>
      <c r="G3506" s="276">
        <v>0</v>
      </c>
      <c r="H3506" s="276">
        <v>0</v>
      </c>
      <c r="I3506" s="276">
        <v>-16</v>
      </c>
      <c r="J3506" s="276">
        <v>-16</v>
      </c>
      <c r="K3506" s="479">
        <v>0</v>
      </c>
    </row>
    <row r="3507" spans="1:11" x14ac:dyDescent="0.2">
      <c r="A3507" s="209" t="s">
        <v>1756</v>
      </c>
      <c r="B3507" s="209" t="s">
        <v>247</v>
      </c>
      <c r="C3507" s="209" t="s">
        <v>1753</v>
      </c>
      <c r="D3507" s="276">
        <v>0</v>
      </c>
      <c r="E3507" s="479">
        <v>0</v>
      </c>
      <c r="F3507" s="276">
        <v>0</v>
      </c>
      <c r="G3507" s="276">
        <v>0</v>
      </c>
      <c r="H3507" s="276">
        <v>0</v>
      </c>
      <c r="I3507" s="276">
        <v>-33</v>
      </c>
      <c r="J3507" s="276">
        <v>-33</v>
      </c>
      <c r="K3507" s="479">
        <v>0</v>
      </c>
    </row>
    <row r="3508" spans="1:11" x14ac:dyDescent="0.2">
      <c r="A3508" s="209" t="s">
        <v>1756</v>
      </c>
      <c r="B3508" s="209" t="s">
        <v>243</v>
      </c>
      <c r="C3508" s="209" t="s">
        <v>1753</v>
      </c>
      <c r="D3508" s="276">
        <v>0</v>
      </c>
      <c r="E3508" s="479">
        <v>0</v>
      </c>
      <c r="F3508" s="276">
        <v>0</v>
      </c>
      <c r="G3508" s="276">
        <v>0</v>
      </c>
      <c r="H3508" s="276">
        <v>0</v>
      </c>
      <c r="I3508" s="276">
        <v>-237</v>
      </c>
      <c r="J3508" s="276">
        <v>-237</v>
      </c>
      <c r="K3508" s="479">
        <v>0</v>
      </c>
    </row>
    <row r="3509" spans="1:11" x14ac:dyDescent="0.2">
      <c r="A3509" s="209" t="s">
        <v>1756</v>
      </c>
      <c r="B3509" s="209" t="s">
        <v>240</v>
      </c>
      <c r="C3509" s="209" t="s">
        <v>1753</v>
      </c>
      <c r="D3509" s="276">
        <v>0</v>
      </c>
      <c r="E3509" s="479">
        <v>0</v>
      </c>
      <c r="F3509" s="276">
        <v>0</v>
      </c>
      <c r="G3509" s="276">
        <v>0</v>
      </c>
      <c r="H3509" s="276">
        <v>0</v>
      </c>
      <c r="I3509" s="276">
        <v>-24</v>
      </c>
      <c r="J3509" s="276">
        <v>-24</v>
      </c>
      <c r="K3509" s="479">
        <v>0</v>
      </c>
    </row>
    <row r="3510" spans="1:11" x14ac:dyDescent="0.2">
      <c r="A3510" s="209" t="s">
        <v>1756</v>
      </c>
      <c r="B3510" s="209" t="s">
        <v>237</v>
      </c>
      <c r="C3510" s="209" t="s">
        <v>1753</v>
      </c>
      <c r="D3510" s="276">
        <v>0</v>
      </c>
      <c r="E3510" s="479">
        <v>0</v>
      </c>
      <c r="F3510" s="276">
        <v>0</v>
      </c>
      <c r="G3510" s="276">
        <v>0</v>
      </c>
      <c r="H3510" s="276">
        <v>0</v>
      </c>
      <c r="I3510" s="276">
        <v>-64</v>
      </c>
      <c r="J3510" s="276">
        <v>-64</v>
      </c>
      <c r="K3510" s="479">
        <v>0</v>
      </c>
    </row>
    <row r="3511" spans="1:11" x14ac:dyDescent="0.2">
      <c r="A3511" s="209" t="s">
        <v>1756</v>
      </c>
      <c r="B3511" s="209" t="s">
        <v>234</v>
      </c>
      <c r="C3511" s="209" t="s">
        <v>1753</v>
      </c>
      <c r="D3511" s="276">
        <v>0</v>
      </c>
      <c r="E3511" s="479">
        <v>0</v>
      </c>
      <c r="F3511" s="276">
        <v>0</v>
      </c>
      <c r="G3511" s="276">
        <v>0</v>
      </c>
      <c r="H3511" s="276">
        <v>0</v>
      </c>
      <c r="I3511" s="276">
        <v>-156</v>
      </c>
      <c r="J3511" s="276">
        <v>-156</v>
      </c>
      <c r="K3511" s="479">
        <v>0</v>
      </c>
    </row>
    <row r="3512" spans="1:11" x14ac:dyDescent="0.2">
      <c r="A3512" s="209" t="s">
        <v>1756</v>
      </c>
      <c r="B3512" s="209" t="s">
        <v>230</v>
      </c>
      <c r="C3512" s="209" t="s">
        <v>1753</v>
      </c>
      <c r="D3512" s="276">
        <v>0</v>
      </c>
      <c r="E3512" s="479">
        <v>0</v>
      </c>
      <c r="F3512" s="276">
        <v>0</v>
      </c>
      <c r="G3512" s="276">
        <v>0</v>
      </c>
      <c r="H3512" s="276">
        <v>0</v>
      </c>
      <c r="I3512" s="276">
        <v>-242</v>
      </c>
      <c r="J3512" s="276">
        <v>-242</v>
      </c>
      <c r="K3512" s="479">
        <v>0</v>
      </c>
    </row>
    <row r="3513" spans="1:11" x14ac:dyDescent="0.2">
      <c r="A3513" s="209" t="s">
        <v>1756</v>
      </c>
      <c r="B3513" s="209" t="s">
        <v>1100</v>
      </c>
      <c r="C3513" s="209" t="s">
        <v>1753</v>
      </c>
      <c r="D3513" s="276">
        <v>0</v>
      </c>
      <c r="E3513" s="479">
        <v>0</v>
      </c>
      <c r="F3513" s="276">
        <v>0</v>
      </c>
      <c r="G3513" s="276">
        <v>0</v>
      </c>
      <c r="H3513" s="276">
        <v>0</v>
      </c>
      <c r="I3513" s="276">
        <v>-494</v>
      </c>
      <c r="J3513" s="276">
        <v>-494</v>
      </c>
      <c r="K3513" s="479">
        <v>0</v>
      </c>
    </row>
    <row r="3514" spans="1:11" x14ac:dyDescent="0.2">
      <c r="A3514" s="209" t="s">
        <v>1756</v>
      </c>
      <c r="B3514" s="209" t="s">
        <v>1101</v>
      </c>
      <c r="C3514" s="209" t="s">
        <v>1753</v>
      </c>
      <c r="D3514" s="276">
        <v>0</v>
      </c>
      <c r="E3514" s="479">
        <v>0</v>
      </c>
      <c r="F3514" s="276">
        <v>0</v>
      </c>
      <c r="G3514" s="276">
        <v>0</v>
      </c>
      <c r="H3514" s="276">
        <v>0</v>
      </c>
      <c r="I3514" s="276">
        <v>-357</v>
      </c>
      <c r="J3514" s="276">
        <v>-357</v>
      </c>
      <c r="K3514" s="479">
        <v>0</v>
      </c>
    </row>
    <row r="3515" spans="1:11" x14ac:dyDescent="0.2">
      <c r="A3515" s="209" t="s">
        <v>1756</v>
      </c>
      <c r="B3515" s="209" t="s">
        <v>1102</v>
      </c>
      <c r="C3515" s="209" t="s">
        <v>1753</v>
      </c>
      <c r="D3515" s="276">
        <v>0</v>
      </c>
      <c r="E3515" s="479">
        <v>0</v>
      </c>
      <c r="F3515" s="276">
        <v>0</v>
      </c>
      <c r="G3515" s="276">
        <v>0</v>
      </c>
      <c r="H3515" s="276">
        <v>0</v>
      </c>
      <c r="I3515" s="276">
        <v>-11716</v>
      </c>
      <c r="J3515" s="276">
        <v>-11716</v>
      </c>
      <c r="K3515" s="479">
        <v>0</v>
      </c>
    </row>
    <row r="3516" spans="1:11" x14ac:dyDescent="0.2">
      <c r="A3516" s="209" t="s">
        <v>1756</v>
      </c>
      <c r="B3516" s="209" t="s">
        <v>1103</v>
      </c>
      <c r="C3516" s="209" t="s">
        <v>1753</v>
      </c>
      <c r="D3516" s="276">
        <v>0</v>
      </c>
      <c r="E3516" s="479">
        <v>0</v>
      </c>
      <c r="F3516" s="276">
        <v>0</v>
      </c>
      <c r="G3516" s="276">
        <v>0</v>
      </c>
      <c r="H3516" s="276">
        <v>0</v>
      </c>
      <c r="I3516" s="276">
        <v>-573</v>
      </c>
      <c r="J3516" s="276">
        <v>-573</v>
      </c>
      <c r="K3516" s="479">
        <v>0</v>
      </c>
    </row>
    <row r="3517" spans="1:11" x14ac:dyDescent="0.2">
      <c r="A3517" s="209" t="s">
        <v>1756</v>
      </c>
      <c r="B3517" s="209" t="s">
        <v>1104</v>
      </c>
      <c r="C3517" s="209" t="s">
        <v>1753</v>
      </c>
      <c r="D3517" s="276">
        <v>0</v>
      </c>
      <c r="E3517" s="479">
        <v>0</v>
      </c>
      <c r="F3517" s="276">
        <v>0</v>
      </c>
      <c r="G3517" s="276">
        <v>0</v>
      </c>
      <c r="H3517" s="276">
        <v>0</v>
      </c>
      <c r="I3517" s="276">
        <v>-551</v>
      </c>
      <c r="J3517" s="276">
        <v>-551</v>
      </c>
      <c r="K3517" s="479">
        <v>0</v>
      </c>
    </row>
    <row r="3518" spans="1:11" x14ac:dyDescent="0.2">
      <c r="A3518" s="209" t="s">
        <v>1756</v>
      </c>
      <c r="B3518" s="209" t="s">
        <v>1105</v>
      </c>
      <c r="C3518" s="209" t="s">
        <v>1753</v>
      </c>
      <c r="D3518" s="276">
        <v>0</v>
      </c>
      <c r="E3518" s="479">
        <v>0</v>
      </c>
      <c r="F3518" s="276">
        <v>0</v>
      </c>
      <c r="G3518" s="276">
        <v>0</v>
      </c>
      <c r="H3518" s="276">
        <v>0</v>
      </c>
      <c r="I3518" s="276">
        <v>-2519</v>
      </c>
      <c r="J3518" s="276">
        <v>-2519</v>
      </c>
      <c r="K3518" s="479">
        <v>0</v>
      </c>
    </row>
    <row r="3519" spans="1:11" x14ac:dyDescent="0.2">
      <c r="A3519" s="209" t="s">
        <v>1756</v>
      </c>
      <c r="B3519" s="209" t="s">
        <v>206</v>
      </c>
      <c r="C3519" s="209" t="s">
        <v>1753</v>
      </c>
      <c r="D3519" s="276">
        <v>0</v>
      </c>
      <c r="E3519" s="479">
        <v>0</v>
      </c>
      <c r="F3519" s="276">
        <v>0</v>
      </c>
      <c r="G3519" s="276">
        <v>0</v>
      </c>
      <c r="H3519" s="276">
        <v>0</v>
      </c>
      <c r="I3519" s="276">
        <v>-297</v>
      </c>
      <c r="J3519" s="276">
        <v>-297</v>
      </c>
      <c r="K3519" s="479">
        <v>0</v>
      </c>
    </row>
    <row r="3520" spans="1:11" x14ac:dyDescent="0.2">
      <c r="A3520" s="209" t="s">
        <v>1756</v>
      </c>
      <c r="B3520" s="209" t="s">
        <v>205</v>
      </c>
      <c r="C3520" s="209" t="s">
        <v>1753</v>
      </c>
      <c r="D3520" s="276">
        <v>0</v>
      </c>
      <c r="E3520" s="479">
        <v>0</v>
      </c>
      <c r="F3520" s="276">
        <v>0</v>
      </c>
      <c r="G3520" s="276">
        <v>0</v>
      </c>
      <c r="H3520" s="276">
        <v>0</v>
      </c>
      <c r="I3520" s="276">
        <v>-273</v>
      </c>
      <c r="J3520" s="276">
        <v>-273</v>
      </c>
      <c r="K3520" s="479">
        <v>0</v>
      </c>
    </row>
    <row r="3521" spans="1:11" x14ac:dyDescent="0.2">
      <c r="A3521" s="209" t="s">
        <v>1756</v>
      </c>
      <c r="B3521" s="209" t="s">
        <v>202</v>
      </c>
      <c r="C3521" s="209" t="s">
        <v>1753</v>
      </c>
      <c r="D3521" s="276">
        <v>0</v>
      </c>
      <c r="E3521" s="479">
        <v>0</v>
      </c>
      <c r="F3521" s="276">
        <v>0</v>
      </c>
      <c r="G3521" s="276">
        <v>0</v>
      </c>
      <c r="H3521" s="276">
        <v>0</v>
      </c>
      <c r="I3521" s="276">
        <v>-128</v>
      </c>
      <c r="J3521" s="276">
        <v>-128</v>
      </c>
      <c r="K3521" s="479">
        <v>0</v>
      </c>
    </row>
    <row r="3522" spans="1:11" x14ac:dyDescent="0.2">
      <c r="A3522" s="209" t="s">
        <v>1756</v>
      </c>
      <c r="B3522" s="209" t="s">
        <v>195</v>
      </c>
      <c r="C3522" s="209" t="s">
        <v>1753</v>
      </c>
      <c r="D3522" s="276">
        <v>0</v>
      </c>
      <c r="E3522" s="479">
        <v>0</v>
      </c>
      <c r="F3522" s="276">
        <v>0</v>
      </c>
      <c r="G3522" s="276">
        <v>0</v>
      </c>
      <c r="H3522" s="276">
        <v>0</v>
      </c>
      <c r="I3522" s="276">
        <v>-2077</v>
      </c>
      <c r="J3522" s="276">
        <v>-2077</v>
      </c>
      <c r="K3522" s="479">
        <v>0</v>
      </c>
    </row>
    <row r="3523" spans="1:11" x14ac:dyDescent="0.2">
      <c r="A3523" s="209" t="s">
        <v>1756</v>
      </c>
      <c r="B3523" s="209" t="s">
        <v>194</v>
      </c>
      <c r="C3523" s="209" t="s">
        <v>1753</v>
      </c>
      <c r="D3523" s="276">
        <v>0</v>
      </c>
      <c r="E3523" s="479">
        <v>0</v>
      </c>
      <c r="F3523" s="276">
        <v>0</v>
      </c>
      <c r="G3523" s="276">
        <v>0</v>
      </c>
      <c r="H3523" s="276">
        <v>0</v>
      </c>
      <c r="I3523" s="276">
        <v>-1309</v>
      </c>
      <c r="J3523" s="276">
        <v>-1309</v>
      </c>
      <c r="K3523" s="479">
        <v>0</v>
      </c>
    </row>
    <row r="3524" spans="1:11" x14ac:dyDescent="0.2">
      <c r="A3524" s="209" t="s">
        <v>1756</v>
      </c>
      <c r="B3524" s="209" t="s">
        <v>167</v>
      </c>
      <c r="C3524" s="209" t="s">
        <v>1753</v>
      </c>
      <c r="D3524" s="276">
        <v>0</v>
      </c>
      <c r="E3524" s="479">
        <v>0</v>
      </c>
      <c r="F3524" s="276">
        <v>0</v>
      </c>
      <c r="G3524" s="276">
        <v>0</v>
      </c>
      <c r="H3524" s="276">
        <v>0</v>
      </c>
      <c r="I3524" s="276">
        <v>-1977</v>
      </c>
      <c r="J3524" s="276">
        <v>-1977</v>
      </c>
      <c r="K3524" s="479">
        <v>0</v>
      </c>
    </row>
    <row r="3525" spans="1:11" x14ac:dyDescent="0.2">
      <c r="A3525" s="209" t="s">
        <v>1756</v>
      </c>
      <c r="B3525" s="209" t="s">
        <v>1106</v>
      </c>
      <c r="C3525" s="209" t="s">
        <v>1753</v>
      </c>
      <c r="D3525" s="276">
        <v>0</v>
      </c>
      <c r="E3525" s="479">
        <v>0</v>
      </c>
      <c r="F3525" s="276">
        <v>0</v>
      </c>
      <c r="G3525" s="276">
        <v>0</v>
      </c>
      <c r="H3525" s="276">
        <v>0</v>
      </c>
      <c r="I3525" s="276">
        <v>-125</v>
      </c>
      <c r="J3525" s="276">
        <v>-125</v>
      </c>
      <c r="K3525" s="479">
        <v>0</v>
      </c>
    </row>
    <row r="3526" spans="1:11" x14ac:dyDescent="0.2">
      <c r="A3526" s="209" t="s">
        <v>1756</v>
      </c>
      <c r="B3526" s="209" t="s">
        <v>1107</v>
      </c>
      <c r="C3526" s="209" t="s">
        <v>1753</v>
      </c>
      <c r="D3526" s="276">
        <v>0</v>
      </c>
      <c r="E3526" s="479">
        <v>0</v>
      </c>
      <c r="F3526" s="276">
        <v>0</v>
      </c>
      <c r="G3526" s="276">
        <v>0</v>
      </c>
      <c r="H3526" s="276">
        <v>0</v>
      </c>
      <c r="I3526" s="276">
        <v>-265</v>
      </c>
      <c r="J3526" s="276">
        <v>-265</v>
      </c>
      <c r="K3526" s="479">
        <v>0</v>
      </c>
    </row>
    <row r="3527" spans="1:11" x14ac:dyDescent="0.2">
      <c r="A3527" s="209" t="s">
        <v>1756</v>
      </c>
      <c r="B3527" s="209" t="s">
        <v>156</v>
      </c>
      <c r="C3527" s="209" t="s">
        <v>1753</v>
      </c>
      <c r="D3527" s="276">
        <v>0</v>
      </c>
      <c r="E3527" s="479">
        <v>0</v>
      </c>
      <c r="F3527" s="276">
        <v>0</v>
      </c>
      <c r="G3527" s="276">
        <v>0</v>
      </c>
      <c r="H3527" s="276">
        <v>0</v>
      </c>
      <c r="I3527" s="276">
        <v>-663</v>
      </c>
      <c r="J3527" s="276">
        <v>-663</v>
      </c>
      <c r="K3527" s="479">
        <v>0</v>
      </c>
    </row>
    <row r="3528" spans="1:11" x14ac:dyDescent="0.2">
      <c r="A3528" s="209" t="s">
        <v>1756</v>
      </c>
      <c r="B3528" s="209" t="s">
        <v>152</v>
      </c>
      <c r="C3528" s="209" t="s">
        <v>1753</v>
      </c>
      <c r="D3528" s="276">
        <v>0</v>
      </c>
      <c r="E3528" s="479">
        <v>0</v>
      </c>
      <c r="F3528" s="276">
        <v>0</v>
      </c>
      <c r="G3528" s="276">
        <v>0</v>
      </c>
      <c r="H3528" s="276">
        <v>0</v>
      </c>
      <c r="I3528" s="276">
        <v>-6471</v>
      </c>
      <c r="J3528" s="276">
        <v>-6471</v>
      </c>
      <c r="K3528" s="479">
        <v>0</v>
      </c>
    </row>
    <row r="3529" spans="1:11" x14ac:dyDescent="0.2">
      <c r="A3529" s="209" t="s">
        <v>1756</v>
      </c>
      <c r="B3529" s="209" t="s">
        <v>1108</v>
      </c>
      <c r="C3529" s="209" t="s">
        <v>1753</v>
      </c>
      <c r="D3529" s="276">
        <v>0</v>
      </c>
      <c r="E3529" s="479">
        <v>0</v>
      </c>
      <c r="F3529" s="276">
        <v>0</v>
      </c>
      <c r="G3529" s="276">
        <v>0</v>
      </c>
      <c r="H3529" s="276">
        <v>0</v>
      </c>
      <c r="I3529" s="276">
        <v>-1254</v>
      </c>
      <c r="J3529" s="276">
        <v>-1254</v>
      </c>
      <c r="K3529" s="479">
        <v>0</v>
      </c>
    </row>
    <row r="3530" spans="1:11" x14ac:dyDescent="0.2">
      <c r="A3530" s="209" t="s">
        <v>1756</v>
      </c>
      <c r="B3530" s="209" t="s">
        <v>1109</v>
      </c>
      <c r="C3530" s="209" t="s">
        <v>1753</v>
      </c>
      <c r="D3530" s="276">
        <v>0</v>
      </c>
      <c r="E3530" s="479">
        <v>0</v>
      </c>
      <c r="F3530" s="276">
        <v>0</v>
      </c>
      <c r="G3530" s="276">
        <v>0</v>
      </c>
      <c r="H3530" s="276">
        <v>0</v>
      </c>
      <c r="I3530" s="276">
        <v>-101</v>
      </c>
      <c r="J3530" s="276">
        <v>-101</v>
      </c>
      <c r="K3530" s="479">
        <v>0</v>
      </c>
    </row>
    <row r="3531" spans="1:11" x14ac:dyDescent="0.2">
      <c r="A3531" s="209" t="s">
        <v>1756</v>
      </c>
      <c r="B3531" s="209" t="s">
        <v>1110</v>
      </c>
      <c r="C3531" s="209" t="s">
        <v>1753</v>
      </c>
      <c r="D3531" s="276">
        <v>0</v>
      </c>
      <c r="E3531" s="479">
        <v>0</v>
      </c>
      <c r="F3531" s="276">
        <v>0</v>
      </c>
      <c r="G3531" s="276">
        <v>0</v>
      </c>
      <c r="H3531" s="276">
        <v>0</v>
      </c>
      <c r="I3531" s="276">
        <v>-548</v>
      </c>
      <c r="J3531" s="276">
        <v>-548</v>
      </c>
      <c r="K3531" s="479">
        <v>0</v>
      </c>
    </row>
    <row r="3532" spans="1:11" x14ac:dyDescent="0.2">
      <c r="A3532" s="209" t="s">
        <v>1756</v>
      </c>
      <c r="B3532" s="209" t="s">
        <v>1111</v>
      </c>
      <c r="C3532" s="209" t="s">
        <v>1753</v>
      </c>
      <c r="D3532" s="276">
        <v>0</v>
      </c>
      <c r="E3532" s="479">
        <v>0</v>
      </c>
      <c r="F3532" s="276">
        <v>0</v>
      </c>
      <c r="G3532" s="276">
        <v>0</v>
      </c>
      <c r="H3532" s="276">
        <v>0</v>
      </c>
      <c r="I3532" s="276">
        <v>-289</v>
      </c>
      <c r="J3532" s="276">
        <v>-289</v>
      </c>
      <c r="K3532" s="479">
        <v>0</v>
      </c>
    </row>
    <row r="3533" spans="1:11" x14ac:dyDescent="0.2">
      <c r="A3533" s="209" t="s">
        <v>1756</v>
      </c>
      <c r="B3533" s="209" t="s">
        <v>1112</v>
      </c>
      <c r="C3533" s="209" t="s">
        <v>1753</v>
      </c>
      <c r="D3533" s="276">
        <v>0</v>
      </c>
      <c r="E3533" s="479">
        <v>0</v>
      </c>
      <c r="F3533" s="276">
        <v>0</v>
      </c>
      <c r="G3533" s="276">
        <v>0</v>
      </c>
      <c r="H3533" s="276">
        <v>0</v>
      </c>
      <c r="I3533" s="276">
        <v>-975</v>
      </c>
      <c r="J3533" s="276">
        <v>-975</v>
      </c>
      <c r="K3533" s="479">
        <v>0</v>
      </c>
    </row>
    <row r="3534" spans="1:11" x14ac:dyDescent="0.2">
      <c r="A3534" s="209" t="s">
        <v>1756</v>
      </c>
      <c r="B3534" s="209" t="s">
        <v>142</v>
      </c>
      <c r="C3534" s="209" t="s">
        <v>1753</v>
      </c>
      <c r="D3534" s="276">
        <v>0</v>
      </c>
      <c r="E3534" s="479">
        <v>0</v>
      </c>
      <c r="F3534" s="276">
        <v>0</v>
      </c>
      <c r="G3534" s="276">
        <v>0</v>
      </c>
      <c r="H3534" s="276">
        <v>0</v>
      </c>
      <c r="I3534" s="276">
        <v>-15605</v>
      </c>
      <c r="J3534" s="276">
        <v>-15605</v>
      </c>
      <c r="K3534" s="479">
        <v>0</v>
      </c>
    </row>
    <row r="3535" spans="1:11" x14ac:dyDescent="0.2">
      <c r="A3535" s="209" t="s">
        <v>1756</v>
      </c>
      <c r="B3535" s="209" t="s">
        <v>131</v>
      </c>
      <c r="C3535" s="209" t="s">
        <v>1753</v>
      </c>
      <c r="D3535" s="276">
        <v>0</v>
      </c>
      <c r="E3535" s="479">
        <v>0</v>
      </c>
      <c r="F3535" s="276">
        <v>0</v>
      </c>
      <c r="G3535" s="276">
        <v>0</v>
      </c>
      <c r="H3535" s="276">
        <v>0</v>
      </c>
      <c r="I3535" s="276">
        <v>-101</v>
      </c>
      <c r="J3535" s="276">
        <v>-101</v>
      </c>
      <c r="K3535" s="479">
        <v>0</v>
      </c>
    </row>
    <row r="3536" spans="1:11" x14ac:dyDescent="0.2">
      <c r="A3536" s="209" t="s">
        <v>1756</v>
      </c>
      <c r="B3536" s="209" t="s">
        <v>126</v>
      </c>
      <c r="C3536" s="209" t="s">
        <v>1753</v>
      </c>
      <c r="D3536" s="276">
        <v>0</v>
      </c>
      <c r="E3536" s="479">
        <v>0</v>
      </c>
      <c r="F3536" s="276">
        <v>0</v>
      </c>
      <c r="G3536" s="276">
        <v>0</v>
      </c>
      <c r="H3536" s="276">
        <v>0</v>
      </c>
      <c r="I3536" s="276">
        <v>-2033</v>
      </c>
      <c r="J3536" s="276">
        <v>-2033</v>
      </c>
      <c r="K3536" s="479">
        <v>0</v>
      </c>
    </row>
    <row r="3537" spans="1:11" x14ac:dyDescent="0.2">
      <c r="A3537" s="209" t="s">
        <v>1756</v>
      </c>
      <c r="B3537" s="209" t="s">
        <v>1113</v>
      </c>
      <c r="C3537" s="209" t="s">
        <v>1753</v>
      </c>
      <c r="D3537" s="276">
        <v>0</v>
      </c>
      <c r="E3537" s="479">
        <v>0</v>
      </c>
      <c r="F3537" s="276">
        <v>0</v>
      </c>
      <c r="G3537" s="276">
        <v>0</v>
      </c>
      <c r="H3537" s="276">
        <v>0</v>
      </c>
      <c r="I3537" s="276">
        <v>-238</v>
      </c>
      <c r="J3537" s="276">
        <v>-238</v>
      </c>
      <c r="K3537" s="479">
        <v>0</v>
      </c>
    </row>
    <row r="3538" spans="1:11" x14ac:dyDescent="0.2">
      <c r="A3538" s="209" t="s">
        <v>1756</v>
      </c>
      <c r="B3538" s="209" t="s">
        <v>1114</v>
      </c>
      <c r="C3538" s="209" t="s">
        <v>1753</v>
      </c>
      <c r="D3538" s="276">
        <v>0</v>
      </c>
      <c r="E3538" s="479">
        <v>0</v>
      </c>
      <c r="F3538" s="276">
        <v>0</v>
      </c>
      <c r="G3538" s="276">
        <v>0</v>
      </c>
      <c r="H3538" s="276">
        <v>0</v>
      </c>
      <c r="I3538" s="276">
        <v>-289</v>
      </c>
      <c r="J3538" s="276">
        <v>-289</v>
      </c>
      <c r="K3538" s="479">
        <v>0</v>
      </c>
    </row>
    <row r="3539" spans="1:11" x14ac:dyDescent="0.2">
      <c r="A3539" s="209" t="s">
        <v>1756</v>
      </c>
      <c r="B3539" s="209" t="s">
        <v>115</v>
      </c>
      <c r="C3539" s="209" t="s">
        <v>1753</v>
      </c>
      <c r="D3539" s="276">
        <v>0</v>
      </c>
      <c r="E3539" s="479">
        <v>0</v>
      </c>
      <c r="F3539" s="276">
        <v>0</v>
      </c>
      <c r="G3539" s="276">
        <v>0</v>
      </c>
      <c r="H3539" s="276">
        <v>0</v>
      </c>
      <c r="I3539" s="276">
        <v>-8</v>
      </c>
      <c r="J3539" s="276">
        <v>-8</v>
      </c>
      <c r="K3539" s="479">
        <v>0</v>
      </c>
    </row>
    <row r="3540" spans="1:11" x14ac:dyDescent="0.2">
      <c r="A3540" s="209" t="s">
        <v>1756</v>
      </c>
      <c r="B3540" s="209" t="s">
        <v>1115</v>
      </c>
      <c r="C3540" s="209" t="s">
        <v>1753</v>
      </c>
      <c r="D3540" s="276">
        <v>0</v>
      </c>
      <c r="E3540" s="479">
        <v>0</v>
      </c>
      <c r="F3540" s="276">
        <v>0</v>
      </c>
      <c r="G3540" s="276">
        <v>0</v>
      </c>
      <c r="H3540" s="276">
        <v>0</v>
      </c>
      <c r="I3540" s="276">
        <v>-22</v>
      </c>
      <c r="J3540" s="276">
        <v>-22</v>
      </c>
      <c r="K3540" s="479">
        <v>0</v>
      </c>
    </row>
    <row r="3541" spans="1:11" x14ac:dyDescent="0.2">
      <c r="A3541" s="209" t="s">
        <v>1756</v>
      </c>
      <c r="B3541" s="209" t="s">
        <v>107</v>
      </c>
      <c r="C3541" s="209" t="s">
        <v>1753</v>
      </c>
      <c r="D3541" s="276">
        <v>0</v>
      </c>
      <c r="E3541" s="479">
        <v>0</v>
      </c>
      <c r="F3541" s="276">
        <v>0</v>
      </c>
      <c r="G3541" s="276">
        <v>0</v>
      </c>
      <c r="H3541" s="276">
        <v>0</v>
      </c>
      <c r="I3541" s="276">
        <v>-473</v>
      </c>
      <c r="J3541" s="276">
        <v>-473</v>
      </c>
      <c r="K3541" s="479">
        <v>0</v>
      </c>
    </row>
    <row r="3542" spans="1:11" x14ac:dyDescent="0.2">
      <c r="A3542" s="209" t="s">
        <v>1756</v>
      </c>
      <c r="B3542" s="209" t="s">
        <v>98</v>
      </c>
      <c r="C3542" s="209" t="s">
        <v>1753</v>
      </c>
      <c r="D3542" s="276">
        <v>0</v>
      </c>
      <c r="E3542" s="479">
        <v>0</v>
      </c>
      <c r="F3542" s="276">
        <v>0</v>
      </c>
      <c r="G3542" s="276">
        <v>0</v>
      </c>
      <c r="H3542" s="276">
        <v>0</v>
      </c>
      <c r="I3542" s="276">
        <v>-1163</v>
      </c>
      <c r="J3542" s="276">
        <v>-1163</v>
      </c>
      <c r="K3542" s="479">
        <v>0</v>
      </c>
    </row>
    <row r="3543" spans="1:11" x14ac:dyDescent="0.2">
      <c r="A3543" s="209" t="s">
        <v>1756</v>
      </c>
      <c r="B3543" s="209" t="s">
        <v>94</v>
      </c>
      <c r="C3543" s="209" t="s">
        <v>1753</v>
      </c>
      <c r="D3543" s="276">
        <v>0</v>
      </c>
      <c r="E3543" s="479">
        <v>0</v>
      </c>
      <c r="F3543" s="276">
        <v>0</v>
      </c>
      <c r="G3543" s="276">
        <v>0</v>
      </c>
      <c r="H3543" s="276">
        <v>0</v>
      </c>
      <c r="I3543" s="276">
        <v>-38</v>
      </c>
      <c r="J3543" s="276">
        <v>-38</v>
      </c>
      <c r="K3543" s="479">
        <v>0</v>
      </c>
    </row>
    <row r="3544" spans="1:11" x14ac:dyDescent="0.2">
      <c r="A3544" s="209" t="s">
        <v>1756</v>
      </c>
      <c r="B3544" s="209" t="s">
        <v>1116</v>
      </c>
      <c r="C3544" s="209" t="s">
        <v>1753</v>
      </c>
      <c r="D3544" s="276">
        <v>0</v>
      </c>
      <c r="E3544" s="479">
        <v>0</v>
      </c>
      <c r="F3544" s="276">
        <v>0</v>
      </c>
      <c r="G3544" s="276">
        <v>0</v>
      </c>
      <c r="H3544" s="276">
        <v>0</v>
      </c>
      <c r="I3544" s="276">
        <v>-141</v>
      </c>
      <c r="J3544" s="276">
        <v>-141</v>
      </c>
      <c r="K3544" s="479">
        <v>0</v>
      </c>
    </row>
    <row r="3545" spans="1:11" x14ac:dyDescent="0.2">
      <c r="A3545" s="209" t="s">
        <v>1756</v>
      </c>
      <c r="B3545" s="209" t="s">
        <v>79</v>
      </c>
      <c r="C3545" s="209" t="s">
        <v>1753</v>
      </c>
      <c r="D3545" s="276">
        <v>0</v>
      </c>
      <c r="E3545" s="479">
        <v>0</v>
      </c>
      <c r="F3545" s="276">
        <v>0</v>
      </c>
      <c r="G3545" s="276">
        <v>0</v>
      </c>
      <c r="H3545" s="276">
        <v>0</v>
      </c>
      <c r="I3545" s="276">
        <v>-263</v>
      </c>
      <c r="J3545" s="276">
        <v>-263</v>
      </c>
      <c r="K3545" s="479">
        <v>0</v>
      </c>
    </row>
    <row r="3546" spans="1:11" x14ac:dyDescent="0.2">
      <c r="A3546" s="209" t="s">
        <v>1756</v>
      </c>
      <c r="B3546" s="209" t="s">
        <v>74</v>
      </c>
      <c r="C3546" s="209" t="s">
        <v>1753</v>
      </c>
      <c r="D3546" s="276">
        <v>0</v>
      </c>
      <c r="E3546" s="479">
        <v>0</v>
      </c>
      <c r="F3546" s="276">
        <v>0</v>
      </c>
      <c r="G3546" s="276">
        <v>0</v>
      </c>
      <c r="H3546" s="276">
        <v>0</v>
      </c>
      <c r="I3546" s="276">
        <v>-275</v>
      </c>
      <c r="J3546" s="276">
        <v>-275</v>
      </c>
      <c r="K3546" s="479">
        <v>0</v>
      </c>
    </row>
    <row r="3547" spans="1:11" x14ac:dyDescent="0.2">
      <c r="A3547" s="209" t="s">
        <v>1756</v>
      </c>
      <c r="B3547" s="209" t="s">
        <v>68</v>
      </c>
      <c r="C3547" s="209" t="s">
        <v>1753</v>
      </c>
      <c r="D3547" s="276">
        <v>0</v>
      </c>
      <c r="E3547" s="479">
        <v>0</v>
      </c>
      <c r="F3547" s="276">
        <v>0</v>
      </c>
      <c r="G3547" s="276">
        <v>0</v>
      </c>
      <c r="H3547" s="276">
        <v>0</v>
      </c>
      <c r="I3547" s="276">
        <v>-78</v>
      </c>
      <c r="J3547" s="276">
        <v>-78</v>
      </c>
      <c r="K3547" s="479">
        <v>0</v>
      </c>
    </row>
    <row r="3548" spans="1:11" x14ac:dyDescent="0.2">
      <c r="A3548" s="209" t="s">
        <v>1756</v>
      </c>
      <c r="B3548" s="209" t="s">
        <v>59</v>
      </c>
      <c r="C3548" s="209" t="s">
        <v>1753</v>
      </c>
      <c r="D3548" s="276">
        <v>0</v>
      </c>
      <c r="E3548" s="479">
        <v>0</v>
      </c>
      <c r="F3548" s="276">
        <v>0</v>
      </c>
      <c r="G3548" s="276">
        <v>0</v>
      </c>
      <c r="H3548" s="276">
        <v>0</v>
      </c>
      <c r="I3548" s="276">
        <v>-18</v>
      </c>
      <c r="J3548" s="276">
        <v>-18</v>
      </c>
      <c r="K3548" s="479">
        <v>0</v>
      </c>
    </row>
    <row r="3549" spans="1:11" x14ac:dyDescent="0.2">
      <c r="A3549" s="209" t="s">
        <v>1756</v>
      </c>
      <c r="B3549" s="209" t="s">
        <v>54</v>
      </c>
      <c r="C3549" s="209" t="s">
        <v>1753</v>
      </c>
      <c r="D3549" s="276">
        <v>0</v>
      </c>
      <c r="E3549" s="479">
        <v>0</v>
      </c>
      <c r="F3549" s="276">
        <v>0</v>
      </c>
      <c r="G3549" s="276">
        <v>0</v>
      </c>
      <c r="H3549" s="276">
        <v>0</v>
      </c>
      <c r="I3549" s="276">
        <v>-136</v>
      </c>
      <c r="J3549" s="276">
        <v>-136</v>
      </c>
      <c r="K3549" s="479">
        <v>0</v>
      </c>
    </row>
    <row r="3550" spans="1:11" x14ac:dyDescent="0.2">
      <c r="A3550" s="209" t="s">
        <v>1756</v>
      </c>
      <c r="B3550" s="209" t="s">
        <v>50</v>
      </c>
      <c r="C3550" s="209" t="s">
        <v>1753</v>
      </c>
      <c r="D3550" s="276">
        <v>0</v>
      </c>
      <c r="E3550" s="479">
        <v>0</v>
      </c>
      <c r="F3550" s="276">
        <v>0</v>
      </c>
      <c r="G3550" s="276">
        <v>0</v>
      </c>
      <c r="H3550" s="276">
        <v>0</v>
      </c>
      <c r="I3550" s="276">
        <v>-99</v>
      </c>
      <c r="J3550" s="276">
        <v>-99</v>
      </c>
      <c r="K3550" s="479">
        <v>0</v>
      </c>
    </row>
    <row r="3551" spans="1:11" x14ac:dyDescent="0.2">
      <c r="A3551" s="209" t="s">
        <v>1756</v>
      </c>
      <c r="B3551" s="209" t="s">
        <v>1117</v>
      </c>
      <c r="C3551" s="209" t="s">
        <v>1753</v>
      </c>
      <c r="D3551" s="276">
        <v>0</v>
      </c>
      <c r="E3551" s="479">
        <v>0</v>
      </c>
      <c r="F3551" s="276">
        <v>0</v>
      </c>
      <c r="G3551" s="276">
        <v>0</v>
      </c>
      <c r="H3551" s="276">
        <v>0</v>
      </c>
      <c r="I3551" s="276">
        <v>-129</v>
      </c>
      <c r="J3551" s="276">
        <v>-129</v>
      </c>
      <c r="K3551" s="479">
        <v>0</v>
      </c>
    </row>
    <row r="3552" spans="1:11" x14ac:dyDescent="0.2">
      <c r="A3552" s="209" t="s">
        <v>1756</v>
      </c>
      <c r="B3552" s="209" t="s">
        <v>41</v>
      </c>
      <c r="C3552" s="209" t="s">
        <v>1753</v>
      </c>
      <c r="D3552" s="276">
        <v>0</v>
      </c>
      <c r="E3552" s="479">
        <v>0</v>
      </c>
      <c r="F3552" s="276">
        <v>0</v>
      </c>
      <c r="G3552" s="276">
        <v>0</v>
      </c>
      <c r="H3552" s="276">
        <v>0</v>
      </c>
      <c r="I3552" s="276">
        <v>-701</v>
      </c>
      <c r="J3552" s="276">
        <v>-701</v>
      </c>
      <c r="K3552" s="479">
        <v>0</v>
      </c>
    </row>
    <row r="3553" spans="1:11" x14ac:dyDescent="0.2">
      <c r="A3553" s="209" t="s">
        <v>1756</v>
      </c>
      <c r="B3553" s="209" t="s">
        <v>35</v>
      </c>
      <c r="C3553" s="209" t="s">
        <v>1753</v>
      </c>
      <c r="D3553" s="276">
        <v>0</v>
      </c>
      <c r="E3553" s="479">
        <v>0</v>
      </c>
      <c r="F3553" s="276">
        <v>0</v>
      </c>
      <c r="G3553" s="276">
        <v>0</v>
      </c>
      <c r="H3553" s="276">
        <v>0</v>
      </c>
      <c r="I3553" s="276">
        <v>-157</v>
      </c>
      <c r="J3553" s="276">
        <v>-157</v>
      </c>
      <c r="K3553" s="479">
        <v>0</v>
      </c>
    </row>
    <row r="3554" spans="1:11" x14ac:dyDescent="0.2">
      <c r="A3554" s="209" t="s">
        <v>1756</v>
      </c>
      <c r="B3554" s="209" t="s">
        <v>1118</v>
      </c>
      <c r="C3554" s="209" t="s">
        <v>1753</v>
      </c>
      <c r="D3554" s="276">
        <v>0</v>
      </c>
      <c r="E3554" s="479">
        <v>0</v>
      </c>
      <c r="F3554" s="276">
        <v>0</v>
      </c>
      <c r="G3554" s="276">
        <v>0</v>
      </c>
      <c r="H3554" s="276">
        <v>0</v>
      </c>
      <c r="I3554" s="276">
        <v>-133</v>
      </c>
      <c r="J3554" s="276">
        <v>-133</v>
      </c>
      <c r="K3554" s="479">
        <v>0</v>
      </c>
    </row>
    <row r="3555" spans="1:11" x14ac:dyDescent="0.2">
      <c r="A3555" s="209" t="s">
        <v>1756</v>
      </c>
      <c r="B3555" s="209" t="s">
        <v>26</v>
      </c>
      <c r="C3555" s="209" t="s">
        <v>1753</v>
      </c>
      <c r="D3555" s="276">
        <v>0</v>
      </c>
      <c r="E3555" s="479">
        <v>0</v>
      </c>
      <c r="F3555" s="276">
        <v>0</v>
      </c>
      <c r="G3555" s="276">
        <v>0</v>
      </c>
      <c r="H3555" s="276">
        <v>0</v>
      </c>
      <c r="I3555" s="276">
        <v>-71</v>
      </c>
      <c r="J3555" s="276">
        <v>-71</v>
      </c>
      <c r="K3555" s="479">
        <v>0</v>
      </c>
    </row>
    <row r="3556" spans="1:11" x14ac:dyDescent="0.2">
      <c r="A3556" s="209" t="s">
        <v>1756</v>
      </c>
      <c r="B3556" s="209" t="s">
        <v>23</v>
      </c>
      <c r="C3556" s="209" t="s">
        <v>1753</v>
      </c>
      <c r="D3556" s="276">
        <v>0</v>
      </c>
      <c r="E3556" s="479">
        <v>0</v>
      </c>
      <c r="F3556" s="276">
        <v>0</v>
      </c>
      <c r="G3556" s="276">
        <v>0</v>
      </c>
      <c r="H3556" s="276">
        <v>0</v>
      </c>
      <c r="I3556" s="276">
        <v>-693</v>
      </c>
      <c r="J3556" s="276">
        <v>-693</v>
      </c>
      <c r="K3556" s="479">
        <v>0</v>
      </c>
    </row>
    <row r="3557" spans="1:11" x14ac:dyDescent="0.2">
      <c r="A3557" s="209" t="s">
        <v>1756</v>
      </c>
      <c r="B3557" s="209" t="s">
        <v>21</v>
      </c>
      <c r="C3557" s="209" t="s">
        <v>1753</v>
      </c>
      <c r="D3557" s="276">
        <v>0</v>
      </c>
      <c r="E3557" s="479">
        <v>0</v>
      </c>
      <c r="F3557" s="276">
        <v>0</v>
      </c>
      <c r="G3557" s="276">
        <v>0</v>
      </c>
      <c r="H3557" s="276">
        <v>0</v>
      </c>
      <c r="I3557" s="276">
        <v>-63</v>
      </c>
      <c r="J3557" s="276">
        <v>-63</v>
      </c>
      <c r="K3557" s="479">
        <v>0</v>
      </c>
    </row>
    <row r="3558" spans="1:11" x14ac:dyDescent="0.2">
      <c r="A3558" s="209" t="s">
        <v>1756</v>
      </c>
      <c r="B3558" s="209" t="s">
        <v>20</v>
      </c>
      <c r="C3558" s="209" t="s">
        <v>1753</v>
      </c>
      <c r="D3558" s="276">
        <v>0</v>
      </c>
      <c r="E3558" s="479">
        <v>0</v>
      </c>
      <c r="F3558" s="276">
        <v>0</v>
      </c>
      <c r="G3558" s="276">
        <v>0</v>
      </c>
      <c r="H3558" s="276">
        <v>0</v>
      </c>
      <c r="I3558" s="276">
        <v>-1216</v>
      </c>
      <c r="J3558" s="276">
        <v>-1216</v>
      </c>
      <c r="K3558" s="479">
        <v>0</v>
      </c>
    </row>
    <row r="3559" spans="1:11" x14ac:dyDescent="0.2">
      <c r="A3559" s="209" t="s">
        <v>1756</v>
      </c>
      <c r="B3559" s="209" t="s">
        <v>1119</v>
      </c>
      <c r="C3559" s="209" t="s">
        <v>1753</v>
      </c>
      <c r="D3559" s="276">
        <v>0</v>
      </c>
      <c r="E3559" s="479">
        <v>0</v>
      </c>
      <c r="F3559" s="276">
        <v>0</v>
      </c>
      <c r="G3559" s="276">
        <v>0</v>
      </c>
      <c r="H3559" s="276">
        <v>0</v>
      </c>
      <c r="I3559" s="276">
        <v>-11</v>
      </c>
      <c r="J3559" s="276">
        <v>-11</v>
      </c>
      <c r="K3559" s="479">
        <v>0</v>
      </c>
    </row>
    <row r="3560" spans="1:11" x14ac:dyDescent="0.2">
      <c r="A3560" s="209" t="s">
        <v>1756</v>
      </c>
      <c r="B3560" s="209" t="s">
        <v>1120</v>
      </c>
      <c r="C3560" s="209" t="s">
        <v>1753</v>
      </c>
      <c r="D3560" s="276">
        <v>0</v>
      </c>
      <c r="E3560" s="479">
        <v>0</v>
      </c>
      <c r="F3560" s="276">
        <v>0</v>
      </c>
      <c r="G3560" s="276">
        <v>0</v>
      </c>
      <c r="H3560" s="276">
        <v>0</v>
      </c>
      <c r="I3560" s="276">
        <v>-10</v>
      </c>
      <c r="J3560" s="276">
        <v>-10</v>
      </c>
      <c r="K3560" s="479">
        <v>0</v>
      </c>
    </row>
    <row r="3561" spans="1:11" x14ac:dyDescent="0.2">
      <c r="A3561" s="209" t="s">
        <v>1756</v>
      </c>
      <c r="B3561" s="209" t="s">
        <v>1121</v>
      </c>
      <c r="C3561" s="209" t="s">
        <v>1753</v>
      </c>
      <c r="D3561" s="276">
        <v>0</v>
      </c>
      <c r="E3561" s="479">
        <v>0</v>
      </c>
      <c r="F3561" s="276">
        <v>0</v>
      </c>
      <c r="G3561" s="276">
        <v>0</v>
      </c>
      <c r="H3561" s="276">
        <v>0</v>
      </c>
      <c r="I3561" s="276">
        <v>-6</v>
      </c>
      <c r="J3561" s="276">
        <v>-6</v>
      </c>
      <c r="K3561" s="479">
        <v>0</v>
      </c>
    </row>
    <row r="3562" spans="1:11" x14ac:dyDescent="0.2">
      <c r="A3562" s="209" t="s">
        <v>1756</v>
      </c>
      <c r="B3562" s="209" t="s">
        <v>1122</v>
      </c>
      <c r="C3562" s="209" t="s">
        <v>1753</v>
      </c>
      <c r="D3562" s="276">
        <v>0</v>
      </c>
      <c r="E3562" s="479">
        <v>0</v>
      </c>
      <c r="F3562" s="276">
        <v>0</v>
      </c>
      <c r="G3562" s="276">
        <v>0</v>
      </c>
      <c r="H3562" s="276">
        <v>0</v>
      </c>
      <c r="I3562" s="276">
        <v>-5</v>
      </c>
      <c r="J3562" s="276">
        <v>-5</v>
      </c>
      <c r="K3562" s="479">
        <v>0</v>
      </c>
    </row>
    <row r="3563" spans="1:11" x14ac:dyDescent="0.2">
      <c r="A3563" s="209" t="s">
        <v>1756</v>
      </c>
      <c r="B3563" s="209" t="s">
        <v>1123</v>
      </c>
      <c r="C3563" s="209" t="s">
        <v>1753</v>
      </c>
      <c r="D3563" s="276">
        <v>0</v>
      </c>
      <c r="E3563" s="479">
        <v>0</v>
      </c>
      <c r="F3563" s="276">
        <v>0</v>
      </c>
      <c r="G3563" s="276">
        <v>0</v>
      </c>
      <c r="H3563" s="276">
        <v>0</v>
      </c>
      <c r="I3563" s="276">
        <v>-226</v>
      </c>
      <c r="J3563" s="276">
        <v>-226</v>
      </c>
      <c r="K3563" s="479">
        <v>0</v>
      </c>
    </row>
    <row r="3564" spans="1:11" x14ac:dyDescent="0.2">
      <c r="A3564" s="209" t="s">
        <v>1756</v>
      </c>
      <c r="B3564" s="209" t="s">
        <v>15</v>
      </c>
      <c r="C3564" s="209" t="s">
        <v>1753</v>
      </c>
      <c r="D3564" s="276">
        <v>0</v>
      </c>
      <c r="E3564" s="479">
        <v>0</v>
      </c>
      <c r="F3564" s="276">
        <v>0</v>
      </c>
      <c r="G3564" s="276">
        <v>0</v>
      </c>
      <c r="H3564" s="276">
        <v>0</v>
      </c>
      <c r="I3564" s="276">
        <v>-42</v>
      </c>
      <c r="J3564" s="276">
        <v>-42</v>
      </c>
      <c r="K3564" s="479">
        <v>0</v>
      </c>
    </row>
    <row r="3565" spans="1:11" x14ac:dyDescent="0.2">
      <c r="A3565" s="209" t="s">
        <v>1756</v>
      </c>
      <c r="B3565" s="209" t="s">
        <v>11</v>
      </c>
      <c r="C3565" s="209" t="s">
        <v>1753</v>
      </c>
      <c r="D3565" s="276">
        <v>0</v>
      </c>
      <c r="E3565" s="479">
        <v>0</v>
      </c>
      <c r="F3565" s="276">
        <v>0</v>
      </c>
      <c r="G3565" s="276">
        <v>0</v>
      </c>
      <c r="H3565" s="276">
        <v>0</v>
      </c>
      <c r="I3565" s="276">
        <v>-8</v>
      </c>
      <c r="J3565" s="276">
        <v>-8</v>
      </c>
      <c r="K3565" s="479">
        <v>0</v>
      </c>
    </row>
    <row r="3566" spans="1:11" x14ac:dyDescent="0.2">
      <c r="A3566" s="209" t="s">
        <v>1756</v>
      </c>
      <c r="B3566" s="209" t="s">
        <v>9</v>
      </c>
      <c r="C3566" s="209" t="s">
        <v>1753</v>
      </c>
      <c r="D3566" s="276">
        <v>0</v>
      </c>
      <c r="E3566" s="479">
        <v>0</v>
      </c>
      <c r="F3566" s="276">
        <v>0</v>
      </c>
      <c r="G3566" s="276">
        <v>0</v>
      </c>
      <c r="H3566" s="276">
        <v>0</v>
      </c>
      <c r="I3566" s="276">
        <v>-14</v>
      </c>
      <c r="J3566" s="276">
        <v>-14</v>
      </c>
      <c r="K3566" s="479">
        <v>0</v>
      </c>
    </row>
    <row r="3567" spans="1:11" x14ac:dyDescent="0.2">
      <c r="A3567" s="209" t="s">
        <v>1756</v>
      </c>
      <c r="B3567" s="209" t="s">
        <v>1124</v>
      </c>
      <c r="C3567" s="209" t="s">
        <v>1753</v>
      </c>
      <c r="D3567" s="276">
        <v>0</v>
      </c>
      <c r="E3567" s="479">
        <v>0</v>
      </c>
      <c r="F3567" s="276">
        <v>0</v>
      </c>
      <c r="G3567" s="276">
        <v>0</v>
      </c>
      <c r="H3567" s="276">
        <v>0</v>
      </c>
      <c r="I3567" s="276">
        <v>-8</v>
      </c>
      <c r="J3567" s="276">
        <v>-8</v>
      </c>
      <c r="K3567" s="479">
        <v>0</v>
      </c>
    </row>
    <row r="3568" spans="1:11" x14ac:dyDescent="0.2">
      <c r="A3568" s="209" t="s">
        <v>1756</v>
      </c>
      <c r="B3568" s="209" t="s">
        <v>1125</v>
      </c>
      <c r="C3568" s="209" t="s">
        <v>1753</v>
      </c>
      <c r="D3568" s="276">
        <v>0</v>
      </c>
      <c r="E3568" s="479">
        <v>0</v>
      </c>
      <c r="F3568" s="276">
        <v>0</v>
      </c>
      <c r="G3568" s="276">
        <v>0</v>
      </c>
      <c r="H3568" s="276">
        <v>0</v>
      </c>
      <c r="I3568" s="276">
        <v>-10</v>
      </c>
      <c r="J3568" s="276">
        <v>-10</v>
      </c>
      <c r="K3568" s="479">
        <v>0</v>
      </c>
    </row>
    <row r="3569" spans="1:11" x14ac:dyDescent="0.2">
      <c r="A3569" s="209" t="s">
        <v>1756</v>
      </c>
      <c r="B3569" s="209" t="s">
        <v>1126</v>
      </c>
      <c r="C3569" s="209" t="s">
        <v>1753</v>
      </c>
      <c r="D3569" s="276">
        <v>0</v>
      </c>
      <c r="E3569" s="479">
        <v>0</v>
      </c>
      <c r="F3569" s="276">
        <v>0</v>
      </c>
      <c r="G3569" s="276">
        <v>0</v>
      </c>
      <c r="H3569" s="276">
        <v>0</v>
      </c>
      <c r="I3569" s="276">
        <v>-263</v>
      </c>
      <c r="J3569" s="276">
        <v>-263</v>
      </c>
      <c r="K3569" s="479">
        <v>0</v>
      </c>
    </row>
    <row r="3570" spans="1:11" x14ac:dyDescent="0.2">
      <c r="A3570" s="209" t="s">
        <v>1756</v>
      </c>
      <c r="B3570" s="209" t="s">
        <v>1127</v>
      </c>
      <c r="C3570" s="209" t="s">
        <v>1753</v>
      </c>
      <c r="D3570" s="276">
        <v>0</v>
      </c>
      <c r="E3570" s="479">
        <v>0</v>
      </c>
      <c r="F3570" s="276">
        <v>0</v>
      </c>
      <c r="G3570" s="276">
        <v>0</v>
      </c>
      <c r="H3570" s="276">
        <v>0</v>
      </c>
      <c r="I3570" s="276">
        <v>-15</v>
      </c>
      <c r="J3570" s="276">
        <v>-15</v>
      </c>
      <c r="K3570" s="479">
        <v>0</v>
      </c>
    </row>
    <row r="3571" spans="1:11" x14ac:dyDescent="0.2">
      <c r="A3571" s="209" t="s">
        <v>1756</v>
      </c>
      <c r="B3571" s="209" t="s">
        <v>7</v>
      </c>
      <c r="C3571" s="209" t="s">
        <v>1753</v>
      </c>
      <c r="D3571" s="276">
        <v>0</v>
      </c>
      <c r="E3571" s="479">
        <v>0</v>
      </c>
      <c r="F3571" s="276">
        <v>0</v>
      </c>
      <c r="G3571" s="276">
        <v>0</v>
      </c>
      <c r="H3571" s="276">
        <v>0</v>
      </c>
      <c r="I3571" s="276">
        <v>-59</v>
      </c>
      <c r="J3571" s="276">
        <v>-59</v>
      </c>
      <c r="K3571" s="479">
        <v>0</v>
      </c>
    </row>
    <row r="3572" spans="1:11" x14ac:dyDescent="0.2">
      <c r="A3572" s="209" t="s">
        <v>1756</v>
      </c>
      <c r="B3572" s="209" t="s">
        <v>886</v>
      </c>
      <c r="C3572" s="209" t="s">
        <v>1753</v>
      </c>
      <c r="D3572" s="276">
        <v>0</v>
      </c>
      <c r="E3572" s="479">
        <v>0</v>
      </c>
      <c r="F3572" s="276">
        <v>0</v>
      </c>
      <c r="G3572" s="276">
        <v>0</v>
      </c>
      <c r="H3572" s="276">
        <v>0</v>
      </c>
      <c r="I3572" s="276">
        <v>-13</v>
      </c>
      <c r="J3572" s="276">
        <v>-13</v>
      </c>
      <c r="K3572" s="479">
        <v>0</v>
      </c>
    </row>
    <row r="3573" spans="1:11" x14ac:dyDescent="0.2">
      <c r="A3573" s="209" t="s">
        <v>1756</v>
      </c>
      <c r="B3573" s="209" t="s">
        <v>883</v>
      </c>
      <c r="C3573" s="209" t="s">
        <v>1753</v>
      </c>
      <c r="D3573" s="276">
        <v>0</v>
      </c>
      <c r="E3573" s="479">
        <v>0</v>
      </c>
      <c r="F3573" s="276">
        <v>0</v>
      </c>
      <c r="G3573" s="276">
        <v>0</v>
      </c>
      <c r="H3573" s="276">
        <v>0</v>
      </c>
      <c r="I3573" s="276">
        <v>-33</v>
      </c>
      <c r="J3573" s="276">
        <v>-33</v>
      </c>
      <c r="K3573" s="479">
        <v>0</v>
      </c>
    </row>
    <row r="3574" spans="1:11" x14ac:dyDescent="0.2">
      <c r="A3574" s="209" t="s">
        <v>1756</v>
      </c>
      <c r="B3574" s="209" t="s">
        <v>1128</v>
      </c>
      <c r="C3574" s="209" t="s">
        <v>1753</v>
      </c>
      <c r="D3574" s="276">
        <v>0</v>
      </c>
      <c r="E3574" s="479">
        <v>0</v>
      </c>
      <c r="F3574" s="276">
        <v>0</v>
      </c>
      <c r="G3574" s="276">
        <v>0</v>
      </c>
      <c r="H3574" s="276">
        <v>0</v>
      </c>
      <c r="I3574" s="276">
        <v>-16</v>
      </c>
      <c r="J3574" s="276">
        <v>-16</v>
      </c>
      <c r="K3574" s="479">
        <v>0</v>
      </c>
    </row>
    <row r="3575" spans="1:11" x14ac:dyDescent="0.2">
      <c r="A3575" s="209" t="s">
        <v>1756</v>
      </c>
      <c r="B3575" s="209" t="s">
        <v>1129</v>
      </c>
      <c r="C3575" s="209" t="s">
        <v>1753</v>
      </c>
      <c r="D3575" s="276">
        <v>0</v>
      </c>
      <c r="E3575" s="479">
        <v>0</v>
      </c>
      <c r="F3575" s="276">
        <v>0</v>
      </c>
      <c r="G3575" s="276">
        <v>0</v>
      </c>
      <c r="H3575" s="276">
        <v>0</v>
      </c>
      <c r="I3575" s="276">
        <v>-4</v>
      </c>
      <c r="J3575" s="276">
        <v>-4</v>
      </c>
      <c r="K3575" s="479">
        <v>0</v>
      </c>
    </row>
    <row r="3576" spans="1:11" x14ac:dyDescent="0.2">
      <c r="A3576" s="209" t="s">
        <v>1756</v>
      </c>
      <c r="B3576" s="209" t="s">
        <v>1130</v>
      </c>
      <c r="C3576" s="209" t="s">
        <v>1753</v>
      </c>
      <c r="D3576" s="276">
        <v>0</v>
      </c>
      <c r="E3576" s="479">
        <v>0</v>
      </c>
      <c r="F3576" s="276">
        <v>0</v>
      </c>
      <c r="G3576" s="276">
        <v>0</v>
      </c>
      <c r="H3576" s="276">
        <v>0</v>
      </c>
      <c r="I3576" s="276">
        <v>-3</v>
      </c>
      <c r="J3576" s="276">
        <v>-3</v>
      </c>
      <c r="K3576" s="479">
        <v>0</v>
      </c>
    </row>
    <row r="3577" spans="1:11" x14ac:dyDescent="0.2">
      <c r="A3577" s="209" t="s">
        <v>1756</v>
      </c>
      <c r="B3577" s="209" t="s">
        <v>1131</v>
      </c>
      <c r="C3577" s="209" t="s">
        <v>1753</v>
      </c>
      <c r="D3577" s="276">
        <v>0</v>
      </c>
      <c r="E3577" s="479">
        <v>0</v>
      </c>
      <c r="F3577" s="276">
        <v>0</v>
      </c>
      <c r="G3577" s="276">
        <v>0</v>
      </c>
      <c r="H3577" s="276">
        <v>0</v>
      </c>
      <c r="I3577" s="276">
        <v>-1</v>
      </c>
      <c r="J3577" s="276">
        <v>-1</v>
      </c>
      <c r="K3577" s="479">
        <v>0</v>
      </c>
    </row>
    <row r="3578" spans="1:11" x14ac:dyDescent="0.2">
      <c r="A3578" s="209" t="s">
        <v>1756</v>
      </c>
      <c r="B3578" s="209" t="s">
        <v>880</v>
      </c>
      <c r="C3578" s="209" t="s">
        <v>1753</v>
      </c>
      <c r="D3578" s="276">
        <v>0</v>
      </c>
      <c r="E3578" s="479">
        <v>0</v>
      </c>
      <c r="F3578" s="276">
        <v>0</v>
      </c>
      <c r="G3578" s="276">
        <v>0</v>
      </c>
      <c r="H3578" s="276">
        <v>0</v>
      </c>
      <c r="I3578" s="276">
        <v>-56</v>
      </c>
      <c r="J3578" s="276">
        <v>-56</v>
      </c>
      <c r="K3578" s="479">
        <v>0</v>
      </c>
    </row>
    <row r="3579" spans="1:11" x14ac:dyDescent="0.2">
      <c r="A3579" s="209" t="s">
        <v>1756</v>
      </c>
      <c r="B3579" s="209" t="s">
        <v>1132</v>
      </c>
      <c r="C3579" s="209" t="s">
        <v>1753</v>
      </c>
      <c r="D3579" s="276">
        <v>0</v>
      </c>
      <c r="E3579" s="479">
        <v>0</v>
      </c>
      <c r="F3579" s="276">
        <v>0</v>
      </c>
      <c r="G3579" s="276">
        <v>0</v>
      </c>
      <c r="H3579" s="276">
        <v>0</v>
      </c>
      <c r="I3579" s="276">
        <v>-59</v>
      </c>
      <c r="J3579" s="276">
        <v>-59</v>
      </c>
      <c r="K3579" s="479">
        <v>0</v>
      </c>
    </row>
    <row r="3580" spans="1:11" x14ac:dyDescent="0.2">
      <c r="A3580" s="209" t="s">
        <v>1756</v>
      </c>
      <c r="B3580" s="209" t="s">
        <v>878</v>
      </c>
      <c r="C3580" s="209" t="s">
        <v>1753</v>
      </c>
      <c r="D3580" s="276">
        <v>0</v>
      </c>
      <c r="E3580" s="479">
        <v>0</v>
      </c>
      <c r="F3580" s="276">
        <v>0</v>
      </c>
      <c r="G3580" s="276">
        <v>0</v>
      </c>
      <c r="H3580" s="276">
        <v>0</v>
      </c>
      <c r="I3580" s="276">
        <v>-51</v>
      </c>
      <c r="J3580" s="276">
        <v>-51</v>
      </c>
      <c r="K3580" s="479">
        <v>0</v>
      </c>
    </row>
    <row r="3581" spans="1:11" x14ac:dyDescent="0.2">
      <c r="A3581" s="209" t="s">
        <v>1756</v>
      </c>
      <c r="B3581" s="209" t="s">
        <v>877</v>
      </c>
      <c r="C3581" s="209" t="s">
        <v>1753</v>
      </c>
      <c r="D3581" s="276">
        <v>0</v>
      </c>
      <c r="E3581" s="479">
        <v>0</v>
      </c>
      <c r="F3581" s="276">
        <v>0</v>
      </c>
      <c r="G3581" s="276">
        <v>0</v>
      </c>
      <c r="H3581" s="276">
        <v>0</v>
      </c>
      <c r="I3581" s="276">
        <v>-187</v>
      </c>
      <c r="J3581" s="276">
        <v>-187</v>
      </c>
      <c r="K3581" s="479">
        <v>0</v>
      </c>
    </row>
    <row r="3582" spans="1:11" x14ac:dyDescent="0.2">
      <c r="A3582" s="209" t="s">
        <v>1756</v>
      </c>
      <c r="B3582" s="209" t="s">
        <v>875</v>
      </c>
      <c r="C3582" s="209" t="s">
        <v>1753</v>
      </c>
      <c r="D3582" s="276">
        <v>0</v>
      </c>
      <c r="E3582" s="479">
        <v>0</v>
      </c>
      <c r="F3582" s="276">
        <v>0</v>
      </c>
      <c r="G3582" s="276">
        <v>0</v>
      </c>
      <c r="H3582" s="276">
        <v>0</v>
      </c>
      <c r="I3582" s="276">
        <v>-16</v>
      </c>
      <c r="J3582" s="276">
        <v>-16</v>
      </c>
      <c r="K3582" s="479">
        <v>0</v>
      </c>
    </row>
    <row r="3583" spans="1:11" x14ac:dyDescent="0.2">
      <c r="A3583" s="209" t="s">
        <v>1756</v>
      </c>
      <c r="B3583" s="209" t="s">
        <v>873</v>
      </c>
      <c r="C3583" s="209" t="s">
        <v>1753</v>
      </c>
      <c r="D3583" s="276">
        <v>0</v>
      </c>
      <c r="E3583" s="479">
        <v>0</v>
      </c>
      <c r="F3583" s="276">
        <v>0</v>
      </c>
      <c r="G3583" s="276">
        <v>0</v>
      </c>
      <c r="H3583" s="276">
        <v>0</v>
      </c>
      <c r="I3583" s="276">
        <v>-16</v>
      </c>
      <c r="J3583" s="276">
        <v>-16</v>
      </c>
      <c r="K3583" s="479">
        <v>0</v>
      </c>
    </row>
    <row r="3584" spans="1:11" x14ac:dyDescent="0.2">
      <c r="A3584" s="209" t="s">
        <v>1756</v>
      </c>
      <c r="B3584" s="209" t="s">
        <v>1133</v>
      </c>
      <c r="C3584" s="209" t="s">
        <v>1753</v>
      </c>
      <c r="D3584" s="276">
        <v>0</v>
      </c>
      <c r="E3584" s="479">
        <v>0</v>
      </c>
      <c r="F3584" s="276">
        <v>0</v>
      </c>
      <c r="G3584" s="276">
        <v>0</v>
      </c>
      <c r="H3584" s="276">
        <v>0</v>
      </c>
      <c r="I3584" s="276">
        <v>-698</v>
      </c>
      <c r="J3584" s="276">
        <v>-698</v>
      </c>
      <c r="K3584" s="479">
        <v>0</v>
      </c>
    </row>
    <row r="3585" spans="1:11" x14ac:dyDescent="0.2">
      <c r="A3585" s="209" t="s">
        <v>1756</v>
      </c>
      <c r="B3585" s="209" t="s">
        <v>870</v>
      </c>
      <c r="C3585" s="209" t="s">
        <v>1753</v>
      </c>
      <c r="D3585" s="276">
        <v>0</v>
      </c>
      <c r="E3585" s="479">
        <v>0</v>
      </c>
      <c r="F3585" s="276">
        <v>0</v>
      </c>
      <c r="G3585" s="276">
        <v>0</v>
      </c>
      <c r="H3585" s="276">
        <v>0</v>
      </c>
      <c r="I3585" s="276">
        <v>-133</v>
      </c>
      <c r="J3585" s="276">
        <v>-133</v>
      </c>
      <c r="K3585" s="479">
        <v>0</v>
      </c>
    </row>
    <row r="3586" spans="1:11" x14ac:dyDescent="0.2">
      <c r="A3586" s="209" t="s">
        <v>1756</v>
      </c>
      <c r="B3586" s="209" t="s">
        <v>1134</v>
      </c>
      <c r="C3586" s="209" t="s">
        <v>1753</v>
      </c>
      <c r="D3586" s="276">
        <v>0</v>
      </c>
      <c r="E3586" s="479">
        <v>0</v>
      </c>
      <c r="F3586" s="276">
        <v>0</v>
      </c>
      <c r="G3586" s="276">
        <v>0</v>
      </c>
      <c r="H3586" s="276">
        <v>0</v>
      </c>
      <c r="I3586" s="276">
        <v>-55</v>
      </c>
      <c r="J3586" s="276">
        <v>-55</v>
      </c>
      <c r="K3586" s="479">
        <v>0</v>
      </c>
    </row>
    <row r="3587" spans="1:11" x14ac:dyDescent="0.2">
      <c r="A3587" s="209" t="s">
        <v>1756</v>
      </c>
      <c r="B3587" s="209" t="s">
        <v>866</v>
      </c>
      <c r="C3587" s="209" t="s">
        <v>1753</v>
      </c>
      <c r="D3587" s="276">
        <v>0</v>
      </c>
      <c r="E3587" s="479">
        <v>0</v>
      </c>
      <c r="F3587" s="276">
        <v>0</v>
      </c>
      <c r="G3587" s="276">
        <v>0</v>
      </c>
      <c r="H3587" s="276">
        <v>0</v>
      </c>
      <c r="I3587" s="276">
        <v>-56</v>
      </c>
      <c r="J3587" s="276">
        <v>-56</v>
      </c>
      <c r="K3587" s="479">
        <v>0</v>
      </c>
    </row>
    <row r="3588" spans="1:11" x14ac:dyDescent="0.2">
      <c r="A3588" s="209" t="s">
        <v>1756</v>
      </c>
      <c r="B3588" s="209" t="s">
        <v>865</v>
      </c>
      <c r="C3588" s="209" t="s">
        <v>1753</v>
      </c>
      <c r="D3588" s="276">
        <v>0</v>
      </c>
      <c r="E3588" s="479">
        <v>0</v>
      </c>
      <c r="F3588" s="276">
        <v>0</v>
      </c>
      <c r="G3588" s="276">
        <v>0</v>
      </c>
      <c r="H3588" s="276">
        <v>0</v>
      </c>
      <c r="I3588" s="276">
        <v>-298</v>
      </c>
      <c r="J3588" s="276">
        <v>-298</v>
      </c>
      <c r="K3588" s="479">
        <v>0</v>
      </c>
    </row>
    <row r="3589" spans="1:11" x14ac:dyDescent="0.2">
      <c r="A3589" s="209" t="s">
        <v>1756</v>
      </c>
      <c r="B3589" s="209" t="s">
        <v>863</v>
      </c>
      <c r="C3589" s="209" t="s">
        <v>1753</v>
      </c>
      <c r="D3589" s="276">
        <v>0</v>
      </c>
      <c r="E3589" s="479">
        <v>0</v>
      </c>
      <c r="F3589" s="276">
        <v>0</v>
      </c>
      <c r="G3589" s="276">
        <v>0</v>
      </c>
      <c r="H3589" s="276">
        <v>0</v>
      </c>
      <c r="I3589" s="276">
        <v>-18</v>
      </c>
      <c r="J3589" s="276">
        <v>-18</v>
      </c>
      <c r="K3589" s="479">
        <v>0</v>
      </c>
    </row>
    <row r="3590" spans="1:11" x14ac:dyDescent="0.2">
      <c r="A3590" s="209" t="s">
        <v>1756</v>
      </c>
      <c r="B3590" s="209" t="s">
        <v>1135</v>
      </c>
      <c r="C3590" s="209" t="s">
        <v>1753</v>
      </c>
      <c r="D3590" s="276">
        <v>0</v>
      </c>
      <c r="E3590" s="479">
        <v>0</v>
      </c>
      <c r="F3590" s="276">
        <v>0</v>
      </c>
      <c r="G3590" s="276">
        <v>0</v>
      </c>
      <c r="H3590" s="276">
        <v>0</v>
      </c>
      <c r="I3590" s="276">
        <v>-7</v>
      </c>
      <c r="J3590" s="276">
        <v>-7</v>
      </c>
      <c r="K3590" s="479">
        <v>0</v>
      </c>
    </row>
    <row r="3591" spans="1:11" x14ac:dyDescent="0.2">
      <c r="A3591" s="209" t="s">
        <v>1756</v>
      </c>
      <c r="B3591" s="209" t="s">
        <v>861</v>
      </c>
      <c r="C3591" s="209" t="s">
        <v>1753</v>
      </c>
      <c r="D3591" s="276">
        <v>0</v>
      </c>
      <c r="E3591" s="479">
        <v>0</v>
      </c>
      <c r="F3591" s="276">
        <v>0</v>
      </c>
      <c r="G3591" s="276">
        <v>0</v>
      </c>
      <c r="H3591" s="276">
        <v>0</v>
      </c>
      <c r="I3591" s="276">
        <v>-3116</v>
      </c>
      <c r="J3591" s="276">
        <v>-3116</v>
      </c>
      <c r="K3591" s="479">
        <v>0</v>
      </c>
    </row>
    <row r="3592" spans="1:11" x14ac:dyDescent="0.2">
      <c r="A3592" s="209" t="s">
        <v>1756</v>
      </c>
      <c r="B3592" s="209" t="s">
        <v>859</v>
      </c>
      <c r="C3592" s="209" t="s">
        <v>1753</v>
      </c>
      <c r="D3592" s="276">
        <v>0</v>
      </c>
      <c r="E3592" s="479">
        <v>0</v>
      </c>
      <c r="F3592" s="276">
        <v>0</v>
      </c>
      <c r="G3592" s="276">
        <v>0</v>
      </c>
      <c r="H3592" s="276">
        <v>0</v>
      </c>
      <c r="I3592" s="276">
        <v>-26</v>
      </c>
      <c r="J3592" s="276">
        <v>-26</v>
      </c>
      <c r="K3592" s="479">
        <v>0</v>
      </c>
    </row>
    <row r="3593" spans="1:11" x14ac:dyDescent="0.2">
      <c r="A3593" s="209" t="s">
        <v>1756</v>
      </c>
      <c r="B3593" s="209" t="s">
        <v>1136</v>
      </c>
      <c r="C3593" s="209" t="s">
        <v>1753</v>
      </c>
      <c r="D3593" s="276">
        <v>0</v>
      </c>
      <c r="E3593" s="479">
        <v>0</v>
      </c>
      <c r="F3593" s="276">
        <v>0</v>
      </c>
      <c r="G3593" s="276">
        <v>0</v>
      </c>
      <c r="H3593" s="276">
        <v>0</v>
      </c>
      <c r="I3593" s="276">
        <v>-119</v>
      </c>
      <c r="J3593" s="276">
        <v>-119</v>
      </c>
      <c r="K3593" s="479">
        <v>0</v>
      </c>
    </row>
    <row r="3594" spans="1:11" x14ac:dyDescent="0.2">
      <c r="A3594" s="209" t="s">
        <v>1756</v>
      </c>
      <c r="B3594" s="209" t="s">
        <v>1138</v>
      </c>
      <c r="C3594" s="209" t="s">
        <v>1753</v>
      </c>
      <c r="D3594" s="276">
        <v>0</v>
      </c>
      <c r="E3594" s="479">
        <v>0</v>
      </c>
      <c r="F3594" s="276">
        <v>0</v>
      </c>
      <c r="G3594" s="276">
        <v>0</v>
      </c>
      <c r="H3594" s="276">
        <v>0</v>
      </c>
      <c r="I3594" s="276">
        <v>-112</v>
      </c>
      <c r="J3594" s="276">
        <v>-112</v>
      </c>
      <c r="K3594" s="479">
        <v>0</v>
      </c>
    </row>
    <row r="3595" spans="1:11" x14ac:dyDescent="0.2">
      <c r="A3595" s="209" t="s">
        <v>1756</v>
      </c>
      <c r="B3595" s="209" t="s">
        <v>839</v>
      </c>
      <c r="C3595" s="209" t="s">
        <v>1753</v>
      </c>
      <c r="D3595" s="276">
        <v>0</v>
      </c>
      <c r="E3595" s="479">
        <v>0</v>
      </c>
      <c r="F3595" s="276">
        <v>0</v>
      </c>
      <c r="G3595" s="276">
        <v>0</v>
      </c>
      <c r="H3595" s="276">
        <v>0</v>
      </c>
      <c r="I3595" s="276">
        <v>-19</v>
      </c>
      <c r="J3595" s="276">
        <v>-19</v>
      </c>
      <c r="K3595" s="479">
        <v>0</v>
      </c>
    </row>
    <row r="3596" spans="1:11" x14ac:dyDescent="0.2">
      <c r="A3596" s="209" t="s">
        <v>1756</v>
      </c>
      <c r="B3596" s="209" t="s">
        <v>837</v>
      </c>
      <c r="C3596" s="209" t="s">
        <v>1753</v>
      </c>
      <c r="D3596" s="276">
        <v>0</v>
      </c>
      <c r="E3596" s="479">
        <v>0</v>
      </c>
      <c r="F3596" s="276">
        <v>0</v>
      </c>
      <c r="G3596" s="276">
        <v>0</v>
      </c>
      <c r="H3596" s="276">
        <v>0</v>
      </c>
      <c r="I3596" s="276">
        <v>-996</v>
      </c>
      <c r="J3596" s="276">
        <v>-996</v>
      </c>
      <c r="K3596" s="479">
        <v>0</v>
      </c>
    </row>
    <row r="3597" spans="1:11" x14ac:dyDescent="0.2">
      <c r="A3597" s="209" t="s">
        <v>1756</v>
      </c>
      <c r="B3597" s="209" t="s">
        <v>1153</v>
      </c>
      <c r="C3597" s="209" t="s">
        <v>1753</v>
      </c>
      <c r="D3597" s="276">
        <v>0</v>
      </c>
      <c r="E3597" s="479">
        <v>0</v>
      </c>
      <c r="F3597" s="276">
        <v>0</v>
      </c>
      <c r="G3597" s="276">
        <v>0</v>
      </c>
      <c r="H3597" s="276">
        <v>0</v>
      </c>
      <c r="I3597" s="276">
        <v>110965</v>
      </c>
      <c r="J3597" s="276">
        <v>110965</v>
      </c>
      <c r="K3597" s="479">
        <v>0</v>
      </c>
    </row>
    <row r="3598" spans="1:11" x14ac:dyDescent="0.2">
      <c r="A3598" s="209" t="s">
        <v>1756</v>
      </c>
      <c r="B3598" s="209" t="s">
        <v>1167</v>
      </c>
      <c r="C3598" s="209" t="s">
        <v>1753</v>
      </c>
      <c r="D3598" s="276">
        <v>0</v>
      </c>
      <c r="E3598" s="479">
        <v>0</v>
      </c>
      <c r="F3598" s="276">
        <v>0</v>
      </c>
      <c r="G3598" s="276">
        <v>0</v>
      </c>
      <c r="H3598" s="276">
        <v>0</v>
      </c>
      <c r="I3598" s="276">
        <v>-120</v>
      </c>
      <c r="J3598" s="276">
        <v>-120</v>
      </c>
      <c r="K3598" s="479">
        <v>0</v>
      </c>
    </row>
    <row r="3599" spans="1:11" x14ac:dyDescent="0.2">
      <c r="A3599" s="209" t="s">
        <v>1756</v>
      </c>
      <c r="B3599" s="209" t="s">
        <v>1169</v>
      </c>
      <c r="C3599" s="209" t="s">
        <v>1753</v>
      </c>
      <c r="D3599" s="276">
        <v>0</v>
      </c>
      <c r="E3599" s="479">
        <v>0</v>
      </c>
      <c r="F3599" s="276">
        <v>0</v>
      </c>
      <c r="G3599" s="276">
        <v>0</v>
      </c>
      <c r="H3599" s="276">
        <v>0</v>
      </c>
      <c r="I3599" s="276">
        <v>-1268</v>
      </c>
      <c r="J3599" s="276">
        <v>-1268</v>
      </c>
      <c r="K3599" s="479">
        <v>0</v>
      </c>
    </row>
    <row r="3600" spans="1:11" x14ac:dyDescent="0.2">
      <c r="A3600" s="209" t="s">
        <v>1756</v>
      </c>
      <c r="B3600" s="209" t="s">
        <v>1189</v>
      </c>
      <c r="C3600" s="209" t="s">
        <v>1753</v>
      </c>
      <c r="D3600" s="276">
        <v>0</v>
      </c>
      <c r="E3600" s="479">
        <v>0</v>
      </c>
      <c r="F3600" s="276">
        <v>0</v>
      </c>
      <c r="G3600" s="276">
        <v>0</v>
      </c>
      <c r="H3600" s="276">
        <v>0</v>
      </c>
      <c r="I3600" s="276">
        <v>-8446</v>
      </c>
      <c r="J3600" s="276">
        <v>-8446</v>
      </c>
      <c r="K3600" s="479">
        <v>0</v>
      </c>
    </row>
    <row r="3601" spans="1:11" x14ac:dyDescent="0.2">
      <c r="A3601" s="209" t="s">
        <v>1757</v>
      </c>
      <c r="B3601" s="209" t="s">
        <v>508</v>
      </c>
      <c r="C3601" s="209" t="s">
        <v>1753</v>
      </c>
      <c r="D3601" s="276">
        <v>0</v>
      </c>
      <c r="E3601" s="479">
        <v>0</v>
      </c>
      <c r="F3601" s="276">
        <v>0</v>
      </c>
      <c r="G3601" s="276">
        <v>0</v>
      </c>
      <c r="H3601" s="276">
        <v>0</v>
      </c>
      <c r="I3601" s="276">
        <v>-88231</v>
      </c>
      <c r="J3601" s="276">
        <v>-88231</v>
      </c>
      <c r="K3601" s="479">
        <v>0</v>
      </c>
    </row>
    <row r="3602" spans="1:11" x14ac:dyDescent="0.2">
      <c r="A3602" s="209" t="s">
        <v>1757</v>
      </c>
      <c r="B3602" s="209" t="s">
        <v>500</v>
      </c>
      <c r="C3602" s="209" t="s">
        <v>1753</v>
      </c>
      <c r="D3602" s="276">
        <v>0</v>
      </c>
      <c r="E3602" s="479">
        <v>0</v>
      </c>
      <c r="F3602" s="276">
        <v>0</v>
      </c>
      <c r="G3602" s="276">
        <v>0</v>
      </c>
      <c r="H3602" s="276">
        <v>0</v>
      </c>
      <c r="I3602" s="276">
        <v>-33238</v>
      </c>
      <c r="J3602" s="276">
        <v>-33238</v>
      </c>
      <c r="K3602" s="479">
        <v>0</v>
      </c>
    </row>
    <row r="3603" spans="1:11" x14ac:dyDescent="0.2">
      <c r="A3603" s="209" t="s">
        <v>1757</v>
      </c>
      <c r="B3603" s="209" t="s">
        <v>490</v>
      </c>
      <c r="C3603" s="209" t="s">
        <v>1753</v>
      </c>
      <c r="D3603" s="276">
        <v>0</v>
      </c>
      <c r="E3603" s="479">
        <v>0</v>
      </c>
      <c r="F3603" s="276">
        <v>0</v>
      </c>
      <c r="G3603" s="276">
        <v>0</v>
      </c>
      <c r="H3603" s="276">
        <v>0</v>
      </c>
      <c r="I3603" s="276">
        <v>-219444</v>
      </c>
      <c r="J3603" s="276">
        <v>-219444</v>
      </c>
      <c r="K3603" s="479">
        <v>0</v>
      </c>
    </row>
    <row r="3604" spans="1:11" x14ac:dyDescent="0.2">
      <c r="A3604" s="209" t="s">
        <v>1757</v>
      </c>
      <c r="B3604" s="209" t="s">
        <v>489</v>
      </c>
      <c r="C3604" s="209" t="s">
        <v>1753</v>
      </c>
      <c r="D3604" s="276">
        <v>0</v>
      </c>
      <c r="E3604" s="479">
        <v>0</v>
      </c>
      <c r="F3604" s="276">
        <v>0</v>
      </c>
      <c r="G3604" s="276">
        <v>0</v>
      </c>
      <c r="H3604" s="276">
        <v>0</v>
      </c>
      <c r="I3604" s="276">
        <v>-27944</v>
      </c>
      <c r="J3604" s="276">
        <v>-27944</v>
      </c>
      <c r="K3604" s="479">
        <v>0</v>
      </c>
    </row>
    <row r="3605" spans="1:11" x14ac:dyDescent="0.2">
      <c r="A3605" s="209" t="s">
        <v>1757</v>
      </c>
      <c r="B3605" s="209" t="s">
        <v>487</v>
      </c>
      <c r="C3605" s="209" t="s">
        <v>1753</v>
      </c>
      <c r="D3605" s="276">
        <v>0</v>
      </c>
      <c r="E3605" s="479">
        <v>0</v>
      </c>
      <c r="F3605" s="276">
        <v>0</v>
      </c>
      <c r="G3605" s="276">
        <v>0</v>
      </c>
      <c r="H3605" s="276">
        <v>0</v>
      </c>
      <c r="I3605" s="276">
        <v>-19668</v>
      </c>
      <c r="J3605" s="276">
        <v>-19668</v>
      </c>
      <c r="K3605" s="479">
        <v>0</v>
      </c>
    </row>
    <row r="3606" spans="1:11" x14ac:dyDescent="0.2">
      <c r="A3606" s="209" t="s">
        <v>1757</v>
      </c>
      <c r="B3606" s="209" t="s">
        <v>479</v>
      </c>
      <c r="C3606" s="209" t="s">
        <v>1753</v>
      </c>
      <c r="D3606" s="276">
        <v>0</v>
      </c>
      <c r="E3606" s="479">
        <v>0</v>
      </c>
      <c r="F3606" s="276">
        <v>0</v>
      </c>
      <c r="G3606" s="276">
        <v>0</v>
      </c>
      <c r="H3606" s="276">
        <v>0</v>
      </c>
      <c r="I3606" s="276">
        <v>-34200</v>
      </c>
      <c r="J3606" s="276">
        <v>-34200</v>
      </c>
      <c r="K3606" s="479">
        <v>0</v>
      </c>
    </row>
    <row r="3607" spans="1:11" x14ac:dyDescent="0.2">
      <c r="A3607" s="209" t="s">
        <v>1757</v>
      </c>
      <c r="B3607" s="209" t="s">
        <v>472</v>
      </c>
      <c r="C3607" s="209" t="s">
        <v>1753</v>
      </c>
      <c r="D3607" s="276">
        <v>0</v>
      </c>
      <c r="E3607" s="479">
        <v>0</v>
      </c>
      <c r="F3607" s="276">
        <v>0</v>
      </c>
      <c r="G3607" s="276">
        <v>0</v>
      </c>
      <c r="H3607" s="276">
        <v>0</v>
      </c>
      <c r="I3607" s="276">
        <v>-68207</v>
      </c>
      <c r="J3607" s="276">
        <v>-68207</v>
      </c>
      <c r="K3607" s="479">
        <v>0</v>
      </c>
    </row>
    <row r="3608" spans="1:11" x14ac:dyDescent="0.2">
      <c r="A3608" s="209" t="s">
        <v>1757</v>
      </c>
      <c r="B3608" s="209" t="s">
        <v>1095</v>
      </c>
      <c r="C3608" s="209" t="s">
        <v>1753</v>
      </c>
      <c r="D3608" s="276">
        <v>0</v>
      </c>
      <c r="E3608" s="479">
        <v>0</v>
      </c>
      <c r="F3608" s="276">
        <v>0</v>
      </c>
      <c r="G3608" s="276">
        <v>0</v>
      </c>
      <c r="H3608" s="276">
        <v>0</v>
      </c>
      <c r="I3608" s="276">
        <v>-7282</v>
      </c>
      <c r="J3608" s="276">
        <v>-7282</v>
      </c>
      <c r="K3608" s="479">
        <v>0</v>
      </c>
    </row>
    <row r="3609" spans="1:11" x14ac:dyDescent="0.2">
      <c r="A3609" s="209" t="s">
        <v>1757</v>
      </c>
      <c r="B3609" s="209" t="s">
        <v>1096</v>
      </c>
      <c r="C3609" s="209" t="s">
        <v>1753</v>
      </c>
      <c r="D3609" s="276">
        <v>0</v>
      </c>
      <c r="E3609" s="479">
        <v>0</v>
      </c>
      <c r="F3609" s="276">
        <v>0</v>
      </c>
      <c r="G3609" s="276">
        <v>0</v>
      </c>
      <c r="H3609" s="276">
        <v>0</v>
      </c>
      <c r="I3609" s="276">
        <v>-14878</v>
      </c>
      <c r="J3609" s="276">
        <v>-14878</v>
      </c>
      <c r="K3609" s="479">
        <v>0</v>
      </c>
    </row>
    <row r="3610" spans="1:11" x14ac:dyDescent="0.2">
      <c r="A3610" s="209" t="s">
        <v>1757</v>
      </c>
      <c r="B3610" s="209" t="s">
        <v>1097</v>
      </c>
      <c r="C3610" s="209" t="s">
        <v>1753</v>
      </c>
      <c r="D3610" s="276">
        <v>0</v>
      </c>
      <c r="E3610" s="479">
        <v>0</v>
      </c>
      <c r="F3610" s="276">
        <v>0</v>
      </c>
      <c r="G3610" s="276">
        <v>0</v>
      </c>
      <c r="H3610" s="276">
        <v>0</v>
      </c>
      <c r="I3610" s="276">
        <v>-2111</v>
      </c>
      <c r="J3610" s="276">
        <v>-2111</v>
      </c>
      <c r="K3610" s="479">
        <v>0</v>
      </c>
    </row>
    <row r="3611" spans="1:11" x14ac:dyDescent="0.2">
      <c r="A3611" s="209" t="s">
        <v>1757</v>
      </c>
      <c r="B3611" s="209" t="s">
        <v>1098</v>
      </c>
      <c r="C3611" s="209" t="s">
        <v>1753</v>
      </c>
      <c r="D3611" s="276">
        <v>0</v>
      </c>
      <c r="E3611" s="479">
        <v>0</v>
      </c>
      <c r="F3611" s="276">
        <v>0</v>
      </c>
      <c r="G3611" s="276">
        <v>0</v>
      </c>
      <c r="H3611" s="276">
        <v>0</v>
      </c>
      <c r="I3611" s="276">
        <v>-52617</v>
      </c>
      <c r="J3611" s="276">
        <v>-52617</v>
      </c>
      <c r="K3611" s="479">
        <v>0</v>
      </c>
    </row>
    <row r="3612" spans="1:11" x14ac:dyDescent="0.2">
      <c r="A3612" s="209" t="s">
        <v>1757</v>
      </c>
      <c r="B3612" s="209" t="s">
        <v>1099</v>
      </c>
      <c r="C3612" s="209" t="s">
        <v>1753</v>
      </c>
      <c r="D3612" s="276">
        <v>0</v>
      </c>
      <c r="E3612" s="479">
        <v>0</v>
      </c>
      <c r="F3612" s="276">
        <v>0</v>
      </c>
      <c r="G3612" s="276">
        <v>0</v>
      </c>
      <c r="H3612" s="276">
        <v>0</v>
      </c>
      <c r="I3612" s="276">
        <v>-4021</v>
      </c>
      <c r="J3612" s="276">
        <v>-4021</v>
      </c>
      <c r="K3612" s="479">
        <v>0</v>
      </c>
    </row>
    <row r="3613" spans="1:11" x14ac:dyDescent="0.2">
      <c r="A3613" s="209" t="s">
        <v>1757</v>
      </c>
      <c r="B3613" s="209" t="s">
        <v>453</v>
      </c>
      <c r="C3613" s="209" t="s">
        <v>1753</v>
      </c>
      <c r="D3613" s="276">
        <v>0</v>
      </c>
      <c r="E3613" s="479">
        <v>0</v>
      </c>
      <c r="F3613" s="276">
        <v>0</v>
      </c>
      <c r="G3613" s="276">
        <v>0</v>
      </c>
      <c r="H3613" s="276">
        <v>0</v>
      </c>
      <c r="I3613" s="276">
        <v>-348879</v>
      </c>
      <c r="J3613" s="276">
        <v>-348879</v>
      </c>
      <c r="K3613" s="479">
        <v>0</v>
      </c>
    </row>
    <row r="3614" spans="1:11" x14ac:dyDescent="0.2">
      <c r="A3614" s="209" t="s">
        <v>1757</v>
      </c>
      <c r="B3614" s="209" t="s">
        <v>449</v>
      </c>
      <c r="C3614" s="209" t="s">
        <v>1753</v>
      </c>
      <c r="D3614" s="276">
        <v>0</v>
      </c>
      <c r="E3614" s="479">
        <v>0</v>
      </c>
      <c r="F3614" s="276">
        <v>0</v>
      </c>
      <c r="G3614" s="276">
        <v>0</v>
      </c>
      <c r="H3614" s="276">
        <v>0</v>
      </c>
      <c r="I3614" s="276">
        <v>-222660</v>
      </c>
      <c r="J3614" s="276">
        <v>-222660</v>
      </c>
      <c r="K3614" s="479">
        <v>0</v>
      </c>
    </row>
    <row r="3615" spans="1:11" x14ac:dyDescent="0.2">
      <c r="A3615" s="209" t="s">
        <v>1757</v>
      </c>
      <c r="B3615" s="209" t="s">
        <v>1826</v>
      </c>
      <c r="C3615" s="209" t="s">
        <v>1753</v>
      </c>
      <c r="D3615" s="276">
        <v>0</v>
      </c>
      <c r="E3615" s="479">
        <v>0</v>
      </c>
      <c r="F3615" s="276">
        <v>0</v>
      </c>
      <c r="G3615" s="276">
        <v>0</v>
      </c>
      <c r="H3615" s="276">
        <v>0</v>
      </c>
      <c r="I3615" s="276">
        <v>-66145</v>
      </c>
      <c r="J3615" s="276">
        <v>-66145</v>
      </c>
      <c r="K3615" s="479">
        <v>0</v>
      </c>
    </row>
    <row r="3616" spans="1:11" x14ac:dyDescent="0.2">
      <c r="A3616" s="209" t="s">
        <v>1757</v>
      </c>
      <c r="B3616" s="209" t="s">
        <v>444</v>
      </c>
      <c r="C3616" s="209" t="s">
        <v>1753</v>
      </c>
      <c r="D3616" s="276">
        <v>0</v>
      </c>
      <c r="E3616" s="479">
        <v>0</v>
      </c>
      <c r="F3616" s="276">
        <v>0</v>
      </c>
      <c r="G3616" s="276">
        <v>0</v>
      </c>
      <c r="H3616" s="276">
        <v>0</v>
      </c>
      <c r="I3616" s="276">
        <v>-200264</v>
      </c>
      <c r="J3616" s="276">
        <v>-200264</v>
      </c>
      <c r="K3616" s="479">
        <v>0</v>
      </c>
    </row>
    <row r="3617" spans="1:11" x14ac:dyDescent="0.2">
      <c r="A3617" s="209" t="s">
        <v>1757</v>
      </c>
      <c r="B3617" s="209" t="s">
        <v>440</v>
      </c>
      <c r="C3617" s="209" t="s">
        <v>1753</v>
      </c>
      <c r="D3617" s="276">
        <v>0</v>
      </c>
      <c r="E3617" s="479">
        <v>0</v>
      </c>
      <c r="F3617" s="276">
        <v>0</v>
      </c>
      <c r="G3617" s="276">
        <v>0</v>
      </c>
      <c r="H3617" s="276">
        <v>0</v>
      </c>
      <c r="I3617" s="276">
        <v>-130289</v>
      </c>
      <c r="J3617" s="276">
        <v>-130289</v>
      </c>
      <c r="K3617" s="479">
        <v>0</v>
      </c>
    </row>
    <row r="3618" spans="1:11" x14ac:dyDescent="0.2">
      <c r="A3618" s="209" t="s">
        <v>1757</v>
      </c>
      <c r="B3618" s="209" t="s">
        <v>292</v>
      </c>
      <c r="C3618" s="209" t="s">
        <v>1753</v>
      </c>
      <c r="D3618" s="276">
        <v>0</v>
      </c>
      <c r="E3618" s="479">
        <v>0</v>
      </c>
      <c r="F3618" s="276">
        <v>0</v>
      </c>
      <c r="G3618" s="276">
        <v>0</v>
      </c>
      <c r="H3618" s="276">
        <v>0</v>
      </c>
      <c r="I3618" s="276">
        <v>-94228</v>
      </c>
      <c r="J3618" s="276">
        <v>-94228</v>
      </c>
      <c r="K3618" s="479">
        <v>0</v>
      </c>
    </row>
    <row r="3619" spans="1:11" x14ac:dyDescent="0.2">
      <c r="A3619" s="209" t="s">
        <v>1757</v>
      </c>
      <c r="B3619" s="209" t="s">
        <v>290</v>
      </c>
      <c r="C3619" s="209" t="s">
        <v>1753</v>
      </c>
      <c r="D3619" s="276">
        <v>0</v>
      </c>
      <c r="E3619" s="479">
        <v>0</v>
      </c>
      <c r="F3619" s="276">
        <v>0</v>
      </c>
      <c r="G3619" s="276">
        <v>0</v>
      </c>
      <c r="H3619" s="276">
        <v>0</v>
      </c>
      <c r="I3619" s="276">
        <v>-241857</v>
      </c>
      <c r="J3619" s="276">
        <v>-241857</v>
      </c>
      <c r="K3619" s="479">
        <v>0</v>
      </c>
    </row>
    <row r="3620" spans="1:11" x14ac:dyDescent="0.2">
      <c r="A3620" s="209" t="s">
        <v>1757</v>
      </c>
      <c r="B3620" s="209" t="s">
        <v>287</v>
      </c>
      <c r="C3620" s="209" t="s">
        <v>1753</v>
      </c>
      <c r="D3620" s="276">
        <v>0</v>
      </c>
      <c r="E3620" s="479">
        <v>0</v>
      </c>
      <c r="F3620" s="276">
        <v>0</v>
      </c>
      <c r="G3620" s="276">
        <v>0</v>
      </c>
      <c r="H3620" s="276">
        <v>0</v>
      </c>
      <c r="I3620" s="276">
        <v>-38700</v>
      </c>
      <c r="J3620" s="276">
        <v>-38700</v>
      </c>
      <c r="K3620" s="479">
        <v>0</v>
      </c>
    </row>
    <row r="3621" spans="1:11" x14ac:dyDescent="0.2">
      <c r="A3621" s="209" t="s">
        <v>1757</v>
      </c>
      <c r="B3621" s="209" t="s">
        <v>284</v>
      </c>
      <c r="C3621" s="209" t="s">
        <v>1753</v>
      </c>
      <c r="D3621" s="276">
        <v>0</v>
      </c>
      <c r="E3621" s="479">
        <v>0</v>
      </c>
      <c r="F3621" s="276">
        <v>0</v>
      </c>
      <c r="G3621" s="276">
        <v>0</v>
      </c>
      <c r="H3621" s="276">
        <v>0</v>
      </c>
      <c r="I3621" s="276">
        <v>-189076</v>
      </c>
      <c r="J3621" s="276">
        <v>-189076</v>
      </c>
      <c r="K3621" s="479">
        <v>0</v>
      </c>
    </row>
    <row r="3622" spans="1:11" x14ac:dyDescent="0.2">
      <c r="A3622" s="209" t="s">
        <v>1757</v>
      </c>
      <c r="B3622" s="209" t="s">
        <v>273</v>
      </c>
      <c r="C3622" s="209" t="s">
        <v>1753</v>
      </c>
      <c r="D3622" s="276">
        <v>0</v>
      </c>
      <c r="E3622" s="479">
        <v>0</v>
      </c>
      <c r="F3622" s="276">
        <v>0</v>
      </c>
      <c r="G3622" s="276">
        <v>0</v>
      </c>
      <c r="H3622" s="276">
        <v>0</v>
      </c>
      <c r="I3622" s="276">
        <v>-251169</v>
      </c>
      <c r="J3622" s="276">
        <v>-251169</v>
      </c>
      <c r="K3622" s="479">
        <v>0</v>
      </c>
    </row>
    <row r="3623" spans="1:11" x14ac:dyDescent="0.2">
      <c r="A3623" s="209" t="s">
        <v>1757</v>
      </c>
      <c r="B3623" s="209" t="s">
        <v>267</v>
      </c>
      <c r="C3623" s="209" t="s">
        <v>1753</v>
      </c>
      <c r="D3623" s="276">
        <v>0</v>
      </c>
      <c r="E3623" s="479">
        <v>0</v>
      </c>
      <c r="F3623" s="276">
        <v>0</v>
      </c>
      <c r="G3623" s="276">
        <v>0</v>
      </c>
      <c r="H3623" s="276">
        <v>0</v>
      </c>
      <c r="I3623" s="276">
        <v>-199342</v>
      </c>
      <c r="J3623" s="276">
        <v>-199342</v>
      </c>
      <c r="K3623" s="479">
        <v>0</v>
      </c>
    </row>
    <row r="3624" spans="1:11" x14ac:dyDescent="0.2">
      <c r="A3624" s="209" t="s">
        <v>1757</v>
      </c>
      <c r="B3624" s="209" t="s">
        <v>264</v>
      </c>
      <c r="C3624" s="209" t="s">
        <v>1753</v>
      </c>
      <c r="D3624" s="276">
        <v>0</v>
      </c>
      <c r="E3624" s="479">
        <v>0</v>
      </c>
      <c r="F3624" s="276">
        <v>0</v>
      </c>
      <c r="G3624" s="276">
        <v>0</v>
      </c>
      <c r="H3624" s="276">
        <v>0</v>
      </c>
      <c r="I3624" s="276">
        <v>-233129</v>
      </c>
      <c r="J3624" s="276">
        <v>-233129</v>
      </c>
      <c r="K3624" s="479">
        <v>0</v>
      </c>
    </row>
    <row r="3625" spans="1:11" x14ac:dyDescent="0.2">
      <c r="A3625" s="209" t="s">
        <v>1757</v>
      </c>
      <c r="B3625" s="209" t="s">
        <v>262</v>
      </c>
      <c r="C3625" s="209" t="s">
        <v>1753</v>
      </c>
      <c r="D3625" s="276">
        <v>0</v>
      </c>
      <c r="E3625" s="479">
        <v>0</v>
      </c>
      <c r="F3625" s="276">
        <v>0</v>
      </c>
      <c r="G3625" s="276">
        <v>0</v>
      </c>
      <c r="H3625" s="276">
        <v>0</v>
      </c>
      <c r="I3625" s="276">
        <v>-200444</v>
      </c>
      <c r="J3625" s="276">
        <v>-200444</v>
      </c>
      <c r="K3625" s="479">
        <v>0</v>
      </c>
    </row>
    <row r="3626" spans="1:11" x14ac:dyDescent="0.2">
      <c r="A3626" s="209" t="s">
        <v>1757</v>
      </c>
      <c r="B3626" s="209" t="s">
        <v>260</v>
      </c>
      <c r="C3626" s="209" t="s">
        <v>1753</v>
      </c>
      <c r="D3626" s="276">
        <v>0</v>
      </c>
      <c r="E3626" s="479">
        <v>0</v>
      </c>
      <c r="F3626" s="276">
        <v>0</v>
      </c>
      <c r="G3626" s="276">
        <v>0</v>
      </c>
      <c r="H3626" s="276">
        <v>0</v>
      </c>
      <c r="I3626" s="276">
        <v>-38447</v>
      </c>
      <c r="J3626" s="276">
        <v>-38447</v>
      </c>
      <c r="K3626" s="479">
        <v>0</v>
      </c>
    </row>
    <row r="3627" spans="1:11" x14ac:dyDescent="0.2">
      <c r="A3627" s="209" t="s">
        <v>1757</v>
      </c>
      <c r="B3627" s="209" t="s">
        <v>258</v>
      </c>
      <c r="C3627" s="209" t="s">
        <v>1753</v>
      </c>
      <c r="D3627" s="276">
        <v>0</v>
      </c>
      <c r="E3627" s="479">
        <v>0</v>
      </c>
      <c r="F3627" s="276">
        <v>0</v>
      </c>
      <c r="G3627" s="276">
        <v>0</v>
      </c>
      <c r="H3627" s="276">
        <v>0</v>
      </c>
      <c r="I3627" s="276">
        <v>-7331</v>
      </c>
      <c r="J3627" s="276">
        <v>-7331</v>
      </c>
      <c r="K3627" s="479">
        <v>0</v>
      </c>
    </row>
    <row r="3628" spans="1:11" x14ac:dyDescent="0.2">
      <c r="A3628" s="209" t="s">
        <v>1757</v>
      </c>
      <c r="B3628" s="209" t="s">
        <v>254</v>
      </c>
      <c r="C3628" s="209" t="s">
        <v>1753</v>
      </c>
      <c r="D3628" s="276">
        <v>0</v>
      </c>
      <c r="E3628" s="479">
        <v>0</v>
      </c>
      <c r="F3628" s="276">
        <v>0</v>
      </c>
      <c r="G3628" s="276">
        <v>0</v>
      </c>
      <c r="H3628" s="276">
        <v>0</v>
      </c>
      <c r="I3628" s="276">
        <v>-7912</v>
      </c>
      <c r="J3628" s="276">
        <v>-7912</v>
      </c>
      <c r="K3628" s="479">
        <v>0</v>
      </c>
    </row>
    <row r="3629" spans="1:11" x14ac:dyDescent="0.2">
      <c r="A3629" s="209" t="s">
        <v>1757</v>
      </c>
      <c r="B3629" s="209" t="s">
        <v>251</v>
      </c>
      <c r="C3629" s="209" t="s">
        <v>1753</v>
      </c>
      <c r="D3629" s="276">
        <v>0</v>
      </c>
      <c r="E3629" s="479">
        <v>0</v>
      </c>
      <c r="F3629" s="276">
        <v>0</v>
      </c>
      <c r="G3629" s="276">
        <v>0</v>
      </c>
      <c r="H3629" s="276">
        <v>0</v>
      </c>
      <c r="I3629" s="276">
        <v>-3722</v>
      </c>
      <c r="J3629" s="276">
        <v>-3722</v>
      </c>
      <c r="K3629" s="479">
        <v>0</v>
      </c>
    </row>
    <row r="3630" spans="1:11" x14ac:dyDescent="0.2">
      <c r="A3630" s="209" t="s">
        <v>1757</v>
      </c>
      <c r="B3630" s="209" t="s">
        <v>247</v>
      </c>
      <c r="C3630" s="209" t="s">
        <v>1753</v>
      </c>
      <c r="D3630" s="276">
        <v>0</v>
      </c>
      <c r="E3630" s="479">
        <v>0</v>
      </c>
      <c r="F3630" s="276">
        <v>0</v>
      </c>
      <c r="G3630" s="276">
        <v>0</v>
      </c>
      <c r="H3630" s="276">
        <v>0</v>
      </c>
      <c r="I3630" s="276">
        <v>-7799</v>
      </c>
      <c r="J3630" s="276">
        <v>-7799</v>
      </c>
      <c r="K3630" s="479">
        <v>0</v>
      </c>
    </row>
    <row r="3631" spans="1:11" x14ac:dyDescent="0.2">
      <c r="A3631" s="209" t="s">
        <v>1757</v>
      </c>
      <c r="B3631" s="209" t="s">
        <v>243</v>
      </c>
      <c r="C3631" s="209" t="s">
        <v>1753</v>
      </c>
      <c r="D3631" s="276">
        <v>0</v>
      </c>
      <c r="E3631" s="479">
        <v>0</v>
      </c>
      <c r="F3631" s="276">
        <v>0</v>
      </c>
      <c r="G3631" s="276">
        <v>0</v>
      </c>
      <c r="H3631" s="276">
        <v>0</v>
      </c>
      <c r="I3631" s="276">
        <v>-200661</v>
      </c>
      <c r="J3631" s="276">
        <v>-200661</v>
      </c>
      <c r="K3631" s="479">
        <v>0</v>
      </c>
    </row>
    <row r="3632" spans="1:11" x14ac:dyDescent="0.2">
      <c r="A3632" s="209" t="s">
        <v>1757</v>
      </c>
      <c r="B3632" s="209" t="s">
        <v>240</v>
      </c>
      <c r="C3632" s="209" t="s">
        <v>1753</v>
      </c>
      <c r="D3632" s="276">
        <v>0</v>
      </c>
      <c r="E3632" s="479">
        <v>0</v>
      </c>
      <c r="F3632" s="276">
        <v>0</v>
      </c>
      <c r="G3632" s="276">
        <v>0</v>
      </c>
      <c r="H3632" s="276">
        <v>0</v>
      </c>
      <c r="I3632" s="276">
        <v>-28236</v>
      </c>
      <c r="J3632" s="276">
        <v>-28236</v>
      </c>
      <c r="K3632" s="479">
        <v>0</v>
      </c>
    </row>
    <row r="3633" spans="1:11" x14ac:dyDescent="0.2">
      <c r="A3633" s="209" t="s">
        <v>1757</v>
      </c>
      <c r="B3633" s="209" t="s">
        <v>237</v>
      </c>
      <c r="C3633" s="209" t="s">
        <v>1753</v>
      </c>
      <c r="D3633" s="276">
        <v>0</v>
      </c>
      <c r="E3633" s="479">
        <v>0</v>
      </c>
      <c r="F3633" s="276">
        <v>0</v>
      </c>
      <c r="G3633" s="276">
        <v>0</v>
      </c>
      <c r="H3633" s="276">
        <v>0</v>
      </c>
      <c r="I3633" s="276">
        <v>-76088</v>
      </c>
      <c r="J3633" s="276">
        <v>-76088</v>
      </c>
      <c r="K3633" s="479">
        <v>0</v>
      </c>
    </row>
    <row r="3634" spans="1:11" x14ac:dyDescent="0.2">
      <c r="A3634" s="209" t="s">
        <v>1757</v>
      </c>
      <c r="B3634" s="209" t="s">
        <v>234</v>
      </c>
      <c r="C3634" s="209" t="s">
        <v>1753</v>
      </c>
      <c r="D3634" s="276">
        <v>0</v>
      </c>
      <c r="E3634" s="479">
        <v>0</v>
      </c>
      <c r="F3634" s="276">
        <v>0</v>
      </c>
      <c r="G3634" s="276">
        <v>0</v>
      </c>
      <c r="H3634" s="276">
        <v>0</v>
      </c>
      <c r="I3634" s="276">
        <v>-178391</v>
      </c>
      <c r="J3634" s="276">
        <v>-178391</v>
      </c>
      <c r="K3634" s="479">
        <v>0</v>
      </c>
    </row>
    <row r="3635" spans="1:11" x14ac:dyDescent="0.2">
      <c r="A3635" s="209" t="s">
        <v>1757</v>
      </c>
      <c r="B3635" s="209" t="s">
        <v>230</v>
      </c>
      <c r="C3635" s="209" t="s">
        <v>1753</v>
      </c>
      <c r="D3635" s="276">
        <v>0</v>
      </c>
      <c r="E3635" s="479">
        <v>0</v>
      </c>
      <c r="F3635" s="276">
        <v>0</v>
      </c>
      <c r="G3635" s="276">
        <v>0</v>
      </c>
      <c r="H3635" s="276">
        <v>0</v>
      </c>
      <c r="I3635" s="276">
        <v>-94110</v>
      </c>
      <c r="J3635" s="276">
        <v>-94110</v>
      </c>
      <c r="K3635" s="479">
        <v>0</v>
      </c>
    </row>
    <row r="3636" spans="1:11" x14ac:dyDescent="0.2">
      <c r="A3636" s="209" t="s">
        <v>1757</v>
      </c>
      <c r="B3636" s="209" t="s">
        <v>1100</v>
      </c>
      <c r="C3636" s="209" t="s">
        <v>1753</v>
      </c>
      <c r="D3636" s="276">
        <v>0</v>
      </c>
      <c r="E3636" s="479">
        <v>0</v>
      </c>
      <c r="F3636" s="276">
        <v>0</v>
      </c>
      <c r="G3636" s="276">
        <v>0</v>
      </c>
      <c r="H3636" s="276">
        <v>0</v>
      </c>
      <c r="I3636" s="276">
        <v>-82880</v>
      </c>
      <c r="J3636" s="276">
        <v>-82880</v>
      </c>
      <c r="K3636" s="479">
        <v>0</v>
      </c>
    </row>
    <row r="3637" spans="1:11" x14ac:dyDescent="0.2">
      <c r="A3637" s="209" t="s">
        <v>1757</v>
      </c>
      <c r="B3637" s="209" t="s">
        <v>1101</v>
      </c>
      <c r="C3637" s="209" t="s">
        <v>1753</v>
      </c>
      <c r="D3637" s="276">
        <v>0</v>
      </c>
      <c r="E3637" s="479">
        <v>0</v>
      </c>
      <c r="F3637" s="276">
        <v>0</v>
      </c>
      <c r="G3637" s="276">
        <v>0</v>
      </c>
      <c r="H3637" s="276">
        <v>0</v>
      </c>
      <c r="I3637" s="276">
        <v>-37182</v>
      </c>
      <c r="J3637" s="276">
        <v>-37182</v>
      </c>
      <c r="K3637" s="479">
        <v>0</v>
      </c>
    </row>
    <row r="3638" spans="1:11" x14ac:dyDescent="0.2">
      <c r="A3638" s="209" t="s">
        <v>1757</v>
      </c>
      <c r="B3638" s="209" t="s">
        <v>1102</v>
      </c>
      <c r="C3638" s="209" t="s">
        <v>1753</v>
      </c>
      <c r="D3638" s="276">
        <v>0</v>
      </c>
      <c r="E3638" s="479">
        <v>0</v>
      </c>
      <c r="F3638" s="276">
        <v>0</v>
      </c>
      <c r="G3638" s="276">
        <v>0</v>
      </c>
      <c r="H3638" s="276">
        <v>0</v>
      </c>
      <c r="I3638" s="276">
        <v>-194538</v>
      </c>
      <c r="J3638" s="276">
        <v>-194538</v>
      </c>
      <c r="K3638" s="479">
        <v>0</v>
      </c>
    </row>
    <row r="3639" spans="1:11" x14ac:dyDescent="0.2">
      <c r="A3639" s="209" t="s">
        <v>1757</v>
      </c>
      <c r="B3639" s="209" t="s">
        <v>1103</v>
      </c>
      <c r="C3639" s="209" t="s">
        <v>1753</v>
      </c>
      <c r="D3639" s="276">
        <v>0</v>
      </c>
      <c r="E3639" s="479">
        <v>0</v>
      </c>
      <c r="F3639" s="276">
        <v>0</v>
      </c>
      <c r="G3639" s="276">
        <v>0</v>
      </c>
      <c r="H3639" s="276">
        <v>0</v>
      </c>
      <c r="I3639" s="276">
        <v>-72420</v>
      </c>
      <c r="J3639" s="276">
        <v>-72420</v>
      </c>
      <c r="K3639" s="479">
        <v>0</v>
      </c>
    </row>
    <row r="3640" spans="1:11" x14ac:dyDescent="0.2">
      <c r="A3640" s="209" t="s">
        <v>1757</v>
      </c>
      <c r="B3640" s="209" t="s">
        <v>1104</v>
      </c>
      <c r="C3640" s="209" t="s">
        <v>1753</v>
      </c>
      <c r="D3640" s="276">
        <v>0</v>
      </c>
      <c r="E3640" s="479">
        <v>0</v>
      </c>
      <c r="F3640" s="276">
        <v>0</v>
      </c>
      <c r="G3640" s="276">
        <v>0</v>
      </c>
      <c r="H3640" s="276">
        <v>0</v>
      </c>
      <c r="I3640" s="276">
        <v>-141426</v>
      </c>
      <c r="J3640" s="276">
        <v>-141426</v>
      </c>
      <c r="K3640" s="479">
        <v>0</v>
      </c>
    </row>
    <row r="3641" spans="1:11" x14ac:dyDescent="0.2">
      <c r="A3641" s="209" t="s">
        <v>1757</v>
      </c>
      <c r="B3641" s="209" t="s">
        <v>1105</v>
      </c>
      <c r="C3641" s="209" t="s">
        <v>1753</v>
      </c>
      <c r="D3641" s="276">
        <v>0</v>
      </c>
      <c r="E3641" s="479">
        <v>0</v>
      </c>
      <c r="F3641" s="276">
        <v>0</v>
      </c>
      <c r="G3641" s="276">
        <v>0</v>
      </c>
      <c r="H3641" s="276">
        <v>0</v>
      </c>
      <c r="I3641" s="276">
        <v>-125298</v>
      </c>
      <c r="J3641" s="276">
        <v>-125298</v>
      </c>
      <c r="K3641" s="479">
        <v>0</v>
      </c>
    </row>
    <row r="3642" spans="1:11" x14ac:dyDescent="0.2">
      <c r="A3642" s="209" t="s">
        <v>1757</v>
      </c>
      <c r="B3642" s="209" t="s">
        <v>206</v>
      </c>
      <c r="C3642" s="209" t="s">
        <v>1753</v>
      </c>
      <c r="D3642" s="276">
        <v>0</v>
      </c>
      <c r="E3642" s="479">
        <v>0</v>
      </c>
      <c r="F3642" s="276">
        <v>0</v>
      </c>
      <c r="G3642" s="276">
        <v>0</v>
      </c>
      <c r="H3642" s="276">
        <v>0</v>
      </c>
      <c r="I3642" s="276">
        <v>-148579</v>
      </c>
      <c r="J3642" s="276">
        <v>-148579</v>
      </c>
      <c r="K3642" s="479">
        <v>0</v>
      </c>
    </row>
    <row r="3643" spans="1:11" x14ac:dyDescent="0.2">
      <c r="A3643" s="209" t="s">
        <v>1757</v>
      </c>
      <c r="B3643" s="209" t="s">
        <v>205</v>
      </c>
      <c r="C3643" s="209" t="s">
        <v>1753</v>
      </c>
      <c r="D3643" s="276">
        <v>0</v>
      </c>
      <c r="E3643" s="479">
        <v>0</v>
      </c>
      <c r="F3643" s="276">
        <v>0</v>
      </c>
      <c r="G3643" s="276">
        <v>0</v>
      </c>
      <c r="H3643" s="276">
        <v>0</v>
      </c>
      <c r="I3643" s="276">
        <v>-14081</v>
      </c>
      <c r="J3643" s="276">
        <v>-14081</v>
      </c>
      <c r="K3643" s="479">
        <v>0</v>
      </c>
    </row>
    <row r="3644" spans="1:11" x14ac:dyDescent="0.2">
      <c r="A3644" s="209" t="s">
        <v>1757</v>
      </c>
      <c r="B3644" s="209" t="s">
        <v>202</v>
      </c>
      <c r="C3644" s="209" t="s">
        <v>1753</v>
      </c>
      <c r="D3644" s="276">
        <v>0</v>
      </c>
      <c r="E3644" s="479">
        <v>0</v>
      </c>
      <c r="F3644" s="276">
        <v>0</v>
      </c>
      <c r="G3644" s="276">
        <v>0</v>
      </c>
      <c r="H3644" s="276">
        <v>0</v>
      </c>
      <c r="I3644" s="276">
        <v>-7281</v>
      </c>
      <c r="J3644" s="276">
        <v>-7281</v>
      </c>
      <c r="K3644" s="479">
        <v>0</v>
      </c>
    </row>
    <row r="3645" spans="1:11" x14ac:dyDescent="0.2">
      <c r="A3645" s="209" t="s">
        <v>1757</v>
      </c>
      <c r="B3645" s="209" t="s">
        <v>195</v>
      </c>
      <c r="C3645" s="209" t="s">
        <v>1753</v>
      </c>
      <c r="D3645" s="276">
        <v>0</v>
      </c>
      <c r="E3645" s="479">
        <v>0</v>
      </c>
      <c r="F3645" s="276">
        <v>0</v>
      </c>
      <c r="G3645" s="276">
        <v>0</v>
      </c>
      <c r="H3645" s="276">
        <v>0</v>
      </c>
      <c r="I3645" s="276">
        <v>-76036</v>
      </c>
      <c r="J3645" s="276">
        <v>-76036</v>
      </c>
      <c r="K3645" s="479">
        <v>0</v>
      </c>
    </row>
    <row r="3646" spans="1:11" x14ac:dyDescent="0.2">
      <c r="A3646" s="209" t="s">
        <v>1757</v>
      </c>
      <c r="B3646" s="209" t="s">
        <v>194</v>
      </c>
      <c r="C3646" s="209" t="s">
        <v>1753</v>
      </c>
      <c r="D3646" s="276">
        <v>0</v>
      </c>
      <c r="E3646" s="479">
        <v>0</v>
      </c>
      <c r="F3646" s="276">
        <v>0</v>
      </c>
      <c r="G3646" s="276">
        <v>0</v>
      </c>
      <c r="H3646" s="276">
        <v>0</v>
      </c>
      <c r="I3646" s="276">
        <v>-118447</v>
      </c>
      <c r="J3646" s="276">
        <v>-118447</v>
      </c>
      <c r="K3646" s="479">
        <v>0</v>
      </c>
    </row>
    <row r="3647" spans="1:11" x14ac:dyDescent="0.2">
      <c r="A3647" s="209" t="s">
        <v>1757</v>
      </c>
      <c r="B3647" s="209" t="s">
        <v>167</v>
      </c>
      <c r="C3647" s="209" t="s">
        <v>1753</v>
      </c>
      <c r="D3647" s="276">
        <v>0</v>
      </c>
      <c r="E3647" s="479">
        <v>0</v>
      </c>
      <c r="F3647" s="276">
        <v>0</v>
      </c>
      <c r="G3647" s="276">
        <v>0</v>
      </c>
      <c r="H3647" s="276">
        <v>0</v>
      </c>
      <c r="I3647" s="276">
        <v>-86594</v>
      </c>
      <c r="J3647" s="276">
        <v>-86594</v>
      </c>
      <c r="K3647" s="479">
        <v>0</v>
      </c>
    </row>
    <row r="3648" spans="1:11" x14ac:dyDescent="0.2">
      <c r="A3648" s="209" t="s">
        <v>1757</v>
      </c>
      <c r="B3648" s="209" t="s">
        <v>1106</v>
      </c>
      <c r="C3648" s="209" t="s">
        <v>1753</v>
      </c>
      <c r="D3648" s="276">
        <v>0</v>
      </c>
      <c r="E3648" s="479">
        <v>0</v>
      </c>
      <c r="F3648" s="276">
        <v>0</v>
      </c>
      <c r="G3648" s="276">
        <v>0</v>
      </c>
      <c r="H3648" s="276">
        <v>0</v>
      </c>
      <c r="I3648" s="276">
        <v>-14590</v>
      </c>
      <c r="J3648" s="276">
        <v>-14590</v>
      </c>
      <c r="K3648" s="479">
        <v>0</v>
      </c>
    </row>
    <row r="3649" spans="1:11" x14ac:dyDescent="0.2">
      <c r="A3649" s="209" t="s">
        <v>1757</v>
      </c>
      <c r="B3649" s="209" t="s">
        <v>1107</v>
      </c>
      <c r="C3649" s="209" t="s">
        <v>1753</v>
      </c>
      <c r="D3649" s="276">
        <v>0</v>
      </c>
      <c r="E3649" s="479">
        <v>0</v>
      </c>
      <c r="F3649" s="276">
        <v>0</v>
      </c>
      <c r="G3649" s="276">
        <v>0</v>
      </c>
      <c r="H3649" s="276">
        <v>0</v>
      </c>
      <c r="I3649" s="276">
        <v>-40403</v>
      </c>
      <c r="J3649" s="276">
        <v>-40403</v>
      </c>
      <c r="K3649" s="479">
        <v>0</v>
      </c>
    </row>
    <row r="3650" spans="1:11" x14ac:dyDescent="0.2">
      <c r="A3650" s="209" t="s">
        <v>1757</v>
      </c>
      <c r="B3650" s="209" t="s">
        <v>156</v>
      </c>
      <c r="C3650" s="209" t="s">
        <v>1753</v>
      </c>
      <c r="D3650" s="276">
        <v>0</v>
      </c>
      <c r="E3650" s="479">
        <v>0</v>
      </c>
      <c r="F3650" s="276">
        <v>0</v>
      </c>
      <c r="G3650" s="276">
        <v>0</v>
      </c>
      <c r="H3650" s="276">
        <v>0</v>
      </c>
      <c r="I3650" s="276">
        <v>-82603</v>
      </c>
      <c r="J3650" s="276">
        <v>-82603</v>
      </c>
      <c r="K3650" s="479">
        <v>0</v>
      </c>
    </row>
    <row r="3651" spans="1:11" x14ac:dyDescent="0.2">
      <c r="A3651" s="209" t="s">
        <v>1757</v>
      </c>
      <c r="B3651" s="209" t="s">
        <v>154</v>
      </c>
      <c r="C3651" s="209" t="s">
        <v>1753</v>
      </c>
      <c r="D3651" s="276">
        <v>0</v>
      </c>
      <c r="E3651" s="479">
        <v>0</v>
      </c>
      <c r="F3651" s="276">
        <v>0</v>
      </c>
      <c r="G3651" s="276">
        <v>0</v>
      </c>
      <c r="H3651" s="276">
        <v>0</v>
      </c>
      <c r="I3651" s="276">
        <v>-20838</v>
      </c>
      <c r="J3651" s="276">
        <v>-20838</v>
      </c>
      <c r="K3651" s="479">
        <v>0</v>
      </c>
    </row>
    <row r="3652" spans="1:11" x14ac:dyDescent="0.2">
      <c r="A3652" s="209" t="s">
        <v>1757</v>
      </c>
      <c r="B3652" s="209" t="s">
        <v>152</v>
      </c>
      <c r="C3652" s="209" t="s">
        <v>1753</v>
      </c>
      <c r="D3652" s="276">
        <v>0</v>
      </c>
      <c r="E3652" s="479">
        <v>0</v>
      </c>
      <c r="F3652" s="276">
        <v>0</v>
      </c>
      <c r="G3652" s="276">
        <v>0</v>
      </c>
      <c r="H3652" s="276">
        <v>0</v>
      </c>
      <c r="I3652" s="276">
        <v>-315831</v>
      </c>
      <c r="J3652" s="276">
        <v>-315831</v>
      </c>
      <c r="K3652" s="479">
        <v>0</v>
      </c>
    </row>
    <row r="3653" spans="1:11" x14ac:dyDescent="0.2">
      <c r="A3653" s="209" t="s">
        <v>1757</v>
      </c>
      <c r="B3653" s="209" t="s">
        <v>1108</v>
      </c>
      <c r="C3653" s="209" t="s">
        <v>1753</v>
      </c>
      <c r="D3653" s="276">
        <v>0</v>
      </c>
      <c r="E3653" s="479">
        <v>0</v>
      </c>
      <c r="F3653" s="276">
        <v>0</v>
      </c>
      <c r="G3653" s="276">
        <v>0</v>
      </c>
      <c r="H3653" s="276">
        <v>0</v>
      </c>
      <c r="I3653" s="276">
        <v>-22771</v>
      </c>
      <c r="J3653" s="276">
        <v>-22771</v>
      </c>
      <c r="K3653" s="479">
        <v>0</v>
      </c>
    </row>
    <row r="3654" spans="1:11" x14ac:dyDescent="0.2">
      <c r="A3654" s="209" t="s">
        <v>1757</v>
      </c>
      <c r="B3654" s="209" t="s">
        <v>1109</v>
      </c>
      <c r="C3654" s="209" t="s">
        <v>1753</v>
      </c>
      <c r="D3654" s="276">
        <v>0</v>
      </c>
      <c r="E3654" s="479">
        <v>0</v>
      </c>
      <c r="F3654" s="276">
        <v>0</v>
      </c>
      <c r="G3654" s="276">
        <v>0</v>
      </c>
      <c r="H3654" s="276">
        <v>0</v>
      </c>
      <c r="I3654" s="276">
        <v>-29560</v>
      </c>
      <c r="J3654" s="276">
        <v>-29560</v>
      </c>
      <c r="K3654" s="479">
        <v>0</v>
      </c>
    </row>
    <row r="3655" spans="1:11" x14ac:dyDescent="0.2">
      <c r="A3655" s="209" t="s">
        <v>1757</v>
      </c>
      <c r="B3655" s="209" t="s">
        <v>1110</v>
      </c>
      <c r="C3655" s="209" t="s">
        <v>1753</v>
      </c>
      <c r="D3655" s="276">
        <v>0</v>
      </c>
      <c r="E3655" s="479">
        <v>0</v>
      </c>
      <c r="F3655" s="276">
        <v>0</v>
      </c>
      <c r="G3655" s="276">
        <v>0</v>
      </c>
      <c r="H3655" s="276">
        <v>0</v>
      </c>
      <c r="I3655" s="276">
        <v>-21118</v>
      </c>
      <c r="J3655" s="276">
        <v>-21118</v>
      </c>
      <c r="K3655" s="479">
        <v>0</v>
      </c>
    </row>
    <row r="3656" spans="1:11" x14ac:dyDescent="0.2">
      <c r="A3656" s="209" t="s">
        <v>1757</v>
      </c>
      <c r="B3656" s="209" t="s">
        <v>1111</v>
      </c>
      <c r="C3656" s="209" t="s">
        <v>1753</v>
      </c>
      <c r="D3656" s="276">
        <v>0</v>
      </c>
      <c r="E3656" s="479">
        <v>0</v>
      </c>
      <c r="F3656" s="276">
        <v>0</v>
      </c>
      <c r="G3656" s="276">
        <v>0</v>
      </c>
      <c r="H3656" s="276">
        <v>0</v>
      </c>
      <c r="I3656" s="276">
        <v>-10548</v>
      </c>
      <c r="J3656" s="276">
        <v>-10548</v>
      </c>
      <c r="K3656" s="479">
        <v>0</v>
      </c>
    </row>
    <row r="3657" spans="1:11" x14ac:dyDescent="0.2">
      <c r="A3657" s="209" t="s">
        <v>1757</v>
      </c>
      <c r="B3657" s="209" t="s">
        <v>1112</v>
      </c>
      <c r="C3657" s="209" t="s">
        <v>1753</v>
      </c>
      <c r="D3657" s="276">
        <v>0</v>
      </c>
      <c r="E3657" s="479">
        <v>0</v>
      </c>
      <c r="F3657" s="276">
        <v>0</v>
      </c>
      <c r="G3657" s="276">
        <v>0</v>
      </c>
      <c r="H3657" s="276">
        <v>0</v>
      </c>
      <c r="I3657" s="276">
        <v>-85064</v>
      </c>
      <c r="J3657" s="276">
        <v>-85064</v>
      </c>
      <c r="K3657" s="479">
        <v>0</v>
      </c>
    </row>
    <row r="3658" spans="1:11" x14ac:dyDescent="0.2">
      <c r="A3658" s="209" t="s">
        <v>1757</v>
      </c>
      <c r="B3658" s="209" t="s">
        <v>142</v>
      </c>
      <c r="C3658" s="209" t="s">
        <v>1753</v>
      </c>
      <c r="D3658" s="276">
        <v>0</v>
      </c>
      <c r="E3658" s="479">
        <v>0</v>
      </c>
      <c r="F3658" s="276">
        <v>0</v>
      </c>
      <c r="G3658" s="276">
        <v>0</v>
      </c>
      <c r="H3658" s="276">
        <v>0</v>
      </c>
      <c r="I3658" s="276">
        <v>-224858</v>
      </c>
      <c r="J3658" s="276">
        <v>-224858</v>
      </c>
      <c r="K3658" s="479">
        <v>0</v>
      </c>
    </row>
    <row r="3659" spans="1:11" x14ac:dyDescent="0.2">
      <c r="A3659" s="209" t="s">
        <v>1757</v>
      </c>
      <c r="B3659" s="209" t="s">
        <v>131</v>
      </c>
      <c r="C3659" s="209" t="s">
        <v>1753</v>
      </c>
      <c r="D3659" s="276">
        <v>0</v>
      </c>
      <c r="E3659" s="479">
        <v>0</v>
      </c>
      <c r="F3659" s="276">
        <v>0</v>
      </c>
      <c r="G3659" s="276">
        <v>0</v>
      </c>
      <c r="H3659" s="276">
        <v>0</v>
      </c>
      <c r="I3659" s="276">
        <v>-56154</v>
      </c>
      <c r="J3659" s="276">
        <v>-56154</v>
      </c>
      <c r="K3659" s="479">
        <v>0</v>
      </c>
    </row>
    <row r="3660" spans="1:11" x14ac:dyDescent="0.2">
      <c r="A3660" s="209" t="s">
        <v>1757</v>
      </c>
      <c r="B3660" s="209" t="s">
        <v>126</v>
      </c>
      <c r="C3660" s="209" t="s">
        <v>1753</v>
      </c>
      <c r="D3660" s="276">
        <v>0</v>
      </c>
      <c r="E3660" s="479">
        <v>0</v>
      </c>
      <c r="F3660" s="276">
        <v>0</v>
      </c>
      <c r="G3660" s="276">
        <v>0</v>
      </c>
      <c r="H3660" s="276">
        <v>0</v>
      </c>
      <c r="I3660" s="276">
        <v>-365731</v>
      </c>
      <c r="J3660" s="276">
        <v>-365731</v>
      </c>
      <c r="K3660" s="479">
        <v>0</v>
      </c>
    </row>
    <row r="3661" spans="1:11" x14ac:dyDescent="0.2">
      <c r="A3661" s="209" t="s">
        <v>1757</v>
      </c>
      <c r="B3661" s="209" t="s">
        <v>1113</v>
      </c>
      <c r="C3661" s="209" t="s">
        <v>1753</v>
      </c>
      <c r="D3661" s="276">
        <v>0</v>
      </c>
      <c r="E3661" s="479">
        <v>0</v>
      </c>
      <c r="F3661" s="276">
        <v>0</v>
      </c>
      <c r="G3661" s="276">
        <v>0</v>
      </c>
      <c r="H3661" s="276">
        <v>0</v>
      </c>
      <c r="I3661" s="276">
        <v>-51026</v>
      </c>
      <c r="J3661" s="276">
        <v>-51026</v>
      </c>
      <c r="K3661" s="479">
        <v>0</v>
      </c>
    </row>
    <row r="3662" spans="1:11" x14ac:dyDescent="0.2">
      <c r="A3662" s="209" t="s">
        <v>1757</v>
      </c>
      <c r="B3662" s="209" t="s">
        <v>1114</v>
      </c>
      <c r="C3662" s="209" t="s">
        <v>1753</v>
      </c>
      <c r="D3662" s="276">
        <v>0</v>
      </c>
      <c r="E3662" s="479">
        <v>0</v>
      </c>
      <c r="F3662" s="276">
        <v>0</v>
      </c>
      <c r="G3662" s="276">
        <v>0</v>
      </c>
      <c r="H3662" s="276">
        <v>0</v>
      </c>
      <c r="I3662" s="276">
        <v>-71432</v>
      </c>
      <c r="J3662" s="276">
        <v>-71432</v>
      </c>
      <c r="K3662" s="479">
        <v>0</v>
      </c>
    </row>
    <row r="3663" spans="1:11" x14ac:dyDescent="0.2">
      <c r="A3663" s="209" t="s">
        <v>1757</v>
      </c>
      <c r="B3663" s="209" t="s">
        <v>115</v>
      </c>
      <c r="C3663" s="209" t="s">
        <v>1753</v>
      </c>
      <c r="D3663" s="276">
        <v>0</v>
      </c>
      <c r="E3663" s="479">
        <v>0</v>
      </c>
      <c r="F3663" s="276">
        <v>0</v>
      </c>
      <c r="G3663" s="276">
        <v>0</v>
      </c>
      <c r="H3663" s="276">
        <v>0</v>
      </c>
      <c r="I3663" s="276">
        <v>-9213</v>
      </c>
      <c r="J3663" s="276">
        <v>-9213</v>
      </c>
      <c r="K3663" s="479">
        <v>0</v>
      </c>
    </row>
    <row r="3664" spans="1:11" x14ac:dyDescent="0.2">
      <c r="A3664" s="209" t="s">
        <v>1757</v>
      </c>
      <c r="B3664" s="209" t="s">
        <v>1115</v>
      </c>
      <c r="C3664" s="209" t="s">
        <v>1753</v>
      </c>
      <c r="D3664" s="276">
        <v>0</v>
      </c>
      <c r="E3664" s="479">
        <v>0</v>
      </c>
      <c r="F3664" s="276">
        <v>0</v>
      </c>
      <c r="G3664" s="276">
        <v>0</v>
      </c>
      <c r="H3664" s="276">
        <v>0</v>
      </c>
      <c r="I3664" s="276">
        <v>-24897</v>
      </c>
      <c r="J3664" s="276">
        <v>-24897</v>
      </c>
      <c r="K3664" s="479">
        <v>0</v>
      </c>
    </row>
    <row r="3665" spans="1:11" x14ac:dyDescent="0.2">
      <c r="A3665" s="209" t="s">
        <v>1757</v>
      </c>
      <c r="B3665" s="209" t="s">
        <v>107</v>
      </c>
      <c r="C3665" s="209" t="s">
        <v>1753</v>
      </c>
      <c r="D3665" s="276">
        <v>0</v>
      </c>
      <c r="E3665" s="479">
        <v>0</v>
      </c>
      <c r="F3665" s="276">
        <v>0</v>
      </c>
      <c r="G3665" s="276">
        <v>0</v>
      </c>
      <c r="H3665" s="276">
        <v>0</v>
      </c>
      <c r="I3665" s="276">
        <v>-70410</v>
      </c>
      <c r="J3665" s="276">
        <v>-70410</v>
      </c>
      <c r="K3665" s="479">
        <v>0</v>
      </c>
    </row>
    <row r="3666" spans="1:11" x14ac:dyDescent="0.2">
      <c r="A3666" s="209" t="s">
        <v>1757</v>
      </c>
      <c r="B3666" s="209" t="s">
        <v>98</v>
      </c>
      <c r="C3666" s="209" t="s">
        <v>1753</v>
      </c>
      <c r="D3666" s="276">
        <v>0</v>
      </c>
      <c r="E3666" s="479">
        <v>0</v>
      </c>
      <c r="F3666" s="276">
        <v>0</v>
      </c>
      <c r="G3666" s="276">
        <v>0</v>
      </c>
      <c r="H3666" s="276">
        <v>0</v>
      </c>
      <c r="I3666" s="276">
        <v>-174630</v>
      </c>
      <c r="J3666" s="276">
        <v>-174630</v>
      </c>
      <c r="K3666" s="479">
        <v>0</v>
      </c>
    </row>
    <row r="3667" spans="1:11" x14ac:dyDescent="0.2">
      <c r="A3667" s="209" t="s">
        <v>1757</v>
      </c>
      <c r="B3667" s="209" t="s">
        <v>94</v>
      </c>
      <c r="C3667" s="209" t="s">
        <v>1753</v>
      </c>
      <c r="D3667" s="276">
        <v>0</v>
      </c>
      <c r="E3667" s="479">
        <v>0</v>
      </c>
      <c r="F3667" s="276">
        <v>0</v>
      </c>
      <c r="G3667" s="276">
        <v>0</v>
      </c>
      <c r="H3667" s="276">
        <v>0</v>
      </c>
      <c r="I3667" s="276">
        <v>-27133</v>
      </c>
      <c r="J3667" s="276">
        <v>-27133</v>
      </c>
      <c r="K3667" s="479">
        <v>0</v>
      </c>
    </row>
    <row r="3668" spans="1:11" x14ac:dyDescent="0.2">
      <c r="A3668" s="209" t="s">
        <v>1757</v>
      </c>
      <c r="B3668" s="209" t="s">
        <v>1116</v>
      </c>
      <c r="C3668" s="209" t="s">
        <v>1753</v>
      </c>
      <c r="D3668" s="276">
        <v>0</v>
      </c>
      <c r="E3668" s="479">
        <v>0</v>
      </c>
      <c r="F3668" s="276">
        <v>0</v>
      </c>
      <c r="G3668" s="276">
        <v>0</v>
      </c>
      <c r="H3668" s="276">
        <v>0</v>
      </c>
      <c r="I3668" s="276">
        <v>-28480</v>
      </c>
      <c r="J3668" s="276">
        <v>-28480</v>
      </c>
      <c r="K3668" s="479">
        <v>0</v>
      </c>
    </row>
    <row r="3669" spans="1:11" x14ac:dyDescent="0.2">
      <c r="A3669" s="209" t="s">
        <v>1757</v>
      </c>
      <c r="B3669" s="209" t="s">
        <v>79</v>
      </c>
      <c r="C3669" s="209" t="s">
        <v>1753</v>
      </c>
      <c r="D3669" s="276">
        <v>0</v>
      </c>
      <c r="E3669" s="479">
        <v>0</v>
      </c>
      <c r="F3669" s="276">
        <v>0</v>
      </c>
      <c r="G3669" s="276">
        <v>0</v>
      </c>
      <c r="H3669" s="276">
        <v>0</v>
      </c>
      <c r="I3669" s="276">
        <v>-71730</v>
      </c>
      <c r="J3669" s="276">
        <v>-71730</v>
      </c>
      <c r="K3669" s="479">
        <v>0</v>
      </c>
    </row>
    <row r="3670" spans="1:11" x14ac:dyDescent="0.2">
      <c r="A3670" s="209" t="s">
        <v>1757</v>
      </c>
      <c r="B3670" s="209" t="s">
        <v>74</v>
      </c>
      <c r="C3670" s="209" t="s">
        <v>1753</v>
      </c>
      <c r="D3670" s="276">
        <v>0</v>
      </c>
      <c r="E3670" s="479">
        <v>0</v>
      </c>
      <c r="F3670" s="276">
        <v>0</v>
      </c>
      <c r="G3670" s="276">
        <v>0</v>
      </c>
      <c r="H3670" s="276">
        <v>0</v>
      </c>
      <c r="I3670" s="276">
        <v>-73734</v>
      </c>
      <c r="J3670" s="276">
        <v>-73734</v>
      </c>
      <c r="K3670" s="479">
        <v>0</v>
      </c>
    </row>
    <row r="3671" spans="1:11" x14ac:dyDescent="0.2">
      <c r="A3671" s="209" t="s">
        <v>1757</v>
      </c>
      <c r="B3671" s="209" t="s">
        <v>68</v>
      </c>
      <c r="C3671" s="209" t="s">
        <v>1753</v>
      </c>
      <c r="D3671" s="276">
        <v>0</v>
      </c>
      <c r="E3671" s="479">
        <v>0</v>
      </c>
      <c r="F3671" s="276">
        <v>0</v>
      </c>
      <c r="G3671" s="276">
        <v>0</v>
      </c>
      <c r="H3671" s="276">
        <v>0</v>
      </c>
      <c r="I3671" s="276">
        <v>-245376</v>
      </c>
      <c r="J3671" s="276">
        <v>-245376</v>
      </c>
      <c r="K3671" s="479">
        <v>0</v>
      </c>
    </row>
    <row r="3672" spans="1:11" x14ac:dyDescent="0.2">
      <c r="A3672" s="209" t="s">
        <v>1757</v>
      </c>
      <c r="B3672" s="209" t="s">
        <v>59</v>
      </c>
      <c r="C3672" s="209" t="s">
        <v>1753</v>
      </c>
      <c r="D3672" s="276">
        <v>0</v>
      </c>
      <c r="E3672" s="479">
        <v>0</v>
      </c>
      <c r="F3672" s="276">
        <v>0</v>
      </c>
      <c r="G3672" s="276">
        <v>0</v>
      </c>
      <c r="H3672" s="276">
        <v>0</v>
      </c>
      <c r="I3672" s="276">
        <v>-33563</v>
      </c>
      <c r="J3672" s="276">
        <v>-33563</v>
      </c>
      <c r="K3672" s="479">
        <v>0</v>
      </c>
    </row>
    <row r="3673" spans="1:11" x14ac:dyDescent="0.2">
      <c r="A3673" s="209" t="s">
        <v>1757</v>
      </c>
      <c r="B3673" s="209" t="s">
        <v>54</v>
      </c>
      <c r="C3673" s="209" t="s">
        <v>1753</v>
      </c>
      <c r="D3673" s="276">
        <v>0</v>
      </c>
      <c r="E3673" s="479">
        <v>0</v>
      </c>
      <c r="F3673" s="276">
        <v>0</v>
      </c>
      <c r="G3673" s="276">
        <v>0</v>
      </c>
      <c r="H3673" s="276">
        <v>0</v>
      </c>
      <c r="I3673" s="276">
        <v>-118046</v>
      </c>
      <c r="J3673" s="276">
        <v>-118046</v>
      </c>
      <c r="K3673" s="479">
        <v>0</v>
      </c>
    </row>
    <row r="3674" spans="1:11" x14ac:dyDescent="0.2">
      <c r="A3674" s="209" t="s">
        <v>1757</v>
      </c>
      <c r="B3674" s="209" t="s">
        <v>50</v>
      </c>
      <c r="C3674" s="209" t="s">
        <v>1753</v>
      </c>
      <c r="D3674" s="276">
        <v>0</v>
      </c>
      <c r="E3674" s="479">
        <v>0</v>
      </c>
      <c r="F3674" s="276">
        <v>0</v>
      </c>
      <c r="G3674" s="276">
        <v>0</v>
      </c>
      <c r="H3674" s="276">
        <v>0</v>
      </c>
      <c r="I3674" s="276">
        <v>-45484</v>
      </c>
      <c r="J3674" s="276">
        <v>-45484</v>
      </c>
      <c r="K3674" s="479">
        <v>0</v>
      </c>
    </row>
    <row r="3675" spans="1:11" x14ac:dyDescent="0.2">
      <c r="A3675" s="209" t="s">
        <v>1757</v>
      </c>
      <c r="B3675" s="209" t="s">
        <v>1117</v>
      </c>
      <c r="C3675" s="209" t="s">
        <v>1753</v>
      </c>
      <c r="D3675" s="276">
        <v>0</v>
      </c>
      <c r="E3675" s="479">
        <v>0</v>
      </c>
      <c r="F3675" s="276">
        <v>0</v>
      </c>
      <c r="G3675" s="276">
        <v>0</v>
      </c>
      <c r="H3675" s="276">
        <v>0</v>
      </c>
      <c r="I3675" s="276">
        <v>-54701</v>
      </c>
      <c r="J3675" s="276">
        <v>-54701</v>
      </c>
      <c r="K3675" s="479">
        <v>0</v>
      </c>
    </row>
    <row r="3676" spans="1:11" x14ac:dyDescent="0.2">
      <c r="A3676" s="209" t="s">
        <v>1757</v>
      </c>
      <c r="B3676" s="209" t="s">
        <v>41</v>
      </c>
      <c r="C3676" s="209" t="s">
        <v>1753</v>
      </c>
      <c r="D3676" s="276">
        <v>0</v>
      </c>
      <c r="E3676" s="479">
        <v>0</v>
      </c>
      <c r="F3676" s="276">
        <v>0</v>
      </c>
      <c r="G3676" s="276">
        <v>0</v>
      </c>
      <c r="H3676" s="276">
        <v>0</v>
      </c>
      <c r="I3676" s="276">
        <v>-135514</v>
      </c>
      <c r="J3676" s="276">
        <v>-135514</v>
      </c>
      <c r="K3676" s="479">
        <v>0</v>
      </c>
    </row>
    <row r="3677" spans="1:11" x14ac:dyDescent="0.2">
      <c r="A3677" s="209" t="s">
        <v>1757</v>
      </c>
      <c r="B3677" s="209" t="s">
        <v>35</v>
      </c>
      <c r="C3677" s="209" t="s">
        <v>1753</v>
      </c>
      <c r="D3677" s="276">
        <v>0</v>
      </c>
      <c r="E3677" s="479">
        <v>0</v>
      </c>
      <c r="F3677" s="276">
        <v>0</v>
      </c>
      <c r="G3677" s="276">
        <v>0</v>
      </c>
      <c r="H3677" s="276">
        <v>0</v>
      </c>
      <c r="I3677" s="276">
        <v>-22437</v>
      </c>
      <c r="J3677" s="276">
        <v>-22437</v>
      </c>
      <c r="K3677" s="479">
        <v>0</v>
      </c>
    </row>
    <row r="3678" spans="1:11" x14ac:dyDescent="0.2">
      <c r="A3678" s="209" t="s">
        <v>1757</v>
      </c>
      <c r="B3678" s="209" t="s">
        <v>1118</v>
      </c>
      <c r="C3678" s="209" t="s">
        <v>1753</v>
      </c>
      <c r="D3678" s="276">
        <v>0</v>
      </c>
      <c r="E3678" s="479">
        <v>0</v>
      </c>
      <c r="F3678" s="276">
        <v>0</v>
      </c>
      <c r="G3678" s="276">
        <v>0</v>
      </c>
      <c r="H3678" s="276">
        <v>0</v>
      </c>
      <c r="I3678" s="276">
        <v>-127702</v>
      </c>
      <c r="J3678" s="276">
        <v>-127702</v>
      </c>
      <c r="K3678" s="479">
        <v>0</v>
      </c>
    </row>
    <row r="3679" spans="1:11" x14ac:dyDescent="0.2">
      <c r="A3679" s="209" t="s">
        <v>1757</v>
      </c>
      <c r="B3679" s="209" t="s">
        <v>26</v>
      </c>
      <c r="C3679" s="209" t="s">
        <v>1753</v>
      </c>
      <c r="D3679" s="276">
        <v>0</v>
      </c>
      <c r="E3679" s="479">
        <v>0</v>
      </c>
      <c r="F3679" s="276">
        <v>0</v>
      </c>
      <c r="G3679" s="276">
        <v>0</v>
      </c>
      <c r="H3679" s="276">
        <v>0</v>
      </c>
      <c r="I3679" s="276">
        <v>-258964</v>
      </c>
      <c r="J3679" s="276">
        <v>-258964</v>
      </c>
      <c r="K3679" s="479">
        <v>0</v>
      </c>
    </row>
    <row r="3680" spans="1:11" x14ac:dyDescent="0.2">
      <c r="A3680" s="209" t="s">
        <v>1757</v>
      </c>
      <c r="B3680" s="209" t="s">
        <v>23</v>
      </c>
      <c r="C3680" s="209" t="s">
        <v>1753</v>
      </c>
      <c r="D3680" s="276">
        <v>0</v>
      </c>
      <c r="E3680" s="479">
        <v>0</v>
      </c>
      <c r="F3680" s="276">
        <v>0</v>
      </c>
      <c r="G3680" s="276">
        <v>0</v>
      </c>
      <c r="H3680" s="276">
        <v>0</v>
      </c>
      <c r="I3680" s="276">
        <v>-104994</v>
      </c>
      <c r="J3680" s="276">
        <v>-104994</v>
      </c>
      <c r="K3680" s="479">
        <v>0</v>
      </c>
    </row>
    <row r="3681" spans="1:11" x14ac:dyDescent="0.2">
      <c r="A3681" s="209" t="s">
        <v>1757</v>
      </c>
      <c r="B3681" s="209" t="s">
        <v>21</v>
      </c>
      <c r="C3681" s="209" t="s">
        <v>1753</v>
      </c>
      <c r="D3681" s="276">
        <v>0</v>
      </c>
      <c r="E3681" s="479">
        <v>0</v>
      </c>
      <c r="F3681" s="276">
        <v>0</v>
      </c>
      <c r="G3681" s="276">
        <v>0</v>
      </c>
      <c r="H3681" s="276">
        <v>0</v>
      </c>
      <c r="I3681" s="276">
        <v>-14371</v>
      </c>
      <c r="J3681" s="276">
        <v>-14371</v>
      </c>
      <c r="K3681" s="479">
        <v>0</v>
      </c>
    </row>
    <row r="3682" spans="1:11" x14ac:dyDescent="0.2">
      <c r="A3682" s="209" t="s">
        <v>1757</v>
      </c>
      <c r="B3682" s="209" t="s">
        <v>20</v>
      </c>
      <c r="C3682" s="209" t="s">
        <v>1753</v>
      </c>
      <c r="D3682" s="276">
        <v>0</v>
      </c>
      <c r="E3682" s="479">
        <v>0</v>
      </c>
      <c r="F3682" s="276">
        <v>0</v>
      </c>
      <c r="G3682" s="276">
        <v>0</v>
      </c>
      <c r="H3682" s="276">
        <v>0</v>
      </c>
      <c r="I3682" s="276">
        <v>-224747</v>
      </c>
      <c r="J3682" s="276">
        <v>-224747</v>
      </c>
      <c r="K3682" s="479">
        <v>0</v>
      </c>
    </row>
    <row r="3683" spans="1:11" x14ac:dyDescent="0.2">
      <c r="A3683" s="209" t="s">
        <v>1757</v>
      </c>
      <c r="B3683" s="209" t="s">
        <v>1119</v>
      </c>
      <c r="C3683" s="209" t="s">
        <v>1753</v>
      </c>
      <c r="D3683" s="276">
        <v>0</v>
      </c>
      <c r="E3683" s="479">
        <v>0</v>
      </c>
      <c r="F3683" s="276">
        <v>0</v>
      </c>
      <c r="G3683" s="276">
        <v>0</v>
      </c>
      <c r="H3683" s="276">
        <v>0</v>
      </c>
      <c r="I3683" s="276">
        <v>-28730</v>
      </c>
      <c r="J3683" s="276">
        <v>-28730</v>
      </c>
      <c r="K3683" s="479">
        <v>0</v>
      </c>
    </row>
    <row r="3684" spans="1:11" x14ac:dyDescent="0.2">
      <c r="A3684" s="209" t="s">
        <v>1757</v>
      </c>
      <c r="B3684" s="209" t="s">
        <v>1120</v>
      </c>
      <c r="C3684" s="209" t="s">
        <v>1753</v>
      </c>
      <c r="D3684" s="276">
        <v>0</v>
      </c>
      <c r="E3684" s="479">
        <v>0</v>
      </c>
      <c r="F3684" s="276">
        <v>0</v>
      </c>
      <c r="G3684" s="276">
        <v>0</v>
      </c>
      <c r="H3684" s="276">
        <v>0</v>
      </c>
      <c r="I3684" s="276">
        <v>-29137</v>
      </c>
      <c r="J3684" s="276">
        <v>-29137</v>
      </c>
      <c r="K3684" s="479">
        <v>0</v>
      </c>
    </row>
    <row r="3685" spans="1:11" x14ac:dyDescent="0.2">
      <c r="A3685" s="209" t="s">
        <v>1757</v>
      </c>
      <c r="B3685" s="209" t="s">
        <v>1121</v>
      </c>
      <c r="C3685" s="209" t="s">
        <v>1753</v>
      </c>
      <c r="D3685" s="276">
        <v>0</v>
      </c>
      <c r="E3685" s="479">
        <v>0</v>
      </c>
      <c r="F3685" s="276">
        <v>0</v>
      </c>
      <c r="G3685" s="276">
        <v>0</v>
      </c>
      <c r="H3685" s="276">
        <v>0</v>
      </c>
      <c r="I3685" s="276">
        <v>-17457</v>
      </c>
      <c r="J3685" s="276">
        <v>-17457</v>
      </c>
      <c r="K3685" s="479">
        <v>0</v>
      </c>
    </row>
    <row r="3686" spans="1:11" x14ac:dyDescent="0.2">
      <c r="A3686" s="209" t="s">
        <v>1757</v>
      </c>
      <c r="B3686" s="209" t="s">
        <v>1122</v>
      </c>
      <c r="C3686" s="209" t="s">
        <v>1753</v>
      </c>
      <c r="D3686" s="276">
        <v>0</v>
      </c>
      <c r="E3686" s="479">
        <v>0</v>
      </c>
      <c r="F3686" s="276">
        <v>0</v>
      </c>
      <c r="G3686" s="276">
        <v>0</v>
      </c>
      <c r="H3686" s="276">
        <v>0</v>
      </c>
      <c r="I3686" s="276">
        <v>-18742</v>
      </c>
      <c r="J3686" s="276">
        <v>-18742</v>
      </c>
      <c r="K3686" s="479">
        <v>0</v>
      </c>
    </row>
    <row r="3687" spans="1:11" x14ac:dyDescent="0.2">
      <c r="A3687" s="209" t="s">
        <v>1757</v>
      </c>
      <c r="B3687" s="209" t="s">
        <v>1123</v>
      </c>
      <c r="C3687" s="209" t="s">
        <v>1753</v>
      </c>
      <c r="D3687" s="276">
        <v>0</v>
      </c>
      <c r="E3687" s="479">
        <v>0</v>
      </c>
      <c r="F3687" s="276">
        <v>0</v>
      </c>
      <c r="G3687" s="276">
        <v>0</v>
      </c>
      <c r="H3687" s="276">
        <v>0</v>
      </c>
      <c r="I3687" s="276">
        <v>-53294</v>
      </c>
      <c r="J3687" s="276">
        <v>-53294</v>
      </c>
      <c r="K3687" s="479">
        <v>0</v>
      </c>
    </row>
    <row r="3688" spans="1:11" x14ac:dyDescent="0.2">
      <c r="A3688" s="209" t="s">
        <v>1757</v>
      </c>
      <c r="B3688" s="209" t="s">
        <v>15</v>
      </c>
      <c r="C3688" s="209" t="s">
        <v>1753</v>
      </c>
      <c r="D3688" s="276">
        <v>0</v>
      </c>
      <c r="E3688" s="479">
        <v>0</v>
      </c>
      <c r="F3688" s="276">
        <v>0</v>
      </c>
      <c r="G3688" s="276">
        <v>0</v>
      </c>
      <c r="H3688" s="276">
        <v>0</v>
      </c>
      <c r="I3688" s="276">
        <v>-10713</v>
      </c>
      <c r="J3688" s="276">
        <v>-10713</v>
      </c>
      <c r="K3688" s="479">
        <v>0</v>
      </c>
    </row>
    <row r="3689" spans="1:11" x14ac:dyDescent="0.2">
      <c r="A3689" s="209" t="s">
        <v>1757</v>
      </c>
      <c r="B3689" s="209" t="s">
        <v>11</v>
      </c>
      <c r="C3689" s="209" t="s">
        <v>1753</v>
      </c>
      <c r="D3689" s="276">
        <v>0</v>
      </c>
      <c r="E3689" s="479">
        <v>0</v>
      </c>
      <c r="F3689" s="276">
        <v>0</v>
      </c>
      <c r="G3689" s="276">
        <v>0</v>
      </c>
      <c r="H3689" s="276">
        <v>0</v>
      </c>
      <c r="I3689" s="276">
        <v>-30682</v>
      </c>
      <c r="J3689" s="276">
        <v>-30682</v>
      </c>
      <c r="K3689" s="479">
        <v>0</v>
      </c>
    </row>
    <row r="3690" spans="1:11" x14ac:dyDescent="0.2">
      <c r="A3690" s="209" t="s">
        <v>1757</v>
      </c>
      <c r="B3690" s="209" t="s">
        <v>9</v>
      </c>
      <c r="C3690" s="209" t="s">
        <v>1753</v>
      </c>
      <c r="D3690" s="276">
        <v>0</v>
      </c>
      <c r="E3690" s="479">
        <v>0</v>
      </c>
      <c r="F3690" s="276">
        <v>0</v>
      </c>
      <c r="G3690" s="276">
        <v>0</v>
      </c>
      <c r="H3690" s="276">
        <v>0</v>
      </c>
      <c r="I3690" s="276">
        <v>-5796</v>
      </c>
      <c r="J3690" s="276">
        <v>-5796</v>
      </c>
      <c r="K3690" s="479">
        <v>0</v>
      </c>
    </row>
    <row r="3691" spans="1:11" x14ac:dyDescent="0.2">
      <c r="A3691" s="209" t="s">
        <v>1757</v>
      </c>
      <c r="B3691" s="209" t="s">
        <v>1124</v>
      </c>
      <c r="C3691" s="209" t="s">
        <v>1753</v>
      </c>
      <c r="D3691" s="276">
        <v>0</v>
      </c>
      <c r="E3691" s="479">
        <v>0</v>
      </c>
      <c r="F3691" s="276">
        <v>0</v>
      </c>
      <c r="G3691" s="276">
        <v>0</v>
      </c>
      <c r="H3691" s="276">
        <v>0</v>
      </c>
      <c r="I3691" s="276">
        <v>-16962</v>
      </c>
      <c r="J3691" s="276">
        <v>-16962</v>
      </c>
      <c r="K3691" s="479">
        <v>0</v>
      </c>
    </row>
    <row r="3692" spans="1:11" x14ac:dyDescent="0.2">
      <c r="A3692" s="209" t="s">
        <v>1757</v>
      </c>
      <c r="B3692" s="209" t="s">
        <v>1125</v>
      </c>
      <c r="C3692" s="209" t="s">
        <v>1753</v>
      </c>
      <c r="D3692" s="276">
        <v>0</v>
      </c>
      <c r="E3692" s="479">
        <v>0</v>
      </c>
      <c r="F3692" s="276">
        <v>0</v>
      </c>
      <c r="G3692" s="276">
        <v>0</v>
      </c>
      <c r="H3692" s="276">
        <v>0</v>
      </c>
      <c r="I3692" s="276">
        <v>-17909</v>
      </c>
      <c r="J3692" s="276">
        <v>-17909</v>
      </c>
      <c r="K3692" s="479">
        <v>0</v>
      </c>
    </row>
    <row r="3693" spans="1:11" x14ac:dyDescent="0.2">
      <c r="A3693" s="209" t="s">
        <v>1757</v>
      </c>
      <c r="B3693" s="209" t="s">
        <v>1126</v>
      </c>
      <c r="C3693" s="209" t="s">
        <v>1753</v>
      </c>
      <c r="D3693" s="276">
        <v>0</v>
      </c>
      <c r="E3693" s="479">
        <v>0</v>
      </c>
      <c r="F3693" s="276">
        <v>0</v>
      </c>
      <c r="G3693" s="276">
        <v>0</v>
      </c>
      <c r="H3693" s="276">
        <v>0</v>
      </c>
      <c r="I3693" s="276">
        <v>-53512</v>
      </c>
      <c r="J3693" s="276">
        <v>-53512</v>
      </c>
      <c r="K3693" s="479">
        <v>0</v>
      </c>
    </row>
    <row r="3694" spans="1:11" x14ac:dyDescent="0.2">
      <c r="A3694" s="209" t="s">
        <v>1757</v>
      </c>
      <c r="B3694" s="209" t="s">
        <v>1127</v>
      </c>
      <c r="C3694" s="209" t="s">
        <v>1753</v>
      </c>
      <c r="D3694" s="276">
        <v>0</v>
      </c>
      <c r="E3694" s="479">
        <v>0</v>
      </c>
      <c r="F3694" s="276">
        <v>0</v>
      </c>
      <c r="G3694" s="276">
        <v>0</v>
      </c>
      <c r="H3694" s="276">
        <v>0</v>
      </c>
      <c r="I3694" s="276">
        <v>-35031</v>
      </c>
      <c r="J3694" s="276">
        <v>-35031</v>
      </c>
      <c r="K3694" s="479">
        <v>0</v>
      </c>
    </row>
    <row r="3695" spans="1:11" x14ac:dyDescent="0.2">
      <c r="A3695" s="209" t="s">
        <v>1757</v>
      </c>
      <c r="B3695" s="209" t="s">
        <v>7</v>
      </c>
      <c r="C3695" s="209" t="s">
        <v>1753</v>
      </c>
      <c r="D3695" s="276">
        <v>0</v>
      </c>
      <c r="E3695" s="479">
        <v>0</v>
      </c>
      <c r="F3695" s="276">
        <v>0</v>
      </c>
      <c r="G3695" s="276">
        <v>0</v>
      </c>
      <c r="H3695" s="276">
        <v>0</v>
      </c>
      <c r="I3695" s="276">
        <v>-36906</v>
      </c>
      <c r="J3695" s="276">
        <v>-36906</v>
      </c>
      <c r="K3695" s="479">
        <v>0</v>
      </c>
    </row>
    <row r="3696" spans="1:11" x14ac:dyDescent="0.2">
      <c r="A3696" s="209" t="s">
        <v>1757</v>
      </c>
      <c r="B3696" s="209" t="s">
        <v>886</v>
      </c>
      <c r="C3696" s="209" t="s">
        <v>1753</v>
      </c>
      <c r="D3696" s="276">
        <v>0</v>
      </c>
      <c r="E3696" s="479">
        <v>0</v>
      </c>
      <c r="F3696" s="276">
        <v>0</v>
      </c>
      <c r="G3696" s="276">
        <v>0</v>
      </c>
      <c r="H3696" s="276">
        <v>0</v>
      </c>
      <c r="I3696" s="276">
        <v>-16394</v>
      </c>
      <c r="J3696" s="276">
        <v>-16394</v>
      </c>
      <c r="K3696" s="479">
        <v>0</v>
      </c>
    </row>
    <row r="3697" spans="1:11" x14ac:dyDescent="0.2">
      <c r="A3697" s="209" t="s">
        <v>1757</v>
      </c>
      <c r="B3697" s="209" t="s">
        <v>883</v>
      </c>
      <c r="C3697" s="209" t="s">
        <v>1753</v>
      </c>
      <c r="D3697" s="276">
        <v>0</v>
      </c>
      <c r="E3697" s="479">
        <v>0</v>
      </c>
      <c r="F3697" s="276">
        <v>0</v>
      </c>
      <c r="G3697" s="276">
        <v>0</v>
      </c>
      <c r="H3697" s="276">
        <v>0</v>
      </c>
      <c r="I3697" s="276">
        <v>-30480</v>
      </c>
      <c r="J3697" s="276">
        <v>-30480</v>
      </c>
      <c r="K3697" s="479">
        <v>0</v>
      </c>
    </row>
    <row r="3698" spans="1:11" x14ac:dyDescent="0.2">
      <c r="A3698" s="209" t="s">
        <v>1757</v>
      </c>
      <c r="B3698" s="209" t="s">
        <v>1128</v>
      </c>
      <c r="C3698" s="209" t="s">
        <v>1753</v>
      </c>
      <c r="D3698" s="276">
        <v>0</v>
      </c>
      <c r="E3698" s="479">
        <v>0</v>
      </c>
      <c r="F3698" s="276">
        <v>0</v>
      </c>
      <c r="G3698" s="276">
        <v>0</v>
      </c>
      <c r="H3698" s="276">
        <v>0</v>
      </c>
      <c r="I3698" s="276">
        <v>-30503</v>
      </c>
      <c r="J3698" s="276">
        <v>-30503</v>
      </c>
      <c r="K3698" s="479">
        <v>0</v>
      </c>
    </row>
    <row r="3699" spans="1:11" x14ac:dyDescent="0.2">
      <c r="A3699" s="209" t="s">
        <v>1757</v>
      </c>
      <c r="B3699" s="209" t="s">
        <v>1129</v>
      </c>
      <c r="C3699" s="209" t="s">
        <v>1753</v>
      </c>
      <c r="D3699" s="276">
        <v>0</v>
      </c>
      <c r="E3699" s="479">
        <v>0</v>
      </c>
      <c r="F3699" s="276">
        <v>0</v>
      </c>
      <c r="G3699" s="276">
        <v>0</v>
      </c>
      <c r="H3699" s="276">
        <v>0</v>
      </c>
      <c r="I3699" s="276">
        <v>-29417</v>
      </c>
      <c r="J3699" s="276">
        <v>-29417</v>
      </c>
      <c r="K3699" s="479">
        <v>0</v>
      </c>
    </row>
    <row r="3700" spans="1:11" x14ac:dyDescent="0.2">
      <c r="A3700" s="209" t="s">
        <v>1757</v>
      </c>
      <c r="B3700" s="209" t="s">
        <v>1130</v>
      </c>
      <c r="C3700" s="209" t="s">
        <v>1753</v>
      </c>
      <c r="D3700" s="276">
        <v>0</v>
      </c>
      <c r="E3700" s="479">
        <v>0</v>
      </c>
      <c r="F3700" s="276">
        <v>0</v>
      </c>
      <c r="G3700" s="276">
        <v>0</v>
      </c>
      <c r="H3700" s="276">
        <v>0</v>
      </c>
      <c r="I3700" s="276">
        <v>-9819</v>
      </c>
      <c r="J3700" s="276">
        <v>-9819</v>
      </c>
      <c r="K3700" s="479">
        <v>0</v>
      </c>
    </row>
    <row r="3701" spans="1:11" x14ac:dyDescent="0.2">
      <c r="A3701" s="209" t="s">
        <v>1757</v>
      </c>
      <c r="B3701" s="209" t="s">
        <v>1131</v>
      </c>
      <c r="C3701" s="209" t="s">
        <v>1753</v>
      </c>
      <c r="D3701" s="276">
        <v>0</v>
      </c>
      <c r="E3701" s="479">
        <v>0</v>
      </c>
      <c r="F3701" s="276">
        <v>0</v>
      </c>
      <c r="G3701" s="276">
        <v>0</v>
      </c>
      <c r="H3701" s="276">
        <v>0</v>
      </c>
      <c r="I3701" s="276">
        <v>-13851</v>
      </c>
      <c r="J3701" s="276">
        <v>-13851</v>
      </c>
      <c r="K3701" s="479">
        <v>0</v>
      </c>
    </row>
    <row r="3702" spans="1:11" x14ac:dyDescent="0.2">
      <c r="A3702" s="209" t="s">
        <v>1757</v>
      </c>
      <c r="B3702" s="209" t="s">
        <v>880</v>
      </c>
      <c r="C3702" s="209" t="s">
        <v>1753</v>
      </c>
      <c r="D3702" s="276">
        <v>0</v>
      </c>
      <c r="E3702" s="479">
        <v>0</v>
      </c>
      <c r="F3702" s="276">
        <v>0</v>
      </c>
      <c r="G3702" s="276">
        <v>0</v>
      </c>
      <c r="H3702" s="276">
        <v>0</v>
      </c>
      <c r="I3702" s="276">
        <v>-69711</v>
      </c>
      <c r="J3702" s="276">
        <v>-69711</v>
      </c>
      <c r="K3702" s="479">
        <v>0</v>
      </c>
    </row>
    <row r="3703" spans="1:11" x14ac:dyDescent="0.2">
      <c r="A3703" s="209" t="s">
        <v>1757</v>
      </c>
      <c r="B3703" s="209" t="s">
        <v>1132</v>
      </c>
      <c r="C3703" s="209" t="s">
        <v>1753</v>
      </c>
      <c r="D3703" s="276">
        <v>0</v>
      </c>
      <c r="E3703" s="479">
        <v>0</v>
      </c>
      <c r="F3703" s="276">
        <v>0</v>
      </c>
      <c r="G3703" s="276">
        <v>0</v>
      </c>
      <c r="H3703" s="276">
        <v>0</v>
      </c>
      <c r="I3703" s="276">
        <v>-68236</v>
      </c>
      <c r="J3703" s="276">
        <v>-68236</v>
      </c>
      <c r="K3703" s="479">
        <v>0</v>
      </c>
    </row>
    <row r="3704" spans="1:11" x14ac:dyDescent="0.2">
      <c r="A3704" s="209" t="s">
        <v>1757</v>
      </c>
      <c r="B3704" s="209" t="s">
        <v>878</v>
      </c>
      <c r="C3704" s="209" t="s">
        <v>1753</v>
      </c>
      <c r="D3704" s="276">
        <v>0</v>
      </c>
      <c r="E3704" s="479">
        <v>0</v>
      </c>
      <c r="F3704" s="276">
        <v>0</v>
      </c>
      <c r="G3704" s="276">
        <v>0</v>
      </c>
      <c r="H3704" s="276">
        <v>0</v>
      </c>
      <c r="I3704" s="276">
        <v>-89216</v>
      </c>
      <c r="J3704" s="276">
        <v>-89216</v>
      </c>
      <c r="K3704" s="479">
        <v>0</v>
      </c>
    </row>
    <row r="3705" spans="1:11" x14ac:dyDescent="0.2">
      <c r="A3705" s="209" t="s">
        <v>1757</v>
      </c>
      <c r="B3705" s="209" t="s">
        <v>877</v>
      </c>
      <c r="C3705" s="209" t="s">
        <v>1753</v>
      </c>
      <c r="D3705" s="276">
        <v>0</v>
      </c>
      <c r="E3705" s="479">
        <v>0</v>
      </c>
      <c r="F3705" s="276">
        <v>0</v>
      </c>
      <c r="G3705" s="276">
        <v>0</v>
      </c>
      <c r="H3705" s="276">
        <v>0</v>
      </c>
      <c r="I3705" s="276">
        <v>-34625</v>
      </c>
      <c r="J3705" s="276">
        <v>-34625</v>
      </c>
      <c r="K3705" s="479">
        <v>0</v>
      </c>
    </row>
    <row r="3706" spans="1:11" x14ac:dyDescent="0.2">
      <c r="A3706" s="209" t="s">
        <v>1757</v>
      </c>
      <c r="B3706" s="209" t="s">
        <v>875</v>
      </c>
      <c r="C3706" s="209" t="s">
        <v>1753</v>
      </c>
      <c r="D3706" s="276">
        <v>0</v>
      </c>
      <c r="E3706" s="479">
        <v>0</v>
      </c>
      <c r="F3706" s="276">
        <v>0</v>
      </c>
      <c r="G3706" s="276">
        <v>0</v>
      </c>
      <c r="H3706" s="276">
        <v>0</v>
      </c>
      <c r="I3706" s="276">
        <v>-11633</v>
      </c>
      <c r="J3706" s="276">
        <v>-11633</v>
      </c>
      <c r="K3706" s="479">
        <v>0</v>
      </c>
    </row>
    <row r="3707" spans="1:11" x14ac:dyDescent="0.2">
      <c r="A3707" s="209" t="s">
        <v>1757</v>
      </c>
      <c r="B3707" s="209" t="s">
        <v>873</v>
      </c>
      <c r="C3707" s="209" t="s">
        <v>1753</v>
      </c>
      <c r="D3707" s="276">
        <v>0</v>
      </c>
      <c r="E3707" s="479">
        <v>0</v>
      </c>
      <c r="F3707" s="276">
        <v>0</v>
      </c>
      <c r="G3707" s="276">
        <v>0</v>
      </c>
      <c r="H3707" s="276">
        <v>0</v>
      </c>
      <c r="I3707" s="276">
        <v>-22592</v>
      </c>
      <c r="J3707" s="276">
        <v>-22592</v>
      </c>
      <c r="K3707" s="479">
        <v>0</v>
      </c>
    </row>
    <row r="3708" spans="1:11" x14ac:dyDescent="0.2">
      <c r="A3708" s="209" t="s">
        <v>1757</v>
      </c>
      <c r="B3708" s="209" t="s">
        <v>1133</v>
      </c>
      <c r="C3708" s="209" t="s">
        <v>1753</v>
      </c>
      <c r="D3708" s="276">
        <v>0</v>
      </c>
      <c r="E3708" s="479">
        <v>0</v>
      </c>
      <c r="F3708" s="276">
        <v>0</v>
      </c>
      <c r="G3708" s="276">
        <v>0</v>
      </c>
      <c r="H3708" s="276">
        <v>0</v>
      </c>
      <c r="I3708" s="276">
        <v>-29781</v>
      </c>
      <c r="J3708" s="276">
        <v>-29781</v>
      </c>
      <c r="K3708" s="479">
        <v>0</v>
      </c>
    </row>
    <row r="3709" spans="1:11" x14ac:dyDescent="0.2">
      <c r="A3709" s="209" t="s">
        <v>1757</v>
      </c>
      <c r="B3709" s="209" t="s">
        <v>870</v>
      </c>
      <c r="C3709" s="209" t="s">
        <v>1753</v>
      </c>
      <c r="D3709" s="276">
        <v>0</v>
      </c>
      <c r="E3709" s="479">
        <v>0</v>
      </c>
      <c r="F3709" s="276">
        <v>0</v>
      </c>
      <c r="G3709" s="276">
        <v>0</v>
      </c>
      <c r="H3709" s="276">
        <v>0</v>
      </c>
      <c r="I3709" s="276">
        <v>-49900</v>
      </c>
      <c r="J3709" s="276">
        <v>-49900</v>
      </c>
      <c r="K3709" s="479">
        <v>0</v>
      </c>
    </row>
    <row r="3710" spans="1:11" x14ac:dyDescent="0.2">
      <c r="A3710" s="209" t="s">
        <v>1757</v>
      </c>
      <c r="B3710" s="209" t="s">
        <v>1134</v>
      </c>
      <c r="C3710" s="209" t="s">
        <v>1753</v>
      </c>
      <c r="D3710" s="276">
        <v>0</v>
      </c>
      <c r="E3710" s="479">
        <v>0</v>
      </c>
      <c r="F3710" s="276">
        <v>0</v>
      </c>
      <c r="G3710" s="276">
        <v>0</v>
      </c>
      <c r="H3710" s="276">
        <v>0</v>
      </c>
      <c r="I3710" s="276">
        <v>-14479</v>
      </c>
      <c r="J3710" s="276">
        <v>-14479</v>
      </c>
      <c r="K3710" s="479">
        <v>0</v>
      </c>
    </row>
    <row r="3711" spans="1:11" x14ac:dyDescent="0.2">
      <c r="A3711" s="209" t="s">
        <v>1757</v>
      </c>
      <c r="B3711" s="209" t="s">
        <v>866</v>
      </c>
      <c r="C3711" s="209" t="s">
        <v>1753</v>
      </c>
      <c r="D3711" s="276">
        <v>0</v>
      </c>
      <c r="E3711" s="479">
        <v>0</v>
      </c>
      <c r="F3711" s="276">
        <v>0</v>
      </c>
      <c r="G3711" s="276">
        <v>0</v>
      </c>
      <c r="H3711" s="276">
        <v>0</v>
      </c>
      <c r="I3711" s="276">
        <v>-26791</v>
      </c>
      <c r="J3711" s="276">
        <v>-26791</v>
      </c>
      <c r="K3711" s="479">
        <v>0</v>
      </c>
    </row>
    <row r="3712" spans="1:11" x14ac:dyDescent="0.2">
      <c r="A3712" s="209" t="s">
        <v>1757</v>
      </c>
      <c r="B3712" s="209" t="s">
        <v>865</v>
      </c>
      <c r="C3712" s="209" t="s">
        <v>1753</v>
      </c>
      <c r="D3712" s="276">
        <v>0</v>
      </c>
      <c r="E3712" s="479">
        <v>0</v>
      </c>
      <c r="F3712" s="276">
        <v>0</v>
      </c>
      <c r="G3712" s="276">
        <v>0</v>
      </c>
      <c r="H3712" s="276">
        <v>0</v>
      </c>
      <c r="I3712" s="276">
        <v>-325853</v>
      </c>
      <c r="J3712" s="276">
        <v>-325853</v>
      </c>
      <c r="K3712" s="479">
        <v>0</v>
      </c>
    </row>
    <row r="3713" spans="1:11" x14ac:dyDescent="0.2">
      <c r="A3713" s="209" t="s">
        <v>1757</v>
      </c>
      <c r="B3713" s="209" t="s">
        <v>863</v>
      </c>
      <c r="C3713" s="209" t="s">
        <v>1753</v>
      </c>
      <c r="D3713" s="276">
        <v>0</v>
      </c>
      <c r="E3713" s="479">
        <v>0</v>
      </c>
      <c r="F3713" s="276">
        <v>0</v>
      </c>
      <c r="G3713" s="276">
        <v>0</v>
      </c>
      <c r="H3713" s="276">
        <v>0</v>
      </c>
      <c r="I3713" s="276">
        <v>-63949</v>
      </c>
      <c r="J3713" s="276">
        <v>-63949</v>
      </c>
      <c r="K3713" s="479">
        <v>0</v>
      </c>
    </row>
    <row r="3714" spans="1:11" x14ac:dyDescent="0.2">
      <c r="A3714" s="209" t="s">
        <v>1757</v>
      </c>
      <c r="B3714" s="209" t="s">
        <v>1135</v>
      </c>
      <c r="C3714" s="209" t="s">
        <v>1753</v>
      </c>
      <c r="D3714" s="276">
        <v>0</v>
      </c>
      <c r="E3714" s="479">
        <v>0</v>
      </c>
      <c r="F3714" s="276">
        <v>0</v>
      </c>
      <c r="G3714" s="276">
        <v>0</v>
      </c>
      <c r="H3714" s="276">
        <v>0</v>
      </c>
      <c r="I3714" s="276">
        <v>-7073</v>
      </c>
      <c r="J3714" s="276">
        <v>-7073</v>
      </c>
      <c r="K3714" s="479">
        <v>0</v>
      </c>
    </row>
    <row r="3715" spans="1:11" x14ac:dyDescent="0.2">
      <c r="A3715" s="209" t="s">
        <v>1757</v>
      </c>
      <c r="B3715" s="209" t="s">
        <v>861</v>
      </c>
      <c r="C3715" s="209" t="s">
        <v>1753</v>
      </c>
      <c r="D3715" s="276">
        <v>0</v>
      </c>
      <c r="E3715" s="479">
        <v>0</v>
      </c>
      <c r="F3715" s="276">
        <v>0</v>
      </c>
      <c r="G3715" s="276">
        <v>0</v>
      </c>
      <c r="H3715" s="276">
        <v>0</v>
      </c>
      <c r="I3715" s="276">
        <v>-301934</v>
      </c>
      <c r="J3715" s="276">
        <v>-301934</v>
      </c>
      <c r="K3715" s="479">
        <v>0</v>
      </c>
    </row>
    <row r="3716" spans="1:11" x14ac:dyDescent="0.2">
      <c r="A3716" s="209" t="s">
        <v>1757</v>
      </c>
      <c r="B3716" s="209" t="s">
        <v>859</v>
      </c>
      <c r="C3716" s="209" t="s">
        <v>1753</v>
      </c>
      <c r="D3716" s="276">
        <v>0</v>
      </c>
      <c r="E3716" s="479">
        <v>0</v>
      </c>
      <c r="F3716" s="276">
        <v>0</v>
      </c>
      <c r="G3716" s="276">
        <v>0</v>
      </c>
      <c r="H3716" s="276">
        <v>0</v>
      </c>
      <c r="I3716" s="276">
        <v>-8584</v>
      </c>
      <c r="J3716" s="276">
        <v>-8584</v>
      </c>
      <c r="K3716" s="479">
        <v>0</v>
      </c>
    </row>
    <row r="3717" spans="1:11" x14ac:dyDescent="0.2">
      <c r="A3717" s="209" t="s">
        <v>1757</v>
      </c>
      <c r="B3717" s="209" t="s">
        <v>1136</v>
      </c>
      <c r="C3717" s="209" t="s">
        <v>1753</v>
      </c>
      <c r="D3717" s="276">
        <v>0</v>
      </c>
      <c r="E3717" s="479">
        <v>0</v>
      </c>
      <c r="F3717" s="276">
        <v>0</v>
      </c>
      <c r="G3717" s="276">
        <v>0</v>
      </c>
      <c r="H3717" s="276">
        <v>0</v>
      </c>
      <c r="I3717" s="276">
        <v>-8031</v>
      </c>
      <c r="J3717" s="276">
        <v>-8031</v>
      </c>
      <c r="K3717" s="479">
        <v>0</v>
      </c>
    </row>
    <row r="3718" spans="1:11" x14ac:dyDescent="0.2">
      <c r="A3718" s="209" t="s">
        <v>1757</v>
      </c>
      <c r="B3718" s="209" t="s">
        <v>1137</v>
      </c>
      <c r="C3718" s="209" t="s">
        <v>1753</v>
      </c>
      <c r="D3718" s="276">
        <v>0</v>
      </c>
      <c r="E3718" s="479">
        <v>0</v>
      </c>
      <c r="F3718" s="276">
        <v>0</v>
      </c>
      <c r="G3718" s="276">
        <v>0</v>
      </c>
      <c r="H3718" s="276">
        <v>0</v>
      </c>
      <c r="I3718" s="276">
        <v>-35827</v>
      </c>
      <c r="J3718" s="276">
        <v>-35827</v>
      </c>
      <c r="K3718" s="479">
        <v>0</v>
      </c>
    </row>
    <row r="3719" spans="1:11" x14ac:dyDescent="0.2">
      <c r="A3719" s="209" t="s">
        <v>1757</v>
      </c>
      <c r="B3719" s="209" t="s">
        <v>1138</v>
      </c>
      <c r="C3719" s="209" t="s">
        <v>1753</v>
      </c>
      <c r="D3719" s="276">
        <v>0</v>
      </c>
      <c r="E3719" s="479">
        <v>0</v>
      </c>
      <c r="F3719" s="276">
        <v>0</v>
      </c>
      <c r="G3719" s="276">
        <v>0</v>
      </c>
      <c r="H3719" s="276">
        <v>0</v>
      </c>
      <c r="I3719" s="276">
        <v>-16881</v>
      </c>
      <c r="J3719" s="276">
        <v>-16881</v>
      </c>
      <c r="K3719" s="479">
        <v>0</v>
      </c>
    </row>
    <row r="3720" spans="1:11" x14ac:dyDescent="0.2">
      <c r="A3720" s="209" t="s">
        <v>1757</v>
      </c>
      <c r="B3720" s="209" t="s">
        <v>839</v>
      </c>
      <c r="C3720" s="209" t="s">
        <v>1753</v>
      </c>
      <c r="D3720" s="276">
        <v>0</v>
      </c>
      <c r="E3720" s="479">
        <v>0</v>
      </c>
      <c r="F3720" s="276">
        <v>0</v>
      </c>
      <c r="G3720" s="276">
        <v>0</v>
      </c>
      <c r="H3720" s="276">
        <v>0</v>
      </c>
      <c r="I3720" s="276">
        <v>-36833</v>
      </c>
      <c r="J3720" s="276">
        <v>-36833</v>
      </c>
      <c r="K3720" s="479">
        <v>0</v>
      </c>
    </row>
    <row r="3721" spans="1:11" x14ac:dyDescent="0.2">
      <c r="A3721" s="209" t="s">
        <v>1757</v>
      </c>
      <c r="B3721" s="209" t="s">
        <v>837</v>
      </c>
      <c r="C3721" s="209" t="s">
        <v>1753</v>
      </c>
      <c r="D3721" s="276">
        <v>0</v>
      </c>
      <c r="E3721" s="479">
        <v>0</v>
      </c>
      <c r="F3721" s="276">
        <v>0</v>
      </c>
      <c r="G3721" s="276">
        <v>0</v>
      </c>
      <c r="H3721" s="276">
        <v>0</v>
      </c>
      <c r="I3721" s="276">
        <v>-406292</v>
      </c>
      <c r="J3721" s="276">
        <v>-406292</v>
      </c>
      <c r="K3721" s="479">
        <v>0</v>
      </c>
    </row>
    <row r="3722" spans="1:11" x14ac:dyDescent="0.2">
      <c r="A3722" s="209" t="s">
        <v>1757</v>
      </c>
      <c r="B3722" s="209" t="s">
        <v>1251</v>
      </c>
      <c r="C3722" s="209" t="s">
        <v>1753</v>
      </c>
      <c r="D3722" s="276">
        <v>0</v>
      </c>
      <c r="E3722" s="479">
        <v>0</v>
      </c>
      <c r="F3722" s="276">
        <v>0</v>
      </c>
      <c r="G3722" s="276">
        <v>0</v>
      </c>
      <c r="H3722" s="276">
        <v>0</v>
      </c>
      <c r="I3722" s="276">
        <v>10345390</v>
      </c>
      <c r="J3722" s="276">
        <v>10345390</v>
      </c>
      <c r="K3722" s="479">
        <v>0</v>
      </c>
    </row>
    <row r="3723" spans="1:11" x14ac:dyDescent="0.2">
      <c r="A3723" s="209" t="s">
        <v>1757</v>
      </c>
      <c r="B3723" s="209" t="s">
        <v>1167</v>
      </c>
      <c r="C3723" s="209" t="s">
        <v>1753</v>
      </c>
      <c r="D3723" s="276">
        <v>0</v>
      </c>
      <c r="E3723" s="479">
        <v>0</v>
      </c>
      <c r="F3723" s="276">
        <v>0</v>
      </c>
      <c r="G3723" s="276">
        <v>0</v>
      </c>
      <c r="H3723" s="276">
        <v>0</v>
      </c>
      <c r="I3723" s="276">
        <v>-30773</v>
      </c>
      <c r="J3723" s="276">
        <v>-30773</v>
      </c>
      <c r="K3723" s="479">
        <v>0</v>
      </c>
    </row>
    <row r="3724" spans="1:11" x14ac:dyDescent="0.2">
      <c r="A3724" s="209" t="s">
        <v>1757</v>
      </c>
      <c r="B3724" s="209" t="s">
        <v>1169</v>
      </c>
      <c r="C3724" s="209" t="s">
        <v>1753</v>
      </c>
      <c r="D3724" s="276">
        <v>0</v>
      </c>
      <c r="E3724" s="479">
        <v>0</v>
      </c>
      <c r="F3724" s="276">
        <v>0</v>
      </c>
      <c r="G3724" s="276">
        <v>0</v>
      </c>
      <c r="H3724" s="276">
        <v>0</v>
      </c>
      <c r="I3724" s="276">
        <v>-151861</v>
      </c>
      <c r="J3724" s="276">
        <v>-151861</v>
      </c>
      <c r="K3724" s="479">
        <v>0</v>
      </c>
    </row>
    <row r="3725" spans="1:11" x14ac:dyDescent="0.2">
      <c r="A3725" s="209" t="s">
        <v>1757</v>
      </c>
      <c r="B3725" s="209" t="s">
        <v>1170</v>
      </c>
      <c r="C3725" s="209" t="s">
        <v>1753</v>
      </c>
      <c r="D3725" s="276">
        <v>0</v>
      </c>
      <c r="E3725" s="479">
        <v>0</v>
      </c>
      <c r="F3725" s="276">
        <v>0</v>
      </c>
      <c r="G3725" s="276">
        <v>0</v>
      </c>
      <c r="H3725" s="276">
        <v>0</v>
      </c>
      <c r="I3725" s="276">
        <v>-631</v>
      </c>
      <c r="J3725" s="276">
        <v>-631</v>
      </c>
      <c r="K3725" s="479">
        <v>0</v>
      </c>
    </row>
    <row r="3726" spans="1:11" x14ac:dyDescent="0.2">
      <c r="A3726" s="209" t="s">
        <v>1757</v>
      </c>
      <c r="B3726" s="209" t="s">
        <v>1187</v>
      </c>
      <c r="C3726" s="209" t="s">
        <v>1753</v>
      </c>
      <c r="D3726" s="276">
        <v>0</v>
      </c>
      <c r="E3726" s="479">
        <v>0</v>
      </c>
      <c r="F3726" s="276">
        <v>0</v>
      </c>
      <c r="G3726" s="276">
        <v>0</v>
      </c>
      <c r="H3726" s="276">
        <v>0</v>
      </c>
      <c r="I3726" s="276">
        <v>-331</v>
      </c>
      <c r="J3726" s="276">
        <v>-331</v>
      </c>
      <c r="K3726" s="479">
        <v>0</v>
      </c>
    </row>
    <row r="3727" spans="1:11" x14ac:dyDescent="0.2">
      <c r="A3727" s="209" t="s">
        <v>1757</v>
      </c>
      <c r="B3727" s="209" t="s">
        <v>1189</v>
      </c>
      <c r="C3727" s="209" t="s">
        <v>1753</v>
      </c>
      <c r="D3727" s="276">
        <v>0</v>
      </c>
      <c r="E3727" s="479">
        <v>0</v>
      </c>
      <c r="F3727" s="276">
        <v>0</v>
      </c>
      <c r="G3727" s="276">
        <v>0</v>
      </c>
      <c r="H3727" s="276">
        <v>0</v>
      </c>
      <c r="I3727" s="276">
        <v>-34103</v>
      </c>
      <c r="J3727" s="276">
        <v>-34103</v>
      </c>
      <c r="K3727" s="479">
        <v>0</v>
      </c>
    </row>
    <row r="3728" spans="1:11" x14ac:dyDescent="0.2">
      <c r="A3728" s="209" t="s">
        <v>1758</v>
      </c>
      <c r="B3728" s="209" t="s">
        <v>508</v>
      </c>
      <c r="C3728" s="209" t="s">
        <v>1753</v>
      </c>
      <c r="D3728" s="276">
        <v>0</v>
      </c>
      <c r="E3728" s="479">
        <v>0</v>
      </c>
      <c r="F3728" s="276">
        <v>0</v>
      </c>
      <c r="G3728" s="276">
        <v>0</v>
      </c>
      <c r="H3728" s="276">
        <v>0</v>
      </c>
      <c r="I3728" s="276">
        <v>-11978</v>
      </c>
      <c r="J3728" s="276">
        <v>-11978</v>
      </c>
      <c r="K3728" s="479">
        <v>0</v>
      </c>
    </row>
    <row r="3729" spans="1:11" x14ac:dyDescent="0.2">
      <c r="A3729" s="209" t="s">
        <v>1758</v>
      </c>
      <c r="B3729" s="209" t="s">
        <v>500</v>
      </c>
      <c r="C3729" s="209" t="s">
        <v>1753</v>
      </c>
      <c r="D3729" s="276">
        <v>0</v>
      </c>
      <c r="E3729" s="479">
        <v>0</v>
      </c>
      <c r="F3729" s="276">
        <v>0</v>
      </c>
      <c r="G3729" s="276">
        <v>0</v>
      </c>
      <c r="H3729" s="276">
        <v>0</v>
      </c>
      <c r="I3729" s="276">
        <v>-4249</v>
      </c>
      <c r="J3729" s="276">
        <v>-4249</v>
      </c>
      <c r="K3729" s="479">
        <v>0</v>
      </c>
    </row>
    <row r="3730" spans="1:11" x14ac:dyDescent="0.2">
      <c r="A3730" s="209" t="s">
        <v>1758</v>
      </c>
      <c r="B3730" s="209" t="s">
        <v>490</v>
      </c>
      <c r="C3730" s="209" t="s">
        <v>1753</v>
      </c>
      <c r="D3730" s="276">
        <v>0</v>
      </c>
      <c r="E3730" s="479">
        <v>0</v>
      </c>
      <c r="F3730" s="276">
        <v>0</v>
      </c>
      <c r="G3730" s="276">
        <v>0</v>
      </c>
      <c r="H3730" s="276">
        <v>0</v>
      </c>
      <c r="I3730" s="276">
        <v>-13571</v>
      </c>
      <c r="J3730" s="276">
        <v>-13571</v>
      </c>
      <c r="K3730" s="479">
        <v>0</v>
      </c>
    </row>
    <row r="3731" spans="1:11" x14ac:dyDescent="0.2">
      <c r="A3731" s="209" t="s">
        <v>1758</v>
      </c>
      <c r="B3731" s="209" t="s">
        <v>489</v>
      </c>
      <c r="C3731" s="209" t="s">
        <v>1753</v>
      </c>
      <c r="D3731" s="276">
        <v>0</v>
      </c>
      <c r="E3731" s="479">
        <v>0</v>
      </c>
      <c r="F3731" s="276">
        <v>0</v>
      </c>
      <c r="G3731" s="276">
        <v>0</v>
      </c>
      <c r="H3731" s="276">
        <v>0</v>
      </c>
      <c r="I3731" s="276">
        <v>-6298</v>
      </c>
      <c r="J3731" s="276">
        <v>-6298</v>
      </c>
      <c r="K3731" s="479">
        <v>0</v>
      </c>
    </row>
    <row r="3732" spans="1:11" x14ac:dyDescent="0.2">
      <c r="A3732" s="209" t="s">
        <v>1758</v>
      </c>
      <c r="B3732" s="209" t="s">
        <v>487</v>
      </c>
      <c r="C3732" s="209" t="s">
        <v>1753</v>
      </c>
      <c r="D3732" s="276">
        <v>0</v>
      </c>
      <c r="E3732" s="479">
        <v>0</v>
      </c>
      <c r="F3732" s="276">
        <v>0</v>
      </c>
      <c r="G3732" s="276">
        <v>0</v>
      </c>
      <c r="H3732" s="276">
        <v>0</v>
      </c>
      <c r="I3732" s="276">
        <v>-3820</v>
      </c>
      <c r="J3732" s="276">
        <v>-3820</v>
      </c>
      <c r="K3732" s="479">
        <v>0</v>
      </c>
    </row>
    <row r="3733" spans="1:11" x14ac:dyDescent="0.2">
      <c r="A3733" s="209" t="s">
        <v>1758</v>
      </c>
      <c r="B3733" s="209" t="s">
        <v>479</v>
      </c>
      <c r="C3733" s="209" t="s">
        <v>1753</v>
      </c>
      <c r="D3733" s="276">
        <v>0</v>
      </c>
      <c r="E3733" s="479">
        <v>0</v>
      </c>
      <c r="F3733" s="276">
        <v>0</v>
      </c>
      <c r="G3733" s="276">
        <v>0</v>
      </c>
      <c r="H3733" s="276">
        <v>0</v>
      </c>
      <c r="I3733" s="276">
        <v>-2060</v>
      </c>
      <c r="J3733" s="276">
        <v>-2060</v>
      </c>
      <c r="K3733" s="479">
        <v>0</v>
      </c>
    </row>
    <row r="3734" spans="1:11" x14ac:dyDescent="0.2">
      <c r="A3734" s="209" t="s">
        <v>1758</v>
      </c>
      <c r="B3734" s="209" t="s">
        <v>472</v>
      </c>
      <c r="C3734" s="209" t="s">
        <v>1753</v>
      </c>
      <c r="D3734" s="276">
        <v>0</v>
      </c>
      <c r="E3734" s="479">
        <v>0</v>
      </c>
      <c r="F3734" s="276">
        <v>0</v>
      </c>
      <c r="G3734" s="276">
        <v>0</v>
      </c>
      <c r="H3734" s="276">
        <v>0</v>
      </c>
      <c r="I3734" s="276">
        <v>-798</v>
      </c>
      <c r="J3734" s="276">
        <v>-798</v>
      </c>
      <c r="K3734" s="479">
        <v>0</v>
      </c>
    </row>
    <row r="3735" spans="1:11" x14ac:dyDescent="0.2">
      <c r="A3735" s="209" t="s">
        <v>1758</v>
      </c>
      <c r="B3735" s="209" t="s">
        <v>1096</v>
      </c>
      <c r="C3735" s="209" t="s">
        <v>1753</v>
      </c>
      <c r="D3735" s="276">
        <v>0</v>
      </c>
      <c r="E3735" s="479">
        <v>0</v>
      </c>
      <c r="F3735" s="276">
        <v>0</v>
      </c>
      <c r="G3735" s="276">
        <v>0</v>
      </c>
      <c r="H3735" s="276">
        <v>0</v>
      </c>
      <c r="I3735" s="276">
        <v>-5269</v>
      </c>
      <c r="J3735" s="276">
        <v>-5269</v>
      </c>
      <c r="K3735" s="479">
        <v>0</v>
      </c>
    </row>
    <row r="3736" spans="1:11" x14ac:dyDescent="0.2">
      <c r="A3736" s="209" t="s">
        <v>1758</v>
      </c>
      <c r="B3736" s="209" t="s">
        <v>1097</v>
      </c>
      <c r="C3736" s="209" t="s">
        <v>1753</v>
      </c>
      <c r="D3736" s="276">
        <v>0</v>
      </c>
      <c r="E3736" s="479">
        <v>0</v>
      </c>
      <c r="F3736" s="276">
        <v>0</v>
      </c>
      <c r="G3736" s="276">
        <v>0</v>
      </c>
      <c r="H3736" s="276">
        <v>0</v>
      </c>
      <c r="I3736" s="276">
        <v>-3825</v>
      </c>
      <c r="J3736" s="276">
        <v>-3825</v>
      </c>
      <c r="K3736" s="479">
        <v>0</v>
      </c>
    </row>
    <row r="3737" spans="1:11" x14ac:dyDescent="0.2">
      <c r="A3737" s="209" t="s">
        <v>1758</v>
      </c>
      <c r="B3737" s="209" t="s">
        <v>1098</v>
      </c>
      <c r="C3737" s="209" t="s">
        <v>1753</v>
      </c>
      <c r="D3737" s="276">
        <v>0</v>
      </c>
      <c r="E3737" s="479">
        <v>0</v>
      </c>
      <c r="F3737" s="276">
        <v>0</v>
      </c>
      <c r="G3737" s="276">
        <v>0</v>
      </c>
      <c r="H3737" s="276">
        <v>0</v>
      </c>
      <c r="I3737" s="276">
        <v>-1149</v>
      </c>
      <c r="J3737" s="276">
        <v>-1149</v>
      </c>
      <c r="K3737" s="479">
        <v>0</v>
      </c>
    </row>
    <row r="3738" spans="1:11" x14ac:dyDescent="0.2">
      <c r="A3738" s="209" t="s">
        <v>1758</v>
      </c>
      <c r="B3738" s="209" t="s">
        <v>1099</v>
      </c>
      <c r="C3738" s="209" t="s">
        <v>1753</v>
      </c>
      <c r="D3738" s="276">
        <v>0</v>
      </c>
      <c r="E3738" s="479">
        <v>0</v>
      </c>
      <c r="F3738" s="276">
        <v>0</v>
      </c>
      <c r="G3738" s="276">
        <v>0</v>
      </c>
      <c r="H3738" s="276">
        <v>0</v>
      </c>
      <c r="I3738" s="276">
        <v>-71</v>
      </c>
      <c r="J3738" s="276">
        <v>-71</v>
      </c>
      <c r="K3738" s="479">
        <v>0</v>
      </c>
    </row>
    <row r="3739" spans="1:11" x14ac:dyDescent="0.2">
      <c r="A3739" s="209" t="s">
        <v>1758</v>
      </c>
      <c r="B3739" s="209" t="s">
        <v>453</v>
      </c>
      <c r="C3739" s="209" t="s">
        <v>1753</v>
      </c>
      <c r="D3739" s="276">
        <v>0</v>
      </c>
      <c r="E3739" s="479">
        <v>0</v>
      </c>
      <c r="F3739" s="276">
        <v>0</v>
      </c>
      <c r="G3739" s="276">
        <v>0</v>
      </c>
      <c r="H3739" s="276">
        <v>0</v>
      </c>
      <c r="I3739" s="276">
        <v>-257302</v>
      </c>
      <c r="J3739" s="276">
        <v>-257302</v>
      </c>
      <c r="K3739" s="479">
        <v>0</v>
      </c>
    </row>
    <row r="3740" spans="1:11" x14ac:dyDescent="0.2">
      <c r="A3740" s="209" t="s">
        <v>1758</v>
      </c>
      <c r="B3740" s="209" t="s">
        <v>449</v>
      </c>
      <c r="C3740" s="209" t="s">
        <v>1753</v>
      </c>
      <c r="D3740" s="276">
        <v>0</v>
      </c>
      <c r="E3740" s="479">
        <v>0</v>
      </c>
      <c r="F3740" s="276">
        <v>0</v>
      </c>
      <c r="G3740" s="276">
        <v>0</v>
      </c>
      <c r="H3740" s="276">
        <v>0</v>
      </c>
      <c r="I3740" s="276">
        <v>-12130</v>
      </c>
      <c r="J3740" s="276">
        <v>-12130</v>
      </c>
      <c r="K3740" s="479">
        <v>0</v>
      </c>
    </row>
    <row r="3741" spans="1:11" x14ac:dyDescent="0.2">
      <c r="A3741" s="209" t="s">
        <v>1758</v>
      </c>
      <c r="B3741" s="209" t="s">
        <v>1826</v>
      </c>
      <c r="C3741" s="209" t="s">
        <v>1753</v>
      </c>
      <c r="D3741" s="276">
        <v>0</v>
      </c>
      <c r="E3741" s="479">
        <v>0</v>
      </c>
      <c r="F3741" s="276">
        <v>0</v>
      </c>
      <c r="G3741" s="276">
        <v>0</v>
      </c>
      <c r="H3741" s="276">
        <v>0</v>
      </c>
      <c r="I3741" s="276">
        <v>-103116</v>
      </c>
      <c r="J3741" s="276">
        <v>-103116</v>
      </c>
      <c r="K3741" s="479">
        <v>0</v>
      </c>
    </row>
    <row r="3742" spans="1:11" x14ac:dyDescent="0.2">
      <c r="A3742" s="209" t="s">
        <v>1758</v>
      </c>
      <c r="B3742" s="209" t="s">
        <v>444</v>
      </c>
      <c r="C3742" s="209" t="s">
        <v>1753</v>
      </c>
      <c r="D3742" s="276">
        <v>0</v>
      </c>
      <c r="E3742" s="479">
        <v>0</v>
      </c>
      <c r="F3742" s="276">
        <v>0</v>
      </c>
      <c r="G3742" s="276">
        <v>0</v>
      </c>
      <c r="H3742" s="276">
        <v>0</v>
      </c>
      <c r="I3742" s="276">
        <v>-3146</v>
      </c>
      <c r="J3742" s="276">
        <v>-3146</v>
      </c>
      <c r="K3742" s="479">
        <v>0</v>
      </c>
    </row>
    <row r="3743" spans="1:11" x14ac:dyDescent="0.2">
      <c r="A3743" s="209" t="s">
        <v>1758</v>
      </c>
      <c r="B3743" s="209" t="s">
        <v>440</v>
      </c>
      <c r="C3743" s="209" t="s">
        <v>1753</v>
      </c>
      <c r="D3743" s="276">
        <v>0</v>
      </c>
      <c r="E3743" s="479">
        <v>0</v>
      </c>
      <c r="F3743" s="276">
        <v>0</v>
      </c>
      <c r="G3743" s="276">
        <v>0</v>
      </c>
      <c r="H3743" s="276">
        <v>0</v>
      </c>
      <c r="I3743" s="276">
        <v>-3597</v>
      </c>
      <c r="J3743" s="276">
        <v>-3597</v>
      </c>
      <c r="K3743" s="479">
        <v>0</v>
      </c>
    </row>
    <row r="3744" spans="1:11" x14ac:dyDescent="0.2">
      <c r="A3744" s="209" t="s">
        <v>1758</v>
      </c>
      <c r="B3744" s="209" t="s">
        <v>292</v>
      </c>
      <c r="C3744" s="209" t="s">
        <v>1753</v>
      </c>
      <c r="D3744" s="276">
        <v>0</v>
      </c>
      <c r="E3744" s="479">
        <v>0</v>
      </c>
      <c r="F3744" s="276">
        <v>0</v>
      </c>
      <c r="G3744" s="276">
        <v>0</v>
      </c>
      <c r="H3744" s="276">
        <v>0</v>
      </c>
      <c r="I3744" s="276">
        <v>-1766</v>
      </c>
      <c r="J3744" s="276">
        <v>-1766</v>
      </c>
      <c r="K3744" s="479">
        <v>0</v>
      </c>
    </row>
    <row r="3745" spans="1:11" x14ac:dyDescent="0.2">
      <c r="A3745" s="209" t="s">
        <v>1758</v>
      </c>
      <c r="B3745" s="209" t="s">
        <v>290</v>
      </c>
      <c r="C3745" s="209" t="s">
        <v>1753</v>
      </c>
      <c r="D3745" s="276">
        <v>0</v>
      </c>
      <c r="E3745" s="479">
        <v>0</v>
      </c>
      <c r="F3745" s="276">
        <v>0</v>
      </c>
      <c r="G3745" s="276">
        <v>0</v>
      </c>
      <c r="H3745" s="276">
        <v>0</v>
      </c>
      <c r="I3745" s="276">
        <v>-2768</v>
      </c>
      <c r="J3745" s="276">
        <v>-2768</v>
      </c>
      <c r="K3745" s="479">
        <v>0</v>
      </c>
    </row>
    <row r="3746" spans="1:11" x14ac:dyDescent="0.2">
      <c r="A3746" s="209" t="s">
        <v>1758</v>
      </c>
      <c r="B3746" s="209" t="s">
        <v>287</v>
      </c>
      <c r="C3746" s="209" t="s">
        <v>1753</v>
      </c>
      <c r="D3746" s="276">
        <v>0</v>
      </c>
      <c r="E3746" s="479">
        <v>0</v>
      </c>
      <c r="F3746" s="276">
        <v>0</v>
      </c>
      <c r="G3746" s="276">
        <v>0</v>
      </c>
      <c r="H3746" s="276">
        <v>0</v>
      </c>
      <c r="I3746" s="276">
        <v>-506</v>
      </c>
      <c r="J3746" s="276">
        <v>-506</v>
      </c>
      <c r="K3746" s="479">
        <v>0</v>
      </c>
    </row>
    <row r="3747" spans="1:11" x14ac:dyDescent="0.2">
      <c r="A3747" s="209" t="s">
        <v>1758</v>
      </c>
      <c r="B3747" s="209" t="s">
        <v>284</v>
      </c>
      <c r="C3747" s="209" t="s">
        <v>1753</v>
      </c>
      <c r="D3747" s="276">
        <v>0</v>
      </c>
      <c r="E3747" s="479">
        <v>0</v>
      </c>
      <c r="F3747" s="276">
        <v>0</v>
      </c>
      <c r="G3747" s="276">
        <v>0</v>
      </c>
      <c r="H3747" s="276">
        <v>0</v>
      </c>
      <c r="I3747" s="276">
        <v>-7382</v>
      </c>
      <c r="J3747" s="276">
        <v>-7382</v>
      </c>
      <c r="K3747" s="479">
        <v>0</v>
      </c>
    </row>
    <row r="3748" spans="1:11" x14ac:dyDescent="0.2">
      <c r="A3748" s="209" t="s">
        <v>1758</v>
      </c>
      <c r="B3748" s="209" t="s">
        <v>273</v>
      </c>
      <c r="C3748" s="209" t="s">
        <v>1753</v>
      </c>
      <c r="D3748" s="276">
        <v>0</v>
      </c>
      <c r="E3748" s="479">
        <v>0</v>
      </c>
      <c r="F3748" s="276">
        <v>0</v>
      </c>
      <c r="G3748" s="276">
        <v>0</v>
      </c>
      <c r="H3748" s="276">
        <v>0</v>
      </c>
      <c r="I3748" s="276">
        <v>-3121</v>
      </c>
      <c r="J3748" s="276">
        <v>-3121</v>
      </c>
      <c r="K3748" s="479">
        <v>0</v>
      </c>
    </row>
    <row r="3749" spans="1:11" x14ac:dyDescent="0.2">
      <c r="A3749" s="209" t="s">
        <v>1758</v>
      </c>
      <c r="B3749" s="209" t="s">
        <v>267</v>
      </c>
      <c r="C3749" s="209" t="s">
        <v>1753</v>
      </c>
      <c r="D3749" s="276">
        <v>0</v>
      </c>
      <c r="E3749" s="479">
        <v>0</v>
      </c>
      <c r="F3749" s="276">
        <v>0</v>
      </c>
      <c r="G3749" s="276">
        <v>0</v>
      </c>
      <c r="H3749" s="276">
        <v>0</v>
      </c>
      <c r="I3749" s="276">
        <v>-1591</v>
      </c>
      <c r="J3749" s="276">
        <v>-1591</v>
      </c>
      <c r="K3749" s="479">
        <v>0</v>
      </c>
    </row>
    <row r="3750" spans="1:11" x14ac:dyDescent="0.2">
      <c r="A3750" s="209" t="s">
        <v>1758</v>
      </c>
      <c r="B3750" s="209" t="s">
        <v>264</v>
      </c>
      <c r="C3750" s="209" t="s">
        <v>1753</v>
      </c>
      <c r="D3750" s="276">
        <v>0</v>
      </c>
      <c r="E3750" s="479">
        <v>0</v>
      </c>
      <c r="F3750" s="276">
        <v>0</v>
      </c>
      <c r="G3750" s="276">
        <v>0</v>
      </c>
      <c r="H3750" s="276">
        <v>0</v>
      </c>
      <c r="I3750" s="276">
        <v>-2944</v>
      </c>
      <c r="J3750" s="276">
        <v>-2944</v>
      </c>
      <c r="K3750" s="479">
        <v>0</v>
      </c>
    </row>
    <row r="3751" spans="1:11" x14ac:dyDescent="0.2">
      <c r="A3751" s="209" t="s">
        <v>1758</v>
      </c>
      <c r="B3751" s="209" t="s">
        <v>262</v>
      </c>
      <c r="C3751" s="209" t="s">
        <v>1753</v>
      </c>
      <c r="D3751" s="276">
        <v>0</v>
      </c>
      <c r="E3751" s="479">
        <v>0</v>
      </c>
      <c r="F3751" s="276">
        <v>0</v>
      </c>
      <c r="G3751" s="276">
        <v>0</v>
      </c>
      <c r="H3751" s="276">
        <v>0</v>
      </c>
      <c r="I3751" s="276">
        <v>-24337</v>
      </c>
      <c r="J3751" s="276">
        <v>-24337</v>
      </c>
      <c r="K3751" s="479">
        <v>0</v>
      </c>
    </row>
    <row r="3752" spans="1:11" x14ac:dyDescent="0.2">
      <c r="A3752" s="209" t="s">
        <v>1758</v>
      </c>
      <c r="B3752" s="209" t="s">
        <v>260</v>
      </c>
      <c r="C3752" s="209" t="s">
        <v>1753</v>
      </c>
      <c r="D3752" s="276">
        <v>0</v>
      </c>
      <c r="E3752" s="479">
        <v>0</v>
      </c>
      <c r="F3752" s="276">
        <v>0</v>
      </c>
      <c r="G3752" s="276">
        <v>0</v>
      </c>
      <c r="H3752" s="276">
        <v>0</v>
      </c>
      <c r="I3752" s="276">
        <v>-1120</v>
      </c>
      <c r="J3752" s="276">
        <v>-1120</v>
      </c>
      <c r="K3752" s="479">
        <v>0</v>
      </c>
    </row>
    <row r="3753" spans="1:11" x14ac:dyDescent="0.2">
      <c r="A3753" s="209" t="s">
        <v>1758</v>
      </c>
      <c r="B3753" s="209" t="s">
        <v>258</v>
      </c>
      <c r="C3753" s="209" t="s">
        <v>1753</v>
      </c>
      <c r="D3753" s="276">
        <v>0</v>
      </c>
      <c r="E3753" s="479">
        <v>0</v>
      </c>
      <c r="F3753" s="276">
        <v>0</v>
      </c>
      <c r="G3753" s="276">
        <v>0</v>
      </c>
      <c r="H3753" s="276">
        <v>0</v>
      </c>
      <c r="I3753" s="276">
        <v>-8</v>
      </c>
      <c r="J3753" s="276">
        <v>-8</v>
      </c>
      <c r="K3753" s="479">
        <v>0</v>
      </c>
    </row>
    <row r="3754" spans="1:11" x14ac:dyDescent="0.2">
      <c r="A3754" s="209" t="s">
        <v>1758</v>
      </c>
      <c r="B3754" s="209" t="s">
        <v>254</v>
      </c>
      <c r="C3754" s="209" t="s">
        <v>1753</v>
      </c>
      <c r="D3754" s="276">
        <v>0</v>
      </c>
      <c r="E3754" s="479">
        <v>0</v>
      </c>
      <c r="F3754" s="276">
        <v>0</v>
      </c>
      <c r="G3754" s="276">
        <v>0</v>
      </c>
      <c r="H3754" s="276">
        <v>0</v>
      </c>
      <c r="I3754" s="276">
        <v>-68</v>
      </c>
      <c r="J3754" s="276">
        <v>-68</v>
      </c>
      <c r="K3754" s="479">
        <v>0</v>
      </c>
    </row>
    <row r="3755" spans="1:11" x14ac:dyDescent="0.2">
      <c r="A3755" s="209" t="s">
        <v>1758</v>
      </c>
      <c r="B3755" s="209" t="s">
        <v>251</v>
      </c>
      <c r="C3755" s="209" t="s">
        <v>1753</v>
      </c>
      <c r="D3755" s="276">
        <v>0</v>
      </c>
      <c r="E3755" s="479">
        <v>0</v>
      </c>
      <c r="F3755" s="276">
        <v>0</v>
      </c>
      <c r="G3755" s="276">
        <v>0</v>
      </c>
      <c r="H3755" s="276">
        <v>0</v>
      </c>
      <c r="I3755" s="276">
        <v>-14</v>
      </c>
      <c r="J3755" s="276">
        <v>-14</v>
      </c>
      <c r="K3755" s="479">
        <v>0</v>
      </c>
    </row>
    <row r="3756" spans="1:11" x14ac:dyDescent="0.2">
      <c r="A3756" s="209" t="s">
        <v>1758</v>
      </c>
      <c r="B3756" s="209" t="s">
        <v>247</v>
      </c>
      <c r="C3756" s="209" t="s">
        <v>1753</v>
      </c>
      <c r="D3756" s="276">
        <v>0</v>
      </c>
      <c r="E3756" s="479">
        <v>0</v>
      </c>
      <c r="F3756" s="276">
        <v>0</v>
      </c>
      <c r="G3756" s="276">
        <v>0</v>
      </c>
      <c r="H3756" s="276">
        <v>0</v>
      </c>
      <c r="I3756" s="276">
        <v>-314</v>
      </c>
      <c r="J3756" s="276">
        <v>-314</v>
      </c>
      <c r="K3756" s="479">
        <v>0</v>
      </c>
    </row>
    <row r="3757" spans="1:11" x14ac:dyDescent="0.2">
      <c r="A3757" s="209" t="s">
        <v>1758</v>
      </c>
      <c r="B3757" s="209" t="s">
        <v>243</v>
      </c>
      <c r="C3757" s="209" t="s">
        <v>1753</v>
      </c>
      <c r="D3757" s="276">
        <v>0</v>
      </c>
      <c r="E3757" s="479">
        <v>0</v>
      </c>
      <c r="F3757" s="276">
        <v>0</v>
      </c>
      <c r="G3757" s="276">
        <v>0</v>
      </c>
      <c r="H3757" s="276">
        <v>0</v>
      </c>
      <c r="I3757" s="276">
        <v>-3524</v>
      </c>
      <c r="J3757" s="276">
        <v>-3524</v>
      </c>
      <c r="K3757" s="479">
        <v>0</v>
      </c>
    </row>
    <row r="3758" spans="1:11" x14ac:dyDescent="0.2">
      <c r="A3758" s="209" t="s">
        <v>1758</v>
      </c>
      <c r="B3758" s="209" t="s">
        <v>240</v>
      </c>
      <c r="C3758" s="209" t="s">
        <v>1753</v>
      </c>
      <c r="D3758" s="276">
        <v>0</v>
      </c>
      <c r="E3758" s="479">
        <v>0</v>
      </c>
      <c r="F3758" s="276">
        <v>0</v>
      </c>
      <c r="G3758" s="276">
        <v>0</v>
      </c>
      <c r="H3758" s="276">
        <v>0</v>
      </c>
      <c r="I3758" s="276">
        <v>-314</v>
      </c>
      <c r="J3758" s="276">
        <v>-314</v>
      </c>
      <c r="K3758" s="479">
        <v>0</v>
      </c>
    </row>
    <row r="3759" spans="1:11" x14ac:dyDescent="0.2">
      <c r="A3759" s="209" t="s">
        <v>1758</v>
      </c>
      <c r="B3759" s="209" t="s">
        <v>237</v>
      </c>
      <c r="C3759" s="209" t="s">
        <v>1753</v>
      </c>
      <c r="D3759" s="276">
        <v>0</v>
      </c>
      <c r="E3759" s="479">
        <v>0</v>
      </c>
      <c r="F3759" s="276">
        <v>0</v>
      </c>
      <c r="G3759" s="276">
        <v>0</v>
      </c>
      <c r="H3759" s="276">
        <v>0</v>
      </c>
      <c r="I3759" s="276">
        <v>-1158</v>
      </c>
      <c r="J3759" s="276">
        <v>-1158</v>
      </c>
      <c r="K3759" s="479">
        <v>0</v>
      </c>
    </row>
    <row r="3760" spans="1:11" x14ac:dyDescent="0.2">
      <c r="A3760" s="209" t="s">
        <v>1758</v>
      </c>
      <c r="B3760" s="209" t="s">
        <v>234</v>
      </c>
      <c r="C3760" s="209" t="s">
        <v>1753</v>
      </c>
      <c r="D3760" s="276">
        <v>0</v>
      </c>
      <c r="E3760" s="479">
        <v>0</v>
      </c>
      <c r="F3760" s="276">
        <v>0</v>
      </c>
      <c r="G3760" s="276">
        <v>0</v>
      </c>
      <c r="H3760" s="276">
        <v>0</v>
      </c>
      <c r="I3760" s="276">
        <v>-10282</v>
      </c>
      <c r="J3760" s="276">
        <v>-10282</v>
      </c>
      <c r="K3760" s="479">
        <v>0</v>
      </c>
    </row>
    <row r="3761" spans="1:11" x14ac:dyDescent="0.2">
      <c r="A3761" s="209" t="s">
        <v>1758</v>
      </c>
      <c r="B3761" s="209" t="s">
        <v>230</v>
      </c>
      <c r="C3761" s="209" t="s">
        <v>1753</v>
      </c>
      <c r="D3761" s="276">
        <v>0</v>
      </c>
      <c r="E3761" s="479">
        <v>0</v>
      </c>
      <c r="F3761" s="276">
        <v>0</v>
      </c>
      <c r="G3761" s="276">
        <v>0</v>
      </c>
      <c r="H3761" s="276">
        <v>0</v>
      </c>
      <c r="I3761" s="276">
        <v>-3126</v>
      </c>
      <c r="J3761" s="276">
        <v>-3126</v>
      </c>
      <c r="K3761" s="479">
        <v>0</v>
      </c>
    </row>
    <row r="3762" spans="1:11" x14ac:dyDescent="0.2">
      <c r="A3762" s="209" t="s">
        <v>1758</v>
      </c>
      <c r="B3762" s="209" t="s">
        <v>1100</v>
      </c>
      <c r="C3762" s="209" t="s">
        <v>1753</v>
      </c>
      <c r="D3762" s="276">
        <v>0</v>
      </c>
      <c r="E3762" s="479">
        <v>0</v>
      </c>
      <c r="F3762" s="276">
        <v>0</v>
      </c>
      <c r="G3762" s="276">
        <v>0</v>
      </c>
      <c r="H3762" s="276">
        <v>0</v>
      </c>
      <c r="I3762" s="276">
        <v>-2095</v>
      </c>
      <c r="J3762" s="276">
        <v>-2095</v>
      </c>
      <c r="K3762" s="479">
        <v>0</v>
      </c>
    </row>
    <row r="3763" spans="1:11" x14ac:dyDescent="0.2">
      <c r="A3763" s="209" t="s">
        <v>1758</v>
      </c>
      <c r="B3763" s="209" t="s">
        <v>1101</v>
      </c>
      <c r="C3763" s="209" t="s">
        <v>1753</v>
      </c>
      <c r="D3763" s="276">
        <v>0</v>
      </c>
      <c r="E3763" s="479">
        <v>0</v>
      </c>
      <c r="F3763" s="276">
        <v>0</v>
      </c>
      <c r="G3763" s="276">
        <v>0</v>
      </c>
      <c r="H3763" s="276">
        <v>0</v>
      </c>
      <c r="I3763" s="276">
        <v>-6289</v>
      </c>
      <c r="J3763" s="276">
        <v>-6289</v>
      </c>
      <c r="K3763" s="479">
        <v>0</v>
      </c>
    </row>
    <row r="3764" spans="1:11" x14ac:dyDescent="0.2">
      <c r="A3764" s="209" t="s">
        <v>1758</v>
      </c>
      <c r="B3764" s="209" t="s">
        <v>1102</v>
      </c>
      <c r="C3764" s="209" t="s">
        <v>1753</v>
      </c>
      <c r="D3764" s="276">
        <v>0</v>
      </c>
      <c r="E3764" s="479">
        <v>0</v>
      </c>
      <c r="F3764" s="276">
        <v>0</v>
      </c>
      <c r="G3764" s="276">
        <v>0</v>
      </c>
      <c r="H3764" s="276">
        <v>0</v>
      </c>
      <c r="I3764" s="276">
        <v>-11944</v>
      </c>
      <c r="J3764" s="276">
        <v>-11944</v>
      </c>
      <c r="K3764" s="479">
        <v>0</v>
      </c>
    </row>
    <row r="3765" spans="1:11" x14ac:dyDescent="0.2">
      <c r="A3765" s="209" t="s">
        <v>1758</v>
      </c>
      <c r="B3765" s="209" t="s">
        <v>1103</v>
      </c>
      <c r="C3765" s="209" t="s">
        <v>1753</v>
      </c>
      <c r="D3765" s="276">
        <v>0</v>
      </c>
      <c r="E3765" s="479">
        <v>0</v>
      </c>
      <c r="F3765" s="276">
        <v>0</v>
      </c>
      <c r="G3765" s="276">
        <v>0</v>
      </c>
      <c r="H3765" s="276">
        <v>0</v>
      </c>
      <c r="I3765" s="276">
        <v>-4436</v>
      </c>
      <c r="J3765" s="276">
        <v>-4436</v>
      </c>
      <c r="K3765" s="479">
        <v>0</v>
      </c>
    </row>
    <row r="3766" spans="1:11" x14ac:dyDescent="0.2">
      <c r="A3766" s="209" t="s">
        <v>1758</v>
      </c>
      <c r="B3766" s="209" t="s">
        <v>1104</v>
      </c>
      <c r="C3766" s="209" t="s">
        <v>1753</v>
      </c>
      <c r="D3766" s="276">
        <v>0</v>
      </c>
      <c r="E3766" s="479">
        <v>0</v>
      </c>
      <c r="F3766" s="276">
        <v>0</v>
      </c>
      <c r="G3766" s="276">
        <v>0</v>
      </c>
      <c r="H3766" s="276">
        <v>0</v>
      </c>
      <c r="I3766" s="276">
        <v>-8166</v>
      </c>
      <c r="J3766" s="276">
        <v>-8166</v>
      </c>
      <c r="K3766" s="479">
        <v>0</v>
      </c>
    </row>
    <row r="3767" spans="1:11" x14ac:dyDescent="0.2">
      <c r="A3767" s="209" t="s">
        <v>1758</v>
      </c>
      <c r="B3767" s="209" t="s">
        <v>1105</v>
      </c>
      <c r="C3767" s="209" t="s">
        <v>1753</v>
      </c>
      <c r="D3767" s="276">
        <v>0</v>
      </c>
      <c r="E3767" s="479">
        <v>0</v>
      </c>
      <c r="F3767" s="276">
        <v>0</v>
      </c>
      <c r="G3767" s="276">
        <v>0</v>
      </c>
      <c r="H3767" s="276">
        <v>0</v>
      </c>
      <c r="I3767" s="276">
        <v>-9703</v>
      </c>
      <c r="J3767" s="276">
        <v>-9703</v>
      </c>
      <c r="K3767" s="479">
        <v>0</v>
      </c>
    </row>
    <row r="3768" spans="1:11" x14ac:dyDescent="0.2">
      <c r="A3768" s="209" t="s">
        <v>1758</v>
      </c>
      <c r="B3768" s="209" t="s">
        <v>205</v>
      </c>
      <c r="C3768" s="209" t="s">
        <v>1753</v>
      </c>
      <c r="D3768" s="276">
        <v>0</v>
      </c>
      <c r="E3768" s="479">
        <v>0</v>
      </c>
      <c r="F3768" s="276">
        <v>0</v>
      </c>
      <c r="G3768" s="276">
        <v>0</v>
      </c>
      <c r="H3768" s="276">
        <v>0</v>
      </c>
      <c r="I3768" s="276">
        <v>-11944</v>
      </c>
      <c r="J3768" s="276">
        <v>-11944</v>
      </c>
      <c r="K3768" s="479">
        <v>0</v>
      </c>
    </row>
    <row r="3769" spans="1:11" x14ac:dyDescent="0.2">
      <c r="A3769" s="209" t="s">
        <v>1758</v>
      </c>
      <c r="B3769" s="209" t="s">
        <v>202</v>
      </c>
      <c r="C3769" s="209" t="s">
        <v>1753</v>
      </c>
      <c r="D3769" s="276">
        <v>0</v>
      </c>
      <c r="E3769" s="479">
        <v>0</v>
      </c>
      <c r="F3769" s="276">
        <v>0</v>
      </c>
      <c r="G3769" s="276">
        <v>0</v>
      </c>
      <c r="H3769" s="276">
        <v>0</v>
      </c>
      <c r="I3769" s="276">
        <v>-2215</v>
      </c>
      <c r="J3769" s="276">
        <v>-2215</v>
      </c>
      <c r="K3769" s="479">
        <v>0</v>
      </c>
    </row>
    <row r="3770" spans="1:11" x14ac:dyDescent="0.2">
      <c r="A3770" s="209" t="s">
        <v>1758</v>
      </c>
      <c r="B3770" s="209" t="s">
        <v>195</v>
      </c>
      <c r="C3770" s="209" t="s">
        <v>1753</v>
      </c>
      <c r="D3770" s="276">
        <v>0</v>
      </c>
      <c r="E3770" s="479">
        <v>0</v>
      </c>
      <c r="F3770" s="276">
        <v>0</v>
      </c>
      <c r="G3770" s="276">
        <v>0</v>
      </c>
      <c r="H3770" s="276">
        <v>0</v>
      </c>
      <c r="I3770" s="276">
        <v>-16206</v>
      </c>
      <c r="J3770" s="276">
        <v>-16206</v>
      </c>
      <c r="K3770" s="479">
        <v>0</v>
      </c>
    </row>
    <row r="3771" spans="1:11" x14ac:dyDescent="0.2">
      <c r="A3771" s="209" t="s">
        <v>1758</v>
      </c>
      <c r="B3771" s="209" t="s">
        <v>194</v>
      </c>
      <c r="C3771" s="209" t="s">
        <v>1753</v>
      </c>
      <c r="D3771" s="276">
        <v>0</v>
      </c>
      <c r="E3771" s="479">
        <v>0</v>
      </c>
      <c r="F3771" s="276">
        <v>0</v>
      </c>
      <c r="G3771" s="276">
        <v>0</v>
      </c>
      <c r="H3771" s="276">
        <v>0</v>
      </c>
      <c r="I3771" s="276">
        <v>-20684</v>
      </c>
      <c r="J3771" s="276">
        <v>-20684</v>
      </c>
      <c r="K3771" s="479">
        <v>0</v>
      </c>
    </row>
    <row r="3772" spans="1:11" x14ac:dyDescent="0.2">
      <c r="A3772" s="209" t="s">
        <v>1758</v>
      </c>
      <c r="B3772" s="209" t="s">
        <v>167</v>
      </c>
      <c r="C3772" s="209" t="s">
        <v>1753</v>
      </c>
      <c r="D3772" s="276">
        <v>0</v>
      </c>
      <c r="E3772" s="479">
        <v>0</v>
      </c>
      <c r="F3772" s="276">
        <v>0</v>
      </c>
      <c r="G3772" s="276">
        <v>0</v>
      </c>
      <c r="H3772" s="276">
        <v>0</v>
      </c>
      <c r="I3772" s="276">
        <v>-17988</v>
      </c>
      <c r="J3772" s="276">
        <v>-17988</v>
      </c>
      <c r="K3772" s="479">
        <v>0</v>
      </c>
    </row>
    <row r="3773" spans="1:11" x14ac:dyDescent="0.2">
      <c r="A3773" s="209" t="s">
        <v>1758</v>
      </c>
      <c r="B3773" s="209" t="s">
        <v>1106</v>
      </c>
      <c r="C3773" s="209" t="s">
        <v>1753</v>
      </c>
      <c r="D3773" s="276">
        <v>0</v>
      </c>
      <c r="E3773" s="479">
        <v>0</v>
      </c>
      <c r="F3773" s="276">
        <v>0</v>
      </c>
      <c r="G3773" s="276">
        <v>0</v>
      </c>
      <c r="H3773" s="276">
        <v>0</v>
      </c>
      <c r="I3773" s="276">
        <v>-409</v>
      </c>
      <c r="J3773" s="276">
        <v>-409</v>
      </c>
      <c r="K3773" s="479">
        <v>0</v>
      </c>
    </row>
    <row r="3774" spans="1:11" x14ac:dyDescent="0.2">
      <c r="A3774" s="209" t="s">
        <v>1758</v>
      </c>
      <c r="B3774" s="209" t="s">
        <v>1107</v>
      </c>
      <c r="C3774" s="209" t="s">
        <v>1753</v>
      </c>
      <c r="D3774" s="276">
        <v>0</v>
      </c>
      <c r="E3774" s="479">
        <v>0</v>
      </c>
      <c r="F3774" s="276">
        <v>0</v>
      </c>
      <c r="G3774" s="276">
        <v>0</v>
      </c>
      <c r="H3774" s="276">
        <v>0</v>
      </c>
      <c r="I3774" s="276">
        <v>-5730</v>
      </c>
      <c r="J3774" s="276">
        <v>-5730</v>
      </c>
      <c r="K3774" s="479">
        <v>0</v>
      </c>
    </row>
    <row r="3775" spans="1:11" x14ac:dyDescent="0.2">
      <c r="A3775" s="209" t="s">
        <v>1758</v>
      </c>
      <c r="B3775" s="209" t="s">
        <v>156</v>
      </c>
      <c r="C3775" s="209" t="s">
        <v>1753</v>
      </c>
      <c r="D3775" s="276">
        <v>0</v>
      </c>
      <c r="E3775" s="479">
        <v>0</v>
      </c>
      <c r="F3775" s="276">
        <v>0</v>
      </c>
      <c r="G3775" s="276">
        <v>0</v>
      </c>
      <c r="H3775" s="276">
        <v>0</v>
      </c>
      <c r="I3775" s="276">
        <v>-2302</v>
      </c>
      <c r="J3775" s="276">
        <v>-2302</v>
      </c>
      <c r="K3775" s="479">
        <v>0</v>
      </c>
    </row>
    <row r="3776" spans="1:11" x14ac:dyDescent="0.2">
      <c r="A3776" s="209" t="s">
        <v>1758</v>
      </c>
      <c r="B3776" s="209" t="s">
        <v>154</v>
      </c>
      <c r="C3776" s="209" t="s">
        <v>1753</v>
      </c>
      <c r="D3776" s="276">
        <v>0</v>
      </c>
      <c r="E3776" s="479">
        <v>0</v>
      </c>
      <c r="F3776" s="276">
        <v>0</v>
      </c>
      <c r="G3776" s="276">
        <v>0</v>
      </c>
      <c r="H3776" s="276">
        <v>0</v>
      </c>
      <c r="I3776" s="276">
        <v>-35</v>
      </c>
      <c r="J3776" s="276">
        <v>-35</v>
      </c>
      <c r="K3776" s="479">
        <v>0</v>
      </c>
    </row>
    <row r="3777" spans="1:11" x14ac:dyDescent="0.2">
      <c r="A3777" s="209" t="s">
        <v>1758</v>
      </c>
      <c r="B3777" s="209" t="s">
        <v>152</v>
      </c>
      <c r="C3777" s="209" t="s">
        <v>1753</v>
      </c>
      <c r="D3777" s="276">
        <v>0</v>
      </c>
      <c r="E3777" s="479">
        <v>0</v>
      </c>
      <c r="F3777" s="276">
        <v>0</v>
      </c>
      <c r="G3777" s="276">
        <v>0</v>
      </c>
      <c r="H3777" s="276">
        <v>0</v>
      </c>
      <c r="I3777" s="276">
        <v>-5583</v>
      </c>
      <c r="J3777" s="276">
        <v>-5583</v>
      </c>
      <c r="K3777" s="479">
        <v>0</v>
      </c>
    </row>
    <row r="3778" spans="1:11" x14ac:dyDescent="0.2">
      <c r="A3778" s="209" t="s">
        <v>1758</v>
      </c>
      <c r="B3778" s="209" t="s">
        <v>1108</v>
      </c>
      <c r="C3778" s="209" t="s">
        <v>1753</v>
      </c>
      <c r="D3778" s="276">
        <v>0</v>
      </c>
      <c r="E3778" s="479">
        <v>0</v>
      </c>
      <c r="F3778" s="276">
        <v>0</v>
      </c>
      <c r="G3778" s="276">
        <v>0</v>
      </c>
      <c r="H3778" s="276">
        <v>0</v>
      </c>
      <c r="I3778" s="276">
        <v>-641</v>
      </c>
      <c r="J3778" s="276">
        <v>-641</v>
      </c>
      <c r="K3778" s="479">
        <v>0</v>
      </c>
    </row>
    <row r="3779" spans="1:11" x14ac:dyDescent="0.2">
      <c r="A3779" s="209" t="s">
        <v>1758</v>
      </c>
      <c r="B3779" s="209" t="s">
        <v>1109</v>
      </c>
      <c r="C3779" s="209" t="s">
        <v>1753</v>
      </c>
      <c r="D3779" s="276">
        <v>0</v>
      </c>
      <c r="E3779" s="479">
        <v>0</v>
      </c>
      <c r="F3779" s="276">
        <v>0</v>
      </c>
      <c r="G3779" s="276">
        <v>0</v>
      </c>
      <c r="H3779" s="276">
        <v>0</v>
      </c>
      <c r="I3779" s="276">
        <v>-1020</v>
      </c>
      <c r="J3779" s="276">
        <v>-1020</v>
      </c>
      <c r="K3779" s="479">
        <v>0</v>
      </c>
    </row>
    <row r="3780" spans="1:11" x14ac:dyDescent="0.2">
      <c r="A3780" s="209" t="s">
        <v>1758</v>
      </c>
      <c r="B3780" s="209" t="s">
        <v>1110</v>
      </c>
      <c r="C3780" s="209" t="s">
        <v>1753</v>
      </c>
      <c r="D3780" s="276">
        <v>0</v>
      </c>
      <c r="E3780" s="479">
        <v>0</v>
      </c>
      <c r="F3780" s="276">
        <v>0</v>
      </c>
      <c r="G3780" s="276">
        <v>0</v>
      </c>
      <c r="H3780" s="276">
        <v>0</v>
      </c>
      <c r="I3780" s="276">
        <v>-678</v>
      </c>
      <c r="J3780" s="276">
        <v>-678</v>
      </c>
      <c r="K3780" s="479">
        <v>0</v>
      </c>
    </row>
    <row r="3781" spans="1:11" x14ac:dyDescent="0.2">
      <c r="A3781" s="209" t="s">
        <v>1758</v>
      </c>
      <c r="B3781" s="209" t="s">
        <v>1111</v>
      </c>
      <c r="C3781" s="209" t="s">
        <v>1753</v>
      </c>
      <c r="D3781" s="276">
        <v>0</v>
      </c>
      <c r="E3781" s="479">
        <v>0</v>
      </c>
      <c r="F3781" s="276">
        <v>0</v>
      </c>
      <c r="G3781" s="276">
        <v>0</v>
      </c>
      <c r="H3781" s="276">
        <v>0</v>
      </c>
      <c r="I3781" s="276">
        <v>-271</v>
      </c>
      <c r="J3781" s="276">
        <v>-271</v>
      </c>
      <c r="K3781" s="479">
        <v>0</v>
      </c>
    </row>
    <row r="3782" spans="1:11" x14ac:dyDescent="0.2">
      <c r="A3782" s="209" t="s">
        <v>1758</v>
      </c>
      <c r="B3782" s="209" t="s">
        <v>1112</v>
      </c>
      <c r="C3782" s="209" t="s">
        <v>1753</v>
      </c>
      <c r="D3782" s="276">
        <v>0</v>
      </c>
      <c r="E3782" s="479">
        <v>0</v>
      </c>
      <c r="F3782" s="276">
        <v>0</v>
      </c>
      <c r="G3782" s="276">
        <v>0</v>
      </c>
      <c r="H3782" s="276">
        <v>0</v>
      </c>
      <c r="I3782" s="276">
        <v>-2002</v>
      </c>
      <c r="J3782" s="276">
        <v>-2002</v>
      </c>
      <c r="K3782" s="479">
        <v>0</v>
      </c>
    </row>
    <row r="3783" spans="1:11" x14ac:dyDescent="0.2">
      <c r="A3783" s="209" t="s">
        <v>1758</v>
      </c>
      <c r="B3783" s="209" t="s">
        <v>142</v>
      </c>
      <c r="C3783" s="209" t="s">
        <v>1753</v>
      </c>
      <c r="D3783" s="276">
        <v>0</v>
      </c>
      <c r="E3783" s="479">
        <v>0</v>
      </c>
      <c r="F3783" s="276">
        <v>0</v>
      </c>
      <c r="G3783" s="276">
        <v>0</v>
      </c>
      <c r="H3783" s="276">
        <v>0</v>
      </c>
      <c r="I3783" s="276">
        <v>-143424</v>
      </c>
      <c r="J3783" s="276">
        <v>-143424</v>
      </c>
      <c r="K3783" s="479">
        <v>0</v>
      </c>
    </row>
    <row r="3784" spans="1:11" x14ac:dyDescent="0.2">
      <c r="A3784" s="209" t="s">
        <v>1758</v>
      </c>
      <c r="B3784" s="209" t="s">
        <v>131</v>
      </c>
      <c r="C3784" s="209" t="s">
        <v>1753</v>
      </c>
      <c r="D3784" s="276">
        <v>0</v>
      </c>
      <c r="E3784" s="479">
        <v>0</v>
      </c>
      <c r="F3784" s="276">
        <v>0</v>
      </c>
      <c r="G3784" s="276">
        <v>0</v>
      </c>
      <c r="H3784" s="276">
        <v>0</v>
      </c>
      <c r="I3784" s="276">
        <v>-17320</v>
      </c>
      <c r="J3784" s="276">
        <v>-17320</v>
      </c>
      <c r="K3784" s="479">
        <v>0</v>
      </c>
    </row>
    <row r="3785" spans="1:11" x14ac:dyDescent="0.2">
      <c r="A3785" s="209" t="s">
        <v>1758</v>
      </c>
      <c r="B3785" s="209" t="s">
        <v>126</v>
      </c>
      <c r="C3785" s="209" t="s">
        <v>1753</v>
      </c>
      <c r="D3785" s="276">
        <v>0</v>
      </c>
      <c r="E3785" s="479">
        <v>0</v>
      </c>
      <c r="F3785" s="276">
        <v>0</v>
      </c>
      <c r="G3785" s="276">
        <v>0</v>
      </c>
      <c r="H3785" s="276">
        <v>0</v>
      </c>
      <c r="I3785" s="276">
        <v>-7146</v>
      </c>
      <c r="J3785" s="276">
        <v>-7146</v>
      </c>
      <c r="K3785" s="479">
        <v>0</v>
      </c>
    </row>
    <row r="3786" spans="1:11" x14ac:dyDescent="0.2">
      <c r="A3786" s="209" t="s">
        <v>1758</v>
      </c>
      <c r="B3786" s="209" t="s">
        <v>1113</v>
      </c>
      <c r="C3786" s="209" t="s">
        <v>1753</v>
      </c>
      <c r="D3786" s="276">
        <v>0</v>
      </c>
      <c r="E3786" s="479">
        <v>0</v>
      </c>
      <c r="F3786" s="276">
        <v>0</v>
      </c>
      <c r="G3786" s="276">
        <v>0</v>
      </c>
      <c r="H3786" s="276">
        <v>0</v>
      </c>
      <c r="I3786" s="276">
        <v>-4918</v>
      </c>
      <c r="J3786" s="276">
        <v>-4918</v>
      </c>
      <c r="K3786" s="479">
        <v>0</v>
      </c>
    </row>
    <row r="3787" spans="1:11" x14ac:dyDescent="0.2">
      <c r="A3787" s="209" t="s">
        <v>1758</v>
      </c>
      <c r="B3787" s="209" t="s">
        <v>1114</v>
      </c>
      <c r="C3787" s="209" t="s">
        <v>1753</v>
      </c>
      <c r="D3787" s="276">
        <v>0</v>
      </c>
      <c r="E3787" s="479">
        <v>0</v>
      </c>
      <c r="F3787" s="276">
        <v>0</v>
      </c>
      <c r="G3787" s="276">
        <v>0</v>
      </c>
      <c r="H3787" s="276">
        <v>0</v>
      </c>
      <c r="I3787" s="276">
        <v>-6202</v>
      </c>
      <c r="J3787" s="276">
        <v>-6202</v>
      </c>
      <c r="K3787" s="479">
        <v>0</v>
      </c>
    </row>
    <row r="3788" spans="1:11" x14ac:dyDescent="0.2">
      <c r="A3788" s="209" t="s">
        <v>1758</v>
      </c>
      <c r="B3788" s="209" t="s">
        <v>115</v>
      </c>
      <c r="C3788" s="209" t="s">
        <v>1753</v>
      </c>
      <c r="D3788" s="276">
        <v>0</v>
      </c>
      <c r="E3788" s="479">
        <v>0</v>
      </c>
      <c r="F3788" s="276">
        <v>0</v>
      </c>
      <c r="G3788" s="276">
        <v>0</v>
      </c>
      <c r="H3788" s="276">
        <v>0</v>
      </c>
      <c r="I3788" s="276">
        <v>-200</v>
      </c>
      <c r="J3788" s="276">
        <v>-200</v>
      </c>
      <c r="K3788" s="479">
        <v>0</v>
      </c>
    </row>
    <row r="3789" spans="1:11" x14ac:dyDescent="0.2">
      <c r="A3789" s="209" t="s">
        <v>1758</v>
      </c>
      <c r="B3789" s="209" t="s">
        <v>1115</v>
      </c>
      <c r="C3789" s="209" t="s">
        <v>1753</v>
      </c>
      <c r="D3789" s="276">
        <v>0</v>
      </c>
      <c r="E3789" s="479">
        <v>0</v>
      </c>
      <c r="F3789" s="276">
        <v>0</v>
      </c>
      <c r="G3789" s="276">
        <v>0</v>
      </c>
      <c r="H3789" s="276">
        <v>0</v>
      </c>
      <c r="I3789" s="276">
        <v>-1527</v>
      </c>
      <c r="J3789" s="276">
        <v>-1527</v>
      </c>
      <c r="K3789" s="479">
        <v>0</v>
      </c>
    </row>
    <row r="3790" spans="1:11" x14ac:dyDescent="0.2">
      <c r="A3790" s="209" t="s">
        <v>1758</v>
      </c>
      <c r="B3790" s="209" t="s">
        <v>107</v>
      </c>
      <c r="C3790" s="209" t="s">
        <v>1753</v>
      </c>
      <c r="D3790" s="276">
        <v>0</v>
      </c>
      <c r="E3790" s="479">
        <v>0</v>
      </c>
      <c r="F3790" s="276">
        <v>0</v>
      </c>
      <c r="G3790" s="276">
        <v>0</v>
      </c>
      <c r="H3790" s="276">
        <v>0</v>
      </c>
      <c r="I3790" s="276">
        <v>-8898</v>
      </c>
      <c r="J3790" s="276">
        <v>-8898</v>
      </c>
      <c r="K3790" s="479">
        <v>0</v>
      </c>
    </row>
    <row r="3791" spans="1:11" x14ac:dyDescent="0.2">
      <c r="A3791" s="209" t="s">
        <v>1758</v>
      </c>
      <c r="B3791" s="209" t="s">
        <v>98</v>
      </c>
      <c r="C3791" s="209" t="s">
        <v>1753</v>
      </c>
      <c r="D3791" s="276">
        <v>0</v>
      </c>
      <c r="E3791" s="479">
        <v>0</v>
      </c>
      <c r="F3791" s="276">
        <v>0</v>
      </c>
      <c r="G3791" s="276">
        <v>0</v>
      </c>
      <c r="H3791" s="276">
        <v>0</v>
      </c>
      <c r="I3791" s="276">
        <v>-30430</v>
      </c>
      <c r="J3791" s="276">
        <v>-30430</v>
      </c>
      <c r="K3791" s="479">
        <v>0</v>
      </c>
    </row>
    <row r="3792" spans="1:11" x14ac:dyDescent="0.2">
      <c r="A3792" s="209" t="s">
        <v>1758</v>
      </c>
      <c r="B3792" s="209" t="s">
        <v>94</v>
      </c>
      <c r="C3792" s="209" t="s">
        <v>1753</v>
      </c>
      <c r="D3792" s="276">
        <v>0</v>
      </c>
      <c r="E3792" s="479">
        <v>0</v>
      </c>
      <c r="F3792" s="276">
        <v>0</v>
      </c>
      <c r="G3792" s="276">
        <v>0</v>
      </c>
      <c r="H3792" s="276">
        <v>0</v>
      </c>
      <c r="I3792" s="276">
        <v>-3557</v>
      </c>
      <c r="J3792" s="276">
        <v>-3557</v>
      </c>
      <c r="K3792" s="479">
        <v>0</v>
      </c>
    </row>
    <row r="3793" spans="1:11" x14ac:dyDescent="0.2">
      <c r="A3793" s="209" t="s">
        <v>1758</v>
      </c>
      <c r="B3793" s="209" t="s">
        <v>1116</v>
      </c>
      <c r="C3793" s="209" t="s">
        <v>1753</v>
      </c>
      <c r="D3793" s="276">
        <v>0</v>
      </c>
      <c r="E3793" s="479">
        <v>0</v>
      </c>
      <c r="F3793" s="276">
        <v>0</v>
      </c>
      <c r="G3793" s="276">
        <v>0</v>
      </c>
      <c r="H3793" s="276">
        <v>0</v>
      </c>
      <c r="I3793" s="276">
        <v>-2388</v>
      </c>
      <c r="J3793" s="276">
        <v>-2388</v>
      </c>
      <c r="K3793" s="479">
        <v>0</v>
      </c>
    </row>
    <row r="3794" spans="1:11" x14ac:dyDescent="0.2">
      <c r="A3794" s="209" t="s">
        <v>1758</v>
      </c>
      <c r="B3794" s="209" t="s">
        <v>79</v>
      </c>
      <c r="C3794" s="209" t="s">
        <v>1753</v>
      </c>
      <c r="D3794" s="276">
        <v>0</v>
      </c>
      <c r="E3794" s="479">
        <v>0</v>
      </c>
      <c r="F3794" s="276">
        <v>0</v>
      </c>
      <c r="G3794" s="276">
        <v>0</v>
      </c>
      <c r="H3794" s="276">
        <v>0</v>
      </c>
      <c r="I3794" s="276">
        <v>-7947</v>
      </c>
      <c r="J3794" s="276">
        <v>-7947</v>
      </c>
      <c r="K3794" s="479">
        <v>0</v>
      </c>
    </row>
    <row r="3795" spans="1:11" x14ac:dyDescent="0.2">
      <c r="A3795" s="209" t="s">
        <v>1758</v>
      </c>
      <c r="B3795" s="209" t="s">
        <v>74</v>
      </c>
      <c r="C3795" s="209" t="s">
        <v>1753</v>
      </c>
      <c r="D3795" s="276">
        <v>0</v>
      </c>
      <c r="E3795" s="479">
        <v>0</v>
      </c>
      <c r="F3795" s="276">
        <v>0</v>
      </c>
      <c r="G3795" s="276">
        <v>0</v>
      </c>
      <c r="H3795" s="276">
        <v>0</v>
      </c>
      <c r="I3795" s="276">
        <v>-17171</v>
      </c>
      <c r="J3795" s="276">
        <v>-17171</v>
      </c>
      <c r="K3795" s="479">
        <v>0</v>
      </c>
    </row>
    <row r="3796" spans="1:11" x14ac:dyDescent="0.2">
      <c r="A3796" s="209" t="s">
        <v>1758</v>
      </c>
      <c r="B3796" s="209" t="s">
        <v>68</v>
      </c>
      <c r="C3796" s="209" t="s">
        <v>1753</v>
      </c>
      <c r="D3796" s="276">
        <v>0</v>
      </c>
      <c r="E3796" s="479">
        <v>0</v>
      </c>
      <c r="F3796" s="276">
        <v>0</v>
      </c>
      <c r="G3796" s="276">
        <v>0</v>
      </c>
      <c r="H3796" s="276">
        <v>0</v>
      </c>
      <c r="I3796" s="276">
        <v>-60810</v>
      </c>
      <c r="J3796" s="276">
        <v>-60810</v>
      </c>
      <c r="K3796" s="479">
        <v>0</v>
      </c>
    </row>
    <row r="3797" spans="1:11" x14ac:dyDescent="0.2">
      <c r="A3797" s="209" t="s">
        <v>1758</v>
      </c>
      <c r="B3797" s="209" t="s">
        <v>59</v>
      </c>
      <c r="C3797" s="209" t="s">
        <v>1753</v>
      </c>
      <c r="D3797" s="276">
        <v>0</v>
      </c>
      <c r="E3797" s="479">
        <v>0</v>
      </c>
      <c r="F3797" s="276">
        <v>0</v>
      </c>
      <c r="G3797" s="276">
        <v>0</v>
      </c>
      <c r="H3797" s="276">
        <v>0</v>
      </c>
      <c r="I3797" s="276">
        <v>-8599</v>
      </c>
      <c r="J3797" s="276">
        <v>-8599</v>
      </c>
      <c r="K3797" s="479">
        <v>0</v>
      </c>
    </row>
    <row r="3798" spans="1:11" x14ac:dyDescent="0.2">
      <c r="A3798" s="209" t="s">
        <v>1758</v>
      </c>
      <c r="B3798" s="209" t="s">
        <v>54</v>
      </c>
      <c r="C3798" s="209" t="s">
        <v>1753</v>
      </c>
      <c r="D3798" s="276">
        <v>0</v>
      </c>
      <c r="E3798" s="479">
        <v>0</v>
      </c>
      <c r="F3798" s="276">
        <v>0</v>
      </c>
      <c r="G3798" s="276">
        <v>0</v>
      </c>
      <c r="H3798" s="276">
        <v>0</v>
      </c>
      <c r="I3798" s="276">
        <v>-35507</v>
      </c>
      <c r="J3798" s="276">
        <v>-35507</v>
      </c>
      <c r="K3798" s="479">
        <v>0</v>
      </c>
    </row>
    <row r="3799" spans="1:11" x14ac:dyDescent="0.2">
      <c r="A3799" s="209" t="s">
        <v>1758</v>
      </c>
      <c r="B3799" s="209" t="s">
        <v>50</v>
      </c>
      <c r="C3799" s="209" t="s">
        <v>1753</v>
      </c>
      <c r="D3799" s="276">
        <v>0</v>
      </c>
      <c r="E3799" s="479">
        <v>0</v>
      </c>
      <c r="F3799" s="276">
        <v>0</v>
      </c>
      <c r="G3799" s="276">
        <v>0</v>
      </c>
      <c r="H3799" s="276">
        <v>0</v>
      </c>
      <c r="I3799" s="276">
        <v>-14077</v>
      </c>
      <c r="J3799" s="276">
        <v>-14077</v>
      </c>
      <c r="K3799" s="479">
        <v>0</v>
      </c>
    </row>
    <row r="3800" spans="1:11" x14ac:dyDescent="0.2">
      <c r="A3800" s="209" t="s">
        <v>1758</v>
      </c>
      <c r="B3800" s="209" t="s">
        <v>1117</v>
      </c>
      <c r="C3800" s="209" t="s">
        <v>1753</v>
      </c>
      <c r="D3800" s="276">
        <v>0</v>
      </c>
      <c r="E3800" s="479">
        <v>0</v>
      </c>
      <c r="F3800" s="276">
        <v>0</v>
      </c>
      <c r="G3800" s="276">
        <v>0</v>
      </c>
      <c r="H3800" s="276">
        <v>0</v>
      </c>
      <c r="I3800" s="276">
        <v>-15129</v>
      </c>
      <c r="J3800" s="276">
        <v>-15129</v>
      </c>
      <c r="K3800" s="479">
        <v>0</v>
      </c>
    </row>
    <row r="3801" spans="1:11" x14ac:dyDescent="0.2">
      <c r="A3801" s="209" t="s">
        <v>1758</v>
      </c>
      <c r="B3801" s="209" t="s">
        <v>41</v>
      </c>
      <c r="C3801" s="209" t="s">
        <v>1753</v>
      </c>
      <c r="D3801" s="276">
        <v>0</v>
      </c>
      <c r="E3801" s="479">
        <v>0</v>
      </c>
      <c r="F3801" s="276">
        <v>0</v>
      </c>
      <c r="G3801" s="276">
        <v>0</v>
      </c>
      <c r="H3801" s="276">
        <v>0</v>
      </c>
      <c r="I3801" s="276">
        <v>-7482</v>
      </c>
      <c r="J3801" s="276">
        <v>-7482</v>
      </c>
      <c r="K3801" s="479">
        <v>0</v>
      </c>
    </row>
    <row r="3802" spans="1:11" x14ac:dyDescent="0.2">
      <c r="A3802" s="209" t="s">
        <v>1758</v>
      </c>
      <c r="B3802" s="209" t="s">
        <v>35</v>
      </c>
      <c r="C3802" s="209" t="s">
        <v>1753</v>
      </c>
      <c r="D3802" s="276">
        <v>0</v>
      </c>
      <c r="E3802" s="479">
        <v>0</v>
      </c>
      <c r="F3802" s="276">
        <v>0</v>
      </c>
      <c r="G3802" s="276">
        <v>0</v>
      </c>
      <c r="H3802" s="276">
        <v>0</v>
      </c>
      <c r="I3802" s="276">
        <v>-1657</v>
      </c>
      <c r="J3802" s="276">
        <v>-1657</v>
      </c>
      <c r="K3802" s="479">
        <v>0</v>
      </c>
    </row>
    <row r="3803" spans="1:11" x14ac:dyDescent="0.2">
      <c r="A3803" s="209" t="s">
        <v>1758</v>
      </c>
      <c r="B3803" s="209" t="s">
        <v>1118</v>
      </c>
      <c r="C3803" s="209" t="s">
        <v>1753</v>
      </c>
      <c r="D3803" s="276">
        <v>0</v>
      </c>
      <c r="E3803" s="479">
        <v>0</v>
      </c>
      <c r="F3803" s="276">
        <v>0</v>
      </c>
      <c r="G3803" s="276">
        <v>0</v>
      </c>
      <c r="H3803" s="276">
        <v>0</v>
      </c>
      <c r="I3803" s="276">
        <v>-6869</v>
      </c>
      <c r="J3803" s="276">
        <v>-6869</v>
      </c>
      <c r="K3803" s="479">
        <v>0</v>
      </c>
    </row>
    <row r="3804" spans="1:11" x14ac:dyDescent="0.2">
      <c r="A3804" s="209" t="s">
        <v>1758</v>
      </c>
      <c r="B3804" s="209" t="s">
        <v>26</v>
      </c>
      <c r="C3804" s="209" t="s">
        <v>1753</v>
      </c>
      <c r="D3804" s="276">
        <v>0</v>
      </c>
      <c r="E3804" s="479">
        <v>0</v>
      </c>
      <c r="F3804" s="276">
        <v>0</v>
      </c>
      <c r="G3804" s="276">
        <v>0</v>
      </c>
      <c r="H3804" s="276">
        <v>0</v>
      </c>
      <c r="I3804" s="276">
        <v>-991</v>
      </c>
      <c r="J3804" s="276">
        <v>-991</v>
      </c>
      <c r="K3804" s="479">
        <v>0</v>
      </c>
    </row>
    <row r="3805" spans="1:11" x14ac:dyDescent="0.2">
      <c r="A3805" s="209" t="s">
        <v>1758</v>
      </c>
      <c r="B3805" s="209" t="s">
        <v>23</v>
      </c>
      <c r="C3805" s="209" t="s">
        <v>1753</v>
      </c>
      <c r="D3805" s="276">
        <v>0</v>
      </c>
      <c r="E3805" s="479">
        <v>0</v>
      </c>
      <c r="F3805" s="276">
        <v>0</v>
      </c>
      <c r="G3805" s="276">
        <v>0</v>
      </c>
      <c r="H3805" s="276">
        <v>0</v>
      </c>
      <c r="I3805" s="276">
        <v>-1124</v>
      </c>
      <c r="J3805" s="276">
        <v>-1124</v>
      </c>
      <c r="K3805" s="479">
        <v>0</v>
      </c>
    </row>
    <row r="3806" spans="1:11" x14ac:dyDescent="0.2">
      <c r="A3806" s="209" t="s">
        <v>1758</v>
      </c>
      <c r="B3806" s="209" t="s">
        <v>21</v>
      </c>
      <c r="C3806" s="209" t="s">
        <v>1753</v>
      </c>
      <c r="D3806" s="276">
        <v>0</v>
      </c>
      <c r="E3806" s="479">
        <v>0</v>
      </c>
      <c r="F3806" s="276">
        <v>0</v>
      </c>
      <c r="G3806" s="276">
        <v>0</v>
      </c>
      <c r="H3806" s="276">
        <v>0</v>
      </c>
      <c r="I3806" s="276">
        <v>-417</v>
      </c>
      <c r="J3806" s="276">
        <v>-417</v>
      </c>
      <c r="K3806" s="479">
        <v>0</v>
      </c>
    </row>
    <row r="3807" spans="1:11" x14ac:dyDescent="0.2">
      <c r="A3807" s="209" t="s">
        <v>1758</v>
      </c>
      <c r="B3807" s="209" t="s">
        <v>20</v>
      </c>
      <c r="C3807" s="209" t="s">
        <v>1753</v>
      </c>
      <c r="D3807" s="276">
        <v>0</v>
      </c>
      <c r="E3807" s="479">
        <v>0</v>
      </c>
      <c r="F3807" s="276">
        <v>0</v>
      </c>
      <c r="G3807" s="276">
        <v>0</v>
      </c>
      <c r="H3807" s="276">
        <v>0</v>
      </c>
      <c r="I3807" s="276">
        <v>-15336</v>
      </c>
      <c r="J3807" s="276">
        <v>-15336</v>
      </c>
      <c r="K3807" s="479">
        <v>0</v>
      </c>
    </row>
    <row r="3808" spans="1:11" x14ac:dyDescent="0.2">
      <c r="A3808" s="209" t="s">
        <v>1758</v>
      </c>
      <c r="B3808" s="209" t="s">
        <v>1119</v>
      </c>
      <c r="C3808" s="209" t="s">
        <v>1753</v>
      </c>
      <c r="D3808" s="276">
        <v>0</v>
      </c>
      <c r="E3808" s="479">
        <v>0</v>
      </c>
      <c r="F3808" s="276">
        <v>0</v>
      </c>
      <c r="G3808" s="276">
        <v>0</v>
      </c>
      <c r="H3808" s="276">
        <v>0</v>
      </c>
      <c r="I3808" s="276">
        <v>-878</v>
      </c>
      <c r="J3808" s="276">
        <v>-878</v>
      </c>
      <c r="K3808" s="479">
        <v>0</v>
      </c>
    </row>
    <row r="3809" spans="1:11" x14ac:dyDescent="0.2">
      <c r="A3809" s="209" t="s">
        <v>1758</v>
      </c>
      <c r="B3809" s="209" t="s">
        <v>1120</v>
      </c>
      <c r="C3809" s="209" t="s">
        <v>1753</v>
      </c>
      <c r="D3809" s="276">
        <v>0</v>
      </c>
      <c r="E3809" s="479">
        <v>0</v>
      </c>
      <c r="F3809" s="276">
        <v>0</v>
      </c>
      <c r="G3809" s="276">
        <v>0</v>
      </c>
      <c r="H3809" s="276">
        <v>0</v>
      </c>
      <c r="I3809" s="276">
        <v>-1001</v>
      </c>
      <c r="J3809" s="276">
        <v>-1001</v>
      </c>
      <c r="K3809" s="479">
        <v>0</v>
      </c>
    </row>
    <row r="3810" spans="1:11" x14ac:dyDescent="0.2">
      <c r="A3810" s="209" t="s">
        <v>1758</v>
      </c>
      <c r="B3810" s="209" t="s">
        <v>1121</v>
      </c>
      <c r="C3810" s="209" t="s">
        <v>1753</v>
      </c>
      <c r="D3810" s="276">
        <v>0</v>
      </c>
      <c r="E3810" s="479">
        <v>0</v>
      </c>
      <c r="F3810" s="276">
        <v>0</v>
      </c>
      <c r="G3810" s="276">
        <v>0</v>
      </c>
      <c r="H3810" s="276">
        <v>0</v>
      </c>
      <c r="I3810" s="276">
        <v>-612</v>
      </c>
      <c r="J3810" s="276">
        <v>-612</v>
      </c>
      <c r="K3810" s="479">
        <v>0</v>
      </c>
    </row>
    <row r="3811" spans="1:11" x14ac:dyDescent="0.2">
      <c r="A3811" s="209" t="s">
        <v>1758</v>
      </c>
      <c r="B3811" s="209" t="s">
        <v>1122</v>
      </c>
      <c r="C3811" s="209" t="s">
        <v>1753</v>
      </c>
      <c r="D3811" s="276">
        <v>0</v>
      </c>
      <c r="E3811" s="479">
        <v>0</v>
      </c>
      <c r="F3811" s="276">
        <v>0</v>
      </c>
      <c r="G3811" s="276">
        <v>0</v>
      </c>
      <c r="H3811" s="276">
        <v>0</v>
      </c>
      <c r="I3811" s="276">
        <v>-694</v>
      </c>
      <c r="J3811" s="276">
        <v>-694</v>
      </c>
      <c r="K3811" s="479">
        <v>0</v>
      </c>
    </row>
    <row r="3812" spans="1:11" x14ac:dyDescent="0.2">
      <c r="A3812" s="209" t="s">
        <v>1758</v>
      </c>
      <c r="B3812" s="209" t="s">
        <v>1123</v>
      </c>
      <c r="C3812" s="209" t="s">
        <v>1753</v>
      </c>
      <c r="D3812" s="276">
        <v>0</v>
      </c>
      <c r="E3812" s="479">
        <v>0</v>
      </c>
      <c r="F3812" s="276">
        <v>0</v>
      </c>
      <c r="G3812" s="276">
        <v>0</v>
      </c>
      <c r="H3812" s="276">
        <v>0</v>
      </c>
      <c r="I3812" s="276">
        <v>-1806</v>
      </c>
      <c r="J3812" s="276">
        <v>-1806</v>
      </c>
      <c r="K3812" s="479">
        <v>0</v>
      </c>
    </row>
    <row r="3813" spans="1:11" x14ac:dyDescent="0.2">
      <c r="A3813" s="209" t="s">
        <v>1758</v>
      </c>
      <c r="B3813" s="209" t="s">
        <v>15</v>
      </c>
      <c r="C3813" s="209" t="s">
        <v>1753</v>
      </c>
      <c r="D3813" s="276">
        <v>0</v>
      </c>
      <c r="E3813" s="479">
        <v>0</v>
      </c>
      <c r="F3813" s="276">
        <v>0</v>
      </c>
      <c r="G3813" s="276">
        <v>0</v>
      </c>
      <c r="H3813" s="276">
        <v>0</v>
      </c>
      <c r="I3813" s="276">
        <v>-403</v>
      </c>
      <c r="J3813" s="276">
        <v>-403</v>
      </c>
      <c r="K3813" s="479">
        <v>0</v>
      </c>
    </row>
    <row r="3814" spans="1:11" x14ac:dyDescent="0.2">
      <c r="A3814" s="209" t="s">
        <v>1758</v>
      </c>
      <c r="B3814" s="209" t="s">
        <v>11</v>
      </c>
      <c r="C3814" s="209" t="s">
        <v>1753</v>
      </c>
      <c r="D3814" s="276">
        <v>0</v>
      </c>
      <c r="E3814" s="479">
        <v>0</v>
      </c>
      <c r="F3814" s="276">
        <v>0</v>
      </c>
      <c r="G3814" s="276">
        <v>0</v>
      </c>
      <c r="H3814" s="276">
        <v>0</v>
      </c>
      <c r="I3814" s="276">
        <v>-893</v>
      </c>
      <c r="J3814" s="276">
        <v>-893</v>
      </c>
      <c r="K3814" s="479">
        <v>0</v>
      </c>
    </row>
    <row r="3815" spans="1:11" x14ac:dyDescent="0.2">
      <c r="A3815" s="209" t="s">
        <v>1758</v>
      </c>
      <c r="B3815" s="209" t="s">
        <v>9</v>
      </c>
      <c r="C3815" s="209" t="s">
        <v>1753</v>
      </c>
      <c r="D3815" s="276">
        <v>0</v>
      </c>
      <c r="E3815" s="479">
        <v>0</v>
      </c>
      <c r="F3815" s="276">
        <v>0</v>
      </c>
      <c r="G3815" s="276">
        <v>0</v>
      </c>
      <c r="H3815" s="276">
        <v>0</v>
      </c>
      <c r="I3815" s="276">
        <v>-183</v>
      </c>
      <c r="J3815" s="276">
        <v>-183</v>
      </c>
      <c r="K3815" s="479">
        <v>0</v>
      </c>
    </row>
    <row r="3816" spans="1:11" x14ac:dyDescent="0.2">
      <c r="A3816" s="209" t="s">
        <v>1758</v>
      </c>
      <c r="B3816" s="209" t="s">
        <v>1124</v>
      </c>
      <c r="C3816" s="209" t="s">
        <v>1753</v>
      </c>
      <c r="D3816" s="276">
        <v>0</v>
      </c>
      <c r="E3816" s="479">
        <v>0</v>
      </c>
      <c r="F3816" s="276">
        <v>0</v>
      </c>
      <c r="G3816" s="276">
        <v>0</v>
      </c>
      <c r="H3816" s="276">
        <v>0</v>
      </c>
      <c r="I3816" s="276">
        <v>-492</v>
      </c>
      <c r="J3816" s="276">
        <v>-492</v>
      </c>
      <c r="K3816" s="479">
        <v>0</v>
      </c>
    </row>
    <row r="3817" spans="1:11" x14ac:dyDescent="0.2">
      <c r="A3817" s="209" t="s">
        <v>1758</v>
      </c>
      <c r="B3817" s="209" t="s">
        <v>1125</v>
      </c>
      <c r="C3817" s="209" t="s">
        <v>1753</v>
      </c>
      <c r="D3817" s="276">
        <v>0</v>
      </c>
      <c r="E3817" s="479">
        <v>0</v>
      </c>
      <c r="F3817" s="276">
        <v>0</v>
      </c>
      <c r="G3817" s="276">
        <v>0</v>
      </c>
      <c r="H3817" s="276">
        <v>0</v>
      </c>
      <c r="I3817" s="276">
        <v>-551</v>
      </c>
      <c r="J3817" s="276">
        <v>-551</v>
      </c>
      <c r="K3817" s="479">
        <v>0</v>
      </c>
    </row>
    <row r="3818" spans="1:11" x14ac:dyDescent="0.2">
      <c r="A3818" s="209" t="s">
        <v>1758</v>
      </c>
      <c r="B3818" s="209" t="s">
        <v>1126</v>
      </c>
      <c r="C3818" s="209" t="s">
        <v>1753</v>
      </c>
      <c r="D3818" s="276">
        <v>0</v>
      </c>
      <c r="E3818" s="479">
        <v>0</v>
      </c>
      <c r="F3818" s="276">
        <v>0</v>
      </c>
      <c r="G3818" s="276">
        <v>0</v>
      </c>
      <c r="H3818" s="276">
        <v>0</v>
      </c>
      <c r="I3818" s="276">
        <v>-1893</v>
      </c>
      <c r="J3818" s="276">
        <v>-1893</v>
      </c>
      <c r="K3818" s="479">
        <v>0</v>
      </c>
    </row>
    <row r="3819" spans="1:11" x14ac:dyDescent="0.2">
      <c r="A3819" s="209" t="s">
        <v>1758</v>
      </c>
      <c r="B3819" s="209" t="s">
        <v>1127</v>
      </c>
      <c r="C3819" s="209" t="s">
        <v>1753</v>
      </c>
      <c r="D3819" s="276">
        <v>0</v>
      </c>
      <c r="E3819" s="479">
        <v>0</v>
      </c>
      <c r="F3819" s="276">
        <v>0</v>
      </c>
      <c r="G3819" s="276">
        <v>0</v>
      </c>
      <c r="H3819" s="276">
        <v>0</v>
      </c>
      <c r="I3819" s="276">
        <v>-822</v>
      </c>
      <c r="J3819" s="276">
        <v>-822</v>
      </c>
      <c r="K3819" s="479">
        <v>0</v>
      </c>
    </row>
    <row r="3820" spans="1:11" x14ac:dyDescent="0.2">
      <c r="A3820" s="209" t="s">
        <v>1758</v>
      </c>
      <c r="B3820" s="209" t="s">
        <v>7</v>
      </c>
      <c r="C3820" s="209" t="s">
        <v>1753</v>
      </c>
      <c r="D3820" s="276">
        <v>0</v>
      </c>
      <c r="E3820" s="479">
        <v>0</v>
      </c>
      <c r="F3820" s="276">
        <v>0</v>
      </c>
      <c r="G3820" s="276">
        <v>0</v>
      </c>
      <c r="H3820" s="276">
        <v>0</v>
      </c>
      <c r="I3820" s="276">
        <v>-1778</v>
      </c>
      <c r="J3820" s="276">
        <v>-1778</v>
      </c>
      <c r="K3820" s="479">
        <v>0</v>
      </c>
    </row>
    <row r="3821" spans="1:11" x14ac:dyDescent="0.2">
      <c r="A3821" s="209" t="s">
        <v>1758</v>
      </c>
      <c r="B3821" s="209" t="s">
        <v>886</v>
      </c>
      <c r="C3821" s="209" t="s">
        <v>1753</v>
      </c>
      <c r="D3821" s="276">
        <v>0</v>
      </c>
      <c r="E3821" s="479">
        <v>0</v>
      </c>
      <c r="F3821" s="276">
        <v>0</v>
      </c>
      <c r="G3821" s="276">
        <v>0</v>
      </c>
      <c r="H3821" s="276">
        <v>0</v>
      </c>
      <c r="I3821" s="276">
        <v>-499</v>
      </c>
      <c r="J3821" s="276">
        <v>-499</v>
      </c>
      <c r="K3821" s="479">
        <v>0</v>
      </c>
    </row>
    <row r="3822" spans="1:11" x14ac:dyDescent="0.2">
      <c r="A3822" s="209" t="s">
        <v>1758</v>
      </c>
      <c r="B3822" s="209" t="s">
        <v>883</v>
      </c>
      <c r="C3822" s="209" t="s">
        <v>1753</v>
      </c>
      <c r="D3822" s="276">
        <v>0</v>
      </c>
      <c r="E3822" s="479">
        <v>0</v>
      </c>
      <c r="F3822" s="276">
        <v>0</v>
      </c>
      <c r="G3822" s="276">
        <v>0</v>
      </c>
      <c r="H3822" s="276">
        <v>0</v>
      </c>
      <c r="I3822" s="276">
        <v>-642</v>
      </c>
      <c r="J3822" s="276">
        <v>-642</v>
      </c>
      <c r="K3822" s="479">
        <v>0</v>
      </c>
    </row>
    <row r="3823" spans="1:11" x14ac:dyDescent="0.2">
      <c r="A3823" s="209" t="s">
        <v>1758</v>
      </c>
      <c r="B3823" s="209" t="s">
        <v>1128</v>
      </c>
      <c r="C3823" s="209" t="s">
        <v>1753</v>
      </c>
      <c r="D3823" s="276">
        <v>0</v>
      </c>
      <c r="E3823" s="479">
        <v>0</v>
      </c>
      <c r="F3823" s="276">
        <v>0</v>
      </c>
      <c r="G3823" s="276">
        <v>0</v>
      </c>
      <c r="H3823" s="276">
        <v>0</v>
      </c>
      <c r="I3823" s="276">
        <v>-890</v>
      </c>
      <c r="J3823" s="276">
        <v>-890</v>
      </c>
      <c r="K3823" s="479">
        <v>0</v>
      </c>
    </row>
    <row r="3824" spans="1:11" x14ac:dyDescent="0.2">
      <c r="A3824" s="209" t="s">
        <v>1758</v>
      </c>
      <c r="B3824" s="209" t="s">
        <v>1129</v>
      </c>
      <c r="C3824" s="209" t="s">
        <v>1753</v>
      </c>
      <c r="D3824" s="276">
        <v>0</v>
      </c>
      <c r="E3824" s="479">
        <v>0</v>
      </c>
      <c r="F3824" s="276">
        <v>0</v>
      </c>
      <c r="G3824" s="276">
        <v>0</v>
      </c>
      <c r="H3824" s="276">
        <v>0</v>
      </c>
      <c r="I3824" s="276">
        <v>-806</v>
      </c>
      <c r="J3824" s="276">
        <v>-806</v>
      </c>
      <c r="K3824" s="479">
        <v>0</v>
      </c>
    </row>
    <row r="3825" spans="1:11" x14ac:dyDescent="0.2">
      <c r="A3825" s="209" t="s">
        <v>1758</v>
      </c>
      <c r="B3825" s="209" t="s">
        <v>1130</v>
      </c>
      <c r="C3825" s="209" t="s">
        <v>1753</v>
      </c>
      <c r="D3825" s="276">
        <v>0</v>
      </c>
      <c r="E3825" s="479">
        <v>0</v>
      </c>
      <c r="F3825" s="276">
        <v>0</v>
      </c>
      <c r="G3825" s="276">
        <v>0</v>
      </c>
      <c r="H3825" s="276">
        <v>0</v>
      </c>
      <c r="I3825" s="276">
        <v>-328</v>
      </c>
      <c r="J3825" s="276">
        <v>-328</v>
      </c>
      <c r="K3825" s="479">
        <v>0</v>
      </c>
    </row>
    <row r="3826" spans="1:11" x14ac:dyDescent="0.2">
      <c r="A3826" s="209" t="s">
        <v>1758</v>
      </c>
      <c r="B3826" s="209" t="s">
        <v>1131</v>
      </c>
      <c r="C3826" s="209" t="s">
        <v>1753</v>
      </c>
      <c r="D3826" s="276">
        <v>0</v>
      </c>
      <c r="E3826" s="479">
        <v>0</v>
      </c>
      <c r="F3826" s="276">
        <v>0</v>
      </c>
      <c r="G3826" s="276">
        <v>0</v>
      </c>
      <c r="H3826" s="276">
        <v>0</v>
      </c>
      <c r="I3826" s="276">
        <v>-180</v>
      </c>
      <c r="J3826" s="276">
        <v>-180</v>
      </c>
      <c r="K3826" s="479">
        <v>0</v>
      </c>
    </row>
    <row r="3827" spans="1:11" x14ac:dyDescent="0.2">
      <c r="A3827" s="209" t="s">
        <v>1758</v>
      </c>
      <c r="B3827" s="209" t="s">
        <v>880</v>
      </c>
      <c r="C3827" s="209" t="s">
        <v>1753</v>
      </c>
      <c r="D3827" s="276">
        <v>0</v>
      </c>
      <c r="E3827" s="479">
        <v>0</v>
      </c>
      <c r="F3827" s="276">
        <v>0</v>
      </c>
      <c r="G3827" s="276">
        <v>0</v>
      </c>
      <c r="H3827" s="276">
        <v>0</v>
      </c>
      <c r="I3827" s="276">
        <v>-2913</v>
      </c>
      <c r="J3827" s="276">
        <v>-2913</v>
      </c>
      <c r="K3827" s="479">
        <v>0</v>
      </c>
    </row>
    <row r="3828" spans="1:11" x14ac:dyDescent="0.2">
      <c r="A3828" s="209" t="s">
        <v>1758</v>
      </c>
      <c r="B3828" s="209" t="s">
        <v>1132</v>
      </c>
      <c r="C3828" s="209" t="s">
        <v>1753</v>
      </c>
      <c r="D3828" s="276">
        <v>0</v>
      </c>
      <c r="E3828" s="479">
        <v>0</v>
      </c>
      <c r="F3828" s="276">
        <v>0</v>
      </c>
      <c r="G3828" s="276">
        <v>0</v>
      </c>
      <c r="H3828" s="276">
        <v>0</v>
      </c>
      <c r="I3828" s="276">
        <v>-2709</v>
      </c>
      <c r="J3828" s="276">
        <v>-2709</v>
      </c>
      <c r="K3828" s="479">
        <v>0</v>
      </c>
    </row>
    <row r="3829" spans="1:11" x14ac:dyDescent="0.2">
      <c r="A3829" s="209" t="s">
        <v>1758</v>
      </c>
      <c r="B3829" s="209" t="s">
        <v>878</v>
      </c>
      <c r="C3829" s="209" t="s">
        <v>1753</v>
      </c>
      <c r="D3829" s="276">
        <v>0</v>
      </c>
      <c r="E3829" s="479">
        <v>0</v>
      </c>
      <c r="F3829" s="276">
        <v>0</v>
      </c>
      <c r="G3829" s="276">
        <v>0</v>
      </c>
      <c r="H3829" s="276">
        <v>0</v>
      </c>
      <c r="I3829" s="276">
        <v>-3146</v>
      </c>
      <c r="J3829" s="276">
        <v>-3146</v>
      </c>
      <c r="K3829" s="479">
        <v>0</v>
      </c>
    </row>
    <row r="3830" spans="1:11" x14ac:dyDescent="0.2">
      <c r="A3830" s="209" t="s">
        <v>1758</v>
      </c>
      <c r="B3830" s="209" t="s">
        <v>877</v>
      </c>
      <c r="C3830" s="209" t="s">
        <v>1753</v>
      </c>
      <c r="D3830" s="276">
        <v>0</v>
      </c>
      <c r="E3830" s="479">
        <v>0</v>
      </c>
      <c r="F3830" s="276">
        <v>0</v>
      </c>
      <c r="G3830" s="276">
        <v>0</v>
      </c>
      <c r="H3830" s="276">
        <v>0</v>
      </c>
      <c r="I3830" s="276">
        <v>-1198</v>
      </c>
      <c r="J3830" s="276">
        <v>-1198</v>
      </c>
      <c r="K3830" s="479">
        <v>0</v>
      </c>
    </row>
    <row r="3831" spans="1:11" x14ac:dyDescent="0.2">
      <c r="A3831" s="209" t="s">
        <v>1758</v>
      </c>
      <c r="B3831" s="209" t="s">
        <v>875</v>
      </c>
      <c r="C3831" s="209" t="s">
        <v>1753</v>
      </c>
      <c r="D3831" s="276">
        <v>0</v>
      </c>
      <c r="E3831" s="479">
        <v>0</v>
      </c>
      <c r="F3831" s="276">
        <v>0</v>
      </c>
      <c r="G3831" s="276">
        <v>0</v>
      </c>
      <c r="H3831" s="276">
        <v>0</v>
      </c>
      <c r="I3831" s="276">
        <v>-449</v>
      </c>
      <c r="J3831" s="276">
        <v>-449</v>
      </c>
      <c r="K3831" s="479">
        <v>0</v>
      </c>
    </row>
    <row r="3832" spans="1:11" x14ac:dyDescent="0.2">
      <c r="A3832" s="209" t="s">
        <v>1758</v>
      </c>
      <c r="B3832" s="209" t="s">
        <v>873</v>
      </c>
      <c r="C3832" s="209" t="s">
        <v>1753</v>
      </c>
      <c r="D3832" s="276">
        <v>0</v>
      </c>
      <c r="E3832" s="479">
        <v>0</v>
      </c>
      <c r="F3832" s="276">
        <v>0</v>
      </c>
      <c r="G3832" s="276">
        <v>0</v>
      </c>
      <c r="H3832" s="276">
        <v>0</v>
      </c>
      <c r="I3832" s="276">
        <v>-504</v>
      </c>
      <c r="J3832" s="276">
        <v>-504</v>
      </c>
      <c r="K3832" s="479">
        <v>0</v>
      </c>
    </row>
    <row r="3833" spans="1:11" x14ac:dyDescent="0.2">
      <c r="A3833" s="209" t="s">
        <v>1758</v>
      </c>
      <c r="B3833" s="209" t="s">
        <v>1133</v>
      </c>
      <c r="C3833" s="209" t="s">
        <v>1753</v>
      </c>
      <c r="D3833" s="276">
        <v>0</v>
      </c>
      <c r="E3833" s="479">
        <v>0</v>
      </c>
      <c r="F3833" s="276">
        <v>0</v>
      </c>
      <c r="G3833" s="276">
        <v>0</v>
      </c>
      <c r="H3833" s="276">
        <v>0</v>
      </c>
      <c r="I3833" s="276">
        <v>-1378</v>
      </c>
      <c r="J3833" s="276">
        <v>-1378</v>
      </c>
      <c r="K3833" s="479">
        <v>0</v>
      </c>
    </row>
    <row r="3834" spans="1:11" x14ac:dyDescent="0.2">
      <c r="A3834" s="209" t="s">
        <v>1758</v>
      </c>
      <c r="B3834" s="209" t="s">
        <v>870</v>
      </c>
      <c r="C3834" s="209" t="s">
        <v>1753</v>
      </c>
      <c r="D3834" s="276">
        <v>0</v>
      </c>
      <c r="E3834" s="479">
        <v>0</v>
      </c>
      <c r="F3834" s="276">
        <v>0</v>
      </c>
      <c r="G3834" s="276">
        <v>0</v>
      </c>
      <c r="H3834" s="276">
        <v>0</v>
      </c>
      <c r="I3834" s="276">
        <v>-2321</v>
      </c>
      <c r="J3834" s="276">
        <v>-2321</v>
      </c>
      <c r="K3834" s="479">
        <v>0</v>
      </c>
    </row>
    <row r="3835" spans="1:11" x14ac:dyDescent="0.2">
      <c r="A3835" s="209" t="s">
        <v>1758</v>
      </c>
      <c r="B3835" s="209" t="s">
        <v>1134</v>
      </c>
      <c r="C3835" s="209" t="s">
        <v>1753</v>
      </c>
      <c r="D3835" s="276">
        <v>0</v>
      </c>
      <c r="E3835" s="479">
        <v>0</v>
      </c>
      <c r="F3835" s="276">
        <v>0</v>
      </c>
      <c r="G3835" s="276">
        <v>0</v>
      </c>
      <c r="H3835" s="276">
        <v>0</v>
      </c>
      <c r="I3835" s="276">
        <v>-489</v>
      </c>
      <c r="J3835" s="276">
        <v>-489</v>
      </c>
      <c r="K3835" s="479">
        <v>0</v>
      </c>
    </row>
    <row r="3836" spans="1:11" x14ac:dyDescent="0.2">
      <c r="A3836" s="209" t="s">
        <v>1758</v>
      </c>
      <c r="B3836" s="209" t="s">
        <v>866</v>
      </c>
      <c r="C3836" s="209" t="s">
        <v>1753</v>
      </c>
      <c r="D3836" s="276">
        <v>0</v>
      </c>
      <c r="E3836" s="479">
        <v>0</v>
      </c>
      <c r="F3836" s="276">
        <v>0</v>
      </c>
      <c r="G3836" s="276">
        <v>0</v>
      </c>
      <c r="H3836" s="276">
        <v>0</v>
      </c>
      <c r="I3836" s="276">
        <v>-1563</v>
      </c>
      <c r="J3836" s="276">
        <v>-1563</v>
      </c>
      <c r="K3836" s="479">
        <v>0</v>
      </c>
    </row>
    <row r="3837" spans="1:11" x14ac:dyDescent="0.2">
      <c r="A3837" s="209" t="s">
        <v>1758</v>
      </c>
      <c r="B3837" s="209" t="s">
        <v>865</v>
      </c>
      <c r="C3837" s="209" t="s">
        <v>1753</v>
      </c>
      <c r="D3837" s="276">
        <v>0</v>
      </c>
      <c r="E3837" s="479">
        <v>0</v>
      </c>
      <c r="F3837" s="276">
        <v>0</v>
      </c>
      <c r="G3837" s="276">
        <v>0</v>
      </c>
      <c r="H3837" s="276">
        <v>0</v>
      </c>
      <c r="I3837" s="276">
        <v>-48875</v>
      </c>
      <c r="J3837" s="276">
        <v>-48875</v>
      </c>
      <c r="K3837" s="479">
        <v>0</v>
      </c>
    </row>
    <row r="3838" spans="1:11" x14ac:dyDescent="0.2">
      <c r="A3838" s="209" t="s">
        <v>1758</v>
      </c>
      <c r="B3838" s="209" t="s">
        <v>863</v>
      </c>
      <c r="C3838" s="209" t="s">
        <v>1753</v>
      </c>
      <c r="D3838" s="276">
        <v>0</v>
      </c>
      <c r="E3838" s="479">
        <v>0</v>
      </c>
      <c r="F3838" s="276">
        <v>0</v>
      </c>
      <c r="G3838" s="276">
        <v>0</v>
      </c>
      <c r="H3838" s="276">
        <v>0</v>
      </c>
      <c r="I3838" s="276">
        <v>-9372</v>
      </c>
      <c r="J3838" s="276">
        <v>-9372</v>
      </c>
      <c r="K3838" s="479">
        <v>0</v>
      </c>
    </row>
    <row r="3839" spans="1:11" x14ac:dyDescent="0.2">
      <c r="A3839" s="209" t="s">
        <v>1758</v>
      </c>
      <c r="B3839" s="209" t="s">
        <v>1135</v>
      </c>
      <c r="C3839" s="209" t="s">
        <v>1753</v>
      </c>
      <c r="D3839" s="276">
        <v>0</v>
      </c>
      <c r="E3839" s="479">
        <v>0</v>
      </c>
      <c r="F3839" s="276">
        <v>0</v>
      </c>
      <c r="G3839" s="276">
        <v>0</v>
      </c>
      <c r="H3839" s="276">
        <v>0</v>
      </c>
      <c r="I3839" s="276">
        <v>-1153</v>
      </c>
      <c r="J3839" s="276">
        <v>-1153</v>
      </c>
      <c r="K3839" s="479">
        <v>0</v>
      </c>
    </row>
    <row r="3840" spans="1:11" x14ac:dyDescent="0.2">
      <c r="A3840" s="209" t="s">
        <v>1758</v>
      </c>
      <c r="B3840" s="209" t="s">
        <v>861</v>
      </c>
      <c r="C3840" s="209" t="s">
        <v>1753</v>
      </c>
      <c r="D3840" s="276">
        <v>0</v>
      </c>
      <c r="E3840" s="479">
        <v>0</v>
      </c>
      <c r="F3840" s="276">
        <v>0</v>
      </c>
      <c r="G3840" s="276">
        <v>0</v>
      </c>
      <c r="H3840" s="276">
        <v>0</v>
      </c>
      <c r="I3840" s="276">
        <v>-82165</v>
      </c>
      <c r="J3840" s="276">
        <v>-82165</v>
      </c>
      <c r="K3840" s="479">
        <v>0</v>
      </c>
    </row>
    <row r="3841" spans="1:11" x14ac:dyDescent="0.2">
      <c r="A3841" s="209" t="s">
        <v>1758</v>
      </c>
      <c r="B3841" s="209" t="s">
        <v>859</v>
      </c>
      <c r="C3841" s="209" t="s">
        <v>1753</v>
      </c>
      <c r="D3841" s="276">
        <v>0</v>
      </c>
      <c r="E3841" s="479">
        <v>0</v>
      </c>
      <c r="F3841" s="276">
        <v>0</v>
      </c>
      <c r="G3841" s="276">
        <v>0</v>
      </c>
      <c r="H3841" s="276">
        <v>0</v>
      </c>
      <c r="I3841" s="276">
        <v>-266</v>
      </c>
      <c r="J3841" s="276">
        <v>-266</v>
      </c>
      <c r="K3841" s="479">
        <v>0</v>
      </c>
    </row>
    <row r="3842" spans="1:11" x14ac:dyDescent="0.2">
      <c r="A3842" s="209" t="s">
        <v>1758</v>
      </c>
      <c r="B3842" s="209" t="s">
        <v>1136</v>
      </c>
      <c r="C3842" s="209" t="s">
        <v>1753</v>
      </c>
      <c r="D3842" s="276">
        <v>0</v>
      </c>
      <c r="E3842" s="479">
        <v>0</v>
      </c>
      <c r="F3842" s="276">
        <v>0</v>
      </c>
      <c r="G3842" s="276">
        <v>0</v>
      </c>
      <c r="H3842" s="276">
        <v>0</v>
      </c>
      <c r="I3842" s="276">
        <v>-697</v>
      </c>
      <c r="J3842" s="276">
        <v>-697</v>
      </c>
      <c r="K3842" s="479">
        <v>0</v>
      </c>
    </row>
    <row r="3843" spans="1:11" x14ac:dyDescent="0.2">
      <c r="A3843" s="209" t="s">
        <v>1758</v>
      </c>
      <c r="B3843" s="209" t="s">
        <v>1137</v>
      </c>
      <c r="C3843" s="209" t="s">
        <v>1753</v>
      </c>
      <c r="D3843" s="276">
        <v>0</v>
      </c>
      <c r="E3843" s="479">
        <v>0</v>
      </c>
      <c r="F3843" s="276">
        <v>0</v>
      </c>
      <c r="G3843" s="276">
        <v>0</v>
      </c>
      <c r="H3843" s="276">
        <v>0</v>
      </c>
      <c r="I3843" s="276">
        <v>-1772</v>
      </c>
      <c r="J3843" s="276">
        <v>-1772</v>
      </c>
      <c r="K3843" s="479">
        <v>0</v>
      </c>
    </row>
    <row r="3844" spans="1:11" x14ac:dyDescent="0.2">
      <c r="A3844" s="209" t="s">
        <v>1758</v>
      </c>
      <c r="B3844" s="209" t="s">
        <v>1138</v>
      </c>
      <c r="C3844" s="209" t="s">
        <v>1753</v>
      </c>
      <c r="D3844" s="276">
        <v>0</v>
      </c>
      <c r="E3844" s="479">
        <v>0</v>
      </c>
      <c r="F3844" s="276">
        <v>0</v>
      </c>
      <c r="G3844" s="276">
        <v>0</v>
      </c>
      <c r="H3844" s="276">
        <v>0</v>
      </c>
      <c r="I3844" s="276">
        <v>-1362</v>
      </c>
      <c r="J3844" s="276">
        <v>-1362</v>
      </c>
      <c r="K3844" s="479">
        <v>0</v>
      </c>
    </row>
    <row r="3845" spans="1:11" x14ac:dyDescent="0.2">
      <c r="A3845" s="209" t="s">
        <v>1758</v>
      </c>
      <c r="B3845" s="209" t="s">
        <v>839</v>
      </c>
      <c r="C3845" s="209" t="s">
        <v>1753</v>
      </c>
      <c r="D3845" s="276">
        <v>0</v>
      </c>
      <c r="E3845" s="479">
        <v>0</v>
      </c>
      <c r="F3845" s="276">
        <v>0</v>
      </c>
      <c r="G3845" s="276">
        <v>0</v>
      </c>
      <c r="H3845" s="276">
        <v>0</v>
      </c>
      <c r="I3845" s="276">
        <v>-770</v>
      </c>
      <c r="J3845" s="276">
        <v>-770</v>
      </c>
      <c r="K3845" s="479">
        <v>0</v>
      </c>
    </row>
    <row r="3846" spans="1:11" x14ac:dyDescent="0.2">
      <c r="A3846" s="209" t="s">
        <v>1758</v>
      </c>
      <c r="B3846" s="209" t="s">
        <v>837</v>
      </c>
      <c r="C3846" s="209" t="s">
        <v>1753</v>
      </c>
      <c r="D3846" s="276">
        <v>0</v>
      </c>
      <c r="E3846" s="479">
        <v>0</v>
      </c>
      <c r="F3846" s="276">
        <v>0</v>
      </c>
      <c r="G3846" s="276">
        <v>0</v>
      </c>
      <c r="H3846" s="276">
        <v>0</v>
      </c>
      <c r="I3846" s="276">
        <v>-7066</v>
      </c>
      <c r="J3846" s="276">
        <v>-7066</v>
      </c>
      <c r="K3846" s="479">
        <v>0</v>
      </c>
    </row>
    <row r="3847" spans="1:11" x14ac:dyDescent="0.2">
      <c r="A3847" s="209" t="s">
        <v>1758</v>
      </c>
      <c r="B3847" s="209" t="s">
        <v>1157</v>
      </c>
      <c r="C3847" s="209" t="s">
        <v>1753</v>
      </c>
      <c r="D3847" s="276">
        <v>0</v>
      </c>
      <c r="E3847" s="479">
        <v>0</v>
      </c>
      <c r="F3847" s="276">
        <v>0</v>
      </c>
      <c r="G3847" s="276">
        <v>0</v>
      </c>
      <c r="H3847" s="276">
        <v>0</v>
      </c>
      <c r="I3847" s="276">
        <v>575026</v>
      </c>
      <c r="J3847" s="276">
        <v>575026</v>
      </c>
      <c r="K3847" s="479">
        <v>0</v>
      </c>
    </row>
    <row r="3848" spans="1:11" x14ac:dyDescent="0.2">
      <c r="A3848" s="209" t="s">
        <v>1758</v>
      </c>
      <c r="B3848" s="209" t="s">
        <v>1158</v>
      </c>
      <c r="C3848" s="209" t="s">
        <v>1753</v>
      </c>
      <c r="D3848" s="276">
        <v>0</v>
      </c>
      <c r="E3848" s="479">
        <v>0</v>
      </c>
      <c r="F3848" s="276">
        <v>0</v>
      </c>
      <c r="G3848" s="276">
        <v>0</v>
      </c>
      <c r="H3848" s="276">
        <v>0</v>
      </c>
      <c r="I3848" s="276">
        <v>681426</v>
      </c>
      <c r="J3848" s="276">
        <v>681426</v>
      </c>
      <c r="K3848" s="479">
        <v>0</v>
      </c>
    </row>
    <row r="3849" spans="1:11" x14ac:dyDescent="0.2">
      <c r="A3849" s="209" t="s">
        <v>1758</v>
      </c>
      <c r="B3849" s="209" t="s">
        <v>1169</v>
      </c>
      <c r="C3849" s="209" t="s">
        <v>1753</v>
      </c>
      <c r="D3849" s="276">
        <v>0</v>
      </c>
      <c r="E3849" s="479">
        <v>0</v>
      </c>
      <c r="F3849" s="276">
        <v>0</v>
      </c>
      <c r="G3849" s="276">
        <v>0</v>
      </c>
      <c r="H3849" s="276">
        <v>0</v>
      </c>
      <c r="I3849" s="276">
        <v>-228</v>
      </c>
      <c r="J3849" s="276">
        <v>-228</v>
      </c>
      <c r="K3849" s="479">
        <v>0</v>
      </c>
    </row>
    <row r="3850" spans="1:11" x14ac:dyDescent="0.2">
      <c r="A3850" s="209" t="s">
        <v>1758</v>
      </c>
      <c r="B3850" s="209" t="s">
        <v>1189</v>
      </c>
      <c r="C3850" s="209" t="s">
        <v>1753</v>
      </c>
      <c r="D3850" s="276">
        <v>0</v>
      </c>
      <c r="E3850" s="479">
        <v>0</v>
      </c>
      <c r="F3850" s="276">
        <v>0</v>
      </c>
      <c r="G3850" s="276">
        <v>0</v>
      </c>
      <c r="H3850" s="276">
        <v>0</v>
      </c>
      <c r="I3850" s="276">
        <v>-24516</v>
      </c>
      <c r="J3850" s="276">
        <v>-24516</v>
      </c>
      <c r="K3850" s="479">
        <v>0</v>
      </c>
    </row>
    <row r="3851" spans="1:11" x14ac:dyDescent="0.2">
      <c r="A3851" s="209" t="s">
        <v>1759</v>
      </c>
      <c r="B3851" s="209" t="s">
        <v>490</v>
      </c>
      <c r="C3851" s="209" t="s">
        <v>1753</v>
      </c>
      <c r="D3851" s="276">
        <v>0</v>
      </c>
      <c r="E3851" s="479">
        <v>0</v>
      </c>
      <c r="F3851" s="276">
        <v>0</v>
      </c>
      <c r="G3851" s="276">
        <v>0</v>
      </c>
      <c r="H3851" s="276">
        <v>0</v>
      </c>
      <c r="I3851" s="276">
        <v>-3099</v>
      </c>
      <c r="J3851" s="276">
        <v>-3099</v>
      </c>
      <c r="K3851" s="479">
        <v>0</v>
      </c>
    </row>
    <row r="3852" spans="1:11" x14ac:dyDescent="0.2">
      <c r="A3852" s="209" t="s">
        <v>1759</v>
      </c>
      <c r="B3852" s="209" t="s">
        <v>489</v>
      </c>
      <c r="C3852" s="209" t="s">
        <v>1753</v>
      </c>
      <c r="D3852" s="276">
        <v>0</v>
      </c>
      <c r="E3852" s="479">
        <v>0</v>
      </c>
      <c r="F3852" s="276">
        <v>0</v>
      </c>
      <c r="G3852" s="276">
        <v>0</v>
      </c>
      <c r="H3852" s="276">
        <v>0</v>
      </c>
      <c r="I3852" s="276">
        <v>-628</v>
      </c>
      <c r="J3852" s="276">
        <v>-628</v>
      </c>
      <c r="K3852" s="479">
        <v>0</v>
      </c>
    </row>
    <row r="3853" spans="1:11" x14ac:dyDescent="0.2">
      <c r="A3853" s="209" t="s">
        <v>1759</v>
      </c>
      <c r="B3853" s="209" t="s">
        <v>479</v>
      </c>
      <c r="C3853" s="209" t="s">
        <v>1753</v>
      </c>
      <c r="D3853" s="276">
        <v>0</v>
      </c>
      <c r="E3853" s="479">
        <v>0</v>
      </c>
      <c r="F3853" s="276">
        <v>0</v>
      </c>
      <c r="G3853" s="276">
        <v>0</v>
      </c>
      <c r="H3853" s="276">
        <v>0</v>
      </c>
      <c r="I3853" s="276">
        <v>-821</v>
      </c>
      <c r="J3853" s="276">
        <v>-821</v>
      </c>
      <c r="K3853" s="479">
        <v>0</v>
      </c>
    </row>
    <row r="3854" spans="1:11" x14ac:dyDescent="0.2">
      <c r="A3854" s="209" t="s">
        <v>1759</v>
      </c>
      <c r="B3854" s="209" t="s">
        <v>1097</v>
      </c>
      <c r="C3854" s="209" t="s">
        <v>1753</v>
      </c>
      <c r="D3854" s="276">
        <v>0</v>
      </c>
      <c r="E3854" s="479">
        <v>0</v>
      </c>
      <c r="F3854" s="276">
        <v>0</v>
      </c>
      <c r="G3854" s="276">
        <v>0</v>
      </c>
      <c r="H3854" s="276">
        <v>0</v>
      </c>
      <c r="I3854" s="276">
        <v>-105</v>
      </c>
      <c r="J3854" s="276">
        <v>-105</v>
      </c>
      <c r="K3854" s="479">
        <v>0</v>
      </c>
    </row>
    <row r="3855" spans="1:11" x14ac:dyDescent="0.2">
      <c r="A3855" s="209" t="s">
        <v>1759</v>
      </c>
      <c r="B3855" s="209" t="s">
        <v>1098</v>
      </c>
      <c r="C3855" s="209" t="s">
        <v>1753</v>
      </c>
      <c r="D3855" s="276">
        <v>0</v>
      </c>
      <c r="E3855" s="479">
        <v>0</v>
      </c>
      <c r="F3855" s="276">
        <v>0</v>
      </c>
      <c r="G3855" s="276">
        <v>0</v>
      </c>
      <c r="H3855" s="276">
        <v>0</v>
      </c>
      <c r="I3855" s="276">
        <v>-3197</v>
      </c>
      <c r="J3855" s="276">
        <v>-3197</v>
      </c>
      <c r="K3855" s="479">
        <v>0</v>
      </c>
    </row>
    <row r="3856" spans="1:11" x14ac:dyDescent="0.2">
      <c r="A3856" s="209" t="s">
        <v>1759</v>
      </c>
      <c r="B3856" s="209" t="s">
        <v>1099</v>
      </c>
      <c r="C3856" s="209" t="s">
        <v>1753</v>
      </c>
      <c r="D3856" s="276">
        <v>0</v>
      </c>
      <c r="E3856" s="479">
        <v>0</v>
      </c>
      <c r="F3856" s="276">
        <v>0</v>
      </c>
      <c r="G3856" s="276">
        <v>0</v>
      </c>
      <c r="H3856" s="276">
        <v>0</v>
      </c>
      <c r="I3856" s="276">
        <v>-131</v>
      </c>
      <c r="J3856" s="276">
        <v>-131</v>
      </c>
      <c r="K3856" s="479">
        <v>0</v>
      </c>
    </row>
    <row r="3857" spans="1:11" x14ac:dyDescent="0.2">
      <c r="A3857" s="209" t="s">
        <v>1759</v>
      </c>
      <c r="B3857" s="209" t="s">
        <v>444</v>
      </c>
      <c r="C3857" s="209" t="s">
        <v>1753</v>
      </c>
      <c r="D3857" s="276">
        <v>0</v>
      </c>
      <c r="E3857" s="479">
        <v>0</v>
      </c>
      <c r="F3857" s="276">
        <v>0</v>
      </c>
      <c r="G3857" s="276">
        <v>0</v>
      </c>
      <c r="H3857" s="276">
        <v>0</v>
      </c>
      <c r="I3857" s="276">
        <v>-730</v>
      </c>
      <c r="J3857" s="276">
        <v>-730</v>
      </c>
      <c r="K3857" s="479">
        <v>0</v>
      </c>
    </row>
    <row r="3858" spans="1:11" x14ac:dyDescent="0.2">
      <c r="A3858" s="209" t="s">
        <v>1759</v>
      </c>
      <c r="B3858" s="209" t="s">
        <v>440</v>
      </c>
      <c r="C3858" s="209" t="s">
        <v>1753</v>
      </c>
      <c r="D3858" s="276">
        <v>0</v>
      </c>
      <c r="E3858" s="479">
        <v>0</v>
      </c>
      <c r="F3858" s="276">
        <v>0</v>
      </c>
      <c r="G3858" s="276">
        <v>0</v>
      </c>
      <c r="H3858" s="276">
        <v>0</v>
      </c>
      <c r="I3858" s="276">
        <v>-3926</v>
      </c>
      <c r="J3858" s="276">
        <v>-3926</v>
      </c>
      <c r="K3858" s="479">
        <v>0</v>
      </c>
    </row>
    <row r="3859" spans="1:11" x14ac:dyDescent="0.2">
      <c r="A3859" s="209" t="s">
        <v>1759</v>
      </c>
      <c r="B3859" s="209" t="s">
        <v>292</v>
      </c>
      <c r="C3859" s="209" t="s">
        <v>1753</v>
      </c>
      <c r="D3859" s="276">
        <v>0</v>
      </c>
      <c r="E3859" s="479">
        <v>0</v>
      </c>
      <c r="F3859" s="276">
        <v>0</v>
      </c>
      <c r="G3859" s="276">
        <v>0</v>
      </c>
      <c r="H3859" s="276">
        <v>0</v>
      </c>
      <c r="I3859" s="276">
        <v>-8</v>
      </c>
      <c r="J3859" s="276">
        <v>-8</v>
      </c>
      <c r="K3859" s="479">
        <v>0</v>
      </c>
    </row>
    <row r="3860" spans="1:11" x14ac:dyDescent="0.2">
      <c r="A3860" s="209" t="s">
        <v>1759</v>
      </c>
      <c r="B3860" s="209" t="s">
        <v>290</v>
      </c>
      <c r="C3860" s="209" t="s">
        <v>1753</v>
      </c>
      <c r="D3860" s="276">
        <v>0</v>
      </c>
      <c r="E3860" s="479">
        <v>0</v>
      </c>
      <c r="F3860" s="276">
        <v>0</v>
      </c>
      <c r="G3860" s="276">
        <v>0</v>
      </c>
      <c r="H3860" s="276">
        <v>0</v>
      </c>
      <c r="I3860" s="276">
        <v>-328</v>
      </c>
      <c r="J3860" s="276">
        <v>-328</v>
      </c>
      <c r="K3860" s="479">
        <v>0</v>
      </c>
    </row>
    <row r="3861" spans="1:11" x14ac:dyDescent="0.2">
      <c r="A3861" s="209" t="s">
        <v>1759</v>
      </c>
      <c r="B3861" s="209" t="s">
        <v>287</v>
      </c>
      <c r="C3861" s="209" t="s">
        <v>1753</v>
      </c>
      <c r="D3861" s="276">
        <v>0</v>
      </c>
      <c r="E3861" s="479">
        <v>0</v>
      </c>
      <c r="F3861" s="276">
        <v>0</v>
      </c>
      <c r="G3861" s="276">
        <v>0</v>
      </c>
      <c r="H3861" s="276">
        <v>0</v>
      </c>
      <c r="I3861" s="276">
        <v>-133</v>
      </c>
      <c r="J3861" s="276">
        <v>-133</v>
      </c>
      <c r="K3861" s="479">
        <v>0</v>
      </c>
    </row>
    <row r="3862" spans="1:11" x14ac:dyDescent="0.2">
      <c r="A3862" s="209" t="s">
        <v>1759</v>
      </c>
      <c r="B3862" s="209" t="s">
        <v>284</v>
      </c>
      <c r="C3862" s="209" t="s">
        <v>1753</v>
      </c>
      <c r="D3862" s="276">
        <v>0</v>
      </c>
      <c r="E3862" s="479">
        <v>0</v>
      </c>
      <c r="F3862" s="276">
        <v>0</v>
      </c>
      <c r="G3862" s="276">
        <v>0</v>
      </c>
      <c r="H3862" s="276">
        <v>0</v>
      </c>
      <c r="I3862" s="276">
        <v>-125</v>
      </c>
      <c r="J3862" s="276">
        <v>-125</v>
      </c>
      <c r="K3862" s="479">
        <v>0</v>
      </c>
    </row>
    <row r="3863" spans="1:11" x14ac:dyDescent="0.2">
      <c r="A3863" s="209" t="s">
        <v>1759</v>
      </c>
      <c r="B3863" s="209" t="s">
        <v>273</v>
      </c>
      <c r="C3863" s="209" t="s">
        <v>1753</v>
      </c>
      <c r="D3863" s="276">
        <v>0</v>
      </c>
      <c r="E3863" s="479">
        <v>0</v>
      </c>
      <c r="F3863" s="276">
        <v>0</v>
      </c>
      <c r="G3863" s="276">
        <v>0</v>
      </c>
      <c r="H3863" s="276">
        <v>0</v>
      </c>
      <c r="I3863" s="276">
        <v>-215</v>
      </c>
      <c r="J3863" s="276">
        <v>-215</v>
      </c>
      <c r="K3863" s="479">
        <v>0</v>
      </c>
    </row>
    <row r="3864" spans="1:11" x14ac:dyDescent="0.2">
      <c r="A3864" s="209" t="s">
        <v>1759</v>
      </c>
      <c r="B3864" s="209" t="s">
        <v>267</v>
      </c>
      <c r="C3864" s="209" t="s">
        <v>1753</v>
      </c>
      <c r="D3864" s="276">
        <v>0</v>
      </c>
      <c r="E3864" s="479">
        <v>0</v>
      </c>
      <c r="F3864" s="276">
        <v>0</v>
      </c>
      <c r="G3864" s="276">
        <v>0</v>
      </c>
      <c r="H3864" s="276">
        <v>0</v>
      </c>
      <c r="I3864" s="276">
        <v>-261</v>
      </c>
      <c r="J3864" s="276">
        <v>-261</v>
      </c>
      <c r="K3864" s="479">
        <v>0</v>
      </c>
    </row>
    <row r="3865" spans="1:11" x14ac:dyDescent="0.2">
      <c r="A3865" s="209" t="s">
        <v>1759</v>
      </c>
      <c r="B3865" s="209" t="s">
        <v>264</v>
      </c>
      <c r="C3865" s="209" t="s">
        <v>1753</v>
      </c>
      <c r="D3865" s="276">
        <v>0</v>
      </c>
      <c r="E3865" s="479">
        <v>0</v>
      </c>
      <c r="F3865" s="276">
        <v>0</v>
      </c>
      <c r="G3865" s="276">
        <v>0</v>
      </c>
      <c r="H3865" s="276">
        <v>0</v>
      </c>
      <c r="I3865" s="276">
        <v>-322</v>
      </c>
      <c r="J3865" s="276">
        <v>-322</v>
      </c>
      <c r="K3865" s="479">
        <v>0</v>
      </c>
    </row>
    <row r="3866" spans="1:11" x14ac:dyDescent="0.2">
      <c r="A3866" s="209" t="s">
        <v>1759</v>
      </c>
      <c r="B3866" s="209" t="s">
        <v>260</v>
      </c>
      <c r="C3866" s="209" t="s">
        <v>1753</v>
      </c>
      <c r="D3866" s="276">
        <v>0</v>
      </c>
      <c r="E3866" s="479">
        <v>0</v>
      </c>
      <c r="F3866" s="276">
        <v>0</v>
      </c>
      <c r="G3866" s="276">
        <v>0</v>
      </c>
      <c r="H3866" s="276">
        <v>0</v>
      </c>
      <c r="I3866" s="276">
        <v>-184</v>
      </c>
      <c r="J3866" s="276">
        <v>-184</v>
      </c>
      <c r="K3866" s="479">
        <v>0</v>
      </c>
    </row>
    <row r="3867" spans="1:11" x14ac:dyDescent="0.2">
      <c r="A3867" s="209" t="s">
        <v>1759</v>
      </c>
      <c r="B3867" s="209" t="s">
        <v>258</v>
      </c>
      <c r="C3867" s="209" t="s">
        <v>1753</v>
      </c>
      <c r="D3867" s="276">
        <v>0</v>
      </c>
      <c r="E3867" s="479">
        <v>0</v>
      </c>
      <c r="F3867" s="276">
        <v>0</v>
      </c>
      <c r="G3867" s="276">
        <v>0</v>
      </c>
      <c r="H3867" s="276">
        <v>0</v>
      </c>
      <c r="I3867" s="276">
        <v>-1</v>
      </c>
      <c r="J3867" s="276">
        <v>-1</v>
      </c>
      <c r="K3867" s="479">
        <v>0</v>
      </c>
    </row>
    <row r="3868" spans="1:11" x14ac:dyDescent="0.2">
      <c r="A3868" s="209" t="s">
        <v>1759</v>
      </c>
      <c r="B3868" s="209" t="s">
        <v>254</v>
      </c>
      <c r="C3868" s="209" t="s">
        <v>1753</v>
      </c>
      <c r="D3868" s="276">
        <v>0</v>
      </c>
      <c r="E3868" s="479">
        <v>0</v>
      </c>
      <c r="F3868" s="276">
        <v>0</v>
      </c>
      <c r="G3868" s="276">
        <v>0</v>
      </c>
      <c r="H3868" s="276">
        <v>0</v>
      </c>
      <c r="I3868" s="276">
        <v>-7</v>
      </c>
      <c r="J3868" s="276">
        <v>-7</v>
      </c>
      <c r="K3868" s="479">
        <v>0</v>
      </c>
    </row>
    <row r="3869" spans="1:11" x14ac:dyDescent="0.2">
      <c r="A3869" s="209" t="s">
        <v>1759</v>
      </c>
      <c r="B3869" s="209" t="s">
        <v>251</v>
      </c>
      <c r="C3869" s="209" t="s">
        <v>1753</v>
      </c>
      <c r="D3869" s="276">
        <v>0</v>
      </c>
      <c r="E3869" s="479">
        <v>0</v>
      </c>
      <c r="F3869" s="276">
        <v>0</v>
      </c>
      <c r="G3869" s="276">
        <v>0</v>
      </c>
      <c r="H3869" s="276">
        <v>0</v>
      </c>
      <c r="I3869" s="276">
        <v>-2</v>
      </c>
      <c r="J3869" s="276">
        <v>-2</v>
      </c>
      <c r="K3869" s="479">
        <v>0</v>
      </c>
    </row>
    <row r="3870" spans="1:11" x14ac:dyDescent="0.2">
      <c r="A3870" s="209" t="s">
        <v>1759</v>
      </c>
      <c r="B3870" s="209" t="s">
        <v>247</v>
      </c>
      <c r="C3870" s="209" t="s">
        <v>1753</v>
      </c>
      <c r="D3870" s="276">
        <v>0</v>
      </c>
      <c r="E3870" s="479">
        <v>0</v>
      </c>
      <c r="F3870" s="276">
        <v>0</v>
      </c>
      <c r="G3870" s="276">
        <v>0</v>
      </c>
      <c r="H3870" s="276">
        <v>0</v>
      </c>
      <c r="I3870" s="276">
        <v>-30</v>
      </c>
      <c r="J3870" s="276">
        <v>-30</v>
      </c>
      <c r="K3870" s="479">
        <v>0</v>
      </c>
    </row>
    <row r="3871" spans="1:11" x14ac:dyDescent="0.2">
      <c r="A3871" s="209" t="s">
        <v>1759</v>
      </c>
      <c r="B3871" s="209" t="s">
        <v>243</v>
      </c>
      <c r="C3871" s="209" t="s">
        <v>1753</v>
      </c>
      <c r="D3871" s="276">
        <v>0</v>
      </c>
      <c r="E3871" s="479">
        <v>0</v>
      </c>
      <c r="F3871" s="276">
        <v>0</v>
      </c>
      <c r="G3871" s="276">
        <v>0</v>
      </c>
      <c r="H3871" s="276">
        <v>0</v>
      </c>
      <c r="I3871" s="276">
        <v>-1962</v>
      </c>
      <c r="J3871" s="276">
        <v>-1962</v>
      </c>
      <c r="K3871" s="479">
        <v>0</v>
      </c>
    </row>
    <row r="3872" spans="1:11" x14ac:dyDescent="0.2">
      <c r="A3872" s="209" t="s">
        <v>1759</v>
      </c>
      <c r="B3872" s="209" t="s">
        <v>240</v>
      </c>
      <c r="C3872" s="209" t="s">
        <v>1753</v>
      </c>
      <c r="D3872" s="276">
        <v>0</v>
      </c>
      <c r="E3872" s="479">
        <v>0</v>
      </c>
      <c r="F3872" s="276">
        <v>0</v>
      </c>
      <c r="G3872" s="276">
        <v>0</v>
      </c>
      <c r="H3872" s="276">
        <v>0</v>
      </c>
      <c r="I3872" s="276">
        <v>-177</v>
      </c>
      <c r="J3872" s="276">
        <v>-177</v>
      </c>
      <c r="K3872" s="479">
        <v>0</v>
      </c>
    </row>
    <row r="3873" spans="1:11" x14ac:dyDescent="0.2">
      <c r="A3873" s="209" t="s">
        <v>1759</v>
      </c>
      <c r="B3873" s="209" t="s">
        <v>237</v>
      </c>
      <c r="C3873" s="209" t="s">
        <v>1753</v>
      </c>
      <c r="D3873" s="276">
        <v>0</v>
      </c>
      <c r="E3873" s="479">
        <v>0</v>
      </c>
      <c r="F3873" s="276">
        <v>0</v>
      </c>
      <c r="G3873" s="276">
        <v>0</v>
      </c>
      <c r="H3873" s="276">
        <v>0</v>
      </c>
      <c r="I3873" s="276">
        <v>-401</v>
      </c>
      <c r="J3873" s="276">
        <v>-401</v>
      </c>
      <c r="K3873" s="479">
        <v>0</v>
      </c>
    </row>
    <row r="3874" spans="1:11" x14ac:dyDescent="0.2">
      <c r="A3874" s="209" t="s">
        <v>1759</v>
      </c>
      <c r="B3874" s="209" t="s">
        <v>230</v>
      </c>
      <c r="C3874" s="209" t="s">
        <v>1753</v>
      </c>
      <c r="D3874" s="276">
        <v>0</v>
      </c>
      <c r="E3874" s="479">
        <v>0</v>
      </c>
      <c r="F3874" s="276">
        <v>0</v>
      </c>
      <c r="G3874" s="276">
        <v>0</v>
      </c>
      <c r="H3874" s="276">
        <v>0</v>
      </c>
      <c r="I3874" s="276">
        <v>-95</v>
      </c>
      <c r="J3874" s="276">
        <v>-95</v>
      </c>
      <c r="K3874" s="479">
        <v>0</v>
      </c>
    </row>
    <row r="3875" spans="1:11" x14ac:dyDescent="0.2">
      <c r="A3875" s="209" t="s">
        <v>1759</v>
      </c>
      <c r="B3875" s="209" t="s">
        <v>1100</v>
      </c>
      <c r="C3875" s="209" t="s">
        <v>1753</v>
      </c>
      <c r="D3875" s="276">
        <v>0</v>
      </c>
      <c r="E3875" s="479">
        <v>0</v>
      </c>
      <c r="F3875" s="276">
        <v>0</v>
      </c>
      <c r="G3875" s="276">
        <v>0</v>
      </c>
      <c r="H3875" s="276">
        <v>0</v>
      </c>
      <c r="I3875" s="276">
        <v>-374</v>
      </c>
      <c r="J3875" s="276">
        <v>-374</v>
      </c>
      <c r="K3875" s="479">
        <v>0</v>
      </c>
    </row>
    <row r="3876" spans="1:11" x14ac:dyDescent="0.2">
      <c r="A3876" s="209" t="s">
        <v>1759</v>
      </c>
      <c r="B3876" s="209" t="s">
        <v>195</v>
      </c>
      <c r="C3876" s="209" t="s">
        <v>1753</v>
      </c>
      <c r="D3876" s="276">
        <v>0</v>
      </c>
      <c r="E3876" s="479">
        <v>0</v>
      </c>
      <c r="F3876" s="276">
        <v>0</v>
      </c>
      <c r="G3876" s="276">
        <v>0</v>
      </c>
      <c r="H3876" s="276">
        <v>0</v>
      </c>
      <c r="I3876" s="276">
        <v>-58</v>
      </c>
      <c r="J3876" s="276">
        <v>-58</v>
      </c>
      <c r="K3876" s="479">
        <v>0</v>
      </c>
    </row>
    <row r="3877" spans="1:11" x14ac:dyDescent="0.2">
      <c r="A3877" s="209" t="s">
        <v>1759</v>
      </c>
      <c r="B3877" s="209" t="s">
        <v>167</v>
      </c>
      <c r="C3877" s="209" t="s">
        <v>1753</v>
      </c>
      <c r="D3877" s="276">
        <v>0</v>
      </c>
      <c r="E3877" s="479">
        <v>0</v>
      </c>
      <c r="F3877" s="276">
        <v>0</v>
      </c>
      <c r="G3877" s="276">
        <v>0</v>
      </c>
      <c r="H3877" s="276">
        <v>0</v>
      </c>
      <c r="I3877" s="276">
        <v>-2</v>
      </c>
      <c r="J3877" s="276">
        <v>-2</v>
      </c>
      <c r="K3877" s="479">
        <v>0</v>
      </c>
    </row>
    <row r="3878" spans="1:11" x14ac:dyDescent="0.2">
      <c r="A3878" s="209" t="s">
        <v>1759</v>
      </c>
      <c r="B3878" s="209" t="s">
        <v>1107</v>
      </c>
      <c r="C3878" s="209" t="s">
        <v>1753</v>
      </c>
      <c r="D3878" s="276">
        <v>0</v>
      </c>
      <c r="E3878" s="479">
        <v>0</v>
      </c>
      <c r="F3878" s="276">
        <v>0</v>
      </c>
      <c r="G3878" s="276">
        <v>0</v>
      </c>
      <c r="H3878" s="276">
        <v>0</v>
      </c>
      <c r="I3878" s="276">
        <v>-224</v>
      </c>
      <c r="J3878" s="276">
        <v>-224</v>
      </c>
      <c r="K3878" s="479">
        <v>0</v>
      </c>
    </row>
    <row r="3879" spans="1:11" x14ac:dyDescent="0.2">
      <c r="A3879" s="209" t="s">
        <v>1759</v>
      </c>
      <c r="B3879" s="209" t="s">
        <v>156</v>
      </c>
      <c r="C3879" s="209" t="s">
        <v>1753</v>
      </c>
      <c r="D3879" s="276">
        <v>0</v>
      </c>
      <c r="E3879" s="479">
        <v>0</v>
      </c>
      <c r="F3879" s="276">
        <v>0</v>
      </c>
      <c r="G3879" s="276">
        <v>0</v>
      </c>
      <c r="H3879" s="276">
        <v>0</v>
      </c>
      <c r="I3879" s="276">
        <v>-42</v>
      </c>
      <c r="J3879" s="276">
        <v>-42</v>
      </c>
      <c r="K3879" s="479">
        <v>0</v>
      </c>
    </row>
    <row r="3880" spans="1:11" x14ac:dyDescent="0.2">
      <c r="A3880" s="209" t="s">
        <v>1759</v>
      </c>
      <c r="B3880" s="209" t="s">
        <v>154</v>
      </c>
      <c r="C3880" s="209" t="s">
        <v>1753</v>
      </c>
      <c r="D3880" s="276">
        <v>0</v>
      </c>
      <c r="E3880" s="479">
        <v>0</v>
      </c>
      <c r="F3880" s="276">
        <v>0</v>
      </c>
      <c r="G3880" s="276">
        <v>0</v>
      </c>
      <c r="H3880" s="276">
        <v>0</v>
      </c>
      <c r="I3880" s="276">
        <v>-18</v>
      </c>
      <c r="J3880" s="276">
        <v>-18</v>
      </c>
      <c r="K3880" s="479">
        <v>0</v>
      </c>
    </row>
    <row r="3881" spans="1:11" x14ac:dyDescent="0.2">
      <c r="A3881" s="209" t="s">
        <v>1759</v>
      </c>
      <c r="B3881" s="209" t="s">
        <v>152</v>
      </c>
      <c r="C3881" s="209" t="s">
        <v>1753</v>
      </c>
      <c r="D3881" s="276">
        <v>0</v>
      </c>
      <c r="E3881" s="479">
        <v>0</v>
      </c>
      <c r="F3881" s="276">
        <v>0</v>
      </c>
      <c r="G3881" s="276">
        <v>0</v>
      </c>
      <c r="H3881" s="276">
        <v>0</v>
      </c>
      <c r="I3881" s="276">
        <v>-1084</v>
      </c>
      <c r="J3881" s="276">
        <v>-1084</v>
      </c>
      <c r="K3881" s="479">
        <v>0</v>
      </c>
    </row>
    <row r="3882" spans="1:11" x14ac:dyDescent="0.2">
      <c r="A3882" s="209" t="s">
        <v>1759</v>
      </c>
      <c r="B3882" s="209" t="s">
        <v>1109</v>
      </c>
      <c r="C3882" s="209" t="s">
        <v>1753</v>
      </c>
      <c r="D3882" s="276">
        <v>0</v>
      </c>
      <c r="E3882" s="479">
        <v>0</v>
      </c>
      <c r="F3882" s="276">
        <v>0</v>
      </c>
      <c r="G3882" s="276">
        <v>0</v>
      </c>
      <c r="H3882" s="276">
        <v>0</v>
      </c>
      <c r="I3882" s="276">
        <v>-139</v>
      </c>
      <c r="J3882" s="276">
        <v>-139</v>
      </c>
      <c r="K3882" s="479">
        <v>0</v>
      </c>
    </row>
    <row r="3883" spans="1:11" x14ac:dyDescent="0.2">
      <c r="A3883" s="209" t="s">
        <v>1759</v>
      </c>
      <c r="B3883" s="209" t="s">
        <v>1112</v>
      </c>
      <c r="C3883" s="209" t="s">
        <v>1753</v>
      </c>
      <c r="D3883" s="276">
        <v>0</v>
      </c>
      <c r="E3883" s="479">
        <v>0</v>
      </c>
      <c r="F3883" s="276">
        <v>0</v>
      </c>
      <c r="G3883" s="276">
        <v>0</v>
      </c>
      <c r="H3883" s="276">
        <v>0</v>
      </c>
      <c r="I3883" s="276">
        <v>-108</v>
      </c>
      <c r="J3883" s="276">
        <v>-108</v>
      </c>
      <c r="K3883" s="479">
        <v>0</v>
      </c>
    </row>
    <row r="3884" spans="1:11" x14ac:dyDescent="0.2">
      <c r="A3884" s="209" t="s">
        <v>1759</v>
      </c>
      <c r="B3884" s="209" t="s">
        <v>142</v>
      </c>
      <c r="C3884" s="209" t="s">
        <v>1753</v>
      </c>
      <c r="D3884" s="276">
        <v>0</v>
      </c>
      <c r="E3884" s="479">
        <v>0</v>
      </c>
      <c r="F3884" s="276">
        <v>0</v>
      </c>
      <c r="G3884" s="276">
        <v>0</v>
      </c>
      <c r="H3884" s="276">
        <v>0</v>
      </c>
      <c r="I3884" s="276">
        <v>-27</v>
      </c>
      <c r="J3884" s="276">
        <v>-27</v>
      </c>
      <c r="K3884" s="479">
        <v>0</v>
      </c>
    </row>
    <row r="3885" spans="1:11" x14ac:dyDescent="0.2">
      <c r="A3885" s="209" t="s">
        <v>1759</v>
      </c>
      <c r="B3885" s="209" t="s">
        <v>126</v>
      </c>
      <c r="C3885" s="209" t="s">
        <v>1753</v>
      </c>
      <c r="D3885" s="276">
        <v>0</v>
      </c>
      <c r="E3885" s="479">
        <v>0</v>
      </c>
      <c r="F3885" s="276">
        <v>0</v>
      </c>
      <c r="G3885" s="276">
        <v>0</v>
      </c>
      <c r="H3885" s="276">
        <v>0</v>
      </c>
      <c r="I3885" s="276">
        <v>-261</v>
      </c>
      <c r="J3885" s="276">
        <v>-261</v>
      </c>
      <c r="K3885" s="479">
        <v>0</v>
      </c>
    </row>
    <row r="3886" spans="1:11" x14ac:dyDescent="0.2">
      <c r="A3886" s="209" t="s">
        <v>1759</v>
      </c>
      <c r="B3886" s="209" t="s">
        <v>1113</v>
      </c>
      <c r="C3886" s="209" t="s">
        <v>1753</v>
      </c>
      <c r="D3886" s="276">
        <v>0</v>
      </c>
      <c r="E3886" s="479">
        <v>0</v>
      </c>
      <c r="F3886" s="276">
        <v>0</v>
      </c>
      <c r="G3886" s="276">
        <v>0</v>
      </c>
      <c r="H3886" s="276">
        <v>0</v>
      </c>
      <c r="I3886" s="276">
        <v>-228</v>
      </c>
      <c r="J3886" s="276">
        <v>-228</v>
      </c>
      <c r="K3886" s="479">
        <v>0</v>
      </c>
    </row>
    <row r="3887" spans="1:11" x14ac:dyDescent="0.2">
      <c r="A3887" s="209" t="s">
        <v>1759</v>
      </c>
      <c r="B3887" s="209" t="s">
        <v>1114</v>
      </c>
      <c r="C3887" s="209" t="s">
        <v>1753</v>
      </c>
      <c r="D3887" s="276">
        <v>0</v>
      </c>
      <c r="E3887" s="479">
        <v>0</v>
      </c>
      <c r="F3887" s="276">
        <v>0</v>
      </c>
      <c r="G3887" s="276">
        <v>0</v>
      </c>
      <c r="H3887" s="276">
        <v>0</v>
      </c>
      <c r="I3887" s="276">
        <v>-189</v>
      </c>
      <c r="J3887" s="276">
        <v>-189</v>
      </c>
      <c r="K3887" s="479">
        <v>0</v>
      </c>
    </row>
    <row r="3888" spans="1:11" x14ac:dyDescent="0.2">
      <c r="A3888" s="209" t="s">
        <v>1759</v>
      </c>
      <c r="B3888" s="209" t="s">
        <v>115</v>
      </c>
      <c r="C3888" s="209" t="s">
        <v>1753</v>
      </c>
      <c r="D3888" s="276">
        <v>0</v>
      </c>
      <c r="E3888" s="479">
        <v>0</v>
      </c>
      <c r="F3888" s="276">
        <v>0</v>
      </c>
      <c r="G3888" s="276">
        <v>0</v>
      </c>
      <c r="H3888" s="276">
        <v>0</v>
      </c>
      <c r="I3888" s="276">
        <v>-133</v>
      </c>
      <c r="J3888" s="276">
        <v>-133</v>
      </c>
      <c r="K3888" s="479">
        <v>0</v>
      </c>
    </row>
    <row r="3889" spans="1:11" x14ac:dyDescent="0.2">
      <c r="A3889" s="209" t="s">
        <v>1759</v>
      </c>
      <c r="B3889" s="209" t="s">
        <v>1115</v>
      </c>
      <c r="C3889" s="209" t="s">
        <v>1753</v>
      </c>
      <c r="D3889" s="276">
        <v>0</v>
      </c>
      <c r="E3889" s="479">
        <v>0</v>
      </c>
      <c r="F3889" s="276">
        <v>0</v>
      </c>
      <c r="G3889" s="276">
        <v>0</v>
      </c>
      <c r="H3889" s="276">
        <v>0</v>
      </c>
      <c r="I3889" s="276">
        <v>-95</v>
      </c>
      <c r="J3889" s="276">
        <v>-95</v>
      </c>
      <c r="K3889" s="479">
        <v>0</v>
      </c>
    </row>
    <row r="3890" spans="1:11" x14ac:dyDescent="0.2">
      <c r="A3890" s="209" t="s">
        <v>1759</v>
      </c>
      <c r="B3890" s="209" t="s">
        <v>107</v>
      </c>
      <c r="C3890" s="209" t="s">
        <v>1753</v>
      </c>
      <c r="D3890" s="276">
        <v>0</v>
      </c>
      <c r="E3890" s="479">
        <v>0</v>
      </c>
      <c r="F3890" s="276">
        <v>0</v>
      </c>
      <c r="G3890" s="276">
        <v>0</v>
      </c>
      <c r="H3890" s="276">
        <v>0</v>
      </c>
      <c r="I3890" s="276">
        <v>-57</v>
      </c>
      <c r="J3890" s="276">
        <v>-57</v>
      </c>
      <c r="K3890" s="479">
        <v>0</v>
      </c>
    </row>
    <row r="3891" spans="1:11" x14ac:dyDescent="0.2">
      <c r="A3891" s="209" t="s">
        <v>1759</v>
      </c>
      <c r="B3891" s="209" t="s">
        <v>94</v>
      </c>
      <c r="C3891" s="209" t="s">
        <v>1753</v>
      </c>
      <c r="D3891" s="276">
        <v>0</v>
      </c>
      <c r="E3891" s="479">
        <v>0</v>
      </c>
      <c r="F3891" s="276">
        <v>0</v>
      </c>
      <c r="G3891" s="276">
        <v>0</v>
      </c>
      <c r="H3891" s="276">
        <v>0</v>
      </c>
      <c r="I3891" s="276">
        <v>-8</v>
      </c>
      <c r="J3891" s="276">
        <v>-8</v>
      </c>
      <c r="K3891" s="479">
        <v>0</v>
      </c>
    </row>
    <row r="3892" spans="1:11" x14ac:dyDescent="0.2">
      <c r="A3892" s="209" t="s">
        <v>1759</v>
      </c>
      <c r="B3892" s="209" t="s">
        <v>79</v>
      </c>
      <c r="C3892" s="209" t="s">
        <v>1753</v>
      </c>
      <c r="D3892" s="276">
        <v>0</v>
      </c>
      <c r="E3892" s="479">
        <v>0</v>
      </c>
      <c r="F3892" s="276">
        <v>0</v>
      </c>
      <c r="G3892" s="276">
        <v>0</v>
      </c>
      <c r="H3892" s="276">
        <v>0</v>
      </c>
      <c r="I3892" s="276">
        <v>-26</v>
      </c>
      <c r="J3892" s="276">
        <v>-26</v>
      </c>
      <c r="K3892" s="479">
        <v>0</v>
      </c>
    </row>
    <row r="3893" spans="1:11" x14ac:dyDescent="0.2">
      <c r="A3893" s="209" t="s">
        <v>1759</v>
      </c>
      <c r="B3893" s="209" t="s">
        <v>41</v>
      </c>
      <c r="C3893" s="209" t="s">
        <v>1753</v>
      </c>
      <c r="D3893" s="276">
        <v>0</v>
      </c>
      <c r="E3893" s="479">
        <v>0</v>
      </c>
      <c r="F3893" s="276">
        <v>0</v>
      </c>
      <c r="G3893" s="276">
        <v>0</v>
      </c>
      <c r="H3893" s="276">
        <v>0</v>
      </c>
      <c r="I3893" s="276">
        <v>-74</v>
      </c>
      <c r="J3893" s="276">
        <v>-74</v>
      </c>
      <c r="K3893" s="479">
        <v>0</v>
      </c>
    </row>
    <row r="3894" spans="1:11" x14ac:dyDescent="0.2">
      <c r="A3894" s="209" t="s">
        <v>1759</v>
      </c>
      <c r="B3894" s="209" t="s">
        <v>1118</v>
      </c>
      <c r="C3894" s="209" t="s">
        <v>1753</v>
      </c>
      <c r="D3894" s="276">
        <v>0</v>
      </c>
      <c r="E3894" s="479">
        <v>0</v>
      </c>
      <c r="F3894" s="276">
        <v>0</v>
      </c>
      <c r="G3894" s="276">
        <v>0</v>
      </c>
      <c r="H3894" s="276">
        <v>0</v>
      </c>
      <c r="I3894" s="276">
        <v>-68</v>
      </c>
      <c r="J3894" s="276">
        <v>-68</v>
      </c>
      <c r="K3894" s="479">
        <v>0</v>
      </c>
    </row>
    <row r="3895" spans="1:11" x14ac:dyDescent="0.2">
      <c r="A3895" s="209" t="s">
        <v>1759</v>
      </c>
      <c r="B3895" s="209" t="s">
        <v>20</v>
      </c>
      <c r="C3895" s="209" t="s">
        <v>1753</v>
      </c>
      <c r="D3895" s="276">
        <v>0</v>
      </c>
      <c r="E3895" s="479">
        <v>0</v>
      </c>
      <c r="F3895" s="276">
        <v>0</v>
      </c>
      <c r="G3895" s="276">
        <v>0</v>
      </c>
      <c r="H3895" s="276">
        <v>0</v>
      </c>
      <c r="I3895" s="276">
        <v>-86</v>
      </c>
      <c r="J3895" s="276">
        <v>-86</v>
      </c>
      <c r="K3895" s="479">
        <v>0</v>
      </c>
    </row>
    <row r="3896" spans="1:11" x14ac:dyDescent="0.2">
      <c r="A3896" s="209" t="s">
        <v>1759</v>
      </c>
      <c r="B3896" s="209" t="s">
        <v>1123</v>
      </c>
      <c r="C3896" s="209" t="s">
        <v>1753</v>
      </c>
      <c r="D3896" s="276">
        <v>0</v>
      </c>
      <c r="E3896" s="479">
        <v>0</v>
      </c>
      <c r="F3896" s="276">
        <v>0</v>
      </c>
      <c r="G3896" s="276">
        <v>0</v>
      </c>
      <c r="H3896" s="276">
        <v>0</v>
      </c>
      <c r="I3896" s="276">
        <v>-432</v>
      </c>
      <c r="J3896" s="276">
        <v>-432</v>
      </c>
      <c r="K3896" s="479">
        <v>0</v>
      </c>
    </row>
    <row r="3897" spans="1:11" x14ac:dyDescent="0.2">
      <c r="A3897" s="209" t="s">
        <v>1759</v>
      </c>
      <c r="B3897" s="209" t="s">
        <v>1126</v>
      </c>
      <c r="C3897" s="209" t="s">
        <v>1753</v>
      </c>
      <c r="D3897" s="276">
        <v>0</v>
      </c>
      <c r="E3897" s="479">
        <v>0</v>
      </c>
      <c r="F3897" s="276">
        <v>0</v>
      </c>
      <c r="G3897" s="276">
        <v>0</v>
      </c>
      <c r="H3897" s="276">
        <v>0</v>
      </c>
      <c r="I3897" s="276">
        <v>-171</v>
      </c>
      <c r="J3897" s="276">
        <v>-171</v>
      </c>
      <c r="K3897" s="479">
        <v>0</v>
      </c>
    </row>
    <row r="3898" spans="1:11" x14ac:dyDescent="0.2">
      <c r="A3898" s="209" t="s">
        <v>1759</v>
      </c>
      <c r="B3898" s="209" t="s">
        <v>886</v>
      </c>
      <c r="C3898" s="209" t="s">
        <v>1753</v>
      </c>
      <c r="D3898" s="276">
        <v>0</v>
      </c>
      <c r="E3898" s="479">
        <v>0</v>
      </c>
      <c r="F3898" s="276">
        <v>0</v>
      </c>
      <c r="G3898" s="276">
        <v>0</v>
      </c>
      <c r="H3898" s="276">
        <v>0</v>
      </c>
      <c r="I3898" s="276">
        <v>-129</v>
      </c>
      <c r="J3898" s="276">
        <v>-129</v>
      </c>
      <c r="K3898" s="479">
        <v>0</v>
      </c>
    </row>
    <row r="3899" spans="1:11" x14ac:dyDescent="0.2">
      <c r="A3899" s="209" t="s">
        <v>1759</v>
      </c>
      <c r="B3899" s="209" t="s">
        <v>1128</v>
      </c>
      <c r="C3899" s="209" t="s">
        <v>1753</v>
      </c>
      <c r="D3899" s="276">
        <v>0</v>
      </c>
      <c r="E3899" s="479">
        <v>0</v>
      </c>
      <c r="F3899" s="276">
        <v>0</v>
      </c>
      <c r="G3899" s="276">
        <v>0</v>
      </c>
      <c r="H3899" s="276">
        <v>0</v>
      </c>
      <c r="I3899" s="276">
        <v>-132</v>
      </c>
      <c r="J3899" s="276">
        <v>-132</v>
      </c>
      <c r="K3899" s="479">
        <v>0</v>
      </c>
    </row>
    <row r="3900" spans="1:11" x14ac:dyDescent="0.2">
      <c r="A3900" s="209" t="s">
        <v>1759</v>
      </c>
      <c r="B3900" s="209" t="s">
        <v>1129</v>
      </c>
      <c r="C3900" s="209" t="s">
        <v>1753</v>
      </c>
      <c r="D3900" s="276">
        <v>0</v>
      </c>
      <c r="E3900" s="479">
        <v>0</v>
      </c>
      <c r="F3900" s="276">
        <v>0</v>
      </c>
      <c r="G3900" s="276">
        <v>0</v>
      </c>
      <c r="H3900" s="276">
        <v>0</v>
      </c>
      <c r="I3900" s="276">
        <v>-195</v>
      </c>
      <c r="J3900" s="276">
        <v>-195</v>
      </c>
      <c r="K3900" s="479">
        <v>0</v>
      </c>
    </row>
    <row r="3901" spans="1:11" x14ac:dyDescent="0.2">
      <c r="A3901" s="209" t="s">
        <v>1759</v>
      </c>
      <c r="B3901" s="209" t="s">
        <v>1130</v>
      </c>
      <c r="C3901" s="209" t="s">
        <v>1753</v>
      </c>
      <c r="D3901" s="276">
        <v>0</v>
      </c>
      <c r="E3901" s="479">
        <v>0</v>
      </c>
      <c r="F3901" s="276">
        <v>0</v>
      </c>
      <c r="G3901" s="276">
        <v>0</v>
      </c>
      <c r="H3901" s="276">
        <v>0</v>
      </c>
      <c r="I3901" s="276">
        <v>-51</v>
      </c>
      <c r="J3901" s="276">
        <v>-51</v>
      </c>
      <c r="K3901" s="479">
        <v>0</v>
      </c>
    </row>
    <row r="3902" spans="1:11" x14ac:dyDescent="0.2">
      <c r="A3902" s="209" t="s">
        <v>1759</v>
      </c>
      <c r="B3902" s="209" t="s">
        <v>880</v>
      </c>
      <c r="C3902" s="209" t="s">
        <v>1753</v>
      </c>
      <c r="D3902" s="276">
        <v>0</v>
      </c>
      <c r="E3902" s="479">
        <v>0</v>
      </c>
      <c r="F3902" s="276">
        <v>0</v>
      </c>
      <c r="G3902" s="276">
        <v>0</v>
      </c>
      <c r="H3902" s="276">
        <v>0</v>
      </c>
      <c r="I3902" s="276">
        <v>-2810</v>
      </c>
      <c r="J3902" s="276">
        <v>-2810</v>
      </c>
      <c r="K3902" s="479">
        <v>0</v>
      </c>
    </row>
    <row r="3903" spans="1:11" x14ac:dyDescent="0.2">
      <c r="A3903" s="209" t="s">
        <v>1759</v>
      </c>
      <c r="B3903" s="209" t="s">
        <v>1132</v>
      </c>
      <c r="C3903" s="209" t="s">
        <v>1753</v>
      </c>
      <c r="D3903" s="276">
        <v>0</v>
      </c>
      <c r="E3903" s="479">
        <v>0</v>
      </c>
      <c r="F3903" s="276">
        <v>0</v>
      </c>
      <c r="G3903" s="276">
        <v>0</v>
      </c>
      <c r="H3903" s="276">
        <v>0</v>
      </c>
      <c r="I3903" s="276">
        <v>-749</v>
      </c>
      <c r="J3903" s="276">
        <v>-749</v>
      </c>
      <c r="K3903" s="479">
        <v>0</v>
      </c>
    </row>
    <row r="3904" spans="1:11" x14ac:dyDescent="0.2">
      <c r="A3904" s="209" t="s">
        <v>1759</v>
      </c>
      <c r="B3904" s="209" t="s">
        <v>878</v>
      </c>
      <c r="C3904" s="209" t="s">
        <v>1753</v>
      </c>
      <c r="D3904" s="276">
        <v>0</v>
      </c>
      <c r="E3904" s="479">
        <v>0</v>
      </c>
      <c r="F3904" s="276">
        <v>0</v>
      </c>
      <c r="G3904" s="276">
        <v>0</v>
      </c>
      <c r="H3904" s="276">
        <v>0</v>
      </c>
      <c r="I3904" s="276">
        <v>-50</v>
      </c>
      <c r="J3904" s="276">
        <v>-50</v>
      </c>
      <c r="K3904" s="479">
        <v>0</v>
      </c>
    </row>
    <row r="3905" spans="1:11" x14ac:dyDescent="0.2">
      <c r="A3905" s="209" t="s">
        <v>1759</v>
      </c>
      <c r="B3905" s="209" t="s">
        <v>877</v>
      </c>
      <c r="C3905" s="209" t="s">
        <v>1753</v>
      </c>
      <c r="D3905" s="276">
        <v>0</v>
      </c>
      <c r="E3905" s="479">
        <v>0</v>
      </c>
      <c r="F3905" s="276">
        <v>0</v>
      </c>
      <c r="G3905" s="276">
        <v>0</v>
      </c>
      <c r="H3905" s="276">
        <v>0</v>
      </c>
      <c r="I3905" s="276">
        <v>-160</v>
      </c>
      <c r="J3905" s="276">
        <v>-160</v>
      </c>
      <c r="K3905" s="479">
        <v>0</v>
      </c>
    </row>
    <row r="3906" spans="1:11" x14ac:dyDescent="0.2">
      <c r="A3906" s="209" t="s">
        <v>1759</v>
      </c>
      <c r="B3906" s="209" t="s">
        <v>875</v>
      </c>
      <c r="C3906" s="209" t="s">
        <v>1753</v>
      </c>
      <c r="D3906" s="276">
        <v>0</v>
      </c>
      <c r="E3906" s="479">
        <v>0</v>
      </c>
      <c r="F3906" s="276">
        <v>0</v>
      </c>
      <c r="G3906" s="276">
        <v>0</v>
      </c>
      <c r="H3906" s="276">
        <v>0</v>
      </c>
      <c r="I3906" s="276">
        <v>-59</v>
      </c>
      <c r="J3906" s="276">
        <v>-59</v>
      </c>
      <c r="K3906" s="479">
        <v>0</v>
      </c>
    </row>
    <row r="3907" spans="1:11" x14ac:dyDescent="0.2">
      <c r="A3907" s="209" t="s">
        <v>1759</v>
      </c>
      <c r="B3907" s="209" t="s">
        <v>873</v>
      </c>
      <c r="C3907" s="209" t="s">
        <v>1753</v>
      </c>
      <c r="D3907" s="276">
        <v>0</v>
      </c>
      <c r="E3907" s="479">
        <v>0</v>
      </c>
      <c r="F3907" s="276">
        <v>0</v>
      </c>
      <c r="G3907" s="276">
        <v>0</v>
      </c>
      <c r="H3907" s="276">
        <v>0</v>
      </c>
      <c r="I3907" s="276">
        <v>-48</v>
      </c>
      <c r="J3907" s="276">
        <v>-48</v>
      </c>
      <c r="K3907" s="479">
        <v>0</v>
      </c>
    </row>
    <row r="3908" spans="1:11" x14ac:dyDescent="0.2">
      <c r="A3908" s="209" t="s">
        <v>1759</v>
      </c>
      <c r="B3908" s="209" t="s">
        <v>1133</v>
      </c>
      <c r="C3908" s="209" t="s">
        <v>1753</v>
      </c>
      <c r="D3908" s="276">
        <v>0</v>
      </c>
      <c r="E3908" s="479">
        <v>0</v>
      </c>
      <c r="F3908" s="276">
        <v>0</v>
      </c>
      <c r="G3908" s="276">
        <v>0</v>
      </c>
      <c r="H3908" s="276">
        <v>0</v>
      </c>
      <c r="I3908" s="276">
        <v>-416</v>
      </c>
      <c r="J3908" s="276">
        <v>-416</v>
      </c>
      <c r="K3908" s="479">
        <v>0</v>
      </c>
    </row>
    <row r="3909" spans="1:11" x14ac:dyDescent="0.2">
      <c r="A3909" s="209" t="s">
        <v>1759</v>
      </c>
      <c r="B3909" s="209" t="s">
        <v>870</v>
      </c>
      <c r="C3909" s="209" t="s">
        <v>1753</v>
      </c>
      <c r="D3909" s="276">
        <v>0</v>
      </c>
      <c r="E3909" s="479">
        <v>0</v>
      </c>
      <c r="F3909" s="276">
        <v>0</v>
      </c>
      <c r="G3909" s="276">
        <v>0</v>
      </c>
      <c r="H3909" s="276">
        <v>0</v>
      </c>
      <c r="I3909" s="276">
        <v>-217</v>
      </c>
      <c r="J3909" s="276">
        <v>-217</v>
      </c>
      <c r="K3909" s="479">
        <v>0</v>
      </c>
    </row>
    <row r="3910" spans="1:11" x14ac:dyDescent="0.2">
      <c r="A3910" s="209" t="s">
        <v>1759</v>
      </c>
      <c r="B3910" s="209" t="s">
        <v>1134</v>
      </c>
      <c r="C3910" s="209" t="s">
        <v>1753</v>
      </c>
      <c r="D3910" s="276">
        <v>0</v>
      </c>
      <c r="E3910" s="479">
        <v>0</v>
      </c>
      <c r="F3910" s="276">
        <v>0</v>
      </c>
      <c r="G3910" s="276">
        <v>0</v>
      </c>
      <c r="H3910" s="276">
        <v>0</v>
      </c>
      <c r="I3910" s="276">
        <v>-132</v>
      </c>
      <c r="J3910" s="276">
        <v>-132</v>
      </c>
      <c r="K3910" s="479">
        <v>0</v>
      </c>
    </row>
    <row r="3911" spans="1:11" x14ac:dyDescent="0.2">
      <c r="A3911" s="209" t="s">
        <v>1759</v>
      </c>
      <c r="B3911" s="209" t="s">
        <v>866</v>
      </c>
      <c r="C3911" s="209" t="s">
        <v>1753</v>
      </c>
      <c r="D3911" s="276">
        <v>0</v>
      </c>
      <c r="E3911" s="479">
        <v>0</v>
      </c>
      <c r="F3911" s="276">
        <v>0</v>
      </c>
      <c r="G3911" s="276">
        <v>0</v>
      </c>
      <c r="H3911" s="276">
        <v>0</v>
      </c>
      <c r="I3911" s="276">
        <v>-342</v>
      </c>
      <c r="J3911" s="276">
        <v>-342</v>
      </c>
      <c r="K3911" s="479">
        <v>0</v>
      </c>
    </row>
    <row r="3912" spans="1:11" x14ac:dyDescent="0.2">
      <c r="A3912" s="209" t="s">
        <v>1759</v>
      </c>
      <c r="B3912" s="209" t="s">
        <v>861</v>
      </c>
      <c r="C3912" s="209" t="s">
        <v>1753</v>
      </c>
      <c r="D3912" s="276">
        <v>0</v>
      </c>
      <c r="E3912" s="479">
        <v>0</v>
      </c>
      <c r="F3912" s="276">
        <v>0</v>
      </c>
      <c r="G3912" s="276">
        <v>0</v>
      </c>
      <c r="H3912" s="276">
        <v>0</v>
      </c>
      <c r="I3912" s="276">
        <v>-1908</v>
      </c>
      <c r="J3912" s="276">
        <v>-1908</v>
      </c>
      <c r="K3912" s="479">
        <v>0</v>
      </c>
    </row>
    <row r="3913" spans="1:11" x14ac:dyDescent="0.2">
      <c r="A3913" s="209" t="s">
        <v>1759</v>
      </c>
      <c r="B3913" s="209" t="s">
        <v>1137</v>
      </c>
      <c r="C3913" s="209" t="s">
        <v>1753</v>
      </c>
      <c r="D3913" s="276">
        <v>0</v>
      </c>
      <c r="E3913" s="479">
        <v>0</v>
      </c>
      <c r="F3913" s="276">
        <v>0</v>
      </c>
      <c r="G3913" s="276">
        <v>0</v>
      </c>
      <c r="H3913" s="276">
        <v>0</v>
      </c>
      <c r="I3913" s="276">
        <v>-459</v>
      </c>
      <c r="J3913" s="276">
        <v>-459</v>
      </c>
      <c r="K3913" s="479">
        <v>0</v>
      </c>
    </row>
    <row r="3914" spans="1:11" x14ac:dyDescent="0.2">
      <c r="A3914" s="209" t="s">
        <v>1759</v>
      </c>
      <c r="B3914" s="209" t="s">
        <v>839</v>
      </c>
      <c r="C3914" s="209" t="s">
        <v>1753</v>
      </c>
      <c r="D3914" s="276">
        <v>0</v>
      </c>
      <c r="E3914" s="479">
        <v>0</v>
      </c>
      <c r="F3914" s="276">
        <v>0</v>
      </c>
      <c r="G3914" s="276">
        <v>0</v>
      </c>
      <c r="H3914" s="276">
        <v>0</v>
      </c>
      <c r="I3914" s="276">
        <v>-134</v>
      </c>
      <c r="J3914" s="276">
        <v>-134</v>
      </c>
      <c r="K3914" s="479">
        <v>0</v>
      </c>
    </row>
    <row r="3915" spans="1:11" x14ac:dyDescent="0.2">
      <c r="A3915" s="209" t="s">
        <v>1759</v>
      </c>
      <c r="B3915" s="209" t="s">
        <v>837</v>
      </c>
      <c r="C3915" s="209" t="s">
        <v>1753</v>
      </c>
      <c r="D3915" s="276">
        <v>0</v>
      </c>
      <c r="E3915" s="479">
        <v>0</v>
      </c>
      <c r="F3915" s="276">
        <v>0</v>
      </c>
      <c r="G3915" s="276">
        <v>0</v>
      </c>
      <c r="H3915" s="276">
        <v>0</v>
      </c>
      <c r="I3915" s="276">
        <v>-1455</v>
      </c>
      <c r="J3915" s="276">
        <v>-1455</v>
      </c>
      <c r="K3915" s="479">
        <v>0</v>
      </c>
    </row>
    <row r="3916" spans="1:11" x14ac:dyDescent="0.2">
      <c r="A3916" s="209" t="s">
        <v>1759</v>
      </c>
      <c r="B3916" s="209" t="s">
        <v>1159</v>
      </c>
      <c r="C3916" s="209" t="s">
        <v>1753</v>
      </c>
      <c r="D3916" s="276">
        <v>0</v>
      </c>
      <c r="E3916" s="479">
        <v>0</v>
      </c>
      <c r="F3916" s="276">
        <v>0</v>
      </c>
      <c r="G3916" s="276">
        <v>0</v>
      </c>
      <c r="H3916" s="276">
        <v>0</v>
      </c>
      <c r="I3916" s="276">
        <v>32721</v>
      </c>
      <c r="J3916" s="276">
        <v>32721</v>
      </c>
      <c r="K3916" s="479">
        <v>0</v>
      </c>
    </row>
    <row r="3917" spans="1:11" x14ac:dyDescent="0.2">
      <c r="A3917" s="209" t="s">
        <v>1759</v>
      </c>
      <c r="B3917" s="209" t="s">
        <v>1167</v>
      </c>
      <c r="C3917" s="209" t="s">
        <v>1753</v>
      </c>
      <c r="D3917" s="276">
        <v>0</v>
      </c>
      <c r="E3917" s="479">
        <v>0</v>
      </c>
      <c r="F3917" s="276">
        <v>0</v>
      </c>
      <c r="G3917" s="276">
        <v>0</v>
      </c>
      <c r="H3917" s="276">
        <v>0</v>
      </c>
      <c r="I3917" s="276">
        <v>-222</v>
      </c>
      <c r="J3917" s="276">
        <v>-222</v>
      </c>
      <c r="K3917" s="479">
        <v>0</v>
      </c>
    </row>
    <row r="3918" spans="1:11" x14ac:dyDescent="0.2">
      <c r="A3918" s="209" t="s">
        <v>1759</v>
      </c>
      <c r="B3918" s="209" t="s">
        <v>1169</v>
      </c>
      <c r="C3918" s="209" t="s">
        <v>1753</v>
      </c>
      <c r="D3918" s="276">
        <v>0</v>
      </c>
      <c r="E3918" s="479">
        <v>0</v>
      </c>
      <c r="F3918" s="276">
        <v>0</v>
      </c>
      <c r="G3918" s="276">
        <v>0</v>
      </c>
      <c r="H3918" s="276">
        <v>0</v>
      </c>
      <c r="I3918" s="276">
        <v>-494</v>
      </c>
      <c r="J3918" s="276">
        <v>-494</v>
      </c>
      <c r="K3918" s="479">
        <v>0</v>
      </c>
    </row>
    <row r="3919" spans="1:11" x14ac:dyDescent="0.2">
      <c r="A3919" s="209" t="s">
        <v>1759</v>
      </c>
      <c r="B3919" s="209" t="s">
        <v>1189</v>
      </c>
      <c r="C3919" s="209" t="s">
        <v>1753</v>
      </c>
      <c r="D3919" s="276">
        <v>0</v>
      </c>
      <c r="E3919" s="479">
        <v>0</v>
      </c>
      <c r="F3919" s="276">
        <v>0</v>
      </c>
      <c r="G3919" s="276">
        <v>0</v>
      </c>
      <c r="H3919" s="276">
        <v>0</v>
      </c>
      <c r="I3919" s="276">
        <v>-1767</v>
      </c>
      <c r="J3919" s="276">
        <v>-1767</v>
      </c>
      <c r="K3919" s="479">
        <v>0</v>
      </c>
    </row>
    <row r="3920" spans="1:11" x14ac:dyDescent="0.2">
      <c r="A3920" s="209" t="s">
        <v>1760</v>
      </c>
      <c r="B3920" s="209" t="s">
        <v>508</v>
      </c>
      <c r="C3920" s="209" t="s">
        <v>1753</v>
      </c>
      <c r="D3920" s="276">
        <v>0</v>
      </c>
      <c r="E3920" s="479">
        <v>0</v>
      </c>
      <c r="F3920" s="276">
        <v>0</v>
      </c>
      <c r="G3920" s="276">
        <v>0</v>
      </c>
      <c r="H3920" s="276">
        <v>0</v>
      </c>
      <c r="I3920" s="276">
        <v>-9431</v>
      </c>
      <c r="J3920" s="276">
        <v>-9431</v>
      </c>
      <c r="K3920" s="479">
        <v>0</v>
      </c>
    </row>
    <row r="3921" spans="1:11" x14ac:dyDescent="0.2">
      <c r="A3921" s="209" t="s">
        <v>1760</v>
      </c>
      <c r="B3921" s="209" t="s">
        <v>500</v>
      </c>
      <c r="C3921" s="209" t="s">
        <v>1753</v>
      </c>
      <c r="D3921" s="276">
        <v>0</v>
      </c>
      <c r="E3921" s="479">
        <v>0</v>
      </c>
      <c r="F3921" s="276">
        <v>0</v>
      </c>
      <c r="G3921" s="276">
        <v>0</v>
      </c>
      <c r="H3921" s="276">
        <v>0</v>
      </c>
      <c r="I3921" s="276">
        <v>-2505</v>
      </c>
      <c r="J3921" s="276">
        <v>-2505</v>
      </c>
      <c r="K3921" s="479">
        <v>0</v>
      </c>
    </row>
    <row r="3922" spans="1:11" x14ac:dyDescent="0.2">
      <c r="A3922" s="209" t="s">
        <v>1760</v>
      </c>
      <c r="B3922" s="209" t="s">
        <v>490</v>
      </c>
      <c r="C3922" s="209" t="s">
        <v>1753</v>
      </c>
      <c r="D3922" s="276">
        <v>0</v>
      </c>
      <c r="E3922" s="479">
        <v>0</v>
      </c>
      <c r="F3922" s="276">
        <v>0</v>
      </c>
      <c r="G3922" s="276">
        <v>0</v>
      </c>
      <c r="H3922" s="276">
        <v>0</v>
      </c>
      <c r="I3922" s="276">
        <v>-24161</v>
      </c>
      <c r="J3922" s="276">
        <v>-24161</v>
      </c>
      <c r="K3922" s="479">
        <v>0</v>
      </c>
    </row>
    <row r="3923" spans="1:11" x14ac:dyDescent="0.2">
      <c r="A3923" s="209" t="s">
        <v>1760</v>
      </c>
      <c r="B3923" s="209" t="s">
        <v>489</v>
      </c>
      <c r="C3923" s="209" t="s">
        <v>1753</v>
      </c>
      <c r="D3923" s="276">
        <v>0</v>
      </c>
      <c r="E3923" s="479">
        <v>0</v>
      </c>
      <c r="F3923" s="276">
        <v>0</v>
      </c>
      <c r="G3923" s="276">
        <v>0</v>
      </c>
      <c r="H3923" s="276">
        <v>0</v>
      </c>
      <c r="I3923" s="276">
        <v>-3928</v>
      </c>
      <c r="J3923" s="276">
        <v>-3928</v>
      </c>
      <c r="K3923" s="479">
        <v>0</v>
      </c>
    </row>
    <row r="3924" spans="1:11" x14ac:dyDescent="0.2">
      <c r="A3924" s="209" t="s">
        <v>1760</v>
      </c>
      <c r="B3924" s="209" t="s">
        <v>487</v>
      </c>
      <c r="C3924" s="209" t="s">
        <v>1753</v>
      </c>
      <c r="D3924" s="276">
        <v>0</v>
      </c>
      <c r="E3924" s="479">
        <v>0</v>
      </c>
      <c r="F3924" s="276">
        <v>0</v>
      </c>
      <c r="G3924" s="276">
        <v>0</v>
      </c>
      <c r="H3924" s="276">
        <v>0</v>
      </c>
      <c r="I3924" s="276">
        <v>-1342</v>
      </c>
      <c r="J3924" s="276">
        <v>-1342</v>
      </c>
      <c r="K3924" s="479">
        <v>0</v>
      </c>
    </row>
    <row r="3925" spans="1:11" x14ac:dyDescent="0.2">
      <c r="A3925" s="209" t="s">
        <v>1760</v>
      </c>
      <c r="B3925" s="209" t="s">
        <v>479</v>
      </c>
      <c r="C3925" s="209" t="s">
        <v>1753</v>
      </c>
      <c r="D3925" s="276">
        <v>0</v>
      </c>
      <c r="E3925" s="479">
        <v>0</v>
      </c>
      <c r="F3925" s="276">
        <v>0</v>
      </c>
      <c r="G3925" s="276">
        <v>0</v>
      </c>
      <c r="H3925" s="276">
        <v>0</v>
      </c>
      <c r="I3925" s="276">
        <v>-3603</v>
      </c>
      <c r="J3925" s="276">
        <v>-3603</v>
      </c>
      <c r="K3925" s="479">
        <v>0</v>
      </c>
    </row>
    <row r="3926" spans="1:11" x14ac:dyDescent="0.2">
      <c r="A3926" s="209" t="s">
        <v>1760</v>
      </c>
      <c r="B3926" s="209" t="s">
        <v>472</v>
      </c>
      <c r="C3926" s="209" t="s">
        <v>1753</v>
      </c>
      <c r="D3926" s="276">
        <v>0</v>
      </c>
      <c r="E3926" s="479">
        <v>0</v>
      </c>
      <c r="F3926" s="276">
        <v>0</v>
      </c>
      <c r="G3926" s="276">
        <v>0</v>
      </c>
      <c r="H3926" s="276">
        <v>0</v>
      </c>
      <c r="I3926" s="276">
        <v>-4614</v>
      </c>
      <c r="J3926" s="276">
        <v>-4614</v>
      </c>
      <c r="K3926" s="479">
        <v>0</v>
      </c>
    </row>
    <row r="3927" spans="1:11" x14ac:dyDescent="0.2">
      <c r="A3927" s="209" t="s">
        <v>1760</v>
      </c>
      <c r="B3927" s="209" t="s">
        <v>1096</v>
      </c>
      <c r="C3927" s="209" t="s">
        <v>1753</v>
      </c>
      <c r="D3927" s="276">
        <v>0</v>
      </c>
      <c r="E3927" s="479">
        <v>0</v>
      </c>
      <c r="F3927" s="276">
        <v>0</v>
      </c>
      <c r="G3927" s="276">
        <v>0</v>
      </c>
      <c r="H3927" s="276">
        <v>0</v>
      </c>
      <c r="I3927" s="276">
        <v>-956</v>
      </c>
      <c r="J3927" s="276">
        <v>-956</v>
      </c>
      <c r="K3927" s="479">
        <v>0</v>
      </c>
    </row>
    <row r="3928" spans="1:11" x14ac:dyDescent="0.2">
      <c r="A3928" s="209" t="s">
        <v>1760</v>
      </c>
      <c r="B3928" s="209" t="s">
        <v>1097</v>
      </c>
      <c r="C3928" s="209" t="s">
        <v>1753</v>
      </c>
      <c r="D3928" s="276">
        <v>0</v>
      </c>
      <c r="E3928" s="479">
        <v>0</v>
      </c>
      <c r="F3928" s="276">
        <v>0</v>
      </c>
      <c r="G3928" s="276">
        <v>0</v>
      </c>
      <c r="H3928" s="276">
        <v>0</v>
      </c>
      <c r="I3928" s="276">
        <v>-638</v>
      </c>
      <c r="J3928" s="276">
        <v>-638</v>
      </c>
      <c r="K3928" s="479">
        <v>0</v>
      </c>
    </row>
    <row r="3929" spans="1:11" x14ac:dyDescent="0.2">
      <c r="A3929" s="209" t="s">
        <v>1760</v>
      </c>
      <c r="B3929" s="209" t="s">
        <v>1098</v>
      </c>
      <c r="C3929" s="209" t="s">
        <v>1753</v>
      </c>
      <c r="D3929" s="276">
        <v>0</v>
      </c>
      <c r="E3929" s="479">
        <v>0</v>
      </c>
      <c r="F3929" s="276">
        <v>0</v>
      </c>
      <c r="G3929" s="276">
        <v>0</v>
      </c>
      <c r="H3929" s="276">
        <v>0</v>
      </c>
      <c r="I3929" s="276">
        <v>-7905</v>
      </c>
      <c r="J3929" s="276">
        <v>-7905</v>
      </c>
      <c r="K3929" s="479">
        <v>0</v>
      </c>
    </row>
    <row r="3930" spans="1:11" x14ac:dyDescent="0.2">
      <c r="A3930" s="209" t="s">
        <v>1760</v>
      </c>
      <c r="B3930" s="209" t="s">
        <v>1099</v>
      </c>
      <c r="C3930" s="209" t="s">
        <v>1753</v>
      </c>
      <c r="D3930" s="276">
        <v>0</v>
      </c>
      <c r="E3930" s="479">
        <v>0</v>
      </c>
      <c r="F3930" s="276">
        <v>0</v>
      </c>
      <c r="G3930" s="276">
        <v>0</v>
      </c>
      <c r="H3930" s="276">
        <v>0</v>
      </c>
      <c r="I3930" s="276">
        <v>-470</v>
      </c>
      <c r="J3930" s="276">
        <v>-470</v>
      </c>
      <c r="K3930" s="479">
        <v>0</v>
      </c>
    </row>
    <row r="3931" spans="1:11" x14ac:dyDescent="0.2">
      <c r="A3931" s="209" t="s">
        <v>1760</v>
      </c>
      <c r="B3931" s="209" t="s">
        <v>453</v>
      </c>
      <c r="C3931" s="209" t="s">
        <v>1753</v>
      </c>
      <c r="D3931" s="276">
        <v>0</v>
      </c>
      <c r="E3931" s="479">
        <v>0</v>
      </c>
      <c r="F3931" s="276">
        <v>0</v>
      </c>
      <c r="G3931" s="276">
        <v>0</v>
      </c>
      <c r="H3931" s="276">
        <v>0</v>
      </c>
      <c r="I3931" s="276">
        <v>-38332</v>
      </c>
      <c r="J3931" s="276">
        <v>-38332</v>
      </c>
      <c r="K3931" s="479">
        <v>0</v>
      </c>
    </row>
    <row r="3932" spans="1:11" x14ac:dyDescent="0.2">
      <c r="A3932" s="209" t="s">
        <v>1760</v>
      </c>
      <c r="B3932" s="209" t="s">
        <v>449</v>
      </c>
      <c r="C3932" s="209" t="s">
        <v>1753</v>
      </c>
      <c r="D3932" s="276">
        <v>0</v>
      </c>
      <c r="E3932" s="479">
        <v>0</v>
      </c>
      <c r="F3932" s="276">
        <v>0</v>
      </c>
      <c r="G3932" s="276">
        <v>0</v>
      </c>
      <c r="H3932" s="276">
        <v>0</v>
      </c>
      <c r="I3932" s="276">
        <v>-14736</v>
      </c>
      <c r="J3932" s="276">
        <v>-14736</v>
      </c>
      <c r="K3932" s="479">
        <v>0</v>
      </c>
    </row>
    <row r="3933" spans="1:11" x14ac:dyDescent="0.2">
      <c r="A3933" s="209" t="s">
        <v>1760</v>
      </c>
      <c r="B3933" s="209" t="s">
        <v>1826</v>
      </c>
      <c r="C3933" s="209" t="s">
        <v>1753</v>
      </c>
      <c r="D3933" s="276">
        <v>0</v>
      </c>
      <c r="E3933" s="479">
        <v>0</v>
      </c>
      <c r="F3933" s="276">
        <v>0</v>
      </c>
      <c r="G3933" s="276">
        <v>0</v>
      </c>
      <c r="H3933" s="276">
        <v>0</v>
      </c>
      <c r="I3933" s="276">
        <v>-9448</v>
      </c>
      <c r="J3933" s="276">
        <v>-9448</v>
      </c>
      <c r="K3933" s="479">
        <v>0</v>
      </c>
    </row>
    <row r="3934" spans="1:11" x14ac:dyDescent="0.2">
      <c r="A3934" s="209" t="s">
        <v>1760</v>
      </c>
      <c r="B3934" s="209" t="s">
        <v>444</v>
      </c>
      <c r="C3934" s="209" t="s">
        <v>1753</v>
      </c>
      <c r="D3934" s="276">
        <v>0</v>
      </c>
      <c r="E3934" s="479">
        <v>0</v>
      </c>
      <c r="F3934" s="276">
        <v>0</v>
      </c>
      <c r="G3934" s="276">
        <v>0</v>
      </c>
      <c r="H3934" s="276">
        <v>0</v>
      </c>
      <c r="I3934" s="276">
        <v>-15036</v>
      </c>
      <c r="J3934" s="276">
        <v>-15036</v>
      </c>
      <c r="K3934" s="479">
        <v>0</v>
      </c>
    </row>
    <row r="3935" spans="1:11" x14ac:dyDescent="0.2">
      <c r="A3935" s="209" t="s">
        <v>1760</v>
      </c>
      <c r="B3935" s="209" t="s">
        <v>440</v>
      </c>
      <c r="C3935" s="209" t="s">
        <v>1753</v>
      </c>
      <c r="D3935" s="276">
        <v>0</v>
      </c>
      <c r="E3935" s="479">
        <v>0</v>
      </c>
      <c r="F3935" s="276">
        <v>0</v>
      </c>
      <c r="G3935" s="276">
        <v>0</v>
      </c>
      <c r="H3935" s="276">
        <v>0</v>
      </c>
      <c r="I3935" s="276">
        <v>-14224</v>
      </c>
      <c r="J3935" s="276">
        <v>-14224</v>
      </c>
      <c r="K3935" s="479">
        <v>0</v>
      </c>
    </row>
    <row r="3936" spans="1:11" x14ac:dyDescent="0.2">
      <c r="A3936" s="209" t="s">
        <v>1760</v>
      </c>
      <c r="B3936" s="209" t="s">
        <v>292</v>
      </c>
      <c r="C3936" s="209" t="s">
        <v>1753</v>
      </c>
      <c r="D3936" s="276">
        <v>0</v>
      </c>
      <c r="E3936" s="479">
        <v>0</v>
      </c>
      <c r="F3936" s="276">
        <v>0</v>
      </c>
      <c r="G3936" s="276">
        <v>0</v>
      </c>
      <c r="H3936" s="276">
        <v>0</v>
      </c>
      <c r="I3936" s="276">
        <v>-6802</v>
      </c>
      <c r="J3936" s="276">
        <v>-6802</v>
      </c>
      <c r="K3936" s="479">
        <v>0</v>
      </c>
    </row>
    <row r="3937" spans="1:11" x14ac:dyDescent="0.2">
      <c r="A3937" s="209" t="s">
        <v>1760</v>
      </c>
      <c r="B3937" s="209" t="s">
        <v>290</v>
      </c>
      <c r="C3937" s="209" t="s">
        <v>1753</v>
      </c>
      <c r="D3937" s="276">
        <v>0</v>
      </c>
      <c r="E3937" s="479">
        <v>0</v>
      </c>
      <c r="F3937" s="276">
        <v>0</v>
      </c>
      <c r="G3937" s="276">
        <v>0</v>
      </c>
      <c r="H3937" s="276">
        <v>0</v>
      </c>
      <c r="I3937" s="276">
        <v>-17055</v>
      </c>
      <c r="J3937" s="276">
        <v>-17055</v>
      </c>
      <c r="K3937" s="479">
        <v>0</v>
      </c>
    </row>
    <row r="3938" spans="1:11" x14ac:dyDescent="0.2">
      <c r="A3938" s="209" t="s">
        <v>1760</v>
      </c>
      <c r="B3938" s="209" t="s">
        <v>287</v>
      </c>
      <c r="C3938" s="209" t="s">
        <v>1753</v>
      </c>
      <c r="D3938" s="276">
        <v>0</v>
      </c>
      <c r="E3938" s="479">
        <v>0</v>
      </c>
      <c r="F3938" s="276">
        <v>0</v>
      </c>
      <c r="G3938" s="276">
        <v>0</v>
      </c>
      <c r="H3938" s="276">
        <v>0</v>
      </c>
      <c r="I3938" s="276">
        <v>-2764</v>
      </c>
      <c r="J3938" s="276">
        <v>-2764</v>
      </c>
      <c r="K3938" s="479">
        <v>0</v>
      </c>
    </row>
    <row r="3939" spans="1:11" x14ac:dyDescent="0.2">
      <c r="A3939" s="209" t="s">
        <v>1760</v>
      </c>
      <c r="B3939" s="209" t="s">
        <v>284</v>
      </c>
      <c r="C3939" s="209" t="s">
        <v>1753</v>
      </c>
      <c r="D3939" s="276">
        <v>0</v>
      </c>
      <c r="E3939" s="479">
        <v>0</v>
      </c>
      <c r="F3939" s="276">
        <v>0</v>
      </c>
      <c r="G3939" s="276">
        <v>0</v>
      </c>
      <c r="H3939" s="276">
        <v>0</v>
      </c>
      <c r="I3939" s="276">
        <v>-16164</v>
      </c>
      <c r="J3939" s="276">
        <v>-16164</v>
      </c>
      <c r="K3939" s="479">
        <v>0</v>
      </c>
    </row>
    <row r="3940" spans="1:11" x14ac:dyDescent="0.2">
      <c r="A3940" s="209" t="s">
        <v>1760</v>
      </c>
      <c r="B3940" s="209" t="s">
        <v>273</v>
      </c>
      <c r="C3940" s="209" t="s">
        <v>1753</v>
      </c>
      <c r="D3940" s="276">
        <v>0</v>
      </c>
      <c r="E3940" s="479">
        <v>0</v>
      </c>
      <c r="F3940" s="276">
        <v>0</v>
      </c>
      <c r="G3940" s="276">
        <v>0</v>
      </c>
      <c r="H3940" s="276">
        <v>0</v>
      </c>
      <c r="I3940" s="276">
        <v>-18841</v>
      </c>
      <c r="J3940" s="276">
        <v>-18841</v>
      </c>
      <c r="K3940" s="479">
        <v>0</v>
      </c>
    </row>
    <row r="3941" spans="1:11" x14ac:dyDescent="0.2">
      <c r="A3941" s="209" t="s">
        <v>1760</v>
      </c>
      <c r="B3941" s="209" t="s">
        <v>267</v>
      </c>
      <c r="C3941" s="209" t="s">
        <v>1753</v>
      </c>
      <c r="D3941" s="276">
        <v>0</v>
      </c>
      <c r="E3941" s="479">
        <v>0</v>
      </c>
      <c r="F3941" s="276">
        <v>0</v>
      </c>
      <c r="G3941" s="276">
        <v>0</v>
      </c>
      <c r="H3941" s="276">
        <v>0</v>
      </c>
      <c r="I3941" s="276">
        <v>-14268</v>
      </c>
      <c r="J3941" s="276">
        <v>-14268</v>
      </c>
      <c r="K3941" s="479">
        <v>0</v>
      </c>
    </row>
    <row r="3942" spans="1:11" x14ac:dyDescent="0.2">
      <c r="A3942" s="209" t="s">
        <v>1760</v>
      </c>
      <c r="B3942" s="209" t="s">
        <v>264</v>
      </c>
      <c r="C3942" s="209" t="s">
        <v>1753</v>
      </c>
      <c r="D3942" s="276">
        <v>0</v>
      </c>
      <c r="E3942" s="479">
        <v>0</v>
      </c>
      <c r="F3942" s="276">
        <v>0</v>
      </c>
      <c r="G3942" s="276">
        <v>0</v>
      </c>
      <c r="H3942" s="276">
        <v>0</v>
      </c>
      <c r="I3942" s="276">
        <v>-19805</v>
      </c>
      <c r="J3942" s="276">
        <v>-19805</v>
      </c>
      <c r="K3942" s="479">
        <v>0</v>
      </c>
    </row>
    <row r="3943" spans="1:11" x14ac:dyDescent="0.2">
      <c r="A3943" s="209" t="s">
        <v>1760</v>
      </c>
      <c r="B3943" s="209" t="s">
        <v>262</v>
      </c>
      <c r="C3943" s="209" t="s">
        <v>1753</v>
      </c>
      <c r="D3943" s="276">
        <v>0</v>
      </c>
      <c r="E3943" s="479">
        <v>0</v>
      </c>
      <c r="F3943" s="276">
        <v>0</v>
      </c>
      <c r="G3943" s="276">
        <v>0</v>
      </c>
      <c r="H3943" s="276">
        <v>0</v>
      </c>
      <c r="I3943" s="276">
        <v>-14407</v>
      </c>
      <c r="J3943" s="276">
        <v>-14407</v>
      </c>
      <c r="K3943" s="479">
        <v>0</v>
      </c>
    </row>
    <row r="3944" spans="1:11" x14ac:dyDescent="0.2">
      <c r="A3944" s="209" t="s">
        <v>1760</v>
      </c>
      <c r="B3944" s="209" t="s">
        <v>260</v>
      </c>
      <c r="C3944" s="209" t="s">
        <v>1753</v>
      </c>
      <c r="D3944" s="276">
        <v>0</v>
      </c>
      <c r="E3944" s="479">
        <v>0</v>
      </c>
      <c r="F3944" s="276">
        <v>0</v>
      </c>
      <c r="G3944" s="276">
        <v>0</v>
      </c>
      <c r="H3944" s="276">
        <v>0</v>
      </c>
      <c r="I3944" s="276">
        <v>-3899</v>
      </c>
      <c r="J3944" s="276">
        <v>-3899</v>
      </c>
      <c r="K3944" s="479">
        <v>0</v>
      </c>
    </row>
    <row r="3945" spans="1:11" x14ac:dyDescent="0.2">
      <c r="A3945" s="209" t="s">
        <v>1760</v>
      </c>
      <c r="B3945" s="209" t="s">
        <v>258</v>
      </c>
      <c r="C3945" s="209" t="s">
        <v>1753</v>
      </c>
      <c r="D3945" s="276">
        <v>0</v>
      </c>
      <c r="E3945" s="479">
        <v>0</v>
      </c>
      <c r="F3945" s="276">
        <v>0</v>
      </c>
      <c r="G3945" s="276">
        <v>0</v>
      </c>
      <c r="H3945" s="276">
        <v>0</v>
      </c>
      <c r="I3945" s="276">
        <v>-560</v>
      </c>
      <c r="J3945" s="276">
        <v>-560</v>
      </c>
      <c r="K3945" s="479">
        <v>0</v>
      </c>
    </row>
    <row r="3946" spans="1:11" x14ac:dyDescent="0.2">
      <c r="A3946" s="209" t="s">
        <v>1760</v>
      </c>
      <c r="B3946" s="209" t="s">
        <v>254</v>
      </c>
      <c r="C3946" s="209" t="s">
        <v>1753</v>
      </c>
      <c r="D3946" s="276">
        <v>0</v>
      </c>
      <c r="E3946" s="479">
        <v>0</v>
      </c>
      <c r="F3946" s="276">
        <v>0</v>
      </c>
      <c r="G3946" s="276">
        <v>0</v>
      </c>
      <c r="H3946" s="276">
        <v>0</v>
      </c>
      <c r="I3946" s="276">
        <v>-686</v>
      </c>
      <c r="J3946" s="276">
        <v>-686</v>
      </c>
      <c r="K3946" s="479">
        <v>0</v>
      </c>
    </row>
    <row r="3947" spans="1:11" x14ac:dyDescent="0.2">
      <c r="A3947" s="209" t="s">
        <v>1760</v>
      </c>
      <c r="B3947" s="209" t="s">
        <v>251</v>
      </c>
      <c r="C3947" s="209" t="s">
        <v>1753</v>
      </c>
      <c r="D3947" s="276">
        <v>0</v>
      </c>
      <c r="E3947" s="479">
        <v>0</v>
      </c>
      <c r="F3947" s="276">
        <v>0</v>
      </c>
      <c r="G3947" s="276">
        <v>0</v>
      </c>
      <c r="H3947" s="276">
        <v>0</v>
      </c>
      <c r="I3947" s="276">
        <v>-255</v>
      </c>
      <c r="J3947" s="276">
        <v>-255</v>
      </c>
      <c r="K3947" s="479">
        <v>0</v>
      </c>
    </row>
    <row r="3948" spans="1:11" x14ac:dyDescent="0.2">
      <c r="A3948" s="209" t="s">
        <v>1760</v>
      </c>
      <c r="B3948" s="209" t="s">
        <v>247</v>
      </c>
      <c r="C3948" s="209" t="s">
        <v>1753</v>
      </c>
      <c r="D3948" s="276">
        <v>0</v>
      </c>
      <c r="E3948" s="479">
        <v>0</v>
      </c>
      <c r="F3948" s="276">
        <v>0</v>
      </c>
      <c r="G3948" s="276">
        <v>0</v>
      </c>
      <c r="H3948" s="276">
        <v>0</v>
      </c>
      <c r="I3948" s="276">
        <v>-524</v>
      </c>
      <c r="J3948" s="276">
        <v>-524</v>
      </c>
      <c r="K3948" s="479">
        <v>0</v>
      </c>
    </row>
    <row r="3949" spans="1:11" x14ac:dyDescent="0.2">
      <c r="A3949" s="209" t="s">
        <v>1760</v>
      </c>
      <c r="B3949" s="209" t="s">
        <v>243</v>
      </c>
      <c r="C3949" s="209" t="s">
        <v>1753</v>
      </c>
      <c r="D3949" s="276">
        <v>0</v>
      </c>
      <c r="E3949" s="479">
        <v>0</v>
      </c>
      <c r="F3949" s="276">
        <v>0</v>
      </c>
      <c r="G3949" s="276">
        <v>0</v>
      </c>
      <c r="H3949" s="276">
        <v>0</v>
      </c>
      <c r="I3949" s="276">
        <v>-15687</v>
      </c>
      <c r="J3949" s="276">
        <v>-15687</v>
      </c>
      <c r="K3949" s="479">
        <v>0</v>
      </c>
    </row>
    <row r="3950" spans="1:11" x14ac:dyDescent="0.2">
      <c r="A3950" s="209" t="s">
        <v>1760</v>
      </c>
      <c r="B3950" s="209" t="s">
        <v>240</v>
      </c>
      <c r="C3950" s="209" t="s">
        <v>1753</v>
      </c>
      <c r="D3950" s="276">
        <v>0</v>
      </c>
      <c r="E3950" s="479">
        <v>0</v>
      </c>
      <c r="F3950" s="276">
        <v>0</v>
      </c>
      <c r="G3950" s="276">
        <v>0</v>
      </c>
      <c r="H3950" s="276">
        <v>0</v>
      </c>
      <c r="I3950" s="276">
        <v>-1765</v>
      </c>
      <c r="J3950" s="276">
        <v>-1765</v>
      </c>
      <c r="K3950" s="479">
        <v>0</v>
      </c>
    </row>
    <row r="3951" spans="1:11" x14ac:dyDescent="0.2">
      <c r="A3951" s="209" t="s">
        <v>1760</v>
      </c>
      <c r="B3951" s="209" t="s">
        <v>237</v>
      </c>
      <c r="C3951" s="209" t="s">
        <v>1753</v>
      </c>
      <c r="D3951" s="276">
        <v>0</v>
      </c>
      <c r="E3951" s="479">
        <v>0</v>
      </c>
      <c r="F3951" s="276">
        <v>0</v>
      </c>
      <c r="G3951" s="276">
        <v>0</v>
      </c>
      <c r="H3951" s="276">
        <v>0</v>
      </c>
      <c r="I3951" s="276">
        <v>-5429</v>
      </c>
      <c r="J3951" s="276">
        <v>-5429</v>
      </c>
      <c r="K3951" s="479">
        <v>0</v>
      </c>
    </row>
    <row r="3952" spans="1:11" x14ac:dyDescent="0.2">
      <c r="A3952" s="209" t="s">
        <v>1760</v>
      </c>
      <c r="B3952" s="209" t="s">
        <v>234</v>
      </c>
      <c r="C3952" s="209" t="s">
        <v>1753</v>
      </c>
      <c r="D3952" s="276">
        <v>0</v>
      </c>
      <c r="E3952" s="479">
        <v>0</v>
      </c>
      <c r="F3952" s="276">
        <v>0</v>
      </c>
      <c r="G3952" s="276">
        <v>0</v>
      </c>
      <c r="H3952" s="276">
        <v>0</v>
      </c>
      <c r="I3952" s="276">
        <v>-11400</v>
      </c>
      <c r="J3952" s="276">
        <v>-11400</v>
      </c>
      <c r="K3952" s="479">
        <v>0</v>
      </c>
    </row>
    <row r="3953" spans="1:11" x14ac:dyDescent="0.2">
      <c r="A3953" s="209" t="s">
        <v>1760</v>
      </c>
      <c r="B3953" s="209" t="s">
        <v>230</v>
      </c>
      <c r="C3953" s="209" t="s">
        <v>1753</v>
      </c>
      <c r="D3953" s="276">
        <v>0</v>
      </c>
      <c r="E3953" s="479">
        <v>0</v>
      </c>
      <c r="F3953" s="276">
        <v>0</v>
      </c>
      <c r="G3953" s="276">
        <v>0</v>
      </c>
      <c r="H3953" s="276">
        <v>0</v>
      </c>
      <c r="I3953" s="276">
        <v>-6445</v>
      </c>
      <c r="J3953" s="276">
        <v>-6445</v>
      </c>
      <c r="K3953" s="479">
        <v>0</v>
      </c>
    </row>
    <row r="3954" spans="1:11" x14ac:dyDescent="0.2">
      <c r="A3954" s="209" t="s">
        <v>1760</v>
      </c>
      <c r="B3954" s="209" t="s">
        <v>1100</v>
      </c>
      <c r="C3954" s="209" t="s">
        <v>1753</v>
      </c>
      <c r="D3954" s="276">
        <v>0</v>
      </c>
      <c r="E3954" s="479">
        <v>0</v>
      </c>
      <c r="F3954" s="276">
        <v>0</v>
      </c>
      <c r="G3954" s="276">
        <v>0</v>
      </c>
      <c r="H3954" s="276">
        <v>0</v>
      </c>
      <c r="I3954" s="276">
        <v>-6041</v>
      </c>
      <c r="J3954" s="276">
        <v>-6041</v>
      </c>
      <c r="K3954" s="479">
        <v>0</v>
      </c>
    </row>
    <row r="3955" spans="1:11" x14ac:dyDescent="0.2">
      <c r="A3955" s="209" t="s">
        <v>1760</v>
      </c>
      <c r="B3955" s="209" t="s">
        <v>1101</v>
      </c>
      <c r="C3955" s="209" t="s">
        <v>1753</v>
      </c>
      <c r="D3955" s="276">
        <v>0</v>
      </c>
      <c r="E3955" s="479">
        <v>0</v>
      </c>
      <c r="F3955" s="276">
        <v>0</v>
      </c>
      <c r="G3955" s="276">
        <v>0</v>
      </c>
      <c r="H3955" s="276">
        <v>0</v>
      </c>
      <c r="I3955" s="276">
        <v>-2767</v>
      </c>
      <c r="J3955" s="276">
        <v>-2767</v>
      </c>
      <c r="K3955" s="479">
        <v>0</v>
      </c>
    </row>
    <row r="3956" spans="1:11" x14ac:dyDescent="0.2">
      <c r="A3956" s="209" t="s">
        <v>1760</v>
      </c>
      <c r="B3956" s="209" t="s">
        <v>1102</v>
      </c>
      <c r="C3956" s="209" t="s">
        <v>1753</v>
      </c>
      <c r="D3956" s="276">
        <v>0</v>
      </c>
      <c r="E3956" s="479">
        <v>0</v>
      </c>
      <c r="F3956" s="276">
        <v>0</v>
      </c>
      <c r="G3956" s="276">
        <v>0</v>
      </c>
      <c r="H3956" s="276">
        <v>0</v>
      </c>
      <c r="I3956" s="276">
        <v>-23184</v>
      </c>
      <c r="J3956" s="276">
        <v>-23184</v>
      </c>
      <c r="K3956" s="479">
        <v>0</v>
      </c>
    </row>
    <row r="3957" spans="1:11" x14ac:dyDescent="0.2">
      <c r="A3957" s="209" t="s">
        <v>1760</v>
      </c>
      <c r="B3957" s="209" t="s">
        <v>1103</v>
      </c>
      <c r="C3957" s="209" t="s">
        <v>1753</v>
      </c>
      <c r="D3957" s="276">
        <v>0</v>
      </c>
      <c r="E3957" s="479">
        <v>0</v>
      </c>
      <c r="F3957" s="276">
        <v>0</v>
      </c>
      <c r="G3957" s="276">
        <v>0</v>
      </c>
      <c r="H3957" s="276">
        <v>0</v>
      </c>
      <c r="I3957" s="276">
        <v>-5070</v>
      </c>
      <c r="J3957" s="276">
        <v>-5070</v>
      </c>
      <c r="K3957" s="479">
        <v>0</v>
      </c>
    </row>
    <row r="3958" spans="1:11" x14ac:dyDescent="0.2">
      <c r="A3958" s="209" t="s">
        <v>1760</v>
      </c>
      <c r="B3958" s="209" t="s">
        <v>1104</v>
      </c>
      <c r="C3958" s="209" t="s">
        <v>1753</v>
      </c>
      <c r="D3958" s="276">
        <v>0</v>
      </c>
      <c r="E3958" s="479">
        <v>0</v>
      </c>
      <c r="F3958" s="276">
        <v>0</v>
      </c>
      <c r="G3958" s="276">
        <v>0</v>
      </c>
      <c r="H3958" s="276">
        <v>0</v>
      </c>
      <c r="I3958" s="276">
        <v>-9835</v>
      </c>
      <c r="J3958" s="276">
        <v>-9835</v>
      </c>
      <c r="K3958" s="479">
        <v>0</v>
      </c>
    </row>
    <row r="3959" spans="1:11" x14ac:dyDescent="0.2">
      <c r="A3959" s="209" t="s">
        <v>1760</v>
      </c>
      <c r="B3959" s="209" t="s">
        <v>1105</v>
      </c>
      <c r="C3959" s="209" t="s">
        <v>1753</v>
      </c>
      <c r="D3959" s="276">
        <v>0</v>
      </c>
      <c r="E3959" s="479">
        <v>0</v>
      </c>
      <c r="F3959" s="276">
        <v>0</v>
      </c>
      <c r="G3959" s="276">
        <v>0</v>
      </c>
      <c r="H3959" s="276">
        <v>0</v>
      </c>
      <c r="I3959" s="276">
        <v>-10279</v>
      </c>
      <c r="J3959" s="276">
        <v>-10279</v>
      </c>
      <c r="K3959" s="479">
        <v>0</v>
      </c>
    </row>
    <row r="3960" spans="1:11" x14ac:dyDescent="0.2">
      <c r="A3960" s="209" t="s">
        <v>1760</v>
      </c>
      <c r="B3960" s="209" t="s">
        <v>206</v>
      </c>
      <c r="C3960" s="209" t="s">
        <v>1753</v>
      </c>
      <c r="D3960" s="276">
        <v>0</v>
      </c>
      <c r="E3960" s="479">
        <v>0</v>
      </c>
      <c r="F3960" s="276">
        <v>0</v>
      </c>
      <c r="G3960" s="276">
        <v>0</v>
      </c>
      <c r="H3960" s="276">
        <v>0</v>
      </c>
      <c r="I3960" s="276">
        <v>-9349</v>
      </c>
      <c r="J3960" s="276">
        <v>-9349</v>
      </c>
      <c r="K3960" s="479">
        <v>0</v>
      </c>
    </row>
    <row r="3961" spans="1:11" x14ac:dyDescent="0.2">
      <c r="A3961" s="209" t="s">
        <v>1760</v>
      </c>
      <c r="B3961" s="209" t="s">
        <v>205</v>
      </c>
      <c r="C3961" s="209" t="s">
        <v>1753</v>
      </c>
      <c r="D3961" s="276">
        <v>0</v>
      </c>
      <c r="E3961" s="479">
        <v>0</v>
      </c>
      <c r="F3961" s="276">
        <v>0</v>
      </c>
      <c r="G3961" s="276">
        <v>0</v>
      </c>
      <c r="H3961" s="276">
        <v>0</v>
      </c>
      <c r="I3961" s="276">
        <v>-1261</v>
      </c>
      <c r="J3961" s="276">
        <v>-1261</v>
      </c>
      <c r="K3961" s="479">
        <v>0</v>
      </c>
    </row>
    <row r="3962" spans="1:11" x14ac:dyDescent="0.2">
      <c r="A3962" s="209" t="s">
        <v>1760</v>
      </c>
      <c r="B3962" s="209" t="s">
        <v>202</v>
      </c>
      <c r="C3962" s="209" t="s">
        <v>1753</v>
      </c>
      <c r="D3962" s="276">
        <v>0</v>
      </c>
      <c r="E3962" s="479">
        <v>0</v>
      </c>
      <c r="F3962" s="276">
        <v>0</v>
      </c>
      <c r="G3962" s="276">
        <v>0</v>
      </c>
      <c r="H3962" s="276">
        <v>0</v>
      </c>
      <c r="I3962" s="276">
        <v>-835</v>
      </c>
      <c r="J3962" s="276">
        <v>-835</v>
      </c>
      <c r="K3962" s="479">
        <v>0</v>
      </c>
    </row>
    <row r="3963" spans="1:11" x14ac:dyDescent="0.2">
      <c r="A3963" s="209" t="s">
        <v>1760</v>
      </c>
      <c r="B3963" s="209" t="s">
        <v>195</v>
      </c>
      <c r="C3963" s="209" t="s">
        <v>1753</v>
      </c>
      <c r="D3963" s="276">
        <v>0</v>
      </c>
      <c r="E3963" s="479">
        <v>0</v>
      </c>
      <c r="F3963" s="276">
        <v>0</v>
      </c>
      <c r="G3963" s="276">
        <v>0</v>
      </c>
      <c r="H3963" s="276">
        <v>0</v>
      </c>
      <c r="I3963" s="276">
        <v>-7923</v>
      </c>
      <c r="J3963" s="276">
        <v>-7923</v>
      </c>
      <c r="K3963" s="479">
        <v>0</v>
      </c>
    </row>
    <row r="3964" spans="1:11" x14ac:dyDescent="0.2">
      <c r="A3964" s="209" t="s">
        <v>1760</v>
      </c>
      <c r="B3964" s="209" t="s">
        <v>194</v>
      </c>
      <c r="C3964" s="209" t="s">
        <v>1753</v>
      </c>
      <c r="D3964" s="276">
        <v>0</v>
      </c>
      <c r="E3964" s="479">
        <v>0</v>
      </c>
      <c r="F3964" s="276">
        <v>0</v>
      </c>
      <c r="G3964" s="276">
        <v>0</v>
      </c>
      <c r="H3964" s="276">
        <v>0</v>
      </c>
      <c r="I3964" s="276">
        <v>-11176</v>
      </c>
      <c r="J3964" s="276">
        <v>-11176</v>
      </c>
      <c r="K3964" s="479">
        <v>0</v>
      </c>
    </row>
    <row r="3965" spans="1:11" x14ac:dyDescent="0.2">
      <c r="A3965" s="209" t="s">
        <v>1760</v>
      </c>
      <c r="B3965" s="209" t="s">
        <v>167</v>
      </c>
      <c r="C3965" s="209" t="s">
        <v>1753</v>
      </c>
      <c r="D3965" s="276">
        <v>0</v>
      </c>
      <c r="E3965" s="479">
        <v>0</v>
      </c>
      <c r="F3965" s="276">
        <v>0</v>
      </c>
      <c r="G3965" s="276">
        <v>0</v>
      </c>
      <c r="H3965" s="276">
        <v>0</v>
      </c>
      <c r="I3965" s="276">
        <v>-9498</v>
      </c>
      <c r="J3965" s="276">
        <v>-9498</v>
      </c>
      <c r="K3965" s="479">
        <v>0</v>
      </c>
    </row>
    <row r="3966" spans="1:11" x14ac:dyDescent="0.2">
      <c r="A3966" s="209" t="s">
        <v>1760</v>
      </c>
      <c r="B3966" s="209" t="s">
        <v>1106</v>
      </c>
      <c r="C3966" s="209" t="s">
        <v>1753</v>
      </c>
      <c r="D3966" s="276">
        <v>0</v>
      </c>
      <c r="E3966" s="479">
        <v>0</v>
      </c>
      <c r="F3966" s="276">
        <v>0</v>
      </c>
      <c r="G3966" s="276">
        <v>0</v>
      </c>
      <c r="H3966" s="276">
        <v>0</v>
      </c>
      <c r="I3966" s="276">
        <v>-1022</v>
      </c>
      <c r="J3966" s="276">
        <v>-1022</v>
      </c>
      <c r="K3966" s="479">
        <v>0</v>
      </c>
    </row>
    <row r="3967" spans="1:11" x14ac:dyDescent="0.2">
      <c r="A3967" s="209" t="s">
        <v>1760</v>
      </c>
      <c r="B3967" s="209" t="s">
        <v>1107</v>
      </c>
      <c r="C3967" s="209" t="s">
        <v>1753</v>
      </c>
      <c r="D3967" s="276">
        <v>0</v>
      </c>
      <c r="E3967" s="479">
        <v>0</v>
      </c>
      <c r="F3967" s="276">
        <v>0</v>
      </c>
      <c r="G3967" s="276">
        <v>0</v>
      </c>
      <c r="H3967" s="276">
        <v>0</v>
      </c>
      <c r="I3967" s="276">
        <v>-3788</v>
      </c>
      <c r="J3967" s="276">
        <v>-3788</v>
      </c>
      <c r="K3967" s="479">
        <v>0</v>
      </c>
    </row>
    <row r="3968" spans="1:11" x14ac:dyDescent="0.2">
      <c r="A3968" s="209" t="s">
        <v>1760</v>
      </c>
      <c r="B3968" s="209" t="s">
        <v>156</v>
      </c>
      <c r="C3968" s="209" t="s">
        <v>1753</v>
      </c>
      <c r="D3968" s="276">
        <v>0</v>
      </c>
      <c r="E3968" s="479">
        <v>0</v>
      </c>
      <c r="F3968" s="276">
        <v>0</v>
      </c>
      <c r="G3968" s="276">
        <v>0</v>
      </c>
      <c r="H3968" s="276">
        <v>0</v>
      </c>
      <c r="I3968" s="276">
        <v>-5635</v>
      </c>
      <c r="J3968" s="276">
        <v>-5635</v>
      </c>
      <c r="K3968" s="479">
        <v>0</v>
      </c>
    </row>
    <row r="3969" spans="1:11" x14ac:dyDescent="0.2">
      <c r="A3969" s="209" t="s">
        <v>1760</v>
      </c>
      <c r="B3969" s="209" t="s">
        <v>154</v>
      </c>
      <c r="C3969" s="209" t="s">
        <v>1753</v>
      </c>
      <c r="D3969" s="276">
        <v>0</v>
      </c>
      <c r="E3969" s="479">
        <v>0</v>
      </c>
      <c r="F3969" s="276">
        <v>0</v>
      </c>
      <c r="G3969" s="276">
        <v>0</v>
      </c>
      <c r="H3969" s="276">
        <v>0</v>
      </c>
      <c r="I3969" s="276">
        <v>-1300</v>
      </c>
      <c r="J3969" s="276">
        <v>-1300</v>
      </c>
      <c r="K3969" s="479">
        <v>0</v>
      </c>
    </row>
    <row r="3970" spans="1:11" x14ac:dyDescent="0.2">
      <c r="A3970" s="209" t="s">
        <v>1760</v>
      </c>
      <c r="B3970" s="209" t="s">
        <v>152</v>
      </c>
      <c r="C3970" s="209" t="s">
        <v>1753</v>
      </c>
      <c r="D3970" s="276">
        <v>0</v>
      </c>
      <c r="E3970" s="479">
        <v>0</v>
      </c>
      <c r="F3970" s="276">
        <v>0</v>
      </c>
      <c r="G3970" s="276">
        <v>0</v>
      </c>
      <c r="H3970" s="276">
        <v>0</v>
      </c>
      <c r="I3970" s="276">
        <v>-27129</v>
      </c>
      <c r="J3970" s="276">
        <v>-27129</v>
      </c>
      <c r="K3970" s="479">
        <v>0</v>
      </c>
    </row>
    <row r="3971" spans="1:11" x14ac:dyDescent="0.2">
      <c r="A3971" s="209" t="s">
        <v>1760</v>
      </c>
      <c r="B3971" s="209" t="s">
        <v>1108</v>
      </c>
      <c r="C3971" s="209" t="s">
        <v>1753</v>
      </c>
      <c r="D3971" s="276">
        <v>0</v>
      </c>
      <c r="E3971" s="479">
        <v>0</v>
      </c>
      <c r="F3971" s="276">
        <v>0</v>
      </c>
      <c r="G3971" s="276">
        <v>0</v>
      </c>
      <c r="H3971" s="276">
        <v>0</v>
      </c>
      <c r="I3971" s="276">
        <v>-2421</v>
      </c>
      <c r="J3971" s="276">
        <v>-2421</v>
      </c>
      <c r="K3971" s="479">
        <v>0</v>
      </c>
    </row>
    <row r="3972" spans="1:11" x14ac:dyDescent="0.2">
      <c r="A3972" s="209" t="s">
        <v>1760</v>
      </c>
      <c r="B3972" s="209" t="s">
        <v>1109</v>
      </c>
      <c r="C3972" s="209" t="s">
        <v>1753</v>
      </c>
      <c r="D3972" s="276">
        <v>0</v>
      </c>
      <c r="E3972" s="479">
        <v>0</v>
      </c>
      <c r="F3972" s="276">
        <v>0</v>
      </c>
      <c r="G3972" s="276">
        <v>0</v>
      </c>
      <c r="H3972" s="276">
        <v>0</v>
      </c>
      <c r="I3972" s="276">
        <v>-2070</v>
      </c>
      <c r="J3972" s="276">
        <v>-2070</v>
      </c>
      <c r="K3972" s="479">
        <v>0</v>
      </c>
    </row>
    <row r="3973" spans="1:11" x14ac:dyDescent="0.2">
      <c r="A3973" s="209" t="s">
        <v>1760</v>
      </c>
      <c r="B3973" s="209" t="s">
        <v>1110</v>
      </c>
      <c r="C3973" s="209" t="s">
        <v>1753</v>
      </c>
      <c r="D3973" s="276">
        <v>0</v>
      </c>
      <c r="E3973" s="479">
        <v>0</v>
      </c>
      <c r="F3973" s="276">
        <v>0</v>
      </c>
      <c r="G3973" s="276">
        <v>0</v>
      </c>
      <c r="H3973" s="276">
        <v>0</v>
      </c>
      <c r="I3973" s="276">
        <v>-1795</v>
      </c>
      <c r="J3973" s="276">
        <v>-1795</v>
      </c>
      <c r="K3973" s="479">
        <v>0</v>
      </c>
    </row>
    <row r="3974" spans="1:11" x14ac:dyDescent="0.2">
      <c r="A3974" s="209" t="s">
        <v>1760</v>
      </c>
      <c r="B3974" s="209" t="s">
        <v>1111</v>
      </c>
      <c r="C3974" s="209" t="s">
        <v>1753</v>
      </c>
      <c r="D3974" s="276">
        <v>0</v>
      </c>
      <c r="E3974" s="479">
        <v>0</v>
      </c>
      <c r="F3974" s="276">
        <v>0</v>
      </c>
      <c r="G3974" s="276">
        <v>0</v>
      </c>
      <c r="H3974" s="276">
        <v>0</v>
      </c>
      <c r="I3974" s="276">
        <v>-915</v>
      </c>
      <c r="J3974" s="276">
        <v>-915</v>
      </c>
      <c r="K3974" s="479">
        <v>0</v>
      </c>
    </row>
    <row r="3975" spans="1:11" x14ac:dyDescent="0.2">
      <c r="A3975" s="209" t="s">
        <v>1760</v>
      </c>
      <c r="B3975" s="209" t="s">
        <v>1112</v>
      </c>
      <c r="C3975" s="209" t="s">
        <v>1753</v>
      </c>
      <c r="D3975" s="276">
        <v>0</v>
      </c>
      <c r="E3975" s="479">
        <v>0</v>
      </c>
      <c r="F3975" s="276">
        <v>0</v>
      </c>
      <c r="G3975" s="276">
        <v>0</v>
      </c>
      <c r="H3975" s="276">
        <v>0</v>
      </c>
      <c r="I3975" s="276">
        <v>-6556</v>
      </c>
      <c r="J3975" s="276">
        <v>-6556</v>
      </c>
      <c r="K3975" s="479">
        <v>0</v>
      </c>
    </row>
    <row r="3976" spans="1:11" x14ac:dyDescent="0.2">
      <c r="A3976" s="209" t="s">
        <v>1760</v>
      </c>
      <c r="B3976" s="209" t="s">
        <v>142</v>
      </c>
      <c r="C3976" s="209" t="s">
        <v>1753</v>
      </c>
      <c r="D3976" s="276">
        <v>0</v>
      </c>
      <c r="E3976" s="479">
        <v>0</v>
      </c>
      <c r="F3976" s="276">
        <v>0</v>
      </c>
      <c r="G3976" s="276">
        <v>0</v>
      </c>
      <c r="H3976" s="276">
        <v>0</v>
      </c>
      <c r="I3976" s="276">
        <v>-45635</v>
      </c>
      <c r="J3976" s="276">
        <v>-45635</v>
      </c>
      <c r="K3976" s="479">
        <v>0</v>
      </c>
    </row>
    <row r="3977" spans="1:11" x14ac:dyDescent="0.2">
      <c r="A3977" s="209" t="s">
        <v>1760</v>
      </c>
      <c r="B3977" s="209" t="s">
        <v>131</v>
      </c>
      <c r="C3977" s="209" t="s">
        <v>1753</v>
      </c>
      <c r="D3977" s="276">
        <v>0</v>
      </c>
      <c r="E3977" s="479">
        <v>0</v>
      </c>
      <c r="F3977" s="276">
        <v>0</v>
      </c>
      <c r="G3977" s="276">
        <v>0</v>
      </c>
      <c r="H3977" s="276">
        <v>0</v>
      </c>
      <c r="I3977" s="276">
        <v>-4281</v>
      </c>
      <c r="J3977" s="276">
        <v>-4281</v>
      </c>
      <c r="K3977" s="479">
        <v>0</v>
      </c>
    </row>
    <row r="3978" spans="1:11" x14ac:dyDescent="0.2">
      <c r="A3978" s="209" t="s">
        <v>1760</v>
      </c>
      <c r="B3978" s="209" t="s">
        <v>126</v>
      </c>
      <c r="C3978" s="209" t="s">
        <v>1753</v>
      </c>
      <c r="D3978" s="276">
        <v>0</v>
      </c>
      <c r="E3978" s="479">
        <v>0</v>
      </c>
      <c r="F3978" s="276">
        <v>0</v>
      </c>
      <c r="G3978" s="276">
        <v>0</v>
      </c>
      <c r="H3978" s="276">
        <v>0</v>
      </c>
      <c r="I3978" s="276">
        <v>-24613</v>
      </c>
      <c r="J3978" s="276">
        <v>-24613</v>
      </c>
      <c r="K3978" s="479">
        <v>0</v>
      </c>
    </row>
    <row r="3979" spans="1:11" x14ac:dyDescent="0.2">
      <c r="A3979" s="209" t="s">
        <v>1760</v>
      </c>
      <c r="B3979" s="209" t="s">
        <v>1113</v>
      </c>
      <c r="C3979" s="209" t="s">
        <v>1753</v>
      </c>
      <c r="D3979" s="276">
        <v>0</v>
      </c>
      <c r="E3979" s="479">
        <v>0</v>
      </c>
      <c r="F3979" s="276">
        <v>0</v>
      </c>
      <c r="G3979" s="276">
        <v>0</v>
      </c>
      <c r="H3979" s="276">
        <v>0</v>
      </c>
      <c r="I3979" s="276">
        <v>-4464</v>
      </c>
      <c r="J3979" s="276">
        <v>-4464</v>
      </c>
      <c r="K3979" s="479">
        <v>0</v>
      </c>
    </row>
    <row r="3980" spans="1:11" x14ac:dyDescent="0.2">
      <c r="A3980" s="209" t="s">
        <v>1760</v>
      </c>
      <c r="B3980" s="209" t="s">
        <v>1114</v>
      </c>
      <c r="C3980" s="209" t="s">
        <v>1753</v>
      </c>
      <c r="D3980" s="276">
        <v>0</v>
      </c>
      <c r="E3980" s="479">
        <v>0</v>
      </c>
      <c r="F3980" s="276">
        <v>0</v>
      </c>
      <c r="G3980" s="276">
        <v>0</v>
      </c>
      <c r="H3980" s="276">
        <v>0</v>
      </c>
      <c r="I3980" s="276">
        <v>-5569</v>
      </c>
      <c r="J3980" s="276">
        <v>-5569</v>
      </c>
      <c r="K3980" s="479">
        <v>0</v>
      </c>
    </row>
    <row r="3981" spans="1:11" x14ac:dyDescent="0.2">
      <c r="A3981" s="209" t="s">
        <v>1760</v>
      </c>
      <c r="B3981" s="209" t="s">
        <v>115</v>
      </c>
      <c r="C3981" s="209" t="s">
        <v>1753</v>
      </c>
      <c r="D3981" s="276">
        <v>0</v>
      </c>
      <c r="E3981" s="479">
        <v>0</v>
      </c>
      <c r="F3981" s="276">
        <v>0</v>
      </c>
      <c r="G3981" s="276">
        <v>0</v>
      </c>
      <c r="H3981" s="276">
        <v>0</v>
      </c>
      <c r="I3981" s="276">
        <v>-792</v>
      </c>
      <c r="J3981" s="276">
        <v>-792</v>
      </c>
      <c r="K3981" s="479">
        <v>0</v>
      </c>
    </row>
    <row r="3982" spans="1:11" x14ac:dyDescent="0.2">
      <c r="A3982" s="209" t="s">
        <v>1760</v>
      </c>
      <c r="B3982" s="209" t="s">
        <v>1115</v>
      </c>
      <c r="C3982" s="209" t="s">
        <v>1753</v>
      </c>
      <c r="D3982" s="276">
        <v>0</v>
      </c>
      <c r="E3982" s="479">
        <v>0</v>
      </c>
      <c r="F3982" s="276">
        <v>0</v>
      </c>
      <c r="G3982" s="276">
        <v>0</v>
      </c>
      <c r="H3982" s="276">
        <v>0</v>
      </c>
      <c r="I3982" s="276">
        <v>-1752</v>
      </c>
      <c r="J3982" s="276">
        <v>-1752</v>
      </c>
      <c r="K3982" s="479">
        <v>0</v>
      </c>
    </row>
    <row r="3983" spans="1:11" x14ac:dyDescent="0.2">
      <c r="A3983" s="209" t="s">
        <v>1760</v>
      </c>
      <c r="B3983" s="209" t="s">
        <v>107</v>
      </c>
      <c r="C3983" s="209" t="s">
        <v>1753</v>
      </c>
      <c r="D3983" s="276">
        <v>0</v>
      </c>
      <c r="E3983" s="479">
        <v>0</v>
      </c>
      <c r="F3983" s="276">
        <v>0</v>
      </c>
      <c r="G3983" s="276">
        <v>0</v>
      </c>
      <c r="H3983" s="276">
        <v>0</v>
      </c>
      <c r="I3983" s="276">
        <v>-5478</v>
      </c>
      <c r="J3983" s="276">
        <v>-5478</v>
      </c>
      <c r="K3983" s="479">
        <v>0</v>
      </c>
    </row>
    <row r="3984" spans="1:11" x14ac:dyDescent="0.2">
      <c r="A3984" s="209" t="s">
        <v>1760</v>
      </c>
      <c r="B3984" s="209" t="s">
        <v>98</v>
      </c>
      <c r="C3984" s="209" t="s">
        <v>1753</v>
      </c>
      <c r="D3984" s="276">
        <v>0</v>
      </c>
      <c r="E3984" s="479">
        <v>0</v>
      </c>
      <c r="F3984" s="276">
        <v>0</v>
      </c>
      <c r="G3984" s="276">
        <v>0</v>
      </c>
      <c r="H3984" s="276">
        <v>0</v>
      </c>
      <c r="I3984" s="276">
        <v>-10678</v>
      </c>
      <c r="J3984" s="276">
        <v>-10678</v>
      </c>
      <c r="K3984" s="479">
        <v>0</v>
      </c>
    </row>
    <row r="3985" spans="1:11" x14ac:dyDescent="0.2">
      <c r="A3985" s="209" t="s">
        <v>1760</v>
      </c>
      <c r="B3985" s="209" t="s">
        <v>94</v>
      </c>
      <c r="C3985" s="209" t="s">
        <v>1753</v>
      </c>
      <c r="D3985" s="276">
        <v>0</v>
      </c>
      <c r="E3985" s="479">
        <v>0</v>
      </c>
      <c r="F3985" s="276">
        <v>0</v>
      </c>
      <c r="G3985" s="276">
        <v>0</v>
      </c>
      <c r="H3985" s="276">
        <v>0</v>
      </c>
      <c r="I3985" s="276">
        <v>-1961</v>
      </c>
      <c r="J3985" s="276">
        <v>-1961</v>
      </c>
      <c r="K3985" s="479">
        <v>0</v>
      </c>
    </row>
    <row r="3986" spans="1:11" x14ac:dyDescent="0.2">
      <c r="A3986" s="209" t="s">
        <v>1760</v>
      </c>
      <c r="B3986" s="209" t="s">
        <v>1116</v>
      </c>
      <c r="C3986" s="209" t="s">
        <v>1753</v>
      </c>
      <c r="D3986" s="276">
        <v>0</v>
      </c>
      <c r="E3986" s="479">
        <v>0</v>
      </c>
      <c r="F3986" s="276">
        <v>0</v>
      </c>
      <c r="G3986" s="276">
        <v>0</v>
      </c>
      <c r="H3986" s="276">
        <v>0</v>
      </c>
      <c r="I3986" s="276">
        <v>-2012</v>
      </c>
      <c r="J3986" s="276">
        <v>-2012</v>
      </c>
      <c r="K3986" s="479">
        <v>0</v>
      </c>
    </row>
    <row r="3987" spans="1:11" x14ac:dyDescent="0.2">
      <c r="A3987" s="209" t="s">
        <v>1760</v>
      </c>
      <c r="B3987" s="209" t="s">
        <v>79</v>
      </c>
      <c r="C3987" s="209" t="s">
        <v>1753</v>
      </c>
      <c r="D3987" s="276">
        <v>0</v>
      </c>
      <c r="E3987" s="479">
        <v>0</v>
      </c>
      <c r="F3987" s="276">
        <v>0</v>
      </c>
      <c r="G3987" s="276">
        <v>0</v>
      </c>
      <c r="H3987" s="276">
        <v>0</v>
      </c>
      <c r="I3987" s="276">
        <v>-5286</v>
      </c>
      <c r="J3987" s="276">
        <v>-5286</v>
      </c>
      <c r="K3987" s="479">
        <v>0</v>
      </c>
    </row>
    <row r="3988" spans="1:11" x14ac:dyDescent="0.2">
      <c r="A3988" s="209" t="s">
        <v>1760</v>
      </c>
      <c r="B3988" s="209" t="s">
        <v>74</v>
      </c>
      <c r="C3988" s="209" t="s">
        <v>1753</v>
      </c>
      <c r="D3988" s="276">
        <v>0</v>
      </c>
      <c r="E3988" s="479">
        <v>0</v>
      </c>
      <c r="F3988" s="276">
        <v>0</v>
      </c>
      <c r="G3988" s="276">
        <v>0</v>
      </c>
      <c r="H3988" s="276">
        <v>0</v>
      </c>
      <c r="I3988" s="276">
        <v>-5481</v>
      </c>
      <c r="J3988" s="276">
        <v>-5481</v>
      </c>
      <c r="K3988" s="479">
        <v>0</v>
      </c>
    </row>
    <row r="3989" spans="1:11" x14ac:dyDescent="0.2">
      <c r="A3989" s="209" t="s">
        <v>1760</v>
      </c>
      <c r="B3989" s="209" t="s">
        <v>68</v>
      </c>
      <c r="C3989" s="209" t="s">
        <v>1753</v>
      </c>
      <c r="D3989" s="276">
        <v>0</v>
      </c>
      <c r="E3989" s="479">
        <v>0</v>
      </c>
      <c r="F3989" s="276">
        <v>0</v>
      </c>
      <c r="G3989" s="276">
        <v>0</v>
      </c>
      <c r="H3989" s="276">
        <v>0</v>
      </c>
      <c r="I3989" s="276">
        <v>-17422</v>
      </c>
      <c r="J3989" s="276">
        <v>-17422</v>
      </c>
      <c r="K3989" s="479">
        <v>0</v>
      </c>
    </row>
    <row r="3990" spans="1:11" x14ac:dyDescent="0.2">
      <c r="A3990" s="209" t="s">
        <v>1760</v>
      </c>
      <c r="B3990" s="209" t="s">
        <v>59</v>
      </c>
      <c r="C3990" s="209" t="s">
        <v>1753</v>
      </c>
      <c r="D3990" s="276">
        <v>0</v>
      </c>
      <c r="E3990" s="479">
        <v>0</v>
      </c>
      <c r="F3990" s="276">
        <v>0</v>
      </c>
      <c r="G3990" s="276">
        <v>0</v>
      </c>
      <c r="H3990" s="276">
        <v>0</v>
      </c>
      <c r="I3990" s="276">
        <v>-2378</v>
      </c>
      <c r="J3990" s="276">
        <v>-2378</v>
      </c>
      <c r="K3990" s="479">
        <v>0</v>
      </c>
    </row>
    <row r="3991" spans="1:11" x14ac:dyDescent="0.2">
      <c r="A3991" s="209" t="s">
        <v>1760</v>
      </c>
      <c r="B3991" s="209" t="s">
        <v>54</v>
      </c>
      <c r="C3991" s="209" t="s">
        <v>1753</v>
      </c>
      <c r="D3991" s="276">
        <v>0</v>
      </c>
      <c r="E3991" s="479">
        <v>0</v>
      </c>
      <c r="F3991" s="276">
        <v>0</v>
      </c>
      <c r="G3991" s="276">
        <v>0</v>
      </c>
      <c r="H3991" s="276">
        <v>0</v>
      </c>
      <c r="I3991" s="276">
        <v>-8348</v>
      </c>
      <c r="J3991" s="276">
        <v>-8348</v>
      </c>
      <c r="K3991" s="479">
        <v>0</v>
      </c>
    </row>
    <row r="3992" spans="1:11" x14ac:dyDescent="0.2">
      <c r="A3992" s="209" t="s">
        <v>1760</v>
      </c>
      <c r="B3992" s="209" t="s">
        <v>50</v>
      </c>
      <c r="C3992" s="209" t="s">
        <v>1753</v>
      </c>
      <c r="D3992" s="276">
        <v>0</v>
      </c>
      <c r="E3992" s="479">
        <v>0</v>
      </c>
      <c r="F3992" s="276">
        <v>0</v>
      </c>
      <c r="G3992" s="276">
        <v>0</v>
      </c>
      <c r="H3992" s="276">
        <v>0</v>
      </c>
      <c r="I3992" s="276">
        <v>-3298</v>
      </c>
      <c r="J3992" s="276">
        <v>-3298</v>
      </c>
      <c r="K3992" s="479">
        <v>0</v>
      </c>
    </row>
    <row r="3993" spans="1:11" x14ac:dyDescent="0.2">
      <c r="A3993" s="209" t="s">
        <v>1760</v>
      </c>
      <c r="B3993" s="209" t="s">
        <v>1117</v>
      </c>
      <c r="C3993" s="209" t="s">
        <v>1753</v>
      </c>
      <c r="D3993" s="276">
        <v>0</v>
      </c>
      <c r="E3993" s="479">
        <v>0</v>
      </c>
      <c r="F3993" s="276">
        <v>0</v>
      </c>
      <c r="G3993" s="276">
        <v>0</v>
      </c>
      <c r="H3993" s="276">
        <v>0</v>
      </c>
      <c r="I3993" s="276">
        <v>-3889</v>
      </c>
      <c r="J3993" s="276">
        <v>-3889</v>
      </c>
      <c r="K3993" s="479">
        <v>0</v>
      </c>
    </row>
    <row r="3994" spans="1:11" x14ac:dyDescent="0.2">
      <c r="A3994" s="209" t="s">
        <v>1760</v>
      </c>
      <c r="B3994" s="209" t="s">
        <v>41</v>
      </c>
      <c r="C3994" s="209" t="s">
        <v>1753</v>
      </c>
      <c r="D3994" s="276">
        <v>0</v>
      </c>
      <c r="E3994" s="479">
        <v>0</v>
      </c>
      <c r="F3994" s="276">
        <v>0</v>
      </c>
      <c r="G3994" s="276">
        <v>0</v>
      </c>
      <c r="H3994" s="276">
        <v>0</v>
      </c>
      <c r="I3994" s="276">
        <v>-9255</v>
      </c>
      <c r="J3994" s="276">
        <v>-9255</v>
      </c>
      <c r="K3994" s="479">
        <v>0</v>
      </c>
    </row>
    <row r="3995" spans="1:11" x14ac:dyDescent="0.2">
      <c r="A3995" s="209" t="s">
        <v>1760</v>
      </c>
      <c r="B3995" s="209" t="s">
        <v>35</v>
      </c>
      <c r="C3995" s="209" t="s">
        <v>1753</v>
      </c>
      <c r="D3995" s="276">
        <v>0</v>
      </c>
      <c r="E3995" s="479">
        <v>0</v>
      </c>
      <c r="F3995" s="276">
        <v>0</v>
      </c>
      <c r="G3995" s="276">
        <v>0</v>
      </c>
      <c r="H3995" s="276">
        <v>0</v>
      </c>
      <c r="I3995" s="276">
        <v>-1584</v>
      </c>
      <c r="J3995" s="276">
        <v>-1584</v>
      </c>
      <c r="K3995" s="479">
        <v>0</v>
      </c>
    </row>
    <row r="3996" spans="1:11" x14ac:dyDescent="0.2">
      <c r="A3996" s="209" t="s">
        <v>1760</v>
      </c>
      <c r="B3996" s="209" t="s">
        <v>1118</v>
      </c>
      <c r="C3996" s="209" t="s">
        <v>1753</v>
      </c>
      <c r="D3996" s="276">
        <v>0</v>
      </c>
      <c r="E3996" s="479">
        <v>0</v>
      </c>
      <c r="F3996" s="276">
        <v>0</v>
      </c>
      <c r="G3996" s="276">
        <v>0</v>
      </c>
      <c r="H3996" s="276">
        <v>0</v>
      </c>
      <c r="I3996" s="276">
        <v>-8171</v>
      </c>
      <c r="J3996" s="276">
        <v>-8171</v>
      </c>
      <c r="K3996" s="479">
        <v>0</v>
      </c>
    </row>
    <row r="3997" spans="1:11" x14ac:dyDescent="0.2">
      <c r="A3997" s="209" t="s">
        <v>1760</v>
      </c>
      <c r="B3997" s="209" t="s">
        <v>26</v>
      </c>
      <c r="C3997" s="209" t="s">
        <v>1753</v>
      </c>
      <c r="D3997" s="276">
        <v>0</v>
      </c>
      <c r="E3997" s="479">
        <v>0</v>
      </c>
      <c r="F3997" s="276">
        <v>0</v>
      </c>
      <c r="G3997" s="276">
        <v>0</v>
      </c>
      <c r="H3997" s="276">
        <v>0</v>
      </c>
      <c r="I3997" s="276">
        <v>-16038</v>
      </c>
      <c r="J3997" s="276">
        <v>-16038</v>
      </c>
      <c r="K3997" s="479">
        <v>0</v>
      </c>
    </row>
    <row r="3998" spans="1:11" x14ac:dyDescent="0.2">
      <c r="A3998" s="209" t="s">
        <v>1760</v>
      </c>
      <c r="B3998" s="209" t="s">
        <v>23</v>
      </c>
      <c r="C3998" s="209" t="s">
        <v>1753</v>
      </c>
      <c r="D3998" s="276">
        <v>0</v>
      </c>
      <c r="E3998" s="479">
        <v>0</v>
      </c>
      <c r="F3998" s="276">
        <v>0</v>
      </c>
      <c r="G3998" s="276">
        <v>0</v>
      </c>
      <c r="H3998" s="276">
        <v>0</v>
      </c>
      <c r="I3998" s="276">
        <v>-7134</v>
      </c>
      <c r="J3998" s="276">
        <v>-7134</v>
      </c>
      <c r="K3998" s="479">
        <v>0</v>
      </c>
    </row>
    <row r="3999" spans="1:11" x14ac:dyDescent="0.2">
      <c r="A3999" s="209" t="s">
        <v>1760</v>
      </c>
      <c r="B3999" s="209" t="s">
        <v>21</v>
      </c>
      <c r="C3999" s="209" t="s">
        <v>1753</v>
      </c>
      <c r="D3999" s="276">
        <v>0</v>
      </c>
      <c r="E3999" s="479">
        <v>0</v>
      </c>
      <c r="F3999" s="276">
        <v>0</v>
      </c>
      <c r="G3999" s="276">
        <v>0</v>
      </c>
      <c r="H3999" s="276">
        <v>0</v>
      </c>
      <c r="I3999" s="276">
        <v>-942</v>
      </c>
      <c r="J3999" s="276">
        <v>-942</v>
      </c>
      <c r="K3999" s="479">
        <v>0</v>
      </c>
    </row>
    <row r="4000" spans="1:11" x14ac:dyDescent="0.2">
      <c r="A4000" s="209" t="s">
        <v>1760</v>
      </c>
      <c r="B4000" s="209" t="s">
        <v>20</v>
      </c>
      <c r="C4000" s="209" t="s">
        <v>1753</v>
      </c>
      <c r="D4000" s="276">
        <v>0</v>
      </c>
      <c r="E4000" s="479">
        <v>0</v>
      </c>
      <c r="F4000" s="276">
        <v>0</v>
      </c>
      <c r="G4000" s="276">
        <v>0</v>
      </c>
      <c r="H4000" s="276">
        <v>0</v>
      </c>
      <c r="I4000" s="276">
        <v>-16519</v>
      </c>
      <c r="J4000" s="276">
        <v>-16519</v>
      </c>
      <c r="K4000" s="479">
        <v>0</v>
      </c>
    </row>
    <row r="4001" spans="1:11" x14ac:dyDescent="0.2">
      <c r="A4001" s="209" t="s">
        <v>1760</v>
      </c>
      <c r="B4001" s="209" t="s">
        <v>1119</v>
      </c>
      <c r="C4001" s="209" t="s">
        <v>1753</v>
      </c>
      <c r="D4001" s="276">
        <v>0</v>
      </c>
      <c r="E4001" s="479">
        <v>0</v>
      </c>
      <c r="F4001" s="276">
        <v>0</v>
      </c>
      <c r="G4001" s="276">
        <v>0</v>
      </c>
      <c r="H4001" s="276">
        <v>0</v>
      </c>
      <c r="I4001" s="276">
        <v>-1770</v>
      </c>
      <c r="J4001" s="276">
        <v>-1770</v>
      </c>
      <c r="K4001" s="479">
        <v>0</v>
      </c>
    </row>
    <row r="4002" spans="1:11" x14ac:dyDescent="0.2">
      <c r="A4002" s="209" t="s">
        <v>1760</v>
      </c>
      <c r="B4002" s="209" t="s">
        <v>1120</v>
      </c>
      <c r="C4002" s="209" t="s">
        <v>1753</v>
      </c>
      <c r="D4002" s="276">
        <v>0</v>
      </c>
      <c r="E4002" s="479">
        <v>0</v>
      </c>
      <c r="F4002" s="276">
        <v>0</v>
      </c>
      <c r="G4002" s="276">
        <v>0</v>
      </c>
      <c r="H4002" s="276">
        <v>0</v>
      </c>
      <c r="I4002" s="276">
        <v>-1785</v>
      </c>
      <c r="J4002" s="276">
        <v>-1785</v>
      </c>
      <c r="K4002" s="479">
        <v>0</v>
      </c>
    </row>
    <row r="4003" spans="1:11" x14ac:dyDescent="0.2">
      <c r="A4003" s="209" t="s">
        <v>1760</v>
      </c>
      <c r="B4003" s="209" t="s">
        <v>1121</v>
      </c>
      <c r="C4003" s="209" t="s">
        <v>1753</v>
      </c>
      <c r="D4003" s="276">
        <v>0</v>
      </c>
      <c r="E4003" s="479">
        <v>0</v>
      </c>
      <c r="F4003" s="276">
        <v>0</v>
      </c>
      <c r="G4003" s="276">
        <v>0</v>
      </c>
      <c r="H4003" s="276">
        <v>0</v>
      </c>
      <c r="I4003" s="276">
        <v>-1084</v>
      </c>
      <c r="J4003" s="276">
        <v>-1084</v>
      </c>
      <c r="K4003" s="479">
        <v>0</v>
      </c>
    </row>
    <row r="4004" spans="1:11" x14ac:dyDescent="0.2">
      <c r="A4004" s="209" t="s">
        <v>1760</v>
      </c>
      <c r="B4004" s="209" t="s">
        <v>1122</v>
      </c>
      <c r="C4004" s="209" t="s">
        <v>1753</v>
      </c>
      <c r="D4004" s="276">
        <v>0</v>
      </c>
      <c r="E4004" s="479">
        <v>0</v>
      </c>
      <c r="F4004" s="276">
        <v>0</v>
      </c>
      <c r="G4004" s="276">
        <v>0</v>
      </c>
      <c r="H4004" s="276">
        <v>0</v>
      </c>
      <c r="I4004" s="276">
        <v>-1148</v>
      </c>
      <c r="J4004" s="276">
        <v>-1148</v>
      </c>
      <c r="K4004" s="479">
        <v>0</v>
      </c>
    </row>
    <row r="4005" spans="1:11" x14ac:dyDescent="0.2">
      <c r="A4005" s="209" t="s">
        <v>1760</v>
      </c>
      <c r="B4005" s="209" t="s">
        <v>1123</v>
      </c>
      <c r="C4005" s="209" t="s">
        <v>1753</v>
      </c>
      <c r="D4005" s="276">
        <v>0</v>
      </c>
      <c r="E4005" s="479">
        <v>0</v>
      </c>
      <c r="F4005" s="276">
        <v>0</v>
      </c>
      <c r="G4005" s="276">
        <v>0</v>
      </c>
      <c r="H4005" s="276">
        <v>0</v>
      </c>
      <c r="I4005" s="276">
        <v>-4158</v>
      </c>
      <c r="J4005" s="276">
        <v>-4158</v>
      </c>
      <c r="K4005" s="479">
        <v>0</v>
      </c>
    </row>
    <row r="4006" spans="1:11" x14ac:dyDescent="0.2">
      <c r="A4006" s="209" t="s">
        <v>1760</v>
      </c>
      <c r="B4006" s="209" t="s">
        <v>15</v>
      </c>
      <c r="C4006" s="209" t="s">
        <v>1753</v>
      </c>
      <c r="D4006" s="276">
        <v>0</v>
      </c>
      <c r="E4006" s="479">
        <v>0</v>
      </c>
      <c r="F4006" s="276">
        <v>0</v>
      </c>
      <c r="G4006" s="276">
        <v>0</v>
      </c>
      <c r="H4006" s="276">
        <v>0</v>
      </c>
      <c r="I4006" s="276">
        <v>-650</v>
      </c>
      <c r="J4006" s="276">
        <v>-650</v>
      </c>
      <c r="K4006" s="479">
        <v>0</v>
      </c>
    </row>
    <row r="4007" spans="1:11" x14ac:dyDescent="0.2">
      <c r="A4007" s="209" t="s">
        <v>1760</v>
      </c>
      <c r="B4007" s="209" t="s">
        <v>11</v>
      </c>
      <c r="C4007" s="209" t="s">
        <v>1753</v>
      </c>
      <c r="D4007" s="276">
        <v>0</v>
      </c>
      <c r="E4007" s="479">
        <v>0</v>
      </c>
      <c r="F4007" s="276">
        <v>0</v>
      </c>
      <c r="G4007" s="276">
        <v>0</v>
      </c>
      <c r="H4007" s="276">
        <v>0</v>
      </c>
      <c r="I4007" s="276">
        <v>-1931</v>
      </c>
      <c r="J4007" s="276">
        <v>-1931</v>
      </c>
      <c r="K4007" s="479">
        <v>0</v>
      </c>
    </row>
    <row r="4008" spans="1:11" x14ac:dyDescent="0.2">
      <c r="A4008" s="209" t="s">
        <v>1760</v>
      </c>
      <c r="B4008" s="209" t="s">
        <v>9</v>
      </c>
      <c r="C4008" s="209" t="s">
        <v>1753</v>
      </c>
      <c r="D4008" s="276">
        <v>0</v>
      </c>
      <c r="E4008" s="479">
        <v>0</v>
      </c>
      <c r="F4008" s="276">
        <v>0</v>
      </c>
      <c r="G4008" s="276">
        <v>0</v>
      </c>
      <c r="H4008" s="276">
        <v>0</v>
      </c>
      <c r="I4008" s="276">
        <v>-373</v>
      </c>
      <c r="J4008" s="276">
        <v>-373</v>
      </c>
      <c r="K4008" s="479">
        <v>0</v>
      </c>
    </row>
    <row r="4009" spans="1:11" x14ac:dyDescent="0.2">
      <c r="A4009" s="209" t="s">
        <v>1760</v>
      </c>
      <c r="B4009" s="209" t="s">
        <v>1124</v>
      </c>
      <c r="C4009" s="209" t="s">
        <v>1753</v>
      </c>
      <c r="D4009" s="276">
        <v>0</v>
      </c>
      <c r="E4009" s="479">
        <v>0</v>
      </c>
      <c r="F4009" s="276">
        <v>0</v>
      </c>
      <c r="G4009" s="276">
        <v>0</v>
      </c>
      <c r="H4009" s="276">
        <v>0</v>
      </c>
      <c r="I4009" s="276">
        <v>-1045</v>
      </c>
      <c r="J4009" s="276">
        <v>-1045</v>
      </c>
      <c r="K4009" s="479">
        <v>0</v>
      </c>
    </row>
    <row r="4010" spans="1:11" x14ac:dyDescent="0.2">
      <c r="A4010" s="209" t="s">
        <v>1760</v>
      </c>
      <c r="B4010" s="209" t="s">
        <v>1125</v>
      </c>
      <c r="C4010" s="209" t="s">
        <v>1753</v>
      </c>
      <c r="D4010" s="276">
        <v>0</v>
      </c>
      <c r="E4010" s="479">
        <v>0</v>
      </c>
      <c r="F4010" s="276">
        <v>0</v>
      </c>
      <c r="G4010" s="276">
        <v>0</v>
      </c>
      <c r="H4010" s="276">
        <v>0</v>
      </c>
      <c r="I4010" s="276">
        <v>-1118</v>
      </c>
      <c r="J4010" s="276">
        <v>-1118</v>
      </c>
      <c r="K4010" s="479">
        <v>0</v>
      </c>
    </row>
    <row r="4011" spans="1:11" x14ac:dyDescent="0.2">
      <c r="A4011" s="209" t="s">
        <v>1760</v>
      </c>
      <c r="B4011" s="209" t="s">
        <v>1126</v>
      </c>
      <c r="C4011" s="209" t="s">
        <v>1753</v>
      </c>
      <c r="D4011" s="276">
        <v>0</v>
      </c>
      <c r="E4011" s="479">
        <v>0</v>
      </c>
      <c r="F4011" s="276">
        <v>0</v>
      </c>
      <c r="G4011" s="276">
        <v>0</v>
      </c>
      <c r="H4011" s="276">
        <v>0</v>
      </c>
      <c r="I4011" s="276">
        <v>-3753</v>
      </c>
      <c r="J4011" s="276">
        <v>-3753</v>
      </c>
      <c r="K4011" s="479">
        <v>0</v>
      </c>
    </row>
    <row r="4012" spans="1:11" x14ac:dyDescent="0.2">
      <c r="A4012" s="209" t="s">
        <v>1760</v>
      </c>
      <c r="B4012" s="209" t="s">
        <v>1127</v>
      </c>
      <c r="C4012" s="209" t="s">
        <v>1753</v>
      </c>
      <c r="D4012" s="276">
        <v>0</v>
      </c>
      <c r="E4012" s="479">
        <v>0</v>
      </c>
      <c r="F4012" s="276">
        <v>0</v>
      </c>
      <c r="G4012" s="276">
        <v>0</v>
      </c>
      <c r="H4012" s="276">
        <v>0</v>
      </c>
      <c r="I4012" s="276">
        <v>-2153</v>
      </c>
      <c r="J4012" s="276">
        <v>-2153</v>
      </c>
      <c r="K4012" s="479">
        <v>0</v>
      </c>
    </row>
    <row r="4013" spans="1:11" x14ac:dyDescent="0.2">
      <c r="A4013" s="209" t="s">
        <v>1760</v>
      </c>
      <c r="B4013" s="209" t="s">
        <v>7</v>
      </c>
      <c r="C4013" s="209" t="s">
        <v>1753</v>
      </c>
      <c r="D4013" s="276">
        <v>0</v>
      </c>
      <c r="E4013" s="479">
        <v>0</v>
      </c>
      <c r="F4013" s="276">
        <v>0</v>
      </c>
      <c r="G4013" s="276">
        <v>0</v>
      </c>
      <c r="H4013" s="276">
        <v>0</v>
      </c>
      <c r="I4013" s="276">
        <v>-2355</v>
      </c>
      <c r="J4013" s="276">
        <v>-2355</v>
      </c>
      <c r="K4013" s="479">
        <v>0</v>
      </c>
    </row>
    <row r="4014" spans="1:11" x14ac:dyDescent="0.2">
      <c r="A4014" s="209" t="s">
        <v>1760</v>
      </c>
      <c r="B4014" s="209" t="s">
        <v>886</v>
      </c>
      <c r="C4014" s="209" t="s">
        <v>1753</v>
      </c>
      <c r="D4014" s="276">
        <v>0</v>
      </c>
      <c r="E4014" s="479">
        <v>0</v>
      </c>
      <c r="F4014" s="276">
        <v>0</v>
      </c>
      <c r="G4014" s="276">
        <v>0</v>
      </c>
      <c r="H4014" s="276">
        <v>0</v>
      </c>
      <c r="I4014" s="276">
        <v>-1227</v>
      </c>
      <c r="J4014" s="276">
        <v>-1227</v>
      </c>
      <c r="K4014" s="479">
        <v>0</v>
      </c>
    </row>
    <row r="4015" spans="1:11" x14ac:dyDescent="0.2">
      <c r="A4015" s="209" t="s">
        <v>1760</v>
      </c>
      <c r="B4015" s="209" t="s">
        <v>883</v>
      </c>
      <c r="C4015" s="209" t="s">
        <v>1753</v>
      </c>
      <c r="D4015" s="276">
        <v>0</v>
      </c>
      <c r="E4015" s="479">
        <v>0</v>
      </c>
      <c r="F4015" s="276">
        <v>0</v>
      </c>
      <c r="G4015" s="276">
        <v>0</v>
      </c>
      <c r="H4015" s="276">
        <v>0</v>
      </c>
      <c r="I4015" s="276">
        <v>-1924</v>
      </c>
      <c r="J4015" s="276">
        <v>-1924</v>
      </c>
      <c r="K4015" s="479">
        <v>0</v>
      </c>
    </row>
    <row r="4016" spans="1:11" x14ac:dyDescent="0.2">
      <c r="A4016" s="209" t="s">
        <v>1760</v>
      </c>
      <c r="B4016" s="209" t="s">
        <v>1128</v>
      </c>
      <c r="C4016" s="209" t="s">
        <v>1753</v>
      </c>
      <c r="D4016" s="276">
        <v>0</v>
      </c>
      <c r="E4016" s="479">
        <v>0</v>
      </c>
      <c r="F4016" s="276">
        <v>0</v>
      </c>
      <c r="G4016" s="276">
        <v>0</v>
      </c>
      <c r="H4016" s="276">
        <v>0</v>
      </c>
      <c r="I4016" s="276">
        <v>-2701</v>
      </c>
      <c r="J4016" s="276">
        <v>-2701</v>
      </c>
      <c r="K4016" s="479">
        <v>0</v>
      </c>
    </row>
    <row r="4017" spans="1:11" x14ac:dyDescent="0.2">
      <c r="A4017" s="209" t="s">
        <v>1760</v>
      </c>
      <c r="B4017" s="209" t="s">
        <v>1129</v>
      </c>
      <c r="C4017" s="209" t="s">
        <v>1753</v>
      </c>
      <c r="D4017" s="276">
        <v>0</v>
      </c>
      <c r="E4017" s="479">
        <v>0</v>
      </c>
      <c r="F4017" s="276">
        <v>0</v>
      </c>
      <c r="G4017" s="276">
        <v>0</v>
      </c>
      <c r="H4017" s="276">
        <v>0</v>
      </c>
      <c r="I4017" s="276">
        <v>-2001</v>
      </c>
      <c r="J4017" s="276">
        <v>-2001</v>
      </c>
      <c r="K4017" s="479">
        <v>0</v>
      </c>
    </row>
    <row r="4018" spans="1:11" x14ac:dyDescent="0.2">
      <c r="A4018" s="209" t="s">
        <v>1760</v>
      </c>
      <c r="B4018" s="209" t="s">
        <v>1130</v>
      </c>
      <c r="C4018" s="209" t="s">
        <v>1753</v>
      </c>
      <c r="D4018" s="276">
        <v>0</v>
      </c>
      <c r="E4018" s="479">
        <v>0</v>
      </c>
      <c r="F4018" s="276">
        <v>0</v>
      </c>
      <c r="G4018" s="276">
        <v>0</v>
      </c>
      <c r="H4018" s="276">
        <v>0</v>
      </c>
      <c r="I4018" s="276">
        <v>-798</v>
      </c>
      <c r="J4018" s="276">
        <v>-798</v>
      </c>
      <c r="K4018" s="479">
        <v>0</v>
      </c>
    </row>
    <row r="4019" spans="1:11" x14ac:dyDescent="0.2">
      <c r="A4019" s="209" t="s">
        <v>1760</v>
      </c>
      <c r="B4019" s="209" t="s">
        <v>1131</v>
      </c>
      <c r="C4019" s="209" t="s">
        <v>1753</v>
      </c>
      <c r="D4019" s="276">
        <v>0</v>
      </c>
      <c r="E4019" s="479">
        <v>0</v>
      </c>
      <c r="F4019" s="276">
        <v>0</v>
      </c>
      <c r="G4019" s="276">
        <v>0</v>
      </c>
      <c r="H4019" s="276">
        <v>0</v>
      </c>
      <c r="I4019" s="276">
        <v>-851</v>
      </c>
      <c r="J4019" s="276">
        <v>-851</v>
      </c>
      <c r="K4019" s="479">
        <v>0</v>
      </c>
    </row>
    <row r="4020" spans="1:11" x14ac:dyDescent="0.2">
      <c r="A4020" s="209" t="s">
        <v>1760</v>
      </c>
      <c r="B4020" s="209" t="s">
        <v>880</v>
      </c>
      <c r="C4020" s="209" t="s">
        <v>1753</v>
      </c>
      <c r="D4020" s="276">
        <v>0</v>
      </c>
      <c r="E4020" s="479">
        <v>0</v>
      </c>
      <c r="F4020" s="276">
        <v>0</v>
      </c>
      <c r="G4020" s="276">
        <v>0</v>
      </c>
      <c r="H4020" s="276">
        <v>0</v>
      </c>
      <c r="I4020" s="276">
        <v>-8681</v>
      </c>
      <c r="J4020" s="276">
        <v>-8681</v>
      </c>
      <c r="K4020" s="479">
        <v>0</v>
      </c>
    </row>
    <row r="4021" spans="1:11" x14ac:dyDescent="0.2">
      <c r="A4021" s="209" t="s">
        <v>1760</v>
      </c>
      <c r="B4021" s="209" t="s">
        <v>1132</v>
      </c>
      <c r="C4021" s="209" t="s">
        <v>1753</v>
      </c>
      <c r="D4021" s="276">
        <v>0</v>
      </c>
      <c r="E4021" s="479">
        <v>0</v>
      </c>
      <c r="F4021" s="276">
        <v>0</v>
      </c>
      <c r="G4021" s="276">
        <v>0</v>
      </c>
      <c r="H4021" s="276">
        <v>0</v>
      </c>
      <c r="I4021" s="276">
        <v>-5776</v>
      </c>
      <c r="J4021" s="276">
        <v>-5776</v>
      </c>
      <c r="K4021" s="479">
        <v>0</v>
      </c>
    </row>
    <row r="4022" spans="1:11" x14ac:dyDescent="0.2">
      <c r="A4022" s="209" t="s">
        <v>1760</v>
      </c>
      <c r="B4022" s="209" t="s">
        <v>878</v>
      </c>
      <c r="C4022" s="209" t="s">
        <v>1753</v>
      </c>
      <c r="D4022" s="276">
        <v>0</v>
      </c>
      <c r="E4022" s="479">
        <v>0</v>
      </c>
      <c r="F4022" s="276">
        <v>0</v>
      </c>
      <c r="G4022" s="276">
        <v>0</v>
      </c>
      <c r="H4022" s="276">
        <v>0</v>
      </c>
      <c r="I4022" s="276">
        <v>-5406</v>
      </c>
      <c r="J4022" s="276">
        <v>-5406</v>
      </c>
      <c r="K4022" s="479">
        <v>0</v>
      </c>
    </row>
    <row r="4023" spans="1:11" x14ac:dyDescent="0.2">
      <c r="A4023" s="209" t="s">
        <v>1760</v>
      </c>
      <c r="B4023" s="209" t="s">
        <v>877</v>
      </c>
      <c r="C4023" s="209" t="s">
        <v>1753</v>
      </c>
      <c r="D4023" s="276">
        <v>0</v>
      </c>
      <c r="E4023" s="479">
        <v>0</v>
      </c>
      <c r="F4023" s="276">
        <v>0</v>
      </c>
      <c r="G4023" s="276">
        <v>0</v>
      </c>
      <c r="H4023" s="276">
        <v>0</v>
      </c>
      <c r="I4023" s="276">
        <v>-2642</v>
      </c>
      <c r="J4023" s="276">
        <v>-2642</v>
      </c>
      <c r="K4023" s="479">
        <v>0</v>
      </c>
    </row>
    <row r="4024" spans="1:11" x14ac:dyDescent="0.2">
      <c r="A4024" s="209" t="s">
        <v>1760</v>
      </c>
      <c r="B4024" s="209" t="s">
        <v>875</v>
      </c>
      <c r="C4024" s="209" t="s">
        <v>1753</v>
      </c>
      <c r="D4024" s="276">
        <v>0</v>
      </c>
      <c r="E4024" s="479">
        <v>0</v>
      </c>
      <c r="F4024" s="276">
        <v>0</v>
      </c>
      <c r="G4024" s="276">
        <v>0</v>
      </c>
      <c r="H4024" s="276">
        <v>0</v>
      </c>
      <c r="I4024" s="276">
        <v>-823</v>
      </c>
      <c r="J4024" s="276">
        <v>-823</v>
      </c>
      <c r="K4024" s="479">
        <v>0</v>
      </c>
    </row>
    <row r="4025" spans="1:11" x14ac:dyDescent="0.2">
      <c r="A4025" s="209" t="s">
        <v>1760</v>
      </c>
      <c r="B4025" s="209" t="s">
        <v>873</v>
      </c>
      <c r="C4025" s="209" t="s">
        <v>1753</v>
      </c>
      <c r="D4025" s="276">
        <v>0</v>
      </c>
      <c r="E4025" s="479">
        <v>0</v>
      </c>
      <c r="F4025" s="276">
        <v>0</v>
      </c>
      <c r="G4025" s="276">
        <v>0</v>
      </c>
      <c r="H4025" s="276">
        <v>0</v>
      </c>
      <c r="I4025" s="276">
        <v>-1457</v>
      </c>
      <c r="J4025" s="276">
        <v>-1457</v>
      </c>
      <c r="K4025" s="479">
        <v>0</v>
      </c>
    </row>
    <row r="4026" spans="1:11" x14ac:dyDescent="0.2">
      <c r="A4026" s="209" t="s">
        <v>1760</v>
      </c>
      <c r="B4026" s="209" t="s">
        <v>1133</v>
      </c>
      <c r="C4026" s="209" t="s">
        <v>1753</v>
      </c>
      <c r="D4026" s="276">
        <v>0</v>
      </c>
      <c r="E4026" s="479">
        <v>0</v>
      </c>
      <c r="F4026" s="276">
        <v>0</v>
      </c>
      <c r="G4026" s="276">
        <v>0</v>
      </c>
      <c r="H4026" s="276">
        <v>0</v>
      </c>
      <c r="I4026" s="276">
        <v>-3224</v>
      </c>
      <c r="J4026" s="276">
        <v>-3224</v>
      </c>
      <c r="K4026" s="479">
        <v>0</v>
      </c>
    </row>
    <row r="4027" spans="1:11" x14ac:dyDescent="0.2">
      <c r="A4027" s="209" t="s">
        <v>1760</v>
      </c>
      <c r="B4027" s="209" t="s">
        <v>870</v>
      </c>
      <c r="C4027" s="209" t="s">
        <v>1753</v>
      </c>
      <c r="D4027" s="276">
        <v>0</v>
      </c>
      <c r="E4027" s="479">
        <v>0</v>
      </c>
      <c r="F4027" s="276">
        <v>0</v>
      </c>
      <c r="G4027" s="276">
        <v>0</v>
      </c>
      <c r="H4027" s="276">
        <v>0</v>
      </c>
      <c r="I4027" s="276">
        <v>-3553</v>
      </c>
      <c r="J4027" s="276">
        <v>-3553</v>
      </c>
      <c r="K4027" s="479">
        <v>0</v>
      </c>
    </row>
    <row r="4028" spans="1:11" x14ac:dyDescent="0.2">
      <c r="A4028" s="209" t="s">
        <v>1760</v>
      </c>
      <c r="B4028" s="209" t="s">
        <v>1134</v>
      </c>
      <c r="C4028" s="209" t="s">
        <v>1753</v>
      </c>
      <c r="D4028" s="276">
        <v>0</v>
      </c>
      <c r="E4028" s="479">
        <v>0</v>
      </c>
      <c r="F4028" s="276">
        <v>0</v>
      </c>
      <c r="G4028" s="276">
        <v>0</v>
      </c>
      <c r="H4028" s="276">
        <v>0</v>
      </c>
      <c r="I4028" s="276">
        <v>-1138</v>
      </c>
      <c r="J4028" s="276">
        <v>-1138</v>
      </c>
      <c r="K4028" s="479">
        <v>0</v>
      </c>
    </row>
    <row r="4029" spans="1:11" x14ac:dyDescent="0.2">
      <c r="A4029" s="209" t="s">
        <v>1760</v>
      </c>
      <c r="B4029" s="209" t="s">
        <v>866</v>
      </c>
      <c r="C4029" s="209" t="s">
        <v>1753</v>
      </c>
      <c r="D4029" s="276">
        <v>0</v>
      </c>
      <c r="E4029" s="479">
        <v>0</v>
      </c>
      <c r="F4029" s="276">
        <v>0</v>
      </c>
      <c r="G4029" s="276">
        <v>0</v>
      </c>
      <c r="H4029" s="276">
        <v>0</v>
      </c>
      <c r="I4029" s="276">
        <v>-2277</v>
      </c>
      <c r="J4029" s="276">
        <v>-2277</v>
      </c>
      <c r="K4029" s="479">
        <v>0</v>
      </c>
    </row>
    <row r="4030" spans="1:11" x14ac:dyDescent="0.2">
      <c r="A4030" s="209" t="s">
        <v>1760</v>
      </c>
      <c r="B4030" s="209" t="s">
        <v>865</v>
      </c>
      <c r="C4030" s="209" t="s">
        <v>1753</v>
      </c>
      <c r="D4030" s="276">
        <v>0</v>
      </c>
      <c r="E4030" s="479">
        <v>0</v>
      </c>
      <c r="F4030" s="276">
        <v>0</v>
      </c>
      <c r="G4030" s="276">
        <v>0</v>
      </c>
      <c r="H4030" s="276">
        <v>0</v>
      </c>
      <c r="I4030" s="276">
        <v>-22590</v>
      </c>
      <c r="J4030" s="276">
        <v>-22590</v>
      </c>
      <c r="K4030" s="479">
        <v>0</v>
      </c>
    </row>
    <row r="4031" spans="1:11" x14ac:dyDescent="0.2">
      <c r="A4031" s="209" t="s">
        <v>1760</v>
      </c>
      <c r="B4031" s="209" t="s">
        <v>863</v>
      </c>
      <c r="C4031" s="209" t="s">
        <v>1753</v>
      </c>
      <c r="D4031" s="276">
        <v>0</v>
      </c>
      <c r="E4031" s="479">
        <v>0</v>
      </c>
      <c r="F4031" s="276">
        <v>0</v>
      </c>
      <c r="G4031" s="276">
        <v>0</v>
      </c>
      <c r="H4031" s="276">
        <v>0</v>
      </c>
      <c r="I4031" s="276">
        <v>-4411</v>
      </c>
      <c r="J4031" s="276">
        <v>-4411</v>
      </c>
      <c r="K4031" s="479">
        <v>0</v>
      </c>
    </row>
    <row r="4032" spans="1:11" x14ac:dyDescent="0.2">
      <c r="A4032" s="209" t="s">
        <v>1760</v>
      </c>
      <c r="B4032" s="209" t="s">
        <v>1135</v>
      </c>
      <c r="C4032" s="209" t="s">
        <v>1753</v>
      </c>
      <c r="D4032" s="276">
        <v>0</v>
      </c>
      <c r="E4032" s="479">
        <v>0</v>
      </c>
      <c r="F4032" s="276">
        <v>0</v>
      </c>
      <c r="G4032" s="276">
        <v>0</v>
      </c>
      <c r="H4032" s="276">
        <v>0</v>
      </c>
      <c r="I4032" s="276">
        <v>-494</v>
      </c>
      <c r="J4032" s="276">
        <v>-494</v>
      </c>
      <c r="K4032" s="479">
        <v>0</v>
      </c>
    </row>
    <row r="4033" spans="1:11" x14ac:dyDescent="0.2">
      <c r="A4033" s="209" t="s">
        <v>1760</v>
      </c>
      <c r="B4033" s="209" t="s">
        <v>861</v>
      </c>
      <c r="C4033" s="209" t="s">
        <v>1753</v>
      </c>
      <c r="D4033" s="276">
        <v>0</v>
      </c>
      <c r="E4033" s="479">
        <v>0</v>
      </c>
      <c r="F4033" s="276">
        <v>0</v>
      </c>
      <c r="G4033" s="276">
        <v>0</v>
      </c>
      <c r="H4033" s="276">
        <v>0</v>
      </c>
      <c r="I4033" s="276">
        <v>-30011</v>
      </c>
      <c r="J4033" s="276">
        <v>-30011</v>
      </c>
      <c r="K4033" s="479">
        <v>0</v>
      </c>
    </row>
    <row r="4034" spans="1:11" x14ac:dyDescent="0.2">
      <c r="A4034" s="209" t="s">
        <v>1760</v>
      </c>
      <c r="B4034" s="209" t="s">
        <v>859</v>
      </c>
      <c r="C4034" s="209" t="s">
        <v>1753</v>
      </c>
      <c r="D4034" s="276">
        <v>0</v>
      </c>
      <c r="E4034" s="479">
        <v>0</v>
      </c>
      <c r="F4034" s="276">
        <v>0</v>
      </c>
      <c r="G4034" s="276">
        <v>0</v>
      </c>
      <c r="H4034" s="276">
        <v>0</v>
      </c>
      <c r="I4034" s="276">
        <v>-550</v>
      </c>
      <c r="J4034" s="276">
        <v>-550</v>
      </c>
      <c r="K4034" s="479">
        <v>0</v>
      </c>
    </row>
    <row r="4035" spans="1:11" x14ac:dyDescent="0.2">
      <c r="A4035" s="209" t="s">
        <v>1760</v>
      </c>
      <c r="B4035" s="209" t="s">
        <v>1136</v>
      </c>
      <c r="C4035" s="209" t="s">
        <v>1753</v>
      </c>
      <c r="D4035" s="276">
        <v>0</v>
      </c>
      <c r="E4035" s="479">
        <v>0</v>
      </c>
      <c r="F4035" s="276">
        <v>0</v>
      </c>
      <c r="G4035" s="276">
        <v>0</v>
      </c>
      <c r="H4035" s="276">
        <v>0</v>
      </c>
      <c r="I4035" s="276">
        <v>-658</v>
      </c>
      <c r="J4035" s="276">
        <v>-658</v>
      </c>
      <c r="K4035" s="479">
        <v>0</v>
      </c>
    </row>
    <row r="4036" spans="1:11" x14ac:dyDescent="0.2">
      <c r="A4036" s="209" t="s">
        <v>1760</v>
      </c>
      <c r="B4036" s="209" t="s">
        <v>1137</v>
      </c>
      <c r="C4036" s="209" t="s">
        <v>1753</v>
      </c>
      <c r="D4036" s="276">
        <v>0</v>
      </c>
      <c r="E4036" s="479">
        <v>0</v>
      </c>
      <c r="F4036" s="276">
        <v>0</v>
      </c>
      <c r="G4036" s="276">
        <v>0</v>
      </c>
      <c r="H4036" s="276">
        <v>0</v>
      </c>
      <c r="I4036" s="276">
        <v>-3186</v>
      </c>
      <c r="J4036" s="276">
        <v>-3186</v>
      </c>
      <c r="K4036" s="479">
        <v>0</v>
      </c>
    </row>
    <row r="4037" spans="1:11" x14ac:dyDescent="0.2">
      <c r="A4037" s="209" t="s">
        <v>1760</v>
      </c>
      <c r="B4037" s="209" t="s">
        <v>1138</v>
      </c>
      <c r="C4037" s="209" t="s">
        <v>1753</v>
      </c>
      <c r="D4037" s="276">
        <v>0</v>
      </c>
      <c r="E4037" s="479">
        <v>0</v>
      </c>
      <c r="F4037" s="276">
        <v>0</v>
      </c>
      <c r="G4037" s="276">
        <v>0</v>
      </c>
      <c r="H4037" s="276">
        <v>0</v>
      </c>
      <c r="I4037" s="276">
        <v>-1263</v>
      </c>
      <c r="J4037" s="276">
        <v>-1263</v>
      </c>
      <c r="K4037" s="479">
        <v>0</v>
      </c>
    </row>
    <row r="4038" spans="1:11" x14ac:dyDescent="0.2">
      <c r="A4038" s="209" t="s">
        <v>1760</v>
      </c>
      <c r="B4038" s="209" t="s">
        <v>839</v>
      </c>
      <c r="C4038" s="209" t="s">
        <v>1753</v>
      </c>
      <c r="D4038" s="276">
        <v>0</v>
      </c>
      <c r="E4038" s="479">
        <v>0</v>
      </c>
      <c r="F4038" s="276">
        <v>0</v>
      </c>
      <c r="G4038" s="276">
        <v>0</v>
      </c>
      <c r="H4038" s="276">
        <v>0</v>
      </c>
      <c r="I4038" s="276">
        <v>-2480</v>
      </c>
      <c r="J4038" s="276">
        <v>-2480</v>
      </c>
      <c r="K4038" s="479">
        <v>0</v>
      </c>
    </row>
    <row r="4039" spans="1:11" x14ac:dyDescent="0.2">
      <c r="A4039" s="209" t="s">
        <v>1760</v>
      </c>
      <c r="B4039" s="209" t="s">
        <v>837</v>
      </c>
      <c r="C4039" s="209" t="s">
        <v>1753</v>
      </c>
      <c r="D4039" s="276">
        <v>0</v>
      </c>
      <c r="E4039" s="479">
        <v>0</v>
      </c>
      <c r="F4039" s="276">
        <v>0</v>
      </c>
      <c r="G4039" s="276">
        <v>0</v>
      </c>
      <c r="H4039" s="276">
        <v>0</v>
      </c>
      <c r="I4039" s="276">
        <v>-27362</v>
      </c>
      <c r="J4039" s="276">
        <v>-27362</v>
      </c>
      <c r="K4039" s="479">
        <v>0</v>
      </c>
    </row>
    <row r="4040" spans="1:11" x14ac:dyDescent="0.2">
      <c r="A4040" s="209" t="s">
        <v>1760</v>
      </c>
      <c r="B4040" s="209" t="s">
        <v>1160</v>
      </c>
      <c r="C4040" s="209" t="s">
        <v>1753</v>
      </c>
      <c r="D4040" s="276">
        <v>0</v>
      </c>
      <c r="E4040" s="479">
        <v>0</v>
      </c>
      <c r="F4040" s="276">
        <v>0</v>
      </c>
      <c r="G4040" s="276">
        <v>0</v>
      </c>
      <c r="H4040" s="276">
        <v>0</v>
      </c>
      <c r="I4040" s="276">
        <v>862635</v>
      </c>
      <c r="J4040" s="276">
        <v>862635</v>
      </c>
      <c r="K4040" s="479">
        <v>0</v>
      </c>
    </row>
    <row r="4041" spans="1:11" x14ac:dyDescent="0.2">
      <c r="A4041" s="209" t="s">
        <v>1760</v>
      </c>
      <c r="B4041" s="209" t="s">
        <v>1167</v>
      </c>
      <c r="C4041" s="209" t="s">
        <v>1753</v>
      </c>
      <c r="D4041" s="276">
        <v>0</v>
      </c>
      <c r="E4041" s="479">
        <v>0</v>
      </c>
      <c r="F4041" s="276">
        <v>0</v>
      </c>
      <c r="G4041" s="276">
        <v>0</v>
      </c>
      <c r="H4041" s="276">
        <v>0</v>
      </c>
      <c r="I4041" s="276">
        <v>-2155</v>
      </c>
      <c r="J4041" s="276">
        <v>-2155</v>
      </c>
      <c r="K4041" s="479">
        <v>0</v>
      </c>
    </row>
    <row r="4042" spans="1:11" x14ac:dyDescent="0.2">
      <c r="A4042" s="209" t="s">
        <v>1760</v>
      </c>
      <c r="B4042" s="209" t="s">
        <v>1169</v>
      </c>
      <c r="C4042" s="209" t="s">
        <v>1753</v>
      </c>
      <c r="D4042" s="276">
        <v>0</v>
      </c>
      <c r="E4042" s="479">
        <v>0</v>
      </c>
      <c r="F4042" s="276">
        <v>0</v>
      </c>
      <c r="G4042" s="276">
        <v>0</v>
      </c>
      <c r="H4042" s="276">
        <v>0</v>
      </c>
      <c r="I4042" s="276">
        <v>-11406</v>
      </c>
      <c r="J4042" s="276">
        <v>-11406</v>
      </c>
      <c r="K4042" s="479">
        <v>0</v>
      </c>
    </row>
    <row r="4043" spans="1:11" x14ac:dyDescent="0.2">
      <c r="A4043" s="209" t="s">
        <v>1760</v>
      </c>
      <c r="B4043" s="209" t="s">
        <v>1187</v>
      </c>
      <c r="C4043" s="209" t="s">
        <v>1753</v>
      </c>
      <c r="D4043" s="276">
        <v>0</v>
      </c>
      <c r="E4043" s="479">
        <v>0</v>
      </c>
      <c r="F4043" s="276">
        <v>0</v>
      </c>
      <c r="G4043" s="276">
        <v>0</v>
      </c>
      <c r="H4043" s="276">
        <v>0</v>
      </c>
      <c r="I4043" s="276">
        <v>-20</v>
      </c>
      <c r="J4043" s="276">
        <v>-20</v>
      </c>
      <c r="K4043" s="479">
        <v>0</v>
      </c>
    </row>
    <row r="4044" spans="1:11" x14ac:dyDescent="0.2">
      <c r="A4044" s="209" t="s">
        <v>1760</v>
      </c>
      <c r="B4044" s="209" t="s">
        <v>1189</v>
      </c>
      <c r="C4044" s="209" t="s">
        <v>1753</v>
      </c>
      <c r="D4044" s="276">
        <v>0</v>
      </c>
      <c r="E4044" s="479">
        <v>0</v>
      </c>
      <c r="F4044" s="276">
        <v>0</v>
      </c>
      <c r="G4044" s="276">
        <v>0</v>
      </c>
      <c r="H4044" s="276">
        <v>0</v>
      </c>
      <c r="I4044" s="276">
        <v>-17333</v>
      </c>
      <c r="J4044" s="276">
        <v>-17333</v>
      </c>
      <c r="K4044" s="479">
        <v>0</v>
      </c>
    </row>
    <row r="4045" spans="1:11" x14ac:dyDescent="0.2">
      <c r="A4045" s="209" t="s">
        <v>1761</v>
      </c>
      <c r="B4045" s="209" t="s">
        <v>508</v>
      </c>
      <c r="C4045" s="209" t="s">
        <v>1753</v>
      </c>
      <c r="D4045" s="276">
        <v>0</v>
      </c>
      <c r="E4045" s="479">
        <v>0</v>
      </c>
      <c r="F4045" s="276">
        <v>0</v>
      </c>
      <c r="G4045" s="276">
        <v>0</v>
      </c>
      <c r="H4045" s="276">
        <v>0</v>
      </c>
      <c r="I4045" s="276">
        <v>-55410</v>
      </c>
      <c r="J4045" s="276">
        <v>-55410</v>
      </c>
      <c r="K4045" s="479">
        <v>0</v>
      </c>
    </row>
    <row r="4046" spans="1:11" x14ac:dyDescent="0.2">
      <c r="A4046" s="209" t="s">
        <v>1761</v>
      </c>
      <c r="B4046" s="209" t="s">
        <v>500</v>
      </c>
      <c r="C4046" s="209" t="s">
        <v>1753</v>
      </c>
      <c r="D4046" s="276">
        <v>0</v>
      </c>
      <c r="E4046" s="479">
        <v>0</v>
      </c>
      <c r="F4046" s="276">
        <v>0</v>
      </c>
      <c r="G4046" s="276">
        <v>0</v>
      </c>
      <c r="H4046" s="276">
        <v>0</v>
      </c>
      <c r="I4046" s="276">
        <v>-21203</v>
      </c>
      <c r="J4046" s="276">
        <v>-21203</v>
      </c>
      <c r="K4046" s="479">
        <v>0</v>
      </c>
    </row>
    <row r="4047" spans="1:11" x14ac:dyDescent="0.2">
      <c r="A4047" s="209" t="s">
        <v>1761</v>
      </c>
      <c r="B4047" s="209" t="s">
        <v>490</v>
      </c>
      <c r="C4047" s="209" t="s">
        <v>1753</v>
      </c>
      <c r="D4047" s="276">
        <v>0</v>
      </c>
      <c r="E4047" s="479">
        <v>0</v>
      </c>
      <c r="F4047" s="276">
        <v>0</v>
      </c>
      <c r="G4047" s="276">
        <v>0</v>
      </c>
      <c r="H4047" s="276">
        <v>0</v>
      </c>
      <c r="I4047" s="276">
        <v>-24511</v>
      </c>
      <c r="J4047" s="276">
        <v>-24511</v>
      </c>
      <c r="K4047" s="479">
        <v>0</v>
      </c>
    </row>
    <row r="4048" spans="1:11" x14ac:dyDescent="0.2">
      <c r="A4048" s="209" t="s">
        <v>1761</v>
      </c>
      <c r="B4048" s="209" t="s">
        <v>489</v>
      </c>
      <c r="C4048" s="209" t="s">
        <v>1753</v>
      </c>
      <c r="D4048" s="276">
        <v>0</v>
      </c>
      <c r="E4048" s="479">
        <v>0</v>
      </c>
      <c r="F4048" s="276">
        <v>0</v>
      </c>
      <c r="G4048" s="276">
        <v>0</v>
      </c>
      <c r="H4048" s="276">
        <v>0</v>
      </c>
      <c r="I4048" s="276">
        <v>-5567</v>
      </c>
      <c r="J4048" s="276">
        <v>-5567</v>
      </c>
      <c r="K4048" s="479">
        <v>0</v>
      </c>
    </row>
    <row r="4049" spans="1:11" x14ac:dyDescent="0.2">
      <c r="A4049" s="209" t="s">
        <v>1761</v>
      </c>
      <c r="B4049" s="209" t="s">
        <v>487</v>
      </c>
      <c r="C4049" s="209" t="s">
        <v>1753</v>
      </c>
      <c r="D4049" s="276">
        <v>0</v>
      </c>
      <c r="E4049" s="479">
        <v>0</v>
      </c>
      <c r="F4049" s="276">
        <v>0</v>
      </c>
      <c r="G4049" s="276">
        <v>0</v>
      </c>
      <c r="H4049" s="276">
        <v>0</v>
      </c>
      <c r="I4049" s="276">
        <v>-41713</v>
      </c>
      <c r="J4049" s="276">
        <v>-41713</v>
      </c>
      <c r="K4049" s="479">
        <v>0</v>
      </c>
    </row>
    <row r="4050" spans="1:11" x14ac:dyDescent="0.2">
      <c r="A4050" s="209" t="s">
        <v>1761</v>
      </c>
      <c r="B4050" s="209" t="s">
        <v>479</v>
      </c>
      <c r="C4050" s="209" t="s">
        <v>1753</v>
      </c>
      <c r="D4050" s="276">
        <v>0</v>
      </c>
      <c r="E4050" s="479">
        <v>0</v>
      </c>
      <c r="F4050" s="276">
        <v>0</v>
      </c>
      <c r="G4050" s="276">
        <v>0</v>
      </c>
      <c r="H4050" s="276">
        <v>0</v>
      </c>
      <c r="I4050" s="276">
        <v>-3461</v>
      </c>
      <c r="J4050" s="276">
        <v>-3461</v>
      </c>
      <c r="K4050" s="479">
        <v>0</v>
      </c>
    </row>
    <row r="4051" spans="1:11" x14ac:dyDescent="0.2">
      <c r="A4051" s="209" t="s">
        <v>1761</v>
      </c>
      <c r="B4051" s="209" t="s">
        <v>472</v>
      </c>
      <c r="C4051" s="209" t="s">
        <v>1753</v>
      </c>
      <c r="D4051" s="276">
        <v>0</v>
      </c>
      <c r="E4051" s="479">
        <v>0</v>
      </c>
      <c r="F4051" s="276">
        <v>0</v>
      </c>
      <c r="G4051" s="276">
        <v>0</v>
      </c>
      <c r="H4051" s="276">
        <v>0</v>
      </c>
      <c r="I4051" s="276">
        <v>-2255</v>
      </c>
      <c r="J4051" s="276">
        <v>-2255</v>
      </c>
      <c r="K4051" s="479">
        <v>0</v>
      </c>
    </row>
    <row r="4052" spans="1:11" x14ac:dyDescent="0.2">
      <c r="A4052" s="209" t="s">
        <v>1761</v>
      </c>
      <c r="B4052" s="209" t="s">
        <v>1096</v>
      </c>
      <c r="C4052" s="209" t="s">
        <v>1753</v>
      </c>
      <c r="D4052" s="276">
        <v>0</v>
      </c>
      <c r="E4052" s="479">
        <v>0</v>
      </c>
      <c r="F4052" s="276">
        <v>0</v>
      </c>
      <c r="G4052" s="276">
        <v>0</v>
      </c>
      <c r="H4052" s="276">
        <v>0</v>
      </c>
      <c r="I4052" s="276">
        <v>-2535</v>
      </c>
      <c r="J4052" s="276">
        <v>-2535</v>
      </c>
      <c r="K4052" s="479">
        <v>0</v>
      </c>
    </row>
    <row r="4053" spans="1:11" x14ac:dyDescent="0.2">
      <c r="A4053" s="209" t="s">
        <v>1761</v>
      </c>
      <c r="B4053" s="209" t="s">
        <v>1097</v>
      </c>
      <c r="C4053" s="209" t="s">
        <v>1753</v>
      </c>
      <c r="D4053" s="276">
        <v>0</v>
      </c>
      <c r="E4053" s="479">
        <v>0</v>
      </c>
      <c r="F4053" s="276">
        <v>0</v>
      </c>
      <c r="G4053" s="276">
        <v>0</v>
      </c>
      <c r="H4053" s="276">
        <v>0</v>
      </c>
      <c r="I4053" s="276">
        <v>-2632</v>
      </c>
      <c r="J4053" s="276">
        <v>-2632</v>
      </c>
      <c r="K4053" s="479">
        <v>0</v>
      </c>
    </row>
    <row r="4054" spans="1:11" x14ac:dyDescent="0.2">
      <c r="A4054" s="209" t="s">
        <v>1761</v>
      </c>
      <c r="B4054" s="209" t="s">
        <v>1098</v>
      </c>
      <c r="C4054" s="209" t="s">
        <v>1753</v>
      </c>
      <c r="D4054" s="276">
        <v>0</v>
      </c>
      <c r="E4054" s="479">
        <v>0</v>
      </c>
      <c r="F4054" s="276">
        <v>0</v>
      </c>
      <c r="G4054" s="276">
        <v>0</v>
      </c>
      <c r="H4054" s="276">
        <v>0</v>
      </c>
      <c r="I4054" s="276">
        <v>-15231</v>
      </c>
      <c r="J4054" s="276">
        <v>-15231</v>
      </c>
      <c r="K4054" s="479">
        <v>0</v>
      </c>
    </row>
    <row r="4055" spans="1:11" x14ac:dyDescent="0.2">
      <c r="A4055" s="209" t="s">
        <v>1761</v>
      </c>
      <c r="B4055" s="209" t="s">
        <v>1099</v>
      </c>
      <c r="C4055" s="209" t="s">
        <v>1753</v>
      </c>
      <c r="D4055" s="276">
        <v>0</v>
      </c>
      <c r="E4055" s="479">
        <v>0</v>
      </c>
      <c r="F4055" s="276">
        <v>0</v>
      </c>
      <c r="G4055" s="276">
        <v>0</v>
      </c>
      <c r="H4055" s="276">
        <v>0</v>
      </c>
      <c r="I4055" s="276">
        <v>-883</v>
      </c>
      <c r="J4055" s="276">
        <v>-883</v>
      </c>
      <c r="K4055" s="479">
        <v>0</v>
      </c>
    </row>
    <row r="4056" spans="1:11" x14ac:dyDescent="0.2">
      <c r="A4056" s="209" t="s">
        <v>1761</v>
      </c>
      <c r="B4056" s="209" t="s">
        <v>453</v>
      </c>
      <c r="C4056" s="209" t="s">
        <v>1753</v>
      </c>
      <c r="D4056" s="276">
        <v>0</v>
      </c>
      <c r="E4056" s="479">
        <v>0</v>
      </c>
      <c r="F4056" s="276">
        <v>0</v>
      </c>
      <c r="G4056" s="276">
        <v>0</v>
      </c>
      <c r="H4056" s="276">
        <v>0</v>
      </c>
      <c r="I4056" s="276">
        <v>-394265</v>
      </c>
      <c r="J4056" s="276">
        <v>-394265</v>
      </c>
      <c r="K4056" s="479">
        <v>0</v>
      </c>
    </row>
    <row r="4057" spans="1:11" x14ac:dyDescent="0.2">
      <c r="A4057" s="209" t="s">
        <v>1761</v>
      </c>
      <c r="B4057" s="209" t="s">
        <v>449</v>
      </c>
      <c r="C4057" s="209" t="s">
        <v>1753</v>
      </c>
      <c r="D4057" s="276">
        <v>0</v>
      </c>
      <c r="E4057" s="479">
        <v>0</v>
      </c>
      <c r="F4057" s="276">
        <v>0</v>
      </c>
      <c r="G4057" s="276">
        <v>0</v>
      </c>
      <c r="H4057" s="276">
        <v>0</v>
      </c>
      <c r="I4057" s="276">
        <v>-34710</v>
      </c>
      <c r="J4057" s="276">
        <v>-34710</v>
      </c>
      <c r="K4057" s="479">
        <v>0</v>
      </c>
    </row>
    <row r="4058" spans="1:11" x14ac:dyDescent="0.2">
      <c r="A4058" s="209" t="s">
        <v>1761</v>
      </c>
      <c r="B4058" s="209" t="s">
        <v>1826</v>
      </c>
      <c r="C4058" s="209" t="s">
        <v>1753</v>
      </c>
      <c r="D4058" s="276">
        <v>0</v>
      </c>
      <c r="E4058" s="479">
        <v>0</v>
      </c>
      <c r="F4058" s="276">
        <v>0</v>
      </c>
      <c r="G4058" s="276">
        <v>0</v>
      </c>
      <c r="H4058" s="276">
        <v>0</v>
      </c>
      <c r="I4058" s="276">
        <v>-36830</v>
      </c>
      <c r="J4058" s="276">
        <v>-36830</v>
      </c>
      <c r="K4058" s="479">
        <v>0</v>
      </c>
    </row>
    <row r="4059" spans="1:11" x14ac:dyDescent="0.2">
      <c r="A4059" s="209" t="s">
        <v>1761</v>
      </c>
      <c r="B4059" s="209" t="s">
        <v>444</v>
      </c>
      <c r="C4059" s="209" t="s">
        <v>1753</v>
      </c>
      <c r="D4059" s="276">
        <v>0</v>
      </c>
      <c r="E4059" s="479">
        <v>0</v>
      </c>
      <c r="F4059" s="276">
        <v>0</v>
      </c>
      <c r="G4059" s="276">
        <v>0</v>
      </c>
      <c r="H4059" s="276">
        <v>0</v>
      </c>
      <c r="I4059" s="276">
        <v>-66915</v>
      </c>
      <c r="J4059" s="276">
        <v>-66915</v>
      </c>
      <c r="K4059" s="479">
        <v>0</v>
      </c>
    </row>
    <row r="4060" spans="1:11" x14ac:dyDescent="0.2">
      <c r="A4060" s="209" t="s">
        <v>1761</v>
      </c>
      <c r="B4060" s="209" t="s">
        <v>440</v>
      </c>
      <c r="C4060" s="209" t="s">
        <v>1753</v>
      </c>
      <c r="D4060" s="276">
        <v>0</v>
      </c>
      <c r="E4060" s="479">
        <v>0</v>
      </c>
      <c r="F4060" s="276">
        <v>0</v>
      </c>
      <c r="G4060" s="276">
        <v>0</v>
      </c>
      <c r="H4060" s="276">
        <v>0</v>
      </c>
      <c r="I4060" s="276">
        <v>-74021</v>
      </c>
      <c r="J4060" s="276">
        <v>-74021</v>
      </c>
      <c r="K4060" s="479">
        <v>0</v>
      </c>
    </row>
    <row r="4061" spans="1:11" x14ac:dyDescent="0.2">
      <c r="A4061" s="209" t="s">
        <v>1761</v>
      </c>
      <c r="B4061" s="209" t="s">
        <v>292</v>
      </c>
      <c r="C4061" s="209" t="s">
        <v>1753</v>
      </c>
      <c r="D4061" s="276">
        <v>0</v>
      </c>
      <c r="E4061" s="479">
        <v>0</v>
      </c>
      <c r="F4061" s="276">
        <v>0</v>
      </c>
      <c r="G4061" s="276">
        <v>0</v>
      </c>
      <c r="H4061" s="276">
        <v>0</v>
      </c>
      <c r="I4061" s="276">
        <v>-6217</v>
      </c>
      <c r="J4061" s="276">
        <v>-6217</v>
      </c>
      <c r="K4061" s="479">
        <v>0</v>
      </c>
    </row>
    <row r="4062" spans="1:11" x14ac:dyDescent="0.2">
      <c r="A4062" s="209" t="s">
        <v>1761</v>
      </c>
      <c r="B4062" s="209" t="s">
        <v>290</v>
      </c>
      <c r="C4062" s="209" t="s">
        <v>1753</v>
      </c>
      <c r="D4062" s="276">
        <v>0</v>
      </c>
      <c r="E4062" s="479">
        <v>0</v>
      </c>
      <c r="F4062" s="276">
        <v>0</v>
      </c>
      <c r="G4062" s="276">
        <v>0</v>
      </c>
      <c r="H4062" s="276">
        <v>0</v>
      </c>
      <c r="I4062" s="276">
        <v>-9728</v>
      </c>
      <c r="J4062" s="276">
        <v>-9728</v>
      </c>
      <c r="K4062" s="479">
        <v>0</v>
      </c>
    </row>
    <row r="4063" spans="1:11" x14ac:dyDescent="0.2">
      <c r="A4063" s="209" t="s">
        <v>1761</v>
      </c>
      <c r="B4063" s="209" t="s">
        <v>287</v>
      </c>
      <c r="C4063" s="209" t="s">
        <v>1753</v>
      </c>
      <c r="D4063" s="276">
        <v>0</v>
      </c>
      <c r="E4063" s="479">
        <v>0</v>
      </c>
      <c r="F4063" s="276">
        <v>0</v>
      </c>
      <c r="G4063" s="276">
        <v>0</v>
      </c>
      <c r="H4063" s="276">
        <v>0</v>
      </c>
      <c r="I4063" s="276">
        <v>-5842</v>
      </c>
      <c r="J4063" s="276">
        <v>-5842</v>
      </c>
      <c r="K4063" s="479">
        <v>0</v>
      </c>
    </row>
    <row r="4064" spans="1:11" x14ac:dyDescent="0.2">
      <c r="A4064" s="209" t="s">
        <v>1761</v>
      </c>
      <c r="B4064" s="209" t="s">
        <v>284</v>
      </c>
      <c r="C4064" s="209" t="s">
        <v>1753</v>
      </c>
      <c r="D4064" s="276">
        <v>0</v>
      </c>
      <c r="E4064" s="479">
        <v>0</v>
      </c>
      <c r="F4064" s="276">
        <v>0</v>
      </c>
      <c r="G4064" s="276">
        <v>0</v>
      </c>
      <c r="H4064" s="276">
        <v>0</v>
      </c>
      <c r="I4064" s="276">
        <v>-18932</v>
      </c>
      <c r="J4064" s="276">
        <v>-18932</v>
      </c>
      <c r="K4064" s="479">
        <v>0</v>
      </c>
    </row>
    <row r="4065" spans="1:11" x14ac:dyDescent="0.2">
      <c r="A4065" s="209" t="s">
        <v>1761</v>
      </c>
      <c r="B4065" s="209" t="s">
        <v>273</v>
      </c>
      <c r="C4065" s="209" t="s">
        <v>1753</v>
      </c>
      <c r="D4065" s="276">
        <v>0</v>
      </c>
      <c r="E4065" s="479">
        <v>0</v>
      </c>
      <c r="F4065" s="276">
        <v>0</v>
      </c>
      <c r="G4065" s="276">
        <v>0</v>
      </c>
      <c r="H4065" s="276">
        <v>0</v>
      </c>
      <c r="I4065" s="276">
        <v>-12616</v>
      </c>
      <c r="J4065" s="276">
        <v>-12616</v>
      </c>
      <c r="K4065" s="479">
        <v>0</v>
      </c>
    </row>
    <row r="4066" spans="1:11" x14ac:dyDescent="0.2">
      <c r="A4066" s="209" t="s">
        <v>1761</v>
      </c>
      <c r="B4066" s="209" t="s">
        <v>267</v>
      </c>
      <c r="C4066" s="209" t="s">
        <v>1753</v>
      </c>
      <c r="D4066" s="276">
        <v>0</v>
      </c>
      <c r="E4066" s="479">
        <v>0</v>
      </c>
      <c r="F4066" s="276">
        <v>0</v>
      </c>
      <c r="G4066" s="276">
        <v>0</v>
      </c>
      <c r="H4066" s="276">
        <v>0</v>
      </c>
      <c r="I4066" s="276">
        <v>-12144</v>
      </c>
      <c r="J4066" s="276">
        <v>-12144</v>
      </c>
      <c r="K4066" s="479">
        <v>0</v>
      </c>
    </row>
    <row r="4067" spans="1:11" x14ac:dyDescent="0.2">
      <c r="A4067" s="209" t="s">
        <v>1761</v>
      </c>
      <c r="B4067" s="209" t="s">
        <v>264</v>
      </c>
      <c r="C4067" s="209" t="s">
        <v>1753</v>
      </c>
      <c r="D4067" s="276">
        <v>0</v>
      </c>
      <c r="E4067" s="479">
        <v>0</v>
      </c>
      <c r="F4067" s="276">
        <v>0</v>
      </c>
      <c r="G4067" s="276">
        <v>0</v>
      </c>
      <c r="H4067" s="276">
        <v>0</v>
      </c>
      <c r="I4067" s="276">
        <v>-22699</v>
      </c>
      <c r="J4067" s="276">
        <v>-22699</v>
      </c>
      <c r="K4067" s="479">
        <v>0</v>
      </c>
    </row>
    <row r="4068" spans="1:11" x14ac:dyDescent="0.2">
      <c r="A4068" s="209" t="s">
        <v>1761</v>
      </c>
      <c r="B4068" s="209" t="s">
        <v>262</v>
      </c>
      <c r="C4068" s="209" t="s">
        <v>1753</v>
      </c>
      <c r="D4068" s="276">
        <v>0</v>
      </c>
      <c r="E4068" s="479">
        <v>0</v>
      </c>
      <c r="F4068" s="276">
        <v>0</v>
      </c>
      <c r="G4068" s="276">
        <v>0</v>
      </c>
      <c r="H4068" s="276">
        <v>0</v>
      </c>
      <c r="I4068" s="276">
        <v>-23349</v>
      </c>
      <c r="J4068" s="276">
        <v>-23349</v>
      </c>
      <c r="K4068" s="479">
        <v>0</v>
      </c>
    </row>
    <row r="4069" spans="1:11" x14ac:dyDescent="0.2">
      <c r="A4069" s="209" t="s">
        <v>1761</v>
      </c>
      <c r="B4069" s="209" t="s">
        <v>260</v>
      </c>
      <c r="C4069" s="209" t="s">
        <v>1753</v>
      </c>
      <c r="D4069" s="276">
        <v>0</v>
      </c>
      <c r="E4069" s="479">
        <v>0</v>
      </c>
      <c r="F4069" s="276">
        <v>0</v>
      </c>
      <c r="G4069" s="276">
        <v>0</v>
      </c>
      <c r="H4069" s="276">
        <v>0</v>
      </c>
      <c r="I4069" s="276">
        <v>-8175</v>
      </c>
      <c r="J4069" s="276">
        <v>-8175</v>
      </c>
      <c r="K4069" s="479">
        <v>0</v>
      </c>
    </row>
    <row r="4070" spans="1:11" x14ac:dyDescent="0.2">
      <c r="A4070" s="209" t="s">
        <v>1761</v>
      </c>
      <c r="B4070" s="209" t="s">
        <v>258</v>
      </c>
      <c r="C4070" s="209" t="s">
        <v>1753</v>
      </c>
      <c r="D4070" s="276">
        <v>0</v>
      </c>
      <c r="E4070" s="479">
        <v>0</v>
      </c>
      <c r="F4070" s="276">
        <v>0</v>
      </c>
      <c r="G4070" s="276">
        <v>0</v>
      </c>
      <c r="H4070" s="276">
        <v>0</v>
      </c>
      <c r="I4070" s="276">
        <v>-2232</v>
      </c>
      <c r="J4070" s="276">
        <v>-2232</v>
      </c>
      <c r="K4070" s="479">
        <v>0</v>
      </c>
    </row>
    <row r="4071" spans="1:11" x14ac:dyDescent="0.2">
      <c r="A4071" s="209" t="s">
        <v>1761</v>
      </c>
      <c r="B4071" s="209" t="s">
        <v>254</v>
      </c>
      <c r="C4071" s="209" t="s">
        <v>1753</v>
      </c>
      <c r="D4071" s="276">
        <v>0</v>
      </c>
      <c r="E4071" s="479">
        <v>0</v>
      </c>
      <c r="F4071" s="276">
        <v>0</v>
      </c>
      <c r="G4071" s="276">
        <v>0</v>
      </c>
      <c r="H4071" s="276">
        <v>0</v>
      </c>
      <c r="I4071" s="276">
        <v>-2207</v>
      </c>
      <c r="J4071" s="276">
        <v>-2207</v>
      </c>
      <c r="K4071" s="479">
        <v>0</v>
      </c>
    </row>
    <row r="4072" spans="1:11" x14ac:dyDescent="0.2">
      <c r="A4072" s="209" t="s">
        <v>1761</v>
      </c>
      <c r="B4072" s="209" t="s">
        <v>251</v>
      </c>
      <c r="C4072" s="209" t="s">
        <v>1753</v>
      </c>
      <c r="D4072" s="276">
        <v>0</v>
      </c>
      <c r="E4072" s="479">
        <v>0</v>
      </c>
      <c r="F4072" s="276">
        <v>0</v>
      </c>
      <c r="G4072" s="276">
        <v>0</v>
      </c>
      <c r="H4072" s="276">
        <v>0</v>
      </c>
      <c r="I4072" s="276">
        <v>-425</v>
      </c>
      <c r="J4072" s="276">
        <v>-425</v>
      </c>
      <c r="K4072" s="479">
        <v>0</v>
      </c>
    </row>
    <row r="4073" spans="1:11" x14ac:dyDescent="0.2">
      <c r="A4073" s="209" t="s">
        <v>1761</v>
      </c>
      <c r="B4073" s="209" t="s">
        <v>247</v>
      </c>
      <c r="C4073" s="209" t="s">
        <v>1753</v>
      </c>
      <c r="D4073" s="276">
        <v>0</v>
      </c>
      <c r="E4073" s="479">
        <v>0</v>
      </c>
      <c r="F4073" s="276">
        <v>0</v>
      </c>
      <c r="G4073" s="276">
        <v>0</v>
      </c>
      <c r="H4073" s="276">
        <v>0</v>
      </c>
      <c r="I4073" s="276">
        <v>-6618</v>
      </c>
      <c r="J4073" s="276">
        <v>-6618</v>
      </c>
      <c r="K4073" s="479">
        <v>0</v>
      </c>
    </row>
    <row r="4074" spans="1:11" x14ac:dyDescent="0.2">
      <c r="A4074" s="209" t="s">
        <v>1761</v>
      </c>
      <c r="B4074" s="209" t="s">
        <v>243</v>
      </c>
      <c r="C4074" s="209" t="s">
        <v>1753</v>
      </c>
      <c r="D4074" s="276">
        <v>0</v>
      </c>
      <c r="E4074" s="479">
        <v>0</v>
      </c>
      <c r="F4074" s="276">
        <v>0</v>
      </c>
      <c r="G4074" s="276">
        <v>0</v>
      </c>
      <c r="H4074" s="276">
        <v>0</v>
      </c>
      <c r="I4074" s="276">
        <v>-16781</v>
      </c>
      <c r="J4074" s="276">
        <v>-16781</v>
      </c>
      <c r="K4074" s="479">
        <v>0</v>
      </c>
    </row>
    <row r="4075" spans="1:11" x14ac:dyDescent="0.2">
      <c r="A4075" s="209" t="s">
        <v>1761</v>
      </c>
      <c r="B4075" s="209" t="s">
        <v>240</v>
      </c>
      <c r="C4075" s="209" t="s">
        <v>1753</v>
      </c>
      <c r="D4075" s="276">
        <v>0</v>
      </c>
      <c r="E4075" s="479">
        <v>0</v>
      </c>
      <c r="F4075" s="276">
        <v>0</v>
      </c>
      <c r="G4075" s="276">
        <v>0</v>
      </c>
      <c r="H4075" s="276">
        <v>0</v>
      </c>
      <c r="I4075" s="276">
        <v>-759</v>
      </c>
      <c r="J4075" s="276">
        <v>-759</v>
      </c>
      <c r="K4075" s="479">
        <v>0</v>
      </c>
    </row>
    <row r="4076" spans="1:11" x14ac:dyDescent="0.2">
      <c r="A4076" s="209" t="s">
        <v>1761</v>
      </c>
      <c r="B4076" s="209" t="s">
        <v>237</v>
      </c>
      <c r="C4076" s="209" t="s">
        <v>1753</v>
      </c>
      <c r="D4076" s="276">
        <v>0</v>
      </c>
      <c r="E4076" s="479">
        <v>0</v>
      </c>
      <c r="F4076" s="276">
        <v>0</v>
      </c>
      <c r="G4076" s="276">
        <v>0</v>
      </c>
      <c r="H4076" s="276">
        <v>0</v>
      </c>
      <c r="I4076" s="276">
        <v>-5893</v>
      </c>
      <c r="J4076" s="276">
        <v>-5893</v>
      </c>
      <c r="K4076" s="479">
        <v>0</v>
      </c>
    </row>
    <row r="4077" spans="1:11" x14ac:dyDescent="0.2">
      <c r="A4077" s="209" t="s">
        <v>1761</v>
      </c>
      <c r="B4077" s="209" t="s">
        <v>234</v>
      </c>
      <c r="C4077" s="209" t="s">
        <v>1753</v>
      </c>
      <c r="D4077" s="276">
        <v>0</v>
      </c>
      <c r="E4077" s="479">
        <v>0</v>
      </c>
      <c r="F4077" s="276">
        <v>0</v>
      </c>
      <c r="G4077" s="276">
        <v>0</v>
      </c>
      <c r="H4077" s="276">
        <v>0</v>
      </c>
      <c r="I4077" s="276">
        <v>-9218</v>
      </c>
      <c r="J4077" s="276">
        <v>-9218</v>
      </c>
      <c r="K4077" s="479">
        <v>0</v>
      </c>
    </row>
    <row r="4078" spans="1:11" x14ac:dyDescent="0.2">
      <c r="A4078" s="209" t="s">
        <v>1761</v>
      </c>
      <c r="B4078" s="209" t="s">
        <v>230</v>
      </c>
      <c r="C4078" s="209" t="s">
        <v>1753</v>
      </c>
      <c r="D4078" s="276">
        <v>0</v>
      </c>
      <c r="E4078" s="479">
        <v>0</v>
      </c>
      <c r="F4078" s="276">
        <v>0</v>
      </c>
      <c r="G4078" s="276">
        <v>0</v>
      </c>
      <c r="H4078" s="276">
        <v>0</v>
      </c>
      <c r="I4078" s="276">
        <v>-7284</v>
      </c>
      <c r="J4078" s="276">
        <v>-7284</v>
      </c>
      <c r="K4078" s="479">
        <v>0</v>
      </c>
    </row>
    <row r="4079" spans="1:11" x14ac:dyDescent="0.2">
      <c r="A4079" s="209" t="s">
        <v>1761</v>
      </c>
      <c r="B4079" s="209" t="s">
        <v>1100</v>
      </c>
      <c r="C4079" s="209" t="s">
        <v>1753</v>
      </c>
      <c r="D4079" s="276">
        <v>0</v>
      </c>
      <c r="E4079" s="479">
        <v>0</v>
      </c>
      <c r="F4079" s="276">
        <v>0</v>
      </c>
      <c r="G4079" s="276">
        <v>0</v>
      </c>
      <c r="H4079" s="276">
        <v>0</v>
      </c>
      <c r="I4079" s="276">
        <v>-6646</v>
      </c>
      <c r="J4079" s="276">
        <v>-6646</v>
      </c>
      <c r="K4079" s="479">
        <v>0</v>
      </c>
    </row>
    <row r="4080" spans="1:11" x14ac:dyDescent="0.2">
      <c r="A4080" s="209" t="s">
        <v>1761</v>
      </c>
      <c r="B4080" s="209" t="s">
        <v>1101</v>
      </c>
      <c r="C4080" s="209" t="s">
        <v>1753</v>
      </c>
      <c r="D4080" s="276">
        <v>0</v>
      </c>
      <c r="E4080" s="479">
        <v>0</v>
      </c>
      <c r="F4080" s="276">
        <v>0</v>
      </c>
      <c r="G4080" s="276">
        <v>0</v>
      </c>
      <c r="H4080" s="276">
        <v>0</v>
      </c>
      <c r="I4080" s="276">
        <v>-13070</v>
      </c>
      <c r="J4080" s="276">
        <v>-13070</v>
      </c>
      <c r="K4080" s="479">
        <v>0</v>
      </c>
    </row>
    <row r="4081" spans="1:11" x14ac:dyDescent="0.2">
      <c r="A4081" s="209" t="s">
        <v>1761</v>
      </c>
      <c r="B4081" s="209" t="s">
        <v>1102</v>
      </c>
      <c r="C4081" s="209" t="s">
        <v>1753</v>
      </c>
      <c r="D4081" s="276">
        <v>0</v>
      </c>
      <c r="E4081" s="479">
        <v>0</v>
      </c>
      <c r="F4081" s="276">
        <v>0</v>
      </c>
      <c r="G4081" s="276">
        <v>0</v>
      </c>
      <c r="H4081" s="276">
        <v>0</v>
      </c>
      <c r="I4081" s="276">
        <v>-26741</v>
      </c>
      <c r="J4081" s="276">
        <v>-26741</v>
      </c>
      <c r="K4081" s="479">
        <v>0</v>
      </c>
    </row>
    <row r="4082" spans="1:11" x14ac:dyDescent="0.2">
      <c r="A4082" s="209" t="s">
        <v>1761</v>
      </c>
      <c r="B4082" s="209" t="s">
        <v>1103</v>
      </c>
      <c r="C4082" s="209" t="s">
        <v>1753</v>
      </c>
      <c r="D4082" s="276">
        <v>0</v>
      </c>
      <c r="E4082" s="479">
        <v>0</v>
      </c>
      <c r="F4082" s="276">
        <v>0</v>
      </c>
      <c r="G4082" s="276">
        <v>0</v>
      </c>
      <c r="H4082" s="276">
        <v>0</v>
      </c>
      <c r="I4082" s="276">
        <v>-10660</v>
      </c>
      <c r="J4082" s="276">
        <v>-10660</v>
      </c>
      <c r="K4082" s="479">
        <v>0</v>
      </c>
    </row>
    <row r="4083" spans="1:11" x14ac:dyDescent="0.2">
      <c r="A4083" s="209" t="s">
        <v>1761</v>
      </c>
      <c r="B4083" s="209" t="s">
        <v>1104</v>
      </c>
      <c r="C4083" s="209" t="s">
        <v>1753</v>
      </c>
      <c r="D4083" s="276">
        <v>0</v>
      </c>
      <c r="E4083" s="479">
        <v>0</v>
      </c>
      <c r="F4083" s="276">
        <v>0</v>
      </c>
      <c r="G4083" s="276">
        <v>0</v>
      </c>
      <c r="H4083" s="276">
        <v>0</v>
      </c>
      <c r="I4083" s="276">
        <v>-25703</v>
      </c>
      <c r="J4083" s="276">
        <v>-25703</v>
      </c>
      <c r="K4083" s="479">
        <v>0</v>
      </c>
    </row>
    <row r="4084" spans="1:11" x14ac:dyDescent="0.2">
      <c r="A4084" s="209" t="s">
        <v>1761</v>
      </c>
      <c r="B4084" s="209" t="s">
        <v>1105</v>
      </c>
      <c r="C4084" s="209" t="s">
        <v>1753</v>
      </c>
      <c r="D4084" s="276">
        <v>0</v>
      </c>
      <c r="E4084" s="479">
        <v>0</v>
      </c>
      <c r="F4084" s="276">
        <v>0</v>
      </c>
      <c r="G4084" s="276">
        <v>0</v>
      </c>
      <c r="H4084" s="276">
        <v>0</v>
      </c>
      <c r="I4084" s="276">
        <v>-15034</v>
      </c>
      <c r="J4084" s="276">
        <v>-15034</v>
      </c>
      <c r="K4084" s="479">
        <v>0</v>
      </c>
    </row>
    <row r="4085" spans="1:11" x14ac:dyDescent="0.2">
      <c r="A4085" s="209" t="s">
        <v>1761</v>
      </c>
      <c r="B4085" s="209" t="s">
        <v>206</v>
      </c>
      <c r="C4085" s="209" t="s">
        <v>1753</v>
      </c>
      <c r="D4085" s="276">
        <v>0</v>
      </c>
      <c r="E4085" s="479">
        <v>0</v>
      </c>
      <c r="F4085" s="276">
        <v>0</v>
      </c>
      <c r="G4085" s="276">
        <v>0</v>
      </c>
      <c r="H4085" s="276">
        <v>0</v>
      </c>
      <c r="I4085" s="276">
        <v>-35123</v>
      </c>
      <c r="J4085" s="276">
        <v>-35123</v>
      </c>
      <c r="K4085" s="479">
        <v>0</v>
      </c>
    </row>
    <row r="4086" spans="1:11" x14ac:dyDescent="0.2">
      <c r="A4086" s="209" t="s">
        <v>1761</v>
      </c>
      <c r="B4086" s="209" t="s">
        <v>205</v>
      </c>
      <c r="C4086" s="209" t="s">
        <v>1753</v>
      </c>
      <c r="D4086" s="276">
        <v>0</v>
      </c>
      <c r="E4086" s="479">
        <v>0</v>
      </c>
      <c r="F4086" s="276">
        <v>0</v>
      </c>
      <c r="G4086" s="276">
        <v>0</v>
      </c>
      <c r="H4086" s="276">
        <v>0</v>
      </c>
      <c r="I4086" s="276">
        <v>-2384</v>
      </c>
      <c r="J4086" s="276">
        <v>-2384</v>
      </c>
      <c r="K4086" s="479">
        <v>0</v>
      </c>
    </row>
    <row r="4087" spans="1:11" x14ac:dyDescent="0.2">
      <c r="A4087" s="209" t="s">
        <v>1761</v>
      </c>
      <c r="B4087" s="209" t="s">
        <v>202</v>
      </c>
      <c r="C4087" s="209" t="s">
        <v>1753</v>
      </c>
      <c r="D4087" s="276">
        <v>0</v>
      </c>
      <c r="E4087" s="479">
        <v>0</v>
      </c>
      <c r="F4087" s="276">
        <v>0</v>
      </c>
      <c r="G4087" s="276">
        <v>0</v>
      </c>
      <c r="H4087" s="276">
        <v>0</v>
      </c>
      <c r="I4087" s="276">
        <v>-1268</v>
      </c>
      <c r="J4087" s="276">
        <v>-1268</v>
      </c>
      <c r="K4087" s="479">
        <v>0</v>
      </c>
    </row>
    <row r="4088" spans="1:11" x14ac:dyDescent="0.2">
      <c r="A4088" s="209" t="s">
        <v>1761</v>
      </c>
      <c r="B4088" s="209" t="s">
        <v>195</v>
      </c>
      <c r="C4088" s="209" t="s">
        <v>1753</v>
      </c>
      <c r="D4088" s="276">
        <v>0</v>
      </c>
      <c r="E4088" s="479">
        <v>0</v>
      </c>
      <c r="F4088" s="276">
        <v>0</v>
      </c>
      <c r="G4088" s="276">
        <v>0</v>
      </c>
      <c r="H4088" s="276">
        <v>0</v>
      </c>
      <c r="I4088" s="276">
        <v>-12339</v>
      </c>
      <c r="J4088" s="276">
        <v>-12339</v>
      </c>
      <c r="K4088" s="479">
        <v>0</v>
      </c>
    </row>
    <row r="4089" spans="1:11" x14ac:dyDescent="0.2">
      <c r="A4089" s="209" t="s">
        <v>1761</v>
      </c>
      <c r="B4089" s="209" t="s">
        <v>194</v>
      </c>
      <c r="C4089" s="209" t="s">
        <v>1753</v>
      </c>
      <c r="D4089" s="276">
        <v>0</v>
      </c>
      <c r="E4089" s="479">
        <v>0</v>
      </c>
      <c r="F4089" s="276">
        <v>0</v>
      </c>
      <c r="G4089" s="276">
        <v>0</v>
      </c>
      <c r="H4089" s="276">
        <v>0</v>
      </c>
      <c r="I4089" s="276">
        <v>-12829</v>
      </c>
      <c r="J4089" s="276">
        <v>-12829</v>
      </c>
      <c r="K4089" s="479">
        <v>0</v>
      </c>
    </row>
    <row r="4090" spans="1:11" x14ac:dyDescent="0.2">
      <c r="A4090" s="209" t="s">
        <v>1761</v>
      </c>
      <c r="B4090" s="209" t="s">
        <v>167</v>
      </c>
      <c r="C4090" s="209" t="s">
        <v>1753</v>
      </c>
      <c r="D4090" s="276">
        <v>0</v>
      </c>
      <c r="E4090" s="479">
        <v>0</v>
      </c>
      <c r="F4090" s="276">
        <v>0</v>
      </c>
      <c r="G4090" s="276">
        <v>0</v>
      </c>
      <c r="H4090" s="276">
        <v>0</v>
      </c>
      <c r="I4090" s="276">
        <v>-10919</v>
      </c>
      <c r="J4090" s="276">
        <v>-10919</v>
      </c>
      <c r="K4090" s="479">
        <v>0</v>
      </c>
    </row>
    <row r="4091" spans="1:11" x14ac:dyDescent="0.2">
      <c r="A4091" s="209" t="s">
        <v>1761</v>
      </c>
      <c r="B4091" s="209" t="s">
        <v>1106</v>
      </c>
      <c r="C4091" s="209" t="s">
        <v>1753</v>
      </c>
      <c r="D4091" s="276">
        <v>0</v>
      </c>
      <c r="E4091" s="479">
        <v>0</v>
      </c>
      <c r="F4091" s="276">
        <v>0</v>
      </c>
      <c r="G4091" s="276">
        <v>0</v>
      </c>
      <c r="H4091" s="276">
        <v>0</v>
      </c>
      <c r="I4091" s="276">
        <v>-2983</v>
      </c>
      <c r="J4091" s="276">
        <v>-2983</v>
      </c>
      <c r="K4091" s="479">
        <v>0</v>
      </c>
    </row>
    <row r="4092" spans="1:11" x14ac:dyDescent="0.2">
      <c r="A4092" s="209" t="s">
        <v>1761</v>
      </c>
      <c r="B4092" s="209" t="s">
        <v>1107</v>
      </c>
      <c r="C4092" s="209" t="s">
        <v>1753</v>
      </c>
      <c r="D4092" s="276">
        <v>0</v>
      </c>
      <c r="E4092" s="479">
        <v>0</v>
      </c>
      <c r="F4092" s="276">
        <v>0</v>
      </c>
      <c r="G4092" s="276">
        <v>0</v>
      </c>
      <c r="H4092" s="276">
        <v>0</v>
      </c>
      <c r="I4092" s="276">
        <v>-4867</v>
      </c>
      <c r="J4092" s="276">
        <v>-4867</v>
      </c>
      <c r="K4092" s="479">
        <v>0</v>
      </c>
    </row>
    <row r="4093" spans="1:11" x14ac:dyDescent="0.2">
      <c r="A4093" s="209" t="s">
        <v>1761</v>
      </c>
      <c r="B4093" s="209" t="s">
        <v>156</v>
      </c>
      <c r="C4093" s="209" t="s">
        <v>1753</v>
      </c>
      <c r="D4093" s="276">
        <v>0</v>
      </c>
      <c r="E4093" s="479">
        <v>0</v>
      </c>
      <c r="F4093" s="276">
        <v>0</v>
      </c>
      <c r="G4093" s="276">
        <v>0</v>
      </c>
      <c r="H4093" s="276">
        <v>0</v>
      </c>
      <c r="I4093" s="276">
        <v>-19686</v>
      </c>
      <c r="J4093" s="276">
        <v>-19686</v>
      </c>
      <c r="K4093" s="479">
        <v>0</v>
      </c>
    </row>
    <row r="4094" spans="1:11" x14ac:dyDescent="0.2">
      <c r="A4094" s="209" t="s">
        <v>1761</v>
      </c>
      <c r="B4094" s="209" t="s">
        <v>154</v>
      </c>
      <c r="C4094" s="209" t="s">
        <v>1753</v>
      </c>
      <c r="D4094" s="276">
        <v>0</v>
      </c>
      <c r="E4094" s="479">
        <v>0</v>
      </c>
      <c r="F4094" s="276">
        <v>0</v>
      </c>
      <c r="G4094" s="276">
        <v>0</v>
      </c>
      <c r="H4094" s="276">
        <v>0</v>
      </c>
      <c r="I4094" s="276">
        <v>-3911</v>
      </c>
      <c r="J4094" s="276">
        <v>-3911</v>
      </c>
      <c r="K4094" s="479">
        <v>0</v>
      </c>
    </row>
    <row r="4095" spans="1:11" x14ac:dyDescent="0.2">
      <c r="A4095" s="209" t="s">
        <v>1761</v>
      </c>
      <c r="B4095" s="209" t="s">
        <v>152</v>
      </c>
      <c r="C4095" s="209" t="s">
        <v>1753</v>
      </c>
      <c r="D4095" s="276">
        <v>0</v>
      </c>
      <c r="E4095" s="479">
        <v>0</v>
      </c>
      <c r="F4095" s="276">
        <v>0</v>
      </c>
      <c r="G4095" s="276">
        <v>0</v>
      </c>
      <c r="H4095" s="276">
        <v>0</v>
      </c>
      <c r="I4095" s="276">
        <v>-21638</v>
      </c>
      <c r="J4095" s="276">
        <v>-21638</v>
      </c>
      <c r="K4095" s="479">
        <v>0</v>
      </c>
    </row>
    <row r="4096" spans="1:11" x14ac:dyDescent="0.2">
      <c r="A4096" s="209" t="s">
        <v>1761</v>
      </c>
      <c r="B4096" s="209" t="s">
        <v>1108</v>
      </c>
      <c r="C4096" s="209" t="s">
        <v>1753</v>
      </c>
      <c r="D4096" s="276">
        <v>0</v>
      </c>
      <c r="E4096" s="479">
        <v>0</v>
      </c>
      <c r="F4096" s="276">
        <v>0</v>
      </c>
      <c r="G4096" s="276">
        <v>0</v>
      </c>
      <c r="H4096" s="276">
        <v>0</v>
      </c>
      <c r="I4096" s="276">
        <v>-2610</v>
      </c>
      <c r="J4096" s="276">
        <v>-2610</v>
      </c>
      <c r="K4096" s="479">
        <v>0</v>
      </c>
    </row>
    <row r="4097" spans="1:11" x14ac:dyDescent="0.2">
      <c r="A4097" s="209" t="s">
        <v>1761</v>
      </c>
      <c r="B4097" s="209" t="s">
        <v>1109</v>
      </c>
      <c r="C4097" s="209" t="s">
        <v>1753</v>
      </c>
      <c r="D4097" s="276">
        <v>0</v>
      </c>
      <c r="E4097" s="479">
        <v>0</v>
      </c>
      <c r="F4097" s="276">
        <v>0</v>
      </c>
      <c r="G4097" s="276">
        <v>0</v>
      </c>
      <c r="H4097" s="276">
        <v>0</v>
      </c>
      <c r="I4097" s="276">
        <v>-4107</v>
      </c>
      <c r="J4097" s="276">
        <v>-4107</v>
      </c>
      <c r="K4097" s="479">
        <v>0</v>
      </c>
    </row>
    <row r="4098" spans="1:11" x14ac:dyDescent="0.2">
      <c r="A4098" s="209" t="s">
        <v>1761</v>
      </c>
      <c r="B4098" s="209" t="s">
        <v>1110</v>
      </c>
      <c r="C4098" s="209" t="s">
        <v>1753</v>
      </c>
      <c r="D4098" s="276">
        <v>0</v>
      </c>
      <c r="E4098" s="479">
        <v>0</v>
      </c>
      <c r="F4098" s="276">
        <v>0</v>
      </c>
      <c r="G4098" s="276">
        <v>0</v>
      </c>
      <c r="H4098" s="276">
        <v>0</v>
      </c>
      <c r="I4098" s="276">
        <v>-2322</v>
      </c>
      <c r="J4098" s="276">
        <v>-2322</v>
      </c>
      <c r="K4098" s="479">
        <v>0</v>
      </c>
    </row>
    <row r="4099" spans="1:11" x14ac:dyDescent="0.2">
      <c r="A4099" s="209" t="s">
        <v>1761</v>
      </c>
      <c r="B4099" s="209" t="s">
        <v>1111</v>
      </c>
      <c r="C4099" s="209" t="s">
        <v>1753</v>
      </c>
      <c r="D4099" s="276">
        <v>0</v>
      </c>
      <c r="E4099" s="479">
        <v>0</v>
      </c>
      <c r="F4099" s="276">
        <v>0</v>
      </c>
      <c r="G4099" s="276">
        <v>0</v>
      </c>
      <c r="H4099" s="276">
        <v>0</v>
      </c>
      <c r="I4099" s="276">
        <v>-992</v>
      </c>
      <c r="J4099" s="276">
        <v>-992</v>
      </c>
      <c r="K4099" s="479">
        <v>0</v>
      </c>
    </row>
    <row r="4100" spans="1:11" x14ac:dyDescent="0.2">
      <c r="A4100" s="209" t="s">
        <v>1761</v>
      </c>
      <c r="B4100" s="209" t="s">
        <v>1112</v>
      </c>
      <c r="C4100" s="209" t="s">
        <v>1753</v>
      </c>
      <c r="D4100" s="276">
        <v>0</v>
      </c>
      <c r="E4100" s="479">
        <v>0</v>
      </c>
      <c r="F4100" s="276">
        <v>0</v>
      </c>
      <c r="G4100" s="276">
        <v>0</v>
      </c>
      <c r="H4100" s="276">
        <v>0</v>
      </c>
      <c r="I4100" s="276">
        <v>-7896</v>
      </c>
      <c r="J4100" s="276">
        <v>-7896</v>
      </c>
      <c r="K4100" s="479">
        <v>0</v>
      </c>
    </row>
    <row r="4101" spans="1:11" x14ac:dyDescent="0.2">
      <c r="A4101" s="209" t="s">
        <v>1761</v>
      </c>
      <c r="B4101" s="209" t="s">
        <v>142</v>
      </c>
      <c r="C4101" s="209" t="s">
        <v>1753</v>
      </c>
      <c r="D4101" s="276">
        <v>0</v>
      </c>
      <c r="E4101" s="479">
        <v>0</v>
      </c>
      <c r="F4101" s="276">
        <v>0</v>
      </c>
      <c r="G4101" s="276">
        <v>0</v>
      </c>
      <c r="H4101" s="276">
        <v>0</v>
      </c>
      <c r="I4101" s="276">
        <v>-38920</v>
      </c>
      <c r="J4101" s="276">
        <v>-38920</v>
      </c>
      <c r="K4101" s="479">
        <v>0</v>
      </c>
    </row>
    <row r="4102" spans="1:11" x14ac:dyDescent="0.2">
      <c r="A4102" s="209" t="s">
        <v>1761</v>
      </c>
      <c r="B4102" s="209" t="s">
        <v>131</v>
      </c>
      <c r="C4102" s="209" t="s">
        <v>1753</v>
      </c>
      <c r="D4102" s="276">
        <v>0</v>
      </c>
      <c r="E4102" s="479">
        <v>0</v>
      </c>
      <c r="F4102" s="276">
        <v>0</v>
      </c>
      <c r="G4102" s="276">
        <v>0</v>
      </c>
      <c r="H4102" s="276">
        <v>0</v>
      </c>
      <c r="I4102" s="276">
        <v>-1137</v>
      </c>
      <c r="J4102" s="276">
        <v>-1137</v>
      </c>
      <c r="K4102" s="479">
        <v>0</v>
      </c>
    </row>
    <row r="4103" spans="1:11" x14ac:dyDescent="0.2">
      <c r="A4103" s="209" t="s">
        <v>1761</v>
      </c>
      <c r="B4103" s="209" t="s">
        <v>126</v>
      </c>
      <c r="C4103" s="209" t="s">
        <v>1753</v>
      </c>
      <c r="D4103" s="276">
        <v>0</v>
      </c>
      <c r="E4103" s="479">
        <v>0</v>
      </c>
      <c r="F4103" s="276">
        <v>0</v>
      </c>
      <c r="G4103" s="276">
        <v>0</v>
      </c>
      <c r="H4103" s="276">
        <v>0</v>
      </c>
      <c r="I4103" s="276">
        <v>-62842</v>
      </c>
      <c r="J4103" s="276">
        <v>-62842</v>
      </c>
      <c r="K4103" s="479">
        <v>0</v>
      </c>
    </row>
    <row r="4104" spans="1:11" x14ac:dyDescent="0.2">
      <c r="A4104" s="209" t="s">
        <v>1761</v>
      </c>
      <c r="B4104" s="209" t="s">
        <v>1113</v>
      </c>
      <c r="C4104" s="209" t="s">
        <v>1753</v>
      </c>
      <c r="D4104" s="276">
        <v>0</v>
      </c>
      <c r="E4104" s="479">
        <v>0</v>
      </c>
      <c r="F4104" s="276">
        <v>0</v>
      </c>
      <c r="G4104" s="276">
        <v>0</v>
      </c>
      <c r="H4104" s="276">
        <v>0</v>
      </c>
      <c r="I4104" s="276">
        <v>-3616</v>
      </c>
      <c r="J4104" s="276">
        <v>-3616</v>
      </c>
      <c r="K4104" s="479">
        <v>0</v>
      </c>
    </row>
    <row r="4105" spans="1:11" x14ac:dyDescent="0.2">
      <c r="A4105" s="209" t="s">
        <v>1761</v>
      </c>
      <c r="B4105" s="209" t="s">
        <v>1114</v>
      </c>
      <c r="C4105" s="209" t="s">
        <v>1753</v>
      </c>
      <c r="D4105" s="276">
        <v>0</v>
      </c>
      <c r="E4105" s="479">
        <v>0</v>
      </c>
      <c r="F4105" s="276">
        <v>0</v>
      </c>
      <c r="G4105" s="276">
        <v>0</v>
      </c>
      <c r="H4105" s="276">
        <v>0</v>
      </c>
      <c r="I4105" s="276">
        <v>-4992</v>
      </c>
      <c r="J4105" s="276">
        <v>-4992</v>
      </c>
      <c r="K4105" s="479">
        <v>0</v>
      </c>
    </row>
    <row r="4106" spans="1:11" x14ac:dyDescent="0.2">
      <c r="A4106" s="209" t="s">
        <v>1761</v>
      </c>
      <c r="B4106" s="209" t="s">
        <v>115</v>
      </c>
      <c r="C4106" s="209" t="s">
        <v>1753</v>
      </c>
      <c r="D4106" s="276">
        <v>0</v>
      </c>
      <c r="E4106" s="479">
        <v>0</v>
      </c>
      <c r="F4106" s="276">
        <v>0</v>
      </c>
      <c r="G4106" s="276">
        <v>0</v>
      </c>
      <c r="H4106" s="276">
        <v>0</v>
      </c>
      <c r="I4106" s="276">
        <v>-674</v>
      </c>
      <c r="J4106" s="276">
        <v>-674</v>
      </c>
      <c r="K4106" s="479">
        <v>0</v>
      </c>
    </row>
    <row r="4107" spans="1:11" x14ac:dyDescent="0.2">
      <c r="A4107" s="209" t="s">
        <v>1761</v>
      </c>
      <c r="B4107" s="209" t="s">
        <v>1115</v>
      </c>
      <c r="C4107" s="209" t="s">
        <v>1753</v>
      </c>
      <c r="D4107" s="276">
        <v>0</v>
      </c>
      <c r="E4107" s="479">
        <v>0</v>
      </c>
      <c r="F4107" s="276">
        <v>0</v>
      </c>
      <c r="G4107" s="276">
        <v>0</v>
      </c>
      <c r="H4107" s="276">
        <v>0</v>
      </c>
      <c r="I4107" s="276">
        <v>-3757</v>
      </c>
      <c r="J4107" s="276">
        <v>-3757</v>
      </c>
      <c r="K4107" s="479">
        <v>0</v>
      </c>
    </row>
    <row r="4108" spans="1:11" x14ac:dyDescent="0.2">
      <c r="A4108" s="209" t="s">
        <v>1761</v>
      </c>
      <c r="B4108" s="209" t="s">
        <v>107</v>
      </c>
      <c r="C4108" s="209" t="s">
        <v>1753</v>
      </c>
      <c r="D4108" s="276">
        <v>0</v>
      </c>
      <c r="E4108" s="479">
        <v>0</v>
      </c>
      <c r="F4108" s="276">
        <v>0</v>
      </c>
      <c r="G4108" s="276">
        <v>0</v>
      </c>
      <c r="H4108" s="276">
        <v>0</v>
      </c>
      <c r="I4108" s="276">
        <v>-11820</v>
      </c>
      <c r="J4108" s="276">
        <v>-11820</v>
      </c>
      <c r="K4108" s="479">
        <v>0</v>
      </c>
    </row>
    <row r="4109" spans="1:11" x14ac:dyDescent="0.2">
      <c r="A4109" s="209" t="s">
        <v>1761</v>
      </c>
      <c r="B4109" s="209" t="s">
        <v>98</v>
      </c>
      <c r="C4109" s="209" t="s">
        <v>1753</v>
      </c>
      <c r="D4109" s="276">
        <v>0</v>
      </c>
      <c r="E4109" s="479">
        <v>0</v>
      </c>
      <c r="F4109" s="276">
        <v>0</v>
      </c>
      <c r="G4109" s="276">
        <v>0</v>
      </c>
      <c r="H4109" s="276">
        <v>0</v>
      </c>
      <c r="I4109" s="276">
        <v>-1244</v>
      </c>
      <c r="J4109" s="276">
        <v>-1244</v>
      </c>
      <c r="K4109" s="479">
        <v>0</v>
      </c>
    </row>
    <row r="4110" spans="1:11" x14ac:dyDescent="0.2">
      <c r="A4110" s="209" t="s">
        <v>1761</v>
      </c>
      <c r="B4110" s="209" t="s">
        <v>94</v>
      </c>
      <c r="C4110" s="209" t="s">
        <v>1753</v>
      </c>
      <c r="D4110" s="276">
        <v>0</v>
      </c>
      <c r="E4110" s="479">
        <v>0</v>
      </c>
      <c r="F4110" s="276">
        <v>0</v>
      </c>
      <c r="G4110" s="276">
        <v>0</v>
      </c>
      <c r="H4110" s="276">
        <v>0</v>
      </c>
      <c r="I4110" s="276">
        <v>-785</v>
      </c>
      <c r="J4110" s="276">
        <v>-785</v>
      </c>
      <c r="K4110" s="479">
        <v>0</v>
      </c>
    </row>
    <row r="4111" spans="1:11" x14ac:dyDescent="0.2">
      <c r="A4111" s="209" t="s">
        <v>1761</v>
      </c>
      <c r="B4111" s="209" t="s">
        <v>1116</v>
      </c>
      <c r="C4111" s="209" t="s">
        <v>1753</v>
      </c>
      <c r="D4111" s="276">
        <v>0</v>
      </c>
      <c r="E4111" s="479">
        <v>0</v>
      </c>
      <c r="F4111" s="276">
        <v>0</v>
      </c>
      <c r="G4111" s="276">
        <v>0</v>
      </c>
      <c r="H4111" s="276">
        <v>0</v>
      </c>
      <c r="I4111" s="276">
        <v>-331</v>
      </c>
      <c r="J4111" s="276">
        <v>-331</v>
      </c>
      <c r="K4111" s="479">
        <v>0</v>
      </c>
    </row>
    <row r="4112" spans="1:11" x14ac:dyDescent="0.2">
      <c r="A4112" s="209" t="s">
        <v>1761</v>
      </c>
      <c r="B4112" s="209" t="s">
        <v>79</v>
      </c>
      <c r="C4112" s="209" t="s">
        <v>1753</v>
      </c>
      <c r="D4112" s="276">
        <v>0</v>
      </c>
      <c r="E4112" s="479">
        <v>0</v>
      </c>
      <c r="F4112" s="276">
        <v>0</v>
      </c>
      <c r="G4112" s="276">
        <v>0</v>
      </c>
      <c r="H4112" s="276">
        <v>0</v>
      </c>
      <c r="I4112" s="276">
        <v>-11982</v>
      </c>
      <c r="J4112" s="276">
        <v>-11982</v>
      </c>
      <c r="K4112" s="479">
        <v>0</v>
      </c>
    </row>
    <row r="4113" spans="1:11" x14ac:dyDescent="0.2">
      <c r="A4113" s="209" t="s">
        <v>1761</v>
      </c>
      <c r="B4113" s="209" t="s">
        <v>74</v>
      </c>
      <c r="C4113" s="209" t="s">
        <v>1753</v>
      </c>
      <c r="D4113" s="276">
        <v>0</v>
      </c>
      <c r="E4113" s="479">
        <v>0</v>
      </c>
      <c r="F4113" s="276">
        <v>0</v>
      </c>
      <c r="G4113" s="276">
        <v>0</v>
      </c>
      <c r="H4113" s="276">
        <v>0</v>
      </c>
      <c r="I4113" s="276">
        <v>-9970</v>
      </c>
      <c r="J4113" s="276">
        <v>-9970</v>
      </c>
      <c r="K4113" s="479">
        <v>0</v>
      </c>
    </row>
    <row r="4114" spans="1:11" x14ac:dyDescent="0.2">
      <c r="A4114" s="209" t="s">
        <v>1761</v>
      </c>
      <c r="B4114" s="209" t="s">
        <v>68</v>
      </c>
      <c r="C4114" s="209" t="s">
        <v>1753</v>
      </c>
      <c r="D4114" s="276">
        <v>0</v>
      </c>
      <c r="E4114" s="479">
        <v>0</v>
      </c>
      <c r="F4114" s="276">
        <v>0</v>
      </c>
      <c r="G4114" s="276">
        <v>0</v>
      </c>
      <c r="H4114" s="276">
        <v>0</v>
      </c>
      <c r="I4114" s="276">
        <v>-33594</v>
      </c>
      <c r="J4114" s="276">
        <v>-33594</v>
      </c>
      <c r="K4114" s="479">
        <v>0</v>
      </c>
    </row>
    <row r="4115" spans="1:11" x14ac:dyDescent="0.2">
      <c r="A4115" s="209" t="s">
        <v>1761</v>
      </c>
      <c r="B4115" s="209" t="s">
        <v>59</v>
      </c>
      <c r="C4115" s="209" t="s">
        <v>1753</v>
      </c>
      <c r="D4115" s="276">
        <v>0</v>
      </c>
      <c r="E4115" s="479">
        <v>0</v>
      </c>
      <c r="F4115" s="276">
        <v>0</v>
      </c>
      <c r="G4115" s="276">
        <v>0</v>
      </c>
      <c r="H4115" s="276">
        <v>0</v>
      </c>
      <c r="I4115" s="276">
        <v>-4613</v>
      </c>
      <c r="J4115" s="276">
        <v>-4613</v>
      </c>
      <c r="K4115" s="479">
        <v>0</v>
      </c>
    </row>
    <row r="4116" spans="1:11" x14ac:dyDescent="0.2">
      <c r="A4116" s="209" t="s">
        <v>1761</v>
      </c>
      <c r="B4116" s="209" t="s">
        <v>54</v>
      </c>
      <c r="C4116" s="209" t="s">
        <v>1753</v>
      </c>
      <c r="D4116" s="276">
        <v>0</v>
      </c>
      <c r="E4116" s="479">
        <v>0</v>
      </c>
      <c r="F4116" s="276">
        <v>0</v>
      </c>
      <c r="G4116" s="276">
        <v>0</v>
      </c>
      <c r="H4116" s="276">
        <v>0</v>
      </c>
      <c r="I4116" s="276">
        <v>-15748</v>
      </c>
      <c r="J4116" s="276">
        <v>-15748</v>
      </c>
      <c r="K4116" s="479">
        <v>0</v>
      </c>
    </row>
    <row r="4117" spans="1:11" x14ac:dyDescent="0.2">
      <c r="A4117" s="209" t="s">
        <v>1761</v>
      </c>
      <c r="B4117" s="209" t="s">
        <v>50</v>
      </c>
      <c r="C4117" s="209" t="s">
        <v>1753</v>
      </c>
      <c r="D4117" s="276">
        <v>0</v>
      </c>
      <c r="E4117" s="479">
        <v>0</v>
      </c>
      <c r="F4117" s="276">
        <v>0</v>
      </c>
      <c r="G4117" s="276">
        <v>0</v>
      </c>
      <c r="H4117" s="276">
        <v>0</v>
      </c>
      <c r="I4117" s="276">
        <v>-6200</v>
      </c>
      <c r="J4117" s="276">
        <v>-6200</v>
      </c>
      <c r="K4117" s="479">
        <v>0</v>
      </c>
    </row>
    <row r="4118" spans="1:11" x14ac:dyDescent="0.2">
      <c r="A4118" s="209" t="s">
        <v>1761</v>
      </c>
      <c r="B4118" s="209" t="s">
        <v>1117</v>
      </c>
      <c r="C4118" s="209" t="s">
        <v>1753</v>
      </c>
      <c r="D4118" s="276">
        <v>0</v>
      </c>
      <c r="E4118" s="479">
        <v>0</v>
      </c>
      <c r="F4118" s="276">
        <v>0</v>
      </c>
      <c r="G4118" s="276">
        <v>0</v>
      </c>
      <c r="H4118" s="276">
        <v>0</v>
      </c>
      <c r="I4118" s="276">
        <v>-7358</v>
      </c>
      <c r="J4118" s="276">
        <v>-7358</v>
      </c>
      <c r="K4118" s="479">
        <v>0</v>
      </c>
    </row>
    <row r="4119" spans="1:11" x14ac:dyDescent="0.2">
      <c r="A4119" s="209" t="s">
        <v>1761</v>
      </c>
      <c r="B4119" s="209" t="s">
        <v>41</v>
      </c>
      <c r="C4119" s="209" t="s">
        <v>1753</v>
      </c>
      <c r="D4119" s="276">
        <v>0</v>
      </c>
      <c r="E4119" s="479">
        <v>0</v>
      </c>
      <c r="F4119" s="276">
        <v>0</v>
      </c>
      <c r="G4119" s="276">
        <v>0</v>
      </c>
      <c r="H4119" s="276">
        <v>0</v>
      </c>
      <c r="I4119" s="276">
        <v>-58604</v>
      </c>
      <c r="J4119" s="276">
        <v>-58604</v>
      </c>
      <c r="K4119" s="479">
        <v>0</v>
      </c>
    </row>
    <row r="4120" spans="1:11" x14ac:dyDescent="0.2">
      <c r="A4120" s="209" t="s">
        <v>1761</v>
      </c>
      <c r="B4120" s="209" t="s">
        <v>35</v>
      </c>
      <c r="C4120" s="209" t="s">
        <v>1753</v>
      </c>
      <c r="D4120" s="276">
        <v>0</v>
      </c>
      <c r="E4120" s="479">
        <v>0</v>
      </c>
      <c r="F4120" s="276">
        <v>0</v>
      </c>
      <c r="G4120" s="276">
        <v>0</v>
      </c>
      <c r="H4120" s="276">
        <v>0</v>
      </c>
      <c r="I4120" s="276">
        <v>-10177</v>
      </c>
      <c r="J4120" s="276">
        <v>-10177</v>
      </c>
      <c r="K4120" s="479">
        <v>0</v>
      </c>
    </row>
    <row r="4121" spans="1:11" x14ac:dyDescent="0.2">
      <c r="A4121" s="209" t="s">
        <v>1761</v>
      </c>
      <c r="B4121" s="209" t="s">
        <v>1118</v>
      </c>
      <c r="C4121" s="209" t="s">
        <v>1753</v>
      </c>
      <c r="D4121" s="276">
        <v>0</v>
      </c>
      <c r="E4121" s="479">
        <v>0</v>
      </c>
      <c r="F4121" s="276">
        <v>0</v>
      </c>
      <c r="G4121" s="276">
        <v>0</v>
      </c>
      <c r="H4121" s="276">
        <v>0</v>
      </c>
      <c r="I4121" s="276">
        <v>-31157</v>
      </c>
      <c r="J4121" s="276">
        <v>-31157</v>
      </c>
      <c r="K4121" s="479">
        <v>0</v>
      </c>
    </row>
    <row r="4122" spans="1:11" x14ac:dyDescent="0.2">
      <c r="A4122" s="209" t="s">
        <v>1761</v>
      </c>
      <c r="B4122" s="209" t="s">
        <v>26</v>
      </c>
      <c r="C4122" s="209" t="s">
        <v>1753</v>
      </c>
      <c r="D4122" s="276">
        <v>0</v>
      </c>
      <c r="E4122" s="479">
        <v>0</v>
      </c>
      <c r="F4122" s="276">
        <v>0</v>
      </c>
      <c r="G4122" s="276">
        <v>0</v>
      </c>
      <c r="H4122" s="276">
        <v>0</v>
      </c>
      <c r="I4122" s="276">
        <v>-2554</v>
      </c>
      <c r="J4122" s="276">
        <v>-2554</v>
      </c>
      <c r="K4122" s="479">
        <v>0</v>
      </c>
    </row>
    <row r="4123" spans="1:11" x14ac:dyDescent="0.2">
      <c r="A4123" s="209" t="s">
        <v>1761</v>
      </c>
      <c r="B4123" s="209" t="s">
        <v>23</v>
      </c>
      <c r="C4123" s="209" t="s">
        <v>1753</v>
      </c>
      <c r="D4123" s="276">
        <v>0</v>
      </c>
      <c r="E4123" s="479">
        <v>0</v>
      </c>
      <c r="F4123" s="276">
        <v>0</v>
      </c>
      <c r="G4123" s="276">
        <v>0</v>
      </c>
      <c r="H4123" s="276">
        <v>0</v>
      </c>
      <c r="I4123" s="276">
        <v>-2912</v>
      </c>
      <c r="J4123" s="276">
        <v>-2912</v>
      </c>
      <c r="K4123" s="479">
        <v>0</v>
      </c>
    </row>
    <row r="4124" spans="1:11" x14ac:dyDescent="0.2">
      <c r="A4124" s="209" t="s">
        <v>1761</v>
      </c>
      <c r="B4124" s="209" t="s">
        <v>21</v>
      </c>
      <c r="C4124" s="209" t="s">
        <v>1753</v>
      </c>
      <c r="D4124" s="276">
        <v>0</v>
      </c>
      <c r="E4124" s="479">
        <v>0</v>
      </c>
      <c r="F4124" s="276">
        <v>0</v>
      </c>
      <c r="G4124" s="276">
        <v>0</v>
      </c>
      <c r="H4124" s="276">
        <v>0</v>
      </c>
      <c r="I4124" s="276">
        <v>-8262</v>
      </c>
      <c r="J4124" s="276">
        <v>-8262</v>
      </c>
      <c r="K4124" s="479">
        <v>0</v>
      </c>
    </row>
    <row r="4125" spans="1:11" x14ac:dyDescent="0.2">
      <c r="A4125" s="209" t="s">
        <v>1761</v>
      </c>
      <c r="B4125" s="209" t="s">
        <v>20</v>
      </c>
      <c r="C4125" s="209" t="s">
        <v>1753</v>
      </c>
      <c r="D4125" s="276">
        <v>0</v>
      </c>
      <c r="E4125" s="479">
        <v>0</v>
      </c>
      <c r="F4125" s="276">
        <v>0</v>
      </c>
      <c r="G4125" s="276">
        <v>0</v>
      </c>
      <c r="H4125" s="276">
        <v>0</v>
      </c>
      <c r="I4125" s="276">
        <v>-13654</v>
      </c>
      <c r="J4125" s="276">
        <v>-13654</v>
      </c>
      <c r="K4125" s="479">
        <v>0</v>
      </c>
    </row>
    <row r="4126" spans="1:11" x14ac:dyDescent="0.2">
      <c r="A4126" s="209" t="s">
        <v>1761</v>
      </c>
      <c r="B4126" s="209" t="s">
        <v>1119</v>
      </c>
      <c r="C4126" s="209" t="s">
        <v>1753</v>
      </c>
      <c r="D4126" s="276">
        <v>0</v>
      </c>
      <c r="E4126" s="479">
        <v>0</v>
      </c>
      <c r="F4126" s="276">
        <v>0</v>
      </c>
      <c r="G4126" s="276">
        <v>0</v>
      </c>
      <c r="H4126" s="276">
        <v>0</v>
      </c>
      <c r="I4126" s="276">
        <v>-3033</v>
      </c>
      <c r="J4126" s="276">
        <v>-3033</v>
      </c>
      <c r="K4126" s="479">
        <v>0</v>
      </c>
    </row>
    <row r="4127" spans="1:11" x14ac:dyDescent="0.2">
      <c r="A4127" s="209" t="s">
        <v>1761</v>
      </c>
      <c r="B4127" s="209" t="s">
        <v>1120</v>
      </c>
      <c r="C4127" s="209" t="s">
        <v>1753</v>
      </c>
      <c r="D4127" s="276">
        <v>0</v>
      </c>
      <c r="E4127" s="479">
        <v>0</v>
      </c>
      <c r="F4127" s="276">
        <v>0</v>
      </c>
      <c r="G4127" s="276">
        <v>0</v>
      </c>
      <c r="H4127" s="276">
        <v>0</v>
      </c>
      <c r="I4127" s="276">
        <v>-3054</v>
      </c>
      <c r="J4127" s="276">
        <v>-3054</v>
      </c>
      <c r="K4127" s="479">
        <v>0</v>
      </c>
    </row>
    <row r="4128" spans="1:11" x14ac:dyDescent="0.2">
      <c r="A4128" s="209" t="s">
        <v>1761</v>
      </c>
      <c r="B4128" s="209" t="s">
        <v>1121</v>
      </c>
      <c r="C4128" s="209" t="s">
        <v>1753</v>
      </c>
      <c r="D4128" s="276">
        <v>0</v>
      </c>
      <c r="E4128" s="479">
        <v>0</v>
      </c>
      <c r="F4128" s="276">
        <v>0</v>
      </c>
      <c r="G4128" s="276">
        <v>0</v>
      </c>
      <c r="H4128" s="276">
        <v>0</v>
      </c>
      <c r="I4128" s="276">
        <v>-1848</v>
      </c>
      <c r="J4128" s="276">
        <v>-1848</v>
      </c>
      <c r="K4128" s="479">
        <v>0</v>
      </c>
    </row>
    <row r="4129" spans="1:11" x14ac:dyDescent="0.2">
      <c r="A4129" s="209" t="s">
        <v>1761</v>
      </c>
      <c r="B4129" s="209" t="s">
        <v>1122</v>
      </c>
      <c r="C4129" s="209" t="s">
        <v>1753</v>
      </c>
      <c r="D4129" s="276">
        <v>0</v>
      </c>
      <c r="E4129" s="479">
        <v>0</v>
      </c>
      <c r="F4129" s="276">
        <v>0</v>
      </c>
      <c r="G4129" s="276">
        <v>0</v>
      </c>
      <c r="H4129" s="276">
        <v>0</v>
      </c>
      <c r="I4129" s="276">
        <v>-1974</v>
      </c>
      <c r="J4129" s="276">
        <v>-1974</v>
      </c>
      <c r="K4129" s="479">
        <v>0</v>
      </c>
    </row>
    <row r="4130" spans="1:11" x14ac:dyDescent="0.2">
      <c r="A4130" s="209" t="s">
        <v>1761</v>
      </c>
      <c r="B4130" s="209" t="s">
        <v>1123</v>
      </c>
      <c r="C4130" s="209" t="s">
        <v>1753</v>
      </c>
      <c r="D4130" s="276">
        <v>0</v>
      </c>
      <c r="E4130" s="479">
        <v>0</v>
      </c>
      <c r="F4130" s="276">
        <v>0</v>
      </c>
      <c r="G4130" s="276">
        <v>0</v>
      </c>
      <c r="H4130" s="276">
        <v>0</v>
      </c>
      <c r="I4130" s="276">
        <v>-6189</v>
      </c>
      <c r="J4130" s="276">
        <v>-6189</v>
      </c>
      <c r="K4130" s="479">
        <v>0</v>
      </c>
    </row>
    <row r="4131" spans="1:11" x14ac:dyDescent="0.2">
      <c r="A4131" s="209" t="s">
        <v>1761</v>
      </c>
      <c r="B4131" s="209" t="s">
        <v>15</v>
      </c>
      <c r="C4131" s="209" t="s">
        <v>1753</v>
      </c>
      <c r="D4131" s="276">
        <v>0</v>
      </c>
      <c r="E4131" s="479">
        <v>0</v>
      </c>
      <c r="F4131" s="276">
        <v>0</v>
      </c>
      <c r="G4131" s="276">
        <v>0</v>
      </c>
      <c r="H4131" s="276">
        <v>0</v>
      </c>
      <c r="I4131" s="276">
        <v>-1181</v>
      </c>
      <c r="J4131" s="276">
        <v>-1181</v>
      </c>
      <c r="K4131" s="479">
        <v>0</v>
      </c>
    </row>
    <row r="4132" spans="1:11" x14ac:dyDescent="0.2">
      <c r="A4132" s="209" t="s">
        <v>1761</v>
      </c>
      <c r="B4132" s="209" t="s">
        <v>11</v>
      </c>
      <c r="C4132" s="209" t="s">
        <v>1753</v>
      </c>
      <c r="D4132" s="276">
        <v>0</v>
      </c>
      <c r="E4132" s="479">
        <v>0</v>
      </c>
      <c r="F4132" s="276">
        <v>0</v>
      </c>
      <c r="G4132" s="276">
        <v>0</v>
      </c>
      <c r="H4132" s="276">
        <v>0</v>
      </c>
      <c r="I4132" s="276">
        <v>-3170</v>
      </c>
      <c r="J4132" s="276">
        <v>-3170</v>
      </c>
      <c r="K4132" s="479">
        <v>0</v>
      </c>
    </row>
    <row r="4133" spans="1:11" x14ac:dyDescent="0.2">
      <c r="A4133" s="209" t="s">
        <v>1761</v>
      </c>
      <c r="B4133" s="209" t="s">
        <v>9</v>
      </c>
      <c r="C4133" s="209" t="s">
        <v>1753</v>
      </c>
      <c r="D4133" s="276">
        <v>0</v>
      </c>
      <c r="E4133" s="479">
        <v>0</v>
      </c>
      <c r="F4133" s="276">
        <v>0</v>
      </c>
      <c r="G4133" s="276">
        <v>0</v>
      </c>
      <c r="H4133" s="276">
        <v>0</v>
      </c>
      <c r="I4133" s="276">
        <v>-616</v>
      </c>
      <c r="J4133" s="276">
        <v>-616</v>
      </c>
      <c r="K4133" s="479">
        <v>0</v>
      </c>
    </row>
    <row r="4134" spans="1:11" x14ac:dyDescent="0.2">
      <c r="A4134" s="209" t="s">
        <v>1761</v>
      </c>
      <c r="B4134" s="209" t="s">
        <v>1124</v>
      </c>
      <c r="C4134" s="209" t="s">
        <v>1753</v>
      </c>
      <c r="D4134" s="276">
        <v>0</v>
      </c>
      <c r="E4134" s="479">
        <v>0</v>
      </c>
      <c r="F4134" s="276">
        <v>0</v>
      </c>
      <c r="G4134" s="276">
        <v>0</v>
      </c>
      <c r="H4134" s="276">
        <v>0</v>
      </c>
      <c r="I4134" s="276">
        <v>-1799</v>
      </c>
      <c r="J4134" s="276">
        <v>-1799</v>
      </c>
      <c r="K4134" s="479">
        <v>0</v>
      </c>
    </row>
    <row r="4135" spans="1:11" x14ac:dyDescent="0.2">
      <c r="A4135" s="209" t="s">
        <v>1761</v>
      </c>
      <c r="B4135" s="209" t="s">
        <v>1125</v>
      </c>
      <c r="C4135" s="209" t="s">
        <v>1753</v>
      </c>
      <c r="D4135" s="276">
        <v>0</v>
      </c>
      <c r="E4135" s="479">
        <v>0</v>
      </c>
      <c r="F4135" s="276">
        <v>0</v>
      </c>
      <c r="G4135" s="276">
        <v>0</v>
      </c>
      <c r="H4135" s="276">
        <v>0</v>
      </c>
      <c r="I4135" s="276">
        <v>-1898</v>
      </c>
      <c r="J4135" s="276">
        <v>-1898</v>
      </c>
      <c r="K4135" s="479">
        <v>0</v>
      </c>
    </row>
    <row r="4136" spans="1:11" x14ac:dyDescent="0.2">
      <c r="A4136" s="209" t="s">
        <v>1761</v>
      </c>
      <c r="B4136" s="209" t="s">
        <v>1126</v>
      </c>
      <c r="C4136" s="209" t="s">
        <v>1753</v>
      </c>
      <c r="D4136" s="276">
        <v>0</v>
      </c>
      <c r="E4136" s="479">
        <v>0</v>
      </c>
      <c r="F4136" s="276">
        <v>0</v>
      </c>
      <c r="G4136" s="276">
        <v>0</v>
      </c>
      <c r="H4136" s="276">
        <v>0</v>
      </c>
      <c r="I4136" s="276">
        <v>-6452</v>
      </c>
      <c r="J4136" s="276">
        <v>-6452</v>
      </c>
      <c r="K4136" s="479">
        <v>0</v>
      </c>
    </row>
    <row r="4137" spans="1:11" x14ac:dyDescent="0.2">
      <c r="A4137" s="209" t="s">
        <v>1761</v>
      </c>
      <c r="B4137" s="209" t="s">
        <v>1127</v>
      </c>
      <c r="C4137" s="209" t="s">
        <v>1753</v>
      </c>
      <c r="D4137" s="276">
        <v>0</v>
      </c>
      <c r="E4137" s="479">
        <v>0</v>
      </c>
      <c r="F4137" s="276">
        <v>0</v>
      </c>
      <c r="G4137" s="276">
        <v>0</v>
      </c>
      <c r="H4137" s="276">
        <v>0</v>
      </c>
      <c r="I4137" s="276">
        <v>-3719</v>
      </c>
      <c r="J4137" s="276">
        <v>-3719</v>
      </c>
      <c r="K4137" s="479">
        <v>0</v>
      </c>
    </row>
    <row r="4138" spans="1:11" x14ac:dyDescent="0.2">
      <c r="A4138" s="209" t="s">
        <v>1761</v>
      </c>
      <c r="B4138" s="209" t="s">
        <v>7</v>
      </c>
      <c r="C4138" s="209" t="s">
        <v>1753</v>
      </c>
      <c r="D4138" s="276">
        <v>0</v>
      </c>
      <c r="E4138" s="479">
        <v>0</v>
      </c>
      <c r="F4138" s="276">
        <v>0</v>
      </c>
      <c r="G4138" s="276">
        <v>0</v>
      </c>
      <c r="H4138" s="276">
        <v>0</v>
      </c>
      <c r="I4138" s="276">
        <v>-4358</v>
      </c>
      <c r="J4138" s="276">
        <v>-4358</v>
      </c>
      <c r="K4138" s="479">
        <v>0</v>
      </c>
    </row>
    <row r="4139" spans="1:11" x14ac:dyDescent="0.2">
      <c r="A4139" s="209" t="s">
        <v>1761</v>
      </c>
      <c r="B4139" s="209" t="s">
        <v>886</v>
      </c>
      <c r="C4139" s="209" t="s">
        <v>1753</v>
      </c>
      <c r="D4139" s="276">
        <v>0</v>
      </c>
      <c r="E4139" s="479">
        <v>0</v>
      </c>
      <c r="F4139" s="276">
        <v>0</v>
      </c>
      <c r="G4139" s="276">
        <v>0</v>
      </c>
      <c r="H4139" s="276">
        <v>0</v>
      </c>
      <c r="I4139" s="276">
        <v>-1422</v>
      </c>
      <c r="J4139" s="276">
        <v>-1422</v>
      </c>
      <c r="K4139" s="479">
        <v>0</v>
      </c>
    </row>
    <row r="4140" spans="1:11" x14ac:dyDescent="0.2">
      <c r="A4140" s="209" t="s">
        <v>1761</v>
      </c>
      <c r="B4140" s="209" t="s">
        <v>883</v>
      </c>
      <c r="C4140" s="209" t="s">
        <v>1753</v>
      </c>
      <c r="D4140" s="276">
        <v>0</v>
      </c>
      <c r="E4140" s="479">
        <v>0</v>
      </c>
      <c r="F4140" s="276">
        <v>0</v>
      </c>
      <c r="G4140" s="276">
        <v>0</v>
      </c>
      <c r="H4140" s="276">
        <v>0</v>
      </c>
      <c r="I4140" s="276">
        <v>-2682</v>
      </c>
      <c r="J4140" s="276">
        <v>-2682</v>
      </c>
      <c r="K4140" s="479">
        <v>0</v>
      </c>
    </row>
    <row r="4141" spans="1:11" x14ac:dyDescent="0.2">
      <c r="A4141" s="209" t="s">
        <v>1761</v>
      </c>
      <c r="B4141" s="209" t="s">
        <v>1128</v>
      </c>
      <c r="C4141" s="209" t="s">
        <v>1753</v>
      </c>
      <c r="D4141" s="276">
        <v>0</v>
      </c>
      <c r="E4141" s="479">
        <v>0</v>
      </c>
      <c r="F4141" s="276">
        <v>0</v>
      </c>
      <c r="G4141" s="276">
        <v>0</v>
      </c>
      <c r="H4141" s="276">
        <v>0</v>
      </c>
      <c r="I4141" s="276">
        <v>-2764</v>
      </c>
      <c r="J4141" s="276">
        <v>-2764</v>
      </c>
      <c r="K4141" s="479">
        <v>0</v>
      </c>
    </row>
    <row r="4142" spans="1:11" x14ac:dyDescent="0.2">
      <c r="A4142" s="209" t="s">
        <v>1761</v>
      </c>
      <c r="B4142" s="209" t="s">
        <v>1129</v>
      </c>
      <c r="C4142" s="209" t="s">
        <v>1753</v>
      </c>
      <c r="D4142" s="276">
        <v>0</v>
      </c>
      <c r="E4142" s="479">
        <v>0</v>
      </c>
      <c r="F4142" s="276">
        <v>0</v>
      </c>
      <c r="G4142" s="276">
        <v>0</v>
      </c>
      <c r="H4142" s="276">
        <v>0</v>
      </c>
      <c r="I4142" s="276">
        <v>-2384</v>
      </c>
      <c r="J4142" s="276">
        <v>-2384</v>
      </c>
      <c r="K4142" s="479">
        <v>0</v>
      </c>
    </row>
    <row r="4143" spans="1:11" x14ac:dyDescent="0.2">
      <c r="A4143" s="209" t="s">
        <v>1761</v>
      </c>
      <c r="B4143" s="209" t="s">
        <v>1130</v>
      </c>
      <c r="C4143" s="209" t="s">
        <v>1753</v>
      </c>
      <c r="D4143" s="276">
        <v>0</v>
      </c>
      <c r="E4143" s="479">
        <v>0</v>
      </c>
      <c r="F4143" s="276">
        <v>0</v>
      </c>
      <c r="G4143" s="276">
        <v>0</v>
      </c>
      <c r="H4143" s="276">
        <v>0</v>
      </c>
      <c r="I4143" s="276">
        <v>-997</v>
      </c>
      <c r="J4143" s="276">
        <v>-997</v>
      </c>
      <c r="K4143" s="479">
        <v>0</v>
      </c>
    </row>
    <row r="4144" spans="1:11" x14ac:dyDescent="0.2">
      <c r="A4144" s="209" t="s">
        <v>1761</v>
      </c>
      <c r="B4144" s="209" t="s">
        <v>880</v>
      </c>
      <c r="C4144" s="209" t="s">
        <v>1753</v>
      </c>
      <c r="D4144" s="276">
        <v>0</v>
      </c>
      <c r="E4144" s="479">
        <v>0</v>
      </c>
      <c r="F4144" s="276">
        <v>0</v>
      </c>
      <c r="G4144" s="276">
        <v>0</v>
      </c>
      <c r="H4144" s="276">
        <v>0</v>
      </c>
      <c r="I4144" s="276">
        <v>-9736</v>
      </c>
      <c r="J4144" s="276">
        <v>-9736</v>
      </c>
      <c r="K4144" s="479">
        <v>0</v>
      </c>
    </row>
    <row r="4145" spans="1:11" x14ac:dyDescent="0.2">
      <c r="A4145" s="209" t="s">
        <v>1761</v>
      </c>
      <c r="B4145" s="209" t="s">
        <v>1132</v>
      </c>
      <c r="C4145" s="209" t="s">
        <v>1753</v>
      </c>
      <c r="D4145" s="276">
        <v>0</v>
      </c>
      <c r="E4145" s="479">
        <v>0</v>
      </c>
      <c r="F4145" s="276">
        <v>0</v>
      </c>
      <c r="G4145" s="276">
        <v>0</v>
      </c>
      <c r="H4145" s="276">
        <v>0</v>
      </c>
      <c r="I4145" s="276">
        <v>-9395</v>
      </c>
      <c r="J4145" s="276">
        <v>-9395</v>
      </c>
      <c r="K4145" s="479">
        <v>0</v>
      </c>
    </row>
    <row r="4146" spans="1:11" x14ac:dyDescent="0.2">
      <c r="A4146" s="209" t="s">
        <v>1761</v>
      </c>
      <c r="B4146" s="209" t="s">
        <v>878</v>
      </c>
      <c r="C4146" s="209" t="s">
        <v>1753</v>
      </c>
      <c r="D4146" s="276">
        <v>0</v>
      </c>
      <c r="E4146" s="479">
        <v>0</v>
      </c>
      <c r="F4146" s="276">
        <v>0</v>
      </c>
      <c r="G4146" s="276">
        <v>0</v>
      </c>
      <c r="H4146" s="276">
        <v>0</v>
      </c>
      <c r="I4146" s="276">
        <v>-10077</v>
      </c>
      <c r="J4146" s="276">
        <v>-10077</v>
      </c>
      <c r="K4146" s="479">
        <v>0</v>
      </c>
    </row>
    <row r="4147" spans="1:11" x14ac:dyDescent="0.2">
      <c r="A4147" s="209" t="s">
        <v>1761</v>
      </c>
      <c r="B4147" s="209" t="s">
        <v>877</v>
      </c>
      <c r="C4147" s="209" t="s">
        <v>1753</v>
      </c>
      <c r="D4147" s="276">
        <v>0</v>
      </c>
      <c r="E4147" s="479">
        <v>0</v>
      </c>
      <c r="F4147" s="276">
        <v>0</v>
      </c>
      <c r="G4147" s="276">
        <v>0</v>
      </c>
      <c r="H4147" s="276">
        <v>0</v>
      </c>
      <c r="I4147" s="276">
        <v>-4401</v>
      </c>
      <c r="J4147" s="276">
        <v>-4401</v>
      </c>
      <c r="K4147" s="479">
        <v>0</v>
      </c>
    </row>
    <row r="4148" spans="1:11" x14ac:dyDescent="0.2">
      <c r="A4148" s="209" t="s">
        <v>1761</v>
      </c>
      <c r="B4148" s="209" t="s">
        <v>875</v>
      </c>
      <c r="C4148" s="209" t="s">
        <v>1753</v>
      </c>
      <c r="D4148" s="276">
        <v>0</v>
      </c>
      <c r="E4148" s="479">
        <v>0</v>
      </c>
      <c r="F4148" s="276">
        <v>0</v>
      </c>
      <c r="G4148" s="276">
        <v>0</v>
      </c>
      <c r="H4148" s="276">
        <v>0</v>
      </c>
      <c r="I4148" s="276">
        <v>-1657</v>
      </c>
      <c r="J4148" s="276">
        <v>-1657</v>
      </c>
      <c r="K4148" s="479">
        <v>0</v>
      </c>
    </row>
    <row r="4149" spans="1:11" x14ac:dyDescent="0.2">
      <c r="A4149" s="209" t="s">
        <v>1761</v>
      </c>
      <c r="B4149" s="209" t="s">
        <v>873</v>
      </c>
      <c r="C4149" s="209" t="s">
        <v>1753</v>
      </c>
      <c r="D4149" s="276">
        <v>0</v>
      </c>
      <c r="E4149" s="479">
        <v>0</v>
      </c>
      <c r="F4149" s="276">
        <v>0</v>
      </c>
      <c r="G4149" s="276">
        <v>0</v>
      </c>
      <c r="H4149" s="276">
        <v>0</v>
      </c>
      <c r="I4149" s="276">
        <v>-1838</v>
      </c>
      <c r="J4149" s="276">
        <v>-1838</v>
      </c>
      <c r="K4149" s="479">
        <v>0</v>
      </c>
    </row>
    <row r="4150" spans="1:11" x14ac:dyDescent="0.2">
      <c r="A4150" s="209" t="s">
        <v>1761</v>
      </c>
      <c r="B4150" s="209" t="s">
        <v>1133</v>
      </c>
      <c r="C4150" s="209" t="s">
        <v>1753</v>
      </c>
      <c r="D4150" s="276">
        <v>0</v>
      </c>
      <c r="E4150" s="479">
        <v>0</v>
      </c>
      <c r="F4150" s="276">
        <v>0</v>
      </c>
      <c r="G4150" s="276">
        <v>0</v>
      </c>
      <c r="H4150" s="276">
        <v>0</v>
      </c>
      <c r="I4150" s="276">
        <v>-4008</v>
      </c>
      <c r="J4150" s="276">
        <v>-4008</v>
      </c>
      <c r="K4150" s="479">
        <v>0</v>
      </c>
    </row>
    <row r="4151" spans="1:11" x14ac:dyDescent="0.2">
      <c r="A4151" s="209" t="s">
        <v>1761</v>
      </c>
      <c r="B4151" s="209" t="s">
        <v>870</v>
      </c>
      <c r="C4151" s="209" t="s">
        <v>1753</v>
      </c>
      <c r="D4151" s="276">
        <v>0</v>
      </c>
      <c r="E4151" s="479">
        <v>0</v>
      </c>
      <c r="F4151" s="276">
        <v>0</v>
      </c>
      <c r="G4151" s="276">
        <v>0</v>
      </c>
      <c r="H4151" s="276">
        <v>0</v>
      </c>
      <c r="I4151" s="276">
        <v>-6668</v>
      </c>
      <c r="J4151" s="276">
        <v>-6668</v>
      </c>
      <c r="K4151" s="479">
        <v>0</v>
      </c>
    </row>
    <row r="4152" spans="1:11" x14ac:dyDescent="0.2">
      <c r="A4152" s="209" t="s">
        <v>1761</v>
      </c>
      <c r="B4152" s="209" t="s">
        <v>1134</v>
      </c>
      <c r="C4152" s="209" t="s">
        <v>1753</v>
      </c>
      <c r="D4152" s="276">
        <v>0</v>
      </c>
      <c r="E4152" s="479">
        <v>0</v>
      </c>
      <c r="F4152" s="276">
        <v>0</v>
      </c>
      <c r="G4152" s="276">
        <v>0</v>
      </c>
      <c r="H4152" s="276">
        <v>0</v>
      </c>
      <c r="I4152" s="276">
        <v>-1414</v>
      </c>
      <c r="J4152" s="276">
        <v>-1414</v>
      </c>
      <c r="K4152" s="479">
        <v>0</v>
      </c>
    </row>
    <row r="4153" spans="1:11" x14ac:dyDescent="0.2">
      <c r="A4153" s="209" t="s">
        <v>1761</v>
      </c>
      <c r="B4153" s="209" t="s">
        <v>866</v>
      </c>
      <c r="C4153" s="209" t="s">
        <v>1753</v>
      </c>
      <c r="D4153" s="276">
        <v>0</v>
      </c>
      <c r="E4153" s="479">
        <v>0</v>
      </c>
      <c r="F4153" s="276">
        <v>0</v>
      </c>
      <c r="G4153" s="276">
        <v>0</v>
      </c>
      <c r="H4153" s="276">
        <v>0</v>
      </c>
      <c r="I4153" s="276">
        <v>-3773</v>
      </c>
      <c r="J4153" s="276">
        <v>-3773</v>
      </c>
      <c r="K4153" s="479">
        <v>0</v>
      </c>
    </row>
    <row r="4154" spans="1:11" x14ac:dyDescent="0.2">
      <c r="A4154" s="209" t="s">
        <v>1761</v>
      </c>
      <c r="B4154" s="209" t="s">
        <v>865</v>
      </c>
      <c r="C4154" s="209" t="s">
        <v>1753</v>
      </c>
      <c r="D4154" s="276">
        <v>0</v>
      </c>
      <c r="E4154" s="479">
        <v>0</v>
      </c>
      <c r="F4154" s="276">
        <v>0</v>
      </c>
      <c r="G4154" s="276">
        <v>0</v>
      </c>
      <c r="H4154" s="276">
        <v>0</v>
      </c>
      <c r="I4154" s="276">
        <v>-20534</v>
      </c>
      <c r="J4154" s="276">
        <v>-20534</v>
      </c>
      <c r="K4154" s="479">
        <v>0</v>
      </c>
    </row>
    <row r="4155" spans="1:11" x14ac:dyDescent="0.2">
      <c r="A4155" s="209" t="s">
        <v>1761</v>
      </c>
      <c r="B4155" s="209" t="s">
        <v>863</v>
      </c>
      <c r="C4155" s="209" t="s">
        <v>1753</v>
      </c>
      <c r="D4155" s="276">
        <v>0</v>
      </c>
      <c r="E4155" s="479">
        <v>0</v>
      </c>
      <c r="F4155" s="276">
        <v>0</v>
      </c>
      <c r="G4155" s="276">
        <v>0</v>
      </c>
      <c r="H4155" s="276">
        <v>0</v>
      </c>
      <c r="I4155" s="276">
        <v>-4999</v>
      </c>
      <c r="J4155" s="276">
        <v>-4999</v>
      </c>
      <c r="K4155" s="479">
        <v>0</v>
      </c>
    </row>
    <row r="4156" spans="1:11" x14ac:dyDescent="0.2">
      <c r="A4156" s="209" t="s">
        <v>1761</v>
      </c>
      <c r="B4156" s="209" t="s">
        <v>1135</v>
      </c>
      <c r="C4156" s="209" t="s">
        <v>1753</v>
      </c>
      <c r="D4156" s="276">
        <v>0</v>
      </c>
      <c r="E4156" s="479">
        <v>0</v>
      </c>
      <c r="F4156" s="276">
        <v>0</v>
      </c>
      <c r="G4156" s="276">
        <v>0</v>
      </c>
      <c r="H4156" s="276">
        <v>0</v>
      </c>
      <c r="I4156" s="276">
        <v>-542</v>
      </c>
      <c r="J4156" s="276">
        <v>-542</v>
      </c>
      <c r="K4156" s="479">
        <v>0</v>
      </c>
    </row>
    <row r="4157" spans="1:11" x14ac:dyDescent="0.2">
      <c r="A4157" s="209" t="s">
        <v>1761</v>
      </c>
      <c r="B4157" s="209" t="s">
        <v>861</v>
      </c>
      <c r="C4157" s="209" t="s">
        <v>1753</v>
      </c>
      <c r="D4157" s="276">
        <v>0</v>
      </c>
      <c r="E4157" s="479">
        <v>0</v>
      </c>
      <c r="F4157" s="276">
        <v>0</v>
      </c>
      <c r="G4157" s="276">
        <v>0</v>
      </c>
      <c r="H4157" s="276">
        <v>0</v>
      </c>
      <c r="I4157" s="276">
        <v>-35984</v>
      </c>
      <c r="J4157" s="276">
        <v>-35984</v>
      </c>
      <c r="K4157" s="479">
        <v>0</v>
      </c>
    </row>
    <row r="4158" spans="1:11" x14ac:dyDescent="0.2">
      <c r="A4158" s="209" t="s">
        <v>1761</v>
      </c>
      <c r="B4158" s="209" t="s">
        <v>859</v>
      </c>
      <c r="C4158" s="209" t="s">
        <v>1753</v>
      </c>
      <c r="D4158" s="276">
        <v>0</v>
      </c>
      <c r="E4158" s="479">
        <v>0</v>
      </c>
      <c r="F4158" s="276">
        <v>0</v>
      </c>
      <c r="G4158" s="276">
        <v>0</v>
      </c>
      <c r="H4158" s="276">
        <v>0</v>
      </c>
      <c r="I4158" s="276">
        <v>-883</v>
      </c>
      <c r="J4158" s="276">
        <v>-883</v>
      </c>
      <c r="K4158" s="479">
        <v>0</v>
      </c>
    </row>
    <row r="4159" spans="1:11" x14ac:dyDescent="0.2">
      <c r="A4159" s="209" t="s">
        <v>1761</v>
      </c>
      <c r="B4159" s="209" t="s">
        <v>1136</v>
      </c>
      <c r="C4159" s="209" t="s">
        <v>1753</v>
      </c>
      <c r="D4159" s="276">
        <v>0</v>
      </c>
      <c r="E4159" s="479">
        <v>0</v>
      </c>
      <c r="F4159" s="276">
        <v>0</v>
      </c>
      <c r="G4159" s="276">
        <v>0</v>
      </c>
      <c r="H4159" s="276">
        <v>0</v>
      </c>
      <c r="I4159" s="276">
        <v>-665</v>
      </c>
      <c r="J4159" s="276">
        <v>-665</v>
      </c>
      <c r="K4159" s="479">
        <v>0</v>
      </c>
    </row>
    <row r="4160" spans="1:11" x14ac:dyDescent="0.2">
      <c r="A4160" s="209" t="s">
        <v>1761</v>
      </c>
      <c r="B4160" s="209" t="s">
        <v>1137</v>
      </c>
      <c r="C4160" s="209" t="s">
        <v>1753</v>
      </c>
      <c r="D4160" s="276">
        <v>0</v>
      </c>
      <c r="E4160" s="479">
        <v>0</v>
      </c>
      <c r="F4160" s="276">
        <v>0</v>
      </c>
      <c r="G4160" s="276">
        <v>0</v>
      </c>
      <c r="H4160" s="276">
        <v>0</v>
      </c>
      <c r="I4160" s="276">
        <v>-3475</v>
      </c>
      <c r="J4160" s="276">
        <v>-3475</v>
      </c>
      <c r="K4160" s="479">
        <v>0</v>
      </c>
    </row>
    <row r="4161" spans="1:11" x14ac:dyDescent="0.2">
      <c r="A4161" s="209" t="s">
        <v>1761</v>
      </c>
      <c r="B4161" s="209" t="s">
        <v>1138</v>
      </c>
      <c r="C4161" s="209" t="s">
        <v>1753</v>
      </c>
      <c r="D4161" s="276">
        <v>0</v>
      </c>
      <c r="E4161" s="479">
        <v>0</v>
      </c>
      <c r="F4161" s="276">
        <v>0</v>
      </c>
      <c r="G4161" s="276">
        <v>0</v>
      </c>
      <c r="H4161" s="276">
        <v>0</v>
      </c>
      <c r="I4161" s="276">
        <v>-1705</v>
      </c>
      <c r="J4161" s="276">
        <v>-1705</v>
      </c>
      <c r="K4161" s="479">
        <v>0</v>
      </c>
    </row>
    <row r="4162" spans="1:11" x14ac:dyDescent="0.2">
      <c r="A4162" s="209" t="s">
        <v>1761</v>
      </c>
      <c r="B4162" s="209" t="s">
        <v>839</v>
      </c>
      <c r="C4162" s="209" t="s">
        <v>1753</v>
      </c>
      <c r="D4162" s="276">
        <v>0</v>
      </c>
      <c r="E4162" s="479">
        <v>0</v>
      </c>
      <c r="F4162" s="276">
        <v>0</v>
      </c>
      <c r="G4162" s="276">
        <v>0</v>
      </c>
      <c r="H4162" s="276">
        <v>0</v>
      </c>
      <c r="I4162" s="276">
        <v>-2031</v>
      </c>
      <c r="J4162" s="276">
        <v>-2031</v>
      </c>
      <c r="K4162" s="479">
        <v>0</v>
      </c>
    </row>
    <row r="4163" spans="1:11" x14ac:dyDescent="0.2">
      <c r="A4163" s="209" t="s">
        <v>1761</v>
      </c>
      <c r="B4163" s="209" t="s">
        <v>837</v>
      </c>
      <c r="C4163" s="209" t="s">
        <v>1753</v>
      </c>
      <c r="D4163" s="276">
        <v>0</v>
      </c>
      <c r="E4163" s="479">
        <v>0</v>
      </c>
      <c r="F4163" s="276">
        <v>0</v>
      </c>
      <c r="G4163" s="276">
        <v>0</v>
      </c>
      <c r="H4163" s="276">
        <v>0</v>
      </c>
      <c r="I4163" s="276">
        <v>-13973</v>
      </c>
      <c r="J4163" s="276">
        <v>-13973</v>
      </c>
      <c r="K4163" s="479">
        <v>0</v>
      </c>
    </row>
    <row r="4164" spans="1:11" x14ac:dyDescent="0.2">
      <c r="A4164" s="209" t="s">
        <v>1761</v>
      </c>
      <c r="B4164" s="209" t="s">
        <v>1161</v>
      </c>
      <c r="C4164" s="209" t="s">
        <v>1753</v>
      </c>
      <c r="D4164" s="276">
        <v>0</v>
      </c>
      <c r="E4164" s="479">
        <v>0</v>
      </c>
      <c r="F4164" s="276">
        <v>0</v>
      </c>
      <c r="G4164" s="276">
        <v>0</v>
      </c>
      <c r="H4164" s="276">
        <v>0</v>
      </c>
      <c r="I4164" s="276">
        <v>1822540</v>
      </c>
      <c r="J4164" s="276">
        <v>1822540</v>
      </c>
      <c r="K4164" s="479">
        <v>0</v>
      </c>
    </row>
    <row r="4165" spans="1:11" x14ac:dyDescent="0.2">
      <c r="A4165" s="209" t="s">
        <v>1761</v>
      </c>
      <c r="B4165" s="209" t="s">
        <v>1167</v>
      </c>
      <c r="C4165" s="209" t="s">
        <v>1753</v>
      </c>
      <c r="D4165" s="276">
        <v>0</v>
      </c>
      <c r="E4165" s="479">
        <v>0</v>
      </c>
      <c r="F4165" s="276">
        <v>0</v>
      </c>
      <c r="G4165" s="276">
        <v>0</v>
      </c>
      <c r="H4165" s="276">
        <v>0</v>
      </c>
      <c r="I4165" s="276">
        <v>-6939</v>
      </c>
      <c r="J4165" s="276">
        <v>-6939</v>
      </c>
      <c r="K4165" s="479">
        <v>0</v>
      </c>
    </row>
    <row r="4166" spans="1:11" x14ac:dyDescent="0.2">
      <c r="A4166" s="209" t="s">
        <v>1761</v>
      </c>
      <c r="B4166" s="209" t="s">
        <v>1169</v>
      </c>
      <c r="C4166" s="209" t="s">
        <v>1753</v>
      </c>
      <c r="D4166" s="276">
        <v>0</v>
      </c>
      <c r="E4166" s="479">
        <v>0</v>
      </c>
      <c r="F4166" s="276">
        <v>0</v>
      </c>
      <c r="G4166" s="276">
        <v>0</v>
      </c>
      <c r="H4166" s="276">
        <v>0</v>
      </c>
      <c r="I4166" s="276">
        <v>-19716</v>
      </c>
      <c r="J4166" s="276">
        <v>-19716</v>
      </c>
      <c r="K4166" s="479">
        <v>0</v>
      </c>
    </row>
    <row r="4167" spans="1:11" x14ac:dyDescent="0.2">
      <c r="A4167" s="209" t="s">
        <v>1761</v>
      </c>
      <c r="B4167" s="209" t="s">
        <v>1189</v>
      </c>
      <c r="C4167" s="209" t="s">
        <v>1753</v>
      </c>
      <c r="D4167" s="276">
        <v>0</v>
      </c>
      <c r="E4167" s="479">
        <v>0</v>
      </c>
      <c r="F4167" s="276">
        <v>0</v>
      </c>
      <c r="G4167" s="276">
        <v>0</v>
      </c>
      <c r="H4167" s="276">
        <v>0</v>
      </c>
      <c r="I4167" s="276">
        <v>-64695</v>
      </c>
      <c r="J4167" s="276">
        <v>-64695</v>
      </c>
      <c r="K4167" s="479">
        <v>0</v>
      </c>
    </row>
    <row r="4168" spans="1:11" x14ac:dyDescent="0.2">
      <c r="A4168" s="209" t="s">
        <v>691</v>
      </c>
      <c r="B4168" s="209" t="s">
        <v>508</v>
      </c>
      <c r="C4168" s="209" t="s">
        <v>1753</v>
      </c>
      <c r="D4168" s="276">
        <v>1606075</v>
      </c>
      <c r="E4168" s="479">
        <v>1.0255500000000001E-3</v>
      </c>
      <c r="F4168" s="276">
        <v>0</v>
      </c>
      <c r="G4168" s="276">
        <v>0</v>
      </c>
      <c r="H4168" s="276">
        <v>0</v>
      </c>
      <c r="I4168" s="276">
        <v>0</v>
      </c>
      <c r="J4168" s="276">
        <v>1606075</v>
      </c>
      <c r="K4168" s="479">
        <v>1.0255500000000001E-3</v>
      </c>
    </row>
    <row r="4169" spans="1:11" x14ac:dyDescent="0.2">
      <c r="A4169" s="209" t="s">
        <v>691</v>
      </c>
      <c r="B4169" s="209" t="s">
        <v>500</v>
      </c>
      <c r="C4169" s="209" t="s">
        <v>1753</v>
      </c>
      <c r="D4169" s="276">
        <v>311706</v>
      </c>
      <c r="E4169" s="479">
        <v>1.9903999999999999E-4</v>
      </c>
      <c r="F4169" s="276">
        <v>0</v>
      </c>
      <c r="G4169" s="276">
        <v>0</v>
      </c>
      <c r="H4169" s="276">
        <v>0</v>
      </c>
      <c r="I4169" s="276">
        <v>0</v>
      </c>
      <c r="J4169" s="276">
        <v>311706</v>
      </c>
      <c r="K4169" s="479">
        <v>1.9903999999999999E-4</v>
      </c>
    </row>
    <row r="4170" spans="1:11" x14ac:dyDescent="0.2">
      <c r="A4170" s="209" t="s">
        <v>691</v>
      </c>
      <c r="B4170" s="209" t="s">
        <v>490</v>
      </c>
      <c r="C4170" s="209" t="s">
        <v>1753</v>
      </c>
      <c r="D4170" s="276">
        <v>2391599</v>
      </c>
      <c r="E4170" s="479">
        <v>1.5271499999999999E-3</v>
      </c>
      <c r="F4170" s="276">
        <v>0</v>
      </c>
      <c r="G4170" s="276">
        <v>0</v>
      </c>
      <c r="H4170" s="276">
        <v>0</v>
      </c>
      <c r="I4170" s="276">
        <v>0</v>
      </c>
      <c r="J4170" s="276">
        <v>2391599</v>
      </c>
      <c r="K4170" s="479">
        <v>1.5271499999999999E-3</v>
      </c>
    </row>
    <row r="4171" spans="1:11" x14ac:dyDescent="0.2">
      <c r="A4171" s="209" t="s">
        <v>691</v>
      </c>
      <c r="B4171" s="209" t="s">
        <v>489</v>
      </c>
      <c r="C4171" s="209" t="s">
        <v>1753</v>
      </c>
      <c r="D4171" s="276">
        <v>807179</v>
      </c>
      <c r="E4171" s="479">
        <v>5.1542000000000005E-4</v>
      </c>
      <c r="F4171" s="276">
        <v>0</v>
      </c>
      <c r="G4171" s="276">
        <v>0</v>
      </c>
      <c r="H4171" s="276">
        <v>0</v>
      </c>
      <c r="I4171" s="276">
        <v>0</v>
      </c>
      <c r="J4171" s="276">
        <v>807179</v>
      </c>
      <c r="K4171" s="479">
        <v>5.1542000000000005E-4</v>
      </c>
    </row>
    <row r="4172" spans="1:11" x14ac:dyDescent="0.2">
      <c r="A4172" s="209" t="s">
        <v>691</v>
      </c>
      <c r="B4172" s="209" t="s">
        <v>487</v>
      </c>
      <c r="C4172" s="209" t="s">
        <v>1753</v>
      </c>
      <c r="D4172" s="276">
        <v>160390</v>
      </c>
      <c r="E4172" s="479">
        <v>1.0242E-4</v>
      </c>
      <c r="F4172" s="276">
        <v>0</v>
      </c>
      <c r="G4172" s="276">
        <v>0</v>
      </c>
      <c r="H4172" s="276">
        <v>0</v>
      </c>
      <c r="I4172" s="276">
        <v>0</v>
      </c>
      <c r="J4172" s="276">
        <v>160390</v>
      </c>
      <c r="K4172" s="479">
        <v>1.0242E-4</v>
      </c>
    </row>
    <row r="4173" spans="1:11" x14ac:dyDescent="0.2">
      <c r="A4173" s="209" t="s">
        <v>691</v>
      </c>
      <c r="B4173" s="209" t="s">
        <v>479</v>
      </c>
      <c r="C4173" s="209" t="s">
        <v>1753</v>
      </c>
      <c r="D4173" s="276">
        <v>720093</v>
      </c>
      <c r="E4173" s="479">
        <v>4.5981E-4</v>
      </c>
      <c r="F4173" s="276">
        <v>0</v>
      </c>
      <c r="G4173" s="276">
        <v>0</v>
      </c>
      <c r="H4173" s="276">
        <v>0</v>
      </c>
      <c r="I4173" s="276">
        <v>0</v>
      </c>
      <c r="J4173" s="276">
        <v>720093</v>
      </c>
      <c r="K4173" s="479">
        <v>4.5981E-4</v>
      </c>
    </row>
    <row r="4174" spans="1:11" x14ac:dyDescent="0.2">
      <c r="A4174" s="209" t="s">
        <v>691</v>
      </c>
      <c r="B4174" s="209" t="s">
        <v>472</v>
      </c>
      <c r="C4174" s="209" t="s">
        <v>1753</v>
      </c>
      <c r="D4174" s="276">
        <v>3575487</v>
      </c>
      <c r="E4174" s="479">
        <v>2.2831100000000001E-3</v>
      </c>
      <c r="F4174" s="276">
        <v>0</v>
      </c>
      <c r="G4174" s="276">
        <v>0</v>
      </c>
      <c r="H4174" s="276">
        <v>0</v>
      </c>
      <c r="I4174" s="276">
        <v>0</v>
      </c>
      <c r="J4174" s="276">
        <v>3575487</v>
      </c>
      <c r="K4174" s="479">
        <v>2.2831100000000001E-3</v>
      </c>
    </row>
    <row r="4175" spans="1:11" x14ac:dyDescent="0.2">
      <c r="A4175" s="209" t="s">
        <v>691</v>
      </c>
      <c r="B4175" s="209" t="s">
        <v>464</v>
      </c>
      <c r="C4175" s="209" t="s">
        <v>1753</v>
      </c>
      <c r="D4175" s="276">
        <v>917361</v>
      </c>
      <c r="E4175" s="479">
        <v>5.8578000000000005E-4</v>
      </c>
      <c r="F4175" s="276">
        <v>0</v>
      </c>
      <c r="G4175" s="276">
        <v>0</v>
      </c>
      <c r="H4175" s="276">
        <v>0</v>
      </c>
      <c r="I4175" s="276">
        <v>0</v>
      </c>
      <c r="J4175" s="276">
        <v>917361</v>
      </c>
      <c r="K4175" s="479">
        <v>5.8578000000000005E-4</v>
      </c>
    </row>
    <row r="4176" spans="1:11" x14ac:dyDescent="0.2">
      <c r="A4176" s="209" t="s">
        <v>691</v>
      </c>
      <c r="B4176" s="209" t="s">
        <v>1095</v>
      </c>
      <c r="C4176" s="209" t="s">
        <v>1753</v>
      </c>
      <c r="D4176" s="276">
        <v>325587</v>
      </c>
      <c r="E4176" s="479">
        <v>2.0790000000000001E-4</v>
      </c>
      <c r="F4176" s="276">
        <v>0</v>
      </c>
      <c r="G4176" s="276">
        <v>0</v>
      </c>
      <c r="H4176" s="276">
        <v>0</v>
      </c>
      <c r="I4176" s="276">
        <v>0</v>
      </c>
      <c r="J4176" s="276">
        <v>325587</v>
      </c>
      <c r="K4176" s="479">
        <v>2.0790000000000001E-4</v>
      </c>
    </row>
    <row r="4177" spans="1:11" x14ac:dyDescent="0.2">
      <c r="A4177" s="209" t="s">
        <v>691</v>
      </c>
      <c r="B4177" s="209" t="s">
        <v>1096</v>
      </c>
      <c r="C4177" s="209" t="s">
        <v>1753</v>
      </c>
      <c r="D4177" s="276">
        <v>250110</v>
      </c>
      <c r="E4177" s="479">
        <v>1.5971E-4</v>
      </c>
      <c r="F4177" s="276">
        <v>0</v>
      </c>
      <c r="G4177" s="276">
        <v>0</v>
      </c>
      <c r="H4177" s="276">
        <v>0</v>
      </c>
      <c r="I4177" s="276">
        <v>0</v>
      </c>
      <c r="J4177" s="276">
        <v>250110</v>
      </c>
      <c r="K4177" s="479">
        <v>1.5971E-4</v>
      </c>
    </row>
    <row r="4178" spans="1:11" x14ac:dyDescent="0.2">
      <c r="A4178" s="209" t="s">
        <v>691</v>
      </c>
      <c r="B4178" s="209" t="s">
        <v>1097</v>
      </c>
      <c r="C4178" s="209" t="s">
        <v>1753</v>
      </c>
      <c r="D4178" s="276">
        <v>224457</v>
      </c>
      <c r="E4178" s="479">
        <v>1.4333E-4</v>
      </c>
      <c r="F4178" s="276">
        <v>0</v>
      </c>
      <c r="G4178" s="276">
        <v>0</v>
      </c>
      <c r="H4178" s="276">
        <v>0</v>
      </c>
      <c r="I4178" s="276">
        <v>0</v>
      </c>
      <c r="J4178" s="276">
        <v>224457</v>
      </c>
      <c r="K4178" s="479">
        <v>1.4333E-4</v>
      </c>
    </row>
    <row r="4179" spans="1:11" x14ac:dyDescent="0.2">
      <c r="A4179" s="209" t="s">
        <v>691</v>
      </c>
      <c r="B4179" s="209" t="s">
        <v>1098</v>
      </c>
      <c r="C4179" s="209" t="s">
        <v>1753</v>
      </c>
      <c r="D4179" s="276">
        <v>1489018</v>
      </c>
      <c r="E4179" s="479">
        <v>9.5080999999999996E-4</v>
      </c>
      <c r="F4179" s="276">
        <v>0</v>
      </c>
      <c r="G4179" s="276">
        <v>0</v>
      </c>
      <c r="H4179" s="276">
        <v>0</v>
      </c>
      <c r="I4179" s="276">
        <v>0</v>
      </c>
      <c r="J4179" s="276">
        <v>1489018</v>
      </c>
      <c r="K4179" s="479">
        <v>9.5080999999999996E-4</v>
      </c>
    </row>
    <row r="4180" spans="1:11" x14ac:dyDescent="0.2">
      <c r="A4180" s="209" t="s">
        <v>691</v>
      </c>
      <c r="B4180" s="209" t="s">
        <v>1099</v>
      </c>
      <c r="C4180" s="209" t="s">
        <v>1753</v>
      </c>
      <c r="D4180" s="276">
        <v>108560</v>
      </c>
      <c r="E4180" s="479">
        <v>6.9319999999999994E-5</v>
      </c>
      <c r="F4180" s="276">
        <v>0</v>
      </c>
      <c r="G4180" s="276">
        <v>0</v>
      </c>
      <c r="H4180" s="276">
        <v>0</v>
      </c>
      <c r="I4180" s="276">
        <v>0</v>
      </c>
      <c r="J4180" s="276">
        <v>108560</v>
      </c>
      <c r="K4180" s="479">
        <v>6.9319999999999994E-5</v>
      </c>
    </row>
    <row r="4181" spans="1:11" x14ac:dyDescent="0.2">
      <c r="A4181" s="209" t="s">
        <v>691</v>
      </c>
      <c r="B4181" s="209" t="s">
        <v>453</v>
      </c>
      <c r="C4181" s="209" t="s">
        <v>1753</v>
      </c>
      <c r="D4181" s="276">
        <v>188934</v>
      </c>
      <c r="E4181" s="479">
        <v>1.2064E-4</v>
      </c>
      <c r="F4181" s="276">
        <v>0</v>
      </c>
      <c r="G4181" s="276">
        <v>0</v>
      </c>
      <c r="H4181" s="276">
        <v>0</v>
      </c>
      <c r="I4181" s="276">
        <v>0</v>
      </c>
      <c r="J4181" s="276">
        <v>188934</v>
      </c>
      <c r="K4181" s="479">
        <v>1.2064E-4</v>
      </c>
    </row>
    <row r="4182" spans="1:11" x14ac:dyDescent="0.2">
      <c r="A4182" s="209" t="s">
        <v>691</v>
      </c>
      <c r="B4182" s="209" t="s">
        <v>449</v>
      </c>
      <c r="C4182" s="209" t="s">
        <v>1753</v>
      </c>
      <c r="D4182" s="276">
        <v>498744</v>
      </c>
      <c r="E4182" s="479">
        <v>3.1847000000000001E-4</v>
      </c>
      <c r="F4182" s="276">
        <v>0</v>
      </c>
      <c r="G4182" s="276">
        <v>0</v>
      </c>
      <c r="H4182" s="276">
        <v>0</v>
      </c>
      <c r="I4182" s="276">
        <v>0</v>
      </c>
      <c r="J4182" s="276">
        <v>498744</v>
      </c>
      <c r="K4182" s="479">
        <v>3.1847000000000001E-4</v>
      </c>
    </row>
    <row r="4183" spans="1:11" x14ac:dyDescent="0.2">
      <c r="A4183" s="209" t="s">
        <v>691</v>
      </c>
      <c r="B4183" s="209" t="s">
        <v>1826</v>
      </c>
      <c r="C4183" s="209" t="s">
        <v>1753</v>
      </c>
      <c r="D4183" s="276">
        <v>160237</v>
      </c>
      <c r="E4183" s="479">
        <v>1.0232E-4</v>
      </c>
      <c r="F4183" s="276">
        <v>0</v>
      </c>
      <c r="G4183" s="276">
        <v>0</v>
      </c>
      <c r="H4183" s="276">
        <v>0</v>
      </c>
      <c r="I4183" s="276">
        <v>0</v>
      </c>
      <c r="J4183" s="276">
        <v>160237</v>
      </c>
      <c r="K4183" s="479">
        <v>1.0232E-4</v>
      </c>
    </row>
    <row r="4184" spans="1:11" x14ac:dyDescent="0.2">
      <c r="A4184" s="209" t="s">
        <v>691</v>
      </c>
      <c r="B4184" s="209" t="s">
        <v>444</v>
      </c>
      <c r="C4184" s="209" t="s">
        <v>1753</v>
      </c>
      <c r="D4184" s="276">
        <v>5712189</v>
      </c>
      <c r="E4184" s="479">
        <v>3.6475000000000001E-3</v>
      </c>
      <c r="F4184" s="276">
        <v>0</v>
      </c>
      <c r="G4184" s="276">
        <v>0</v>
      </c>
      <c r="H4184" s="276">
        <v>0</v>
      </c>
      <c r="I4184" s="276">
        <v>0</v>
      </c>
      <c r="J4184" s="276">
        <v>5712189</v>
      </c>
      <c r="K4184" s="479">
        <v>3.6475000000000001E-3</v>
      </c>
    </row>
    <row r="4185" spans="1:11" x14ac:dyDescent="0.2">
      <c r="A4185" s="209" t="s">
        <v>691</v>
      </c>
      <c r="B4185" s="209" t="s">
        <v>440</v>
      </c>
      <c r="C4185" s="209" t="s">
        <v>1753</v>
      </c>
      <c r="D4185" s="276">
        <v>3094752</v>
      </c>
      <c r="E4185" s="479">
        <v>1.9761399999999999E-3</v>
      </c>
      <c r="F4185" s="276">
        <v>0</v>
      </c>
      <c r="G4185" s="276">
        <v>0</v>
      </c>
      <c r="H4185" s="276">
        <v>0</v>
      </c>
      <c r="I4185" s="276">
        <v>0</v>
      </c>
      <c r="J4185" s="276">
        <v>3094752</v>
      </c>
      <c r="K4185" s="479">
        <v>1.9761399999999999E-3</v>
      </c>
    </row>
    <row r="4186" spans="1:11" x14ac:dyDescent="0.2">
      <c r="A4186" s="209" t="s">
        <v>691</v>
      </c>
      <c r="B4186" s="209" t="s">
        <v>292</v>
      </c>
      <c r="C4186" s="209" t="s">
        <v>1753</v>
      </c>
      <c r="D4186" s="276">
        <v>2650093</v>
      </c>
      <c r="E4186" s="479">
        <v>1.69221E-3</v>
      </c>
      <c r="F4186" s="276">
        <v>0</v>
      </c>
      <c r="G4186" s="276">
        <v>0</v>
      </c>
      <c r="H4186" s="276">
        <v>0</v>
      </c>
      <c r="I4186" s="276">
        <v>0</v>
      </c>
      <c r="J4186" s="276">
        <v>2650093</v>
      </c>
      <c r="K4186" s="479">
        <v>1.69221E-3</v>
      </c>
    </row>
    <row r="4187" spans="1:11" x14ac:dyDescent="0.2">
      <c r="A4187" s="209" t="s">
        <v>691</v>
      </c>
      <c r="B4187" s="209" t="s">
        <v>290</v>
      </c>
      <c r="C4187" s="209" t="s">
        <v>1753</v>
      </c>
      <c r="D4187" s="276">
        <v>6173010</v>
      </c>
      <c r="E4187" s="479">
        <v>3.9417499999999999E-3</v>
      </c>
      <c r="F4187" s="276">
        <v>0</v>
      </c>
      <c r="G4187" s="276">
        <v>0</v>
      </c>
      <c r="H4187" s="276">
        <v>0</v>
      </c>
      <c r="I4187" s="276">
        <v>0</v>
      </c>
      <c r="J4187" s="276">
        <v>6173010</v>
      </c>
      <c r="K4187" s="479">
        <v>3.9417499999999999E-3</v>
      </c>
    </row>
    <row r="4188" spans="1:11" x14ac:dyDescent="0.2">
      <c r="A4188" s="209" t="s">
        <v>691</v>
      </c>
      <c r="B4188" s="209" t="s">
        <v>287</v>
      </c>
      <c r="C4188" s="209" t="s">
        <v>1753</v>
      </c>
      <c r="D4188" s="276">
        <v>797672</v>
      </c>
      <c r="E4188" s="479">
        <v>5.0934999999999999E-4</v>
      </c>
      <c r="F4188" s="276">
        <v>0</v>
      </c>
      <c r="G4188" s="276">
        <v>0</v>
      </c>
      <c r="H4188" s="276">
        <v>0</v>
      </c>
      <c r="I4188" s="276">
        <v>0</v>
      </c>
      <c r="J4188" s="276">
        <v>797672</v>
      </c>
      <c r="K4188" s="479">
        <v>5.0934999999999999E-4</v>
      </c>
    </row>
    <row r="4189" spans="1:11" x14ac:dyDescent="0.2">
      <c r="A4189" s="209" t="s">
        <v>691</v>
      </c>
      <c r="B4189" s="209" t="s">
        <v>284</v>
      </c>
      <c r="C4189" s="209" t="s">
        <v>1753</v>
      </c>
      <c r="D4189" s="276">
        <v>3151465</v>
      </c>
      <c r="E4189" s="479">
        <v>2.0123599999999999E-3</v>
      </c>
      <c r="F4189" s="276">
        <v>0</v>
      </c>
      <c r="G4189" s="276">
        <v>0</v>
      </c>
      <c r="H4189" s="276">
        <v>0</v>
      </c>
      <c r="I4189" s="276">
        <v>0</v>
      </c>
      <c r="J4189" s="276">
        <v>3151465</v>
      </c>
      <c r="K4189" s="479">
        <v>2.0123599999999999E-3</v>
      </c>
    </row>
    <row r="4190" spans="1:11" x14ac:dyDescent="0.2">
      <c r="A4190" s="209" t="s">
        <v>691</v>
      </c>
      <c r="B4190" s="209" t="s">
        <v>273</v>
      </c>
      <c r="C4190" s="209" t="s">
        <v>1753</v>
      </c>
      <c r="D4190" s="276">
        <v>6087978</v>
      </c>
      <c r="E4190" s="479">
        <v>3.8874600000000001E-3</v>
      </c>
      <c r="F4190" s="276">
        <v>0</v>
      </c>
      <c r="G4190" s="276">
        <v>0</v>
      </c>
      <c r="H4190" s="276">
        <v>0</v>
      </c>
      <c r="I4190" s="276">
        <v>0</v>
      </c>
      <c r="J4190" s="276">
        <v>6087978</v>
      </c>
      <c r="K4190" s="479">
        <v>3.8874600000000001E-3</v>
      </c>
    </row>
    <row r="4191" spans="1:11" x14ac:dyDescent="0.2">
      <c r="A4191" s="209" t="s">
        <v>691</v>
      </c>
      <c r="B4191" s="209" t="s">
        <v>267</v>
      </c>
      <c r="C4191" s="209" t="s">
        <v>1753</v>
      </c>
      <c r="D4191" s="276">
        <v>3266079</v>
      </c>
      <c r="E4191" s="479">
        <v>2.0855399999999999E-3</v>
      </c>
      <c r="F4191" s="276">
        <v>0</v>
      </c>
      <c r="G4191" s="276">
        <v>0</v>
      </c>
      <c r="H4191" s="276">
        <v>0</v>
      </c>
      <c r="I4191" s="276">
        <v>0</v>
      </c>
      <c r="J4191" s="276">
        <v>3266079</v>
      </c>
      <c r="K4191" s="479">
        <v>2.0855399999999999E-3</v>
      </c>
    </row>
    <row r="4192" spans="1:11" x14ac:dyDescent="0.2">
      <c r="A4192" s="209" t="s">
        <v>691</v>
      </c>
      <c r="B4192" s="209" t="s">
        <v>264</v>
      </c>
      <c r="C4192" s="209" t="s">
        <v>1753</v>
      </c>
      <c r="D4192" s="276">
        <v>3737250</v>
      </c>
      <c r="E4192" s="479">
        <v>2.3864099999999998E-3</v>
      </c>
      <c r="F4192" s="276">
        <v>0</v>
      </c>
      <c r="G4192" s="276">
        <v>0</v>
      </c>
      <c r="H4192" s="276">
        <v>0</v>
      </c>
      <c r="I4192" s="276">
        <v>0</v>
      </c>
      <c r="J4192" s="276">
        <v>3737250</v>
      </c>
      <c r="K4192" s="479">
        <v>2.3864099999999998E-3</v>
      </c>
    </row>
    <row r="4193" spans="1:11" x14ac:dyDescent="0.2">
      <c r="A4193" s="209" t="s">
        <v>691</v>
      </c>
      <c r="B4193" s="209" t="s">
        <v>262</v>
      </c>
      <c r="C4193" s="209" t="s">
        <v>1753</v>
      </c>
      <c r="D4193" s="276">
        <v>1508574</v>
      </c>
      <c r="E4193" s="479">
        <v>9.6329E-4</v>
      </c>
      <c r="F4193" s="276">
        <v>0</v>
      </c>
      <c r="G4193" s="276">
        <v>0</v>
      </c>
      <c r="H4193" s="276">
        <v>0</v>
      </c>
      <c r="I4193" s="276">
        <v>0</v>
      </c>
      <c r="J4193" s="276">
        <v>1508574</v>
      </c>
      <c r="K4193" s="479">
        <v>9.6329E-4</v>
      </c>
    </row>
    <row r="4194" spans="1:11" x14ac:dyDescent="0.2">
      <c r="A4194" s="209" t="s">
        <v>691</v>
      </c>
      <c r="B4194" s="209" t="s">
        <v>260</v>
      </c>
      <c r="C4194" s="209" t="s">
        <v>1753</v>
      </c>
      <c r="D4194" s="276">
        <v>2161587</v>
      </c>
      <c r="E4194" s="479">
        <v>1.3802700000000001E-3</v>
      </c>
      <c r="F4194" s="276">
        <v>0</v>
      </c>
      <c r="G4194" s="276">
        <v>0</v>
      </c>
      <c r="H4194" s="276">
        <v>0</v>
      </c>
      <c r="I4194" s="276">
        <v>0</v>
      </c>
      <c r="J4194" s="276">
        <v>2161587</v>
      </c>
      <c r="K4194" s="479">
        <v>1.3802700000000001E-3</v>
      </c>
    </row>
    <row r="4195" spans="1:11" x14ac:dyDescent="0.2">
      <c r="A4195" s="209" t="s">
        <v>691</v>
      </c>
      <c r="B4195" s="209" t="s">
        <v>258</v>
      </c>
      <c r="C4195" s="209" t="s">
        <v>1753</v>
      </c>
      <c r="D4195" s="276">
        <v>132071</v>
      </c>
      <c r="E4195" s="479">
        <v>8.4330000000000001E-5</v>
      </c>
      <c r="F4195" s="276">
        <v>0</v>
      </c>
      <c r="G4195" s="276">
        <v>0</v>
      </c>
      <c r="H4195" s="276">
        <v>0</v>
      </c>
      <c r="I4195" s="276">
        <v>0</v>
      </c>
      <c r="J4195" s="276">
        <v>132071</v>
      </c>
      <c r="K4195" s="479">
        <v>8.4330000000000001E-5</v>
      </c>
    </row>
    <row r="4196" spans="1:11" x14ac:dyDescent="0.2">
      <c r="A4196" s="209" t="s">
        <v>691</v>
      </c>
      <c r="B4196" s="209" t="s">
        <v>254</v>
      </c>
      <c r="C4196" s="209" t="s">
        <v>1753</v>
      </c>
      <c r="D4196" s="276">
        <v>396927</v>
      </c>
      <c r="E4196" s="479">
        <v>2.5346E-4</v>
      </c>
      <c r="F4196" s="276">
        <v>0</v>
      </c>
      <c r="G4196" s="276">
        <v>0</v>
      </c>
      <c r="H4196" s="276">
        <v>0</v>
      </c>
      <c r="I4196" s="276">
        <v>0</v>
      </c>
      <c r="J4196" s="276">
        <v>396927</v>
      </c>
      <c r="K4196" s="479">
        <v>2.5346E-4</v>
      </c>
    </row>
    <row r="4197" spans="1:11" x14ac:dyDescent="0.2">
      <c r="A4197" s="209" t="s">
        <v>691</v>
      </c>
      <c r="B4197" s="209" t="s">
        <v>251</v>
      </c>
      <c r="C4197" s="209" t="s">
        <v>1753</v>
      </c>
      <c r="D4197" s="276">
        <v>85812</v>
      </c>
      <c r="E4197" s="479">
        <v>5.4790000000000002E-5</v>
      </c>
      <c r="F4197" s="276">
        <v>0</v>
      </c>
      <c r="G4197" s="276">
        <v>0</v>
      </c>
      <c r="H4197" s="276">
        <v>0</v>
      </c>
      <c r="I4197" s="276">
        <v>0</v>
      </c>
      <c r="J4197" s="276">
        <v>85812</v>
      </c>
      <c r="K4197" s="479">
        <v>5.4790000000000002E-5</v>
      </c>
    </row>
    <row r="4198" spans="1:11" x14ac:dyDescent="0.2">
      <c r="A4198" s="209" t="s">
        <v>691</v>
      </c>
      <c r="B4198" s="209" t="s">
        <v>250</v>
      </c>
      <c r="C4198" s="209" t="s">
        <v>1753</v>
      </c>
      <c r="D4198" s="276">
        <v>307473</v>
      </c>
      <c r="E4198" s="479">
        <v>1.9634000000000001E-4</v>
      </c>
      <c r="F4198" s="276">
        <v>0</v>
      </c>
      <c r="G4198" s="276">
        <v>0</v>
      </c>
      <c r="H4198" s="276">
        <v>0</v>
      </c>
      <c r="I4198" s="276">
        <v>0</v>
      </c>
      <c r="J4198" s="276">
        <v>307473</v>
      </c>
      <c r="K4198" s="479">
        <v>1.9634000000000001E-4</v>
      </c>
    </row>
    <row r="4199" spans="1:11" x14ac:dyDescent="0.2">
      <c r="A4199" s="209" t="s">
        <v>691</v>
      </c>
      <c r="B4199" s="209" t="s">
        <v>247</v>
      </c>
      <c r="C4199" s="209" t="s">
        <v>1753</v>
      </c>
      <c r="D4199" s="276">
        <v>487935</v>
      </c>
      <c r="E4199" s="479">
        <v>3.1157E-4</v>
      </c>
      <c r="F4199" s="276">
        <v>0</v>
      </c>
      <c r="G4199" s="276">
        <v>0</v>
      </c>
      <c r="H4199" s="276">
        <v>0</v>
      </c>
      <c r="I4199" s="276">
        <v>0</v>
      </c>
      <c r="J4199" s="276">
        <v>487935</v>
      </c>
      <c r="K4199" s="479">
        <v>3.1157E-4</v>
      </c>
    </row>
    <row r="4200" spans="1:11" x14ac:dyDescent="0.2">
      <c r="A4200" s="209" t="s">
        <v>691</v>
      </c>
      <c r="B4200" s="209" t="s">
        <v>243</v>
      </c>
      <c r="C4200" s="209" t="s">
        <v>1753</v>
      </c>
      <c r="D4200" s="276">
        <v>1246272</v>
      </c>
      <c r="E4200" s="479">
        <v>7.9580000000000004E-4</v>
      </c>
      <c r="F4200" s="276">
        <v>0</v>
      </c>
      <c r="G4200" s="276">
        <v>0</v>
      </c>
      <c r="H4200" s="276">
        <v>0</v>
      </c>
      <c r="I4200" s="276">
        <v>0</v>
      </c>
      <c r="J4200" s="276">
        <v>1246272</v>
      </c>
      <c r="K4200" s="479">
        <v>7.9580000000000004E-4</v>
      </c>
    </row>
    <row r="4201" spans="1:11" x14ac:dyDescent="0.2">
      <c r="A4201" s="209" t="s">
        <v>691</v>
      </c>
      <c r="B4201" s="209" t="s">
        <v>240</v>
      </c>
      <c r="C4201" s="209" t="s">
        <v>1753</v>
      </c>
      <c r="D4201" s="276">
        <v>155194</v>
      </c>
      <c r="E4201" s="479">
        <v>9.9099999999999996E-5</v>
      </c>
      <c r="F4201" s="276">
        <v>0</v>
      </c>
      <c r="G4201" s="276">
        <v>0</v>
      </c>
      <c r="H4201" s="276">
        <v>0</v>
      </c>
      <c r="I4201" s="276">
        <v>0</v>
      </c>
      <c r="J4201" s="276">
        <v>155194</v>
      </c>
      <c r="K4201" s="479">
        <v>9.9099999999999996E-5</v>
      </c>
    </row>
    <row r="4202" spans="1:11" x14ac:dyDescent="0.2">
      <c r="A4202" s="209" t="s">
        <v>691</v>
      </c>
      <c r="B4202" s="209" t="s">
        <v>237</v>
      </c>
      <c r="C4202" s="209" t="s">
        <v>1753</v>
      </c>
      <c r="D4202" s="276">
        <v>774316</v>
      </c>
      <c r="E4202" s="479">
        <v>4.9443999999999996E-4</v>
      </c>
      <c r="F4202" s="276">
        <v>0</v>
      </c>
      <c r="G4202" s="276">
        <v>0</v>
      </c>
      <c r="H4202" s="276">
        <v>0</v>
      </c>
      <c r="I4202" s="276">
        <v>0</v>
      </c>
      <c r="J4202" s="276">
        <v>774316</v>
      </c>
      <c r="K4202" s="479">
        <v>4.9443999999999996E-4</v>
      </c>
    </row>
    <row r="4203" spans="1:11" x14ac:dyDescent="0.2">
      <c r="A4203" s="209" t="s">
        <v>691</v>
      </c>
      <c r="B4203" s="209" t="s">
        <v>234</v>
      </c>
      <c r="C4203" s="209" t="s">
        <v>1753</v>
      </c>
      <c r="D4203" s="276">
        <v>1216819</v>
      </c>
      <c r="E4203" s="479">
        <v>7.7700000000000002E-4</v>
      </c>
      <c r="F4203" s="276">
        <v>0</v>
      </c>
      <c r="G4203" s="276">
        <v>0</v>
      </c>
      <c r="H4203" s="276">
        <v>0</v>
      </c>
      <c r="I4203" s="276">
        <v>0</v>
      </c>
      <c r="J4203" s="276">
        <v>1216819</v>
      </c>
      <c r="K4203" s="479">
        <v>7.7700000000000002E-4</v>
      </c>
    </row>
    <row r="4204" spans="1:11" x14ac:dyDescent="0.2">
      <c r="A4204" s="209" t="s">
        <v>691</v>
      </c>
      <c r="B4204" s="209" t="s">
        <v>230</v>
      </c>
      <c r="C4204" s="209" t="s">
        <v>1753</v>
      </c>
      <c r="D4204" s="276">
        <v>1190066</v>
      </c>
      <c r="E4204" s="479">
        <v>7.5991000000000003E-4</v>
      </c>
      <c r="F4204" s="276">
        <v>0</v>
      </c>
      <c r="G4204" s="276">
        <v>0</v>
      </c>
      <c r="H4204" s="276">
        <v>0</v>
      </c>
      <c r="I4204" s="276">
        <v>0</v>
      </c>
      <c r="J4204" s="276">
        <v>1190066</v>
      </c>
      <c r="K4204" s="479">
        <v>7.5991000000000003E-4</v>
      </c>
    </row>
    <row r="4205" spans="1:11" x14ac:dyDescent="0.2">
      <c r="A4205" s="209" t="s">
        <v>691</v>
      </c>
      <c r="B4205" s="209" t="s">
        <v>1100</v>
      </c>
      <c r="C4205" s="209" t="s">
        <v>1753</v>
      </c>
      <c r="D4205" s="276">
        <v>1843158</v>
      </c>
      <c r="E4205" s="479">
        <v>1.17694E-3</v>
      </c>
      <c r="F4205" s="276">
        <v>0</v>
      </c>
      <c r="G4205" s="276">
        <v>0</v>
      </c>
      <c r="H4205" s="276">
        <v>0</v>
      </c>
      <c r="I4205" s="276">
        <v>0</v>
      </c>
      <c r="J4205" s="276">
        <v>1843158</v>
      </c>
      <c r="K4205" s="479">
        <v>1.17694E-3</v>
      </c>
    </row>
    <row r="4206" spans="1:11" x14ac:dyDescent="0.2">
      <c r="A4206" s="209" t="s">
        <v>691</v>
      </c>
      <c r="B4206" s="209" t="s">
        <v>1101</v>
      </c>
      <c r="C4206" s="209" t="s">
        <v>1753</v>
      </c>
      <c r="D4206" s="276">
        <v>580881</v>
      </c>
      <c r="E4206" s="479">
        <v>3.7092000000000001E-4</v>
      </c>
      <c r="F4206" s="276">
        <v>0</v>
      </c>
      <c r="G4206" s="276">
        <v>0</v>
      </c>
      <c r="H4206" s="276">
        <v>0</v>
      </c>
      <c r="I4206" s="276">
        <v>0</v>
      </c>
      <c r="J4206" s="276">
        <v>580881</v>
      </c>
      <c r="K4206" s="479">
        <v>3.7092000000000001E-4</v>
      </c>
    </row>
    <row r="4207" spans="1:11" x14ac:dyDescent="0.2">
      <c r="A4207" s="209" t="s">
        <v>691</v>
      </c>
      <c r="B4207" s="209" t="s">
        <v>1102</v>
      </c>
      <c r="C4207" s="209" t="s">
        <v>1753</v>
      </c>
      <c r="D4207" s="276">
        <v>2648214</v>
      </c>
      <c r="E4207" s="479">
        <v>1.69101E-3</v>
      </c>
      <c r="F4207" s="276">
        <v>0</v>
      </c>
      <c r="G4207" s="276">
        <v>0</v>
      </c>
      <c r="H4207" s="276">
        <v>0</v>
      </c>
      <c r="I4207" s="276">
        <v>0</v>
      </c>
      <c r="J4207" s="276">
        <v>2648214</v>
      </c>
      <c r="K4207" s="479">
        <v>1.69101E-3</v>
      </c>
    </row>
    <row r="4208" spans="1:11" x14ac:dyDescent="0.2">
      <c r="A4208" s="209" t="s">
        <v>691</v>
      </c>
      <c r="B4208" s="209" t="s">
        <v>1103</v>
      </c>
      <c r="C4208" s="209" t="s">
        <v>1753</v>
      </c>
      <c r="D4208" s="276">
        <v>1018155</v>
      </c>
      <c r="E4208" s="479">
        <v>6.5014000000000001E-4</v>
      </c>
      <c r="F4208" s="276">
        <v>0</v>
      </c>
      <c r="G4208" s="276">
        <v>0</v>
      </c>
      <c r="H4208" s="276">
        <v>0</v>
      </c>
      <c r="I4208" s="276">
        <v>0</v>
      </c>
      <c r="J4208" s="276">
        <v>1018155</v>
      </c>
      <c r="K4208" s="479">
        <v>6.5014000000000001E-4</v>
      </c>
    </row>
    <row r="4209" spans="1:11" x14ac:dyDescent="0.2">
      <c r="A4209" s="209" t="s">
        <v>691</v>
      </c>
      <c r="B4209" s="209" t="s">
        <v>1104</v>
      </c>
      <c r="C4209" s="209" t="s">
        <v>1753</v>
      </c>
      <c r="D4209" s="276">
        <v>1942515</v>
      </c>
      <c r="E4209" s="479">
        <v>1.2403900000000001E-3</v>
      </c>
      <c r="F4209" s="276">
        <v>0</v>
      </c>
      <c r="G4209" s="276">
        <v>0</v>
      </c>
      <c r="H4209" s="276">
        <v>0</v>
      </c>
      <c r="I4209" s="276">
        <v>0</v>
      </c>
      <c r="J4209" s="276">
        <v>1942515</v>
      </c>
      <c r="K4209" s="479">
        <v>1.2403900000000001E-3</v>
      </c>
    </row>
    <row r="4210" spans="1:11" x14ac:dyDescent="0.2">
      <c r="A4210" s="209" t="s">
        <v>691</v>
      </c>
      <c r="B4210" s="209" t="s">
        <v>1105</v>
      </c>
      <c r="C4210" s="209" t="s">
        <v>1753</v>
      </c>
      <c r="D4210" s="276">
        <v>1513821</v>
      </c>
      <c r="E4210" s="479">
        <v>9.6663999999999995E-4</v>
      </c>
      <c r="F4210" s="276">
        <v>0</v>
      </c>
      <c r="G4210" s="276">
        <v>0</v>
      </c>
      <c r="H4210" s="276">
        <v>0</v>
      </c>
      <c r="I4210" s="276">
        <v>0</v>
      </c>
      <c r="J4210" s="276">
        <v>1513821</v>
      </c>
      <c r="K4210" s="479">
        <v>9.6663999999999995E-4</v>
      </c>
    </row>
    <row r="4211" spans="1:11" x14ac:dyDescent="0.2">
      <c r="A4211" s="209" t="s">
        <v>691</v>
      </c>
      <c r="B4211" s="209" t="s">
        <v>206</v>
      </c>
      <c r="C4211" s="209" t="s">
        <v>1753</v>
      </c>
      <c r="D4211" s="276">
        <v>4972443</v>
      </c>
      <c r="E4211" s="479">
        <v>3.1751399999999999E-3</v>
      </c>
      <c r="F4211" s="276">
        <v>0</v>
      </c>
      <c r="G4211" s="276">
        <v>0</v>
      </c>
      <c r="H4211" s="276">
        <v>0</v>
      </c>
      <c r="I4211" s="276">
        <v>0</v>
      </c>
      <c r="J4211" s="276">
        <v>4972443</v>
      </c>
      <c r="K4211" s="479">
        <v>3.1751399999999999E-3</v>
      </c>
    </row>
    <row r="4212" spans="1:11" x14ac:dyDescent="0.2">
      <c r="A4212" s="209" t="s">
        <v>691</v>
      </c>
      <c r="B4212" s="209" t="s">
        <v>205</v>
      </c>
      <c r="C4212" s="209" t="s">
        <v>1753</v>
      </c>
      <c r="D4212" s="276">
        <v>388997</v>
      </c>
      <c r="E4212" s="479">
        <v>2.4839000000000003E-4</v>
      </c>
      <c r="F4212" s="276">
        <v>0</v>
      </c>
      <c r="G4212" s="276">
        <v>0</v>
      </c>
      <c r="H4212" s="276">
        <v>0</v>
      </c>
      <c r="I4212" s="276">
        <v>0</v>
      </c>
      <c r="J4212" s="276">
        <v>388997</v>
      </c>
      <c r="K4212" s="479">
        <v>2.4839000000000003E-4</v>
      </c>
    </row>
    <row r="4213" spans="1:11" x14ac:dyDescent="0.2">
      <c r="A4213" s="209" t="s">
        <v>691</v>
      </c>
      <c r="B4213" s="209" t="s">
        <v>202</v>
      </c>
      <c r="C4213" s="209" t="s">
        <v>1753</v>
      </c>
      <c r="D4213" s="276">
        <v>439964</v>
      </c>
      <c r="E4213" s="479">
        <v>2.8093999999999998E-4</v>
      </c>
      <c r="F4213" s="276">
        <v>0</v>
      </c>
      <c r="G4213" s="276">
        <v>0</v>
      </c>
      <c r="H4213" s="276">
        <v>0</v>
      </c>
      <c r="I4213" s="276">
        <v>0</v>
      </c>
      <c r="J4213" s="276">
        <v>439964</v>
      </c>
      <c r="K4213" s="479">
        <v>2.8093999999999998E-4</v>
      </c>
    </row>
    <row r="4214" spans="1:11" x14ac:dyDescent="0.2">
      <c r="A4214" s="209" t="s">
        <v>691</v>
      </c>
      <c r="B4214" s="209" t="s">
        <v>195</v>
      </c>
      <c r="C4214" s="209" t="s">
        <v>1753</v>
      </c>
      <c r="D4214" s="276">
        <v>1562385</v>
      </c>
      <c r="E4214" s="479">
        <v>9.9766000000000004E-4</v>
      </c>
      <c r="F4214" s="276">
        <v>0</v>
      </c>
      <c r="G4214" s="276">
        <v>0</v>
      </c>
      <c r="H4214" s="276">
        <v>0</v>
      </c>
      <c r="I4214" s="276">
        <v>0</v>
      </c>
      <c r="J4214" s="276">
        <v>1562385</v>
      </c>
      <c r="K4214" s="479">
        <v>9.9766000000000004E-4</v>
      </c>
    </row>
    <row r="4215" spans="1:11" x14ac:dyDescent="0.2">
      <c r="A4215" s="209" t="s">
        <v>691</v>
      </c>
      <c r="B4215" s="209" t="s">
        <v>194</v>
      </c>
      <c r="C4215" s="209" t="s">
        <v>1753</v>
      </c>
      <c r="D4215" s="276">
        <v>3041585</v>
      </c>
      <c r="E4215" s="479">
        <v>1.9421900000000001E-3</v>
      </c>
      <c r="F4215" s="276">
        <v>0</v>
      </c>
      <c r="G4215" s="276">
        <v>0</v>
      </c>
      <c r="H4215" s="276">
        <v>0</v>
      </c>
      <c r="I4215" s="276">
        <v>0</v>
      </c>
      <c r="J4215" s="276">
        <v>3041585</v>
      </c>
      <c r="K4215" s="479">
        <v>1.9421900000000001E-3</v>
      </c>
    </row>
    <row r="4216" spans="1:11" x14ac:dyDescent="0.2">
      <c r="A4216" s="209" t="s">
        <v>691</v>
      </c>
      <c r="B4216" s="209" t="s">
        <v>167</v>
      </c>
      <c r="C4216" s="209" t="s">
        <v>1753</v>
      </c>
      <c r="D4216" s="276">
        <v>3510608</v>
      </c>
      <c r="E4216" s="479">
        <v>2.2416900000000002E-3</v>
      </c>
      <c r="F4216" s="276">
        <v>0</v>
      </c>
      <c r="G4216" s="276">
        <v>0</v>
      </c>
      <c r="H4216" s="276">
        <v>0</v>
      </c>
      <c r="I4216" s="276">
        <v>0</v>
      </c>
      <c r="J4216" s="276">
        <v>3510608</v>
      </c>
      <c r="K4216" s="479">
        <v>2.2416900000000002E-3</v>
      </c>
    </row>
    <row r="4217" spans="1:11" x14ac:dyDescent="0.2">
      <c r="A4217" s="209" t="s">
        <v>691</v>
      </c>
      <c r="B4217" s="209" t="s">
        <v>1106</v>
      </c>
      <c r="C4217" s="209" t="s">
        <v>1753</v>
      </c>
      <c r="D4217" s="276">
        <v>593928</v>
      </c>
      <c r="E4217" s="479">
        <v>3.7924999999999998E-4</v>
      </c>
      <c r="F4217" s="276">
        <v>0</v>
      </c>
      <c r="G4217" s="276">
        <v>0</v>
      </c>
      <c r="H4217" s="276">
        <v>0</v>
      </c>
      <c r="I4217" s="276">
        <v>0</v>
      </c>
      <c r="J4217" s="276">
        <v>593928</v>
      </c>
      <c r="K4217" s="479">
        <v>3.7924999999999998E-4</v>
      </c>
    </row>
    <row r="4218" spans="1:11" x14ac:dyDescent="0.2">
      <c r="A4218" s="209" t="s">
        <v>691</v>
      </c>
      <c r="B4218" s="209" t="s">
        <v>1107</v>
      </c>
      <c r="C4218" s="209" t="s">
        <v>1753</v>
      </c>
      <c r="D4218" s="276">
        <v>1519699</v>
      </c>
      <c r="E4218" s="479">
        <v>9.7039999999999995E-4</v>
      </c>
      <c r="F4218" s="276">
        <v>0</v>
      </c>
      <c r="G4218" s="276">
        <v>0</v>
      </c>
      <c r="H4218" s="276">
        <v>0</v>
      </c>
      <c r="I4218" s="276">
        <v>0</v>
      </c>
      <c r="J4218" s="276">
        <v>1519699</v>
      </c>
      <c r="K4218" s="479">
        <v>9.7039999999999995E-4</v>
      </c>
    </row>
    <row r="4219" spans="1:11" x14ac:dyDescent="0.2">
      <c r="A4219" s="209" t="s">
        <v>691</v>
      </c>
      <c r="B4219" s="209" t="s">
        <v>156</v>
      </c>
      <c r="C4219" s="209" t="s">
        <v>1753</v>
      </c>
      <c r="D4219" s="276">
        <v>2511676</v>
      </c>
      <c r="E4219" s="479">
        <v>1.6038199999999999E-3</v>
      </c>
      <c r="F4219" s="276">
        <v>0</v>
      </c>
      <c r="G4219" s="276">
        <v>0</v>
      </c>
      <c r="H4219" s="276">
        <v>0</v>
      </c>
      <c r="I4219" s="276">
        <v>0</v>
      </c>
      <c r="J4219" s="276">
        <v>2511676</v>
      </c>
      <c r="K4219" s="479">
        <v>1.6038199999999999E-3</v>
      </c>
    </row>
    <row r="4220" spans="1:11" x14ac:dyDescent="0.2">
      <c r="A4220" s="209" t="s">
        <v>691</v>
      </c>
      <c r="B4220" s="209" t="s">
        <v>154</v>
      </c>
      <c r="C4220" s="209" t="s">
        <v>1753</v>
      </c>
      <c r="D4220" s="276">
        <v>493718</v>
      </c>
      <c r="E4220" s="479">
        <v>3.1525999999999999E-4</v>
      </c>
      <c r="F4220" s="276">
        <v>0</v>
      </c>
      <c r="G4220" s="276">
        <v>0</v>
      </c>
      <c r="H4220" s="276">
        <v>0</v>
      </c>
      <c r="I4220" s="276">
        <v>0</v>
      </c>
      <c r="J4220" s="276">
        <v>493718</v>
      </c>
      <c r="K4220" s="479">
        <v>3.1525999999999999E-4</v>
      </c>
    </row>
    <row r="4221" spans="1:11" x14ac:dyDescent="0.2">
      <c r="A4221" s="209" t="s">
        <v>691</v>
      </c>
      <c r="B4221" s="209" t="s">
        <v>152</v>
      </c>
      <c r="C4221" s="209" t="s">
        <v>1753</v>
      </c>
      <c r="D4221" s="276">
        <v>7055434</v>
      </c>
      <c r="E4221" s="479">
        <v>4.5052199999999999E-3</v>
      </c>
      <c r="F4221" s="276">
        <v>0</v>
      </c>
      <c r="G4221" s="276">
        <v>0</v>
      </c>
      <c r="H4221" s="276">
        <v>0</v>
      </c>
      <c r="I4221" s="276">
        <v>0</v>
      </c>
      <c r="J4221" s="276">
        <v>7055434</v>
      </c>
      <c r="K4221" s="479">
        <v>4.5052199999999999E-3</v>
      </c>
    </row>
    <row r="4222" spans="1:11" x14ac:dyDescent="0.2">
      <c r="A4222" s="209" t="s">
        <v>691</v>
      </c>
      <c r="B4222" s="209" t="s">
        <v>1108</v>
      </c>
      <c r="C4222" s="209" t="s">
        <v>1753</v>
      </c>
      <c r="D4222" s="276">
        <v>1028320</v>
      </c>
      <c r="E4222" s="479">
        <v>6.5662999999999995E-4</v>
      </c>
      <c r="F4222" s="276">
        <v>0</v>
      </c>
      <c r="G4222" s="276">
        <v>0</v>
      </c>
      <c r="H4222" s="276">
        <v>0</v>
      </c>
      <c r="I4222" s="276">
        <v>0</v>
      </c>
      <c r="J4222" s="276">
        <v>1028320</v>
      </c>
      <c r="K4222" s="479">
        <v>6.5662999999999995E-4</v>
      </c>
    </row>
    <row r="4223" spans="1:11" x14ac:dyDescent="0.2">
      <c r="A4223" s="209" t="s">
        <v>691</v>
      </c>
      <c r="B4223" s="209" t="s">
        <v>1109</v>
      </c>
      <c r="C4223" s="209" t="s">
        <v>1753</v>
      </c>
      <c r="D4223" s="276">
        <v>1535666</v>
      </c>
      <c r="E4223" s="479">
        <v>9.8058999999999993E-4</v>
      </c>
      <c r="F4223" s="276">
        <v>0</v>
      </c>
      <c r="G4223" s="276">
        <v>0</v>
      </c>
      <c r="H4223" s="276">
        <v>0</v>
      </c>
      <c r="I4223" s="276">
        <v>0</v>
      </c>
      <c r="J4223" s="276">
        <v>1535666</v>
      </c>
      <c r="K4223" s="479">
        <v>9.8058999999999993E-4</v>
      </c>
    </row>
    <row r="4224" spans="1:11" x14ac:dyDescent="0.2">
      <c r="A4224" s="209" t="s">
        <v>691</v>
      </c>
      <c r="B4224" s="209" t="s">
        <v>1110</v>
      </c>
      <c r="C4224" s="209" t="s">
        <v>1753</v>
      </c>
      <c r="D4224" s="276">
        <v>1274293</v>
      </c>
      <c r="E4224" s="479">
        <v>8.1369999999999999E-4</v>
      </c>
      <c r="F4224" s="276">
        <v>0</v>
      </c>
      <c r="G4224" s="276">
        <v>0</v>
      </c>
      <c r="H4224" s="276">
        <v>0</v>
      </c>
      <c r="I4224" s="276">
        <v>0</v>
      </c>
      <c r="J4224" s="276">
        <v>1274293</v>
      </c>
      <c r="K4224" s="479">
        <v>8.1369999999999999E-4</v>
      </c>
    </row>
    <row r="4225" spans="1:11" x14ac:dyDescent="0.2">
      <c r="A4225" s="209" t="s">
        <v>691</v>
      </c>
      <c r="B4225" s="209" t="s">
        <v>1111</v>
      </c>
      <c r="C4225" s="209" t="s">
        <v>1753</v>
      </c>
      <c r="D4225" s="276">
        <v>387196</v>
      </c>
      <c r="E4225" s="479">
        <v>2.4724000000000002E-4</v>
      </c>
      <c r="F4225" s="276">
        <v>0</v>
      </c>
      <c r="G4225" s="276">
        <v>0</v>
      </c>
      <c r="H4225" s="276">
        <v>0</v>
      </c>
      <c r="I4225" s="276">
        <v>0</v>
      </c>
      <c r="J4225" s="276">
        <v>387196</v>
      </c>
      <c r="K4225" s="479">
        <v>2.4724000000000002E-4</v>
      </c>
    </row>
    <row r="4226" spans="1:11" x14ac:dyDescent="0.2">
      <c r="A4226" s="209" t="s">
        <v>691</v>
      </c>
      <c r="B4226" s="209" t="s">
        <v>1112</v>
      </c>
      <c r="C4226" s="209" t="s">
        <v>1753</v>
      </c>
      <c r="D4226" s="276">
        <v>2663463</v>
      </c>
      <c r="E4226" s="479">
        <v>1.7007400000000001E-3</v>
      </c>
      <c r="F4226" s="276">
        <v>0</v>
      </c>
      <c r="G4226" s="276">
        <v>0</v>
      </c>
      <c r="H4226" s="276">
        <v>0</v>
      </c>
      <c r="I4226" s="276">
        <v>0</v>
      </c>
      <c r="J4226" s="276">
        <v>2663463</v>
      </c>
      <c r="K4226" s="479">
        <v>1.7007400000000001E-3</v>
      </c>
    </row>
    <row r="4227" spans="1:11" x14ac:dyDescent="0.2">
      <c r="A4227" s="209" t="s">
        <v>691</v>
      </c>
      <c r="B4227" s="209" t="s">
        <v>142</v>
      </c>
      <c r="C4227" s="209" t="s">
        <v>1753</v>
      </c>
      <c r="D4227" s="276">
        <v>15382612</v>
      </c>
      <c r="E4227" s="479">
        <v>9.8225099999999996E-3</v>
      </c>
      <c r="F4227" s="276">
        <v>0</v>
      </c>
      <c r="G4227" s="276">
        <v>0</v>
      </c>
      <c r="H4227" s="276">
        <v>0</v>
      </c>
      <c r="I4227" s="276">
        <v>0</v>
      </c>
      <c r="J4227" s="276">
        <v>15382612</v>
      </c>
      <c r="K4227" s="479">
        <v>9.8225099999999996E-3</v>
      </c>
    </row>
    <row r="4228" spans="1:11" x14ac:dyDescent="0.2">
      <c r="A4228" s="209" t="s">
        <v>691</v>
      </c>
      <c r="B4228" s="209" t="s">
        <v>131</v>
      </c>
      <c r="C4228" s="209" t="s">
        <v>1753</v>
      </c>
      <c r="D4228" s="276">
        <v>1452000</v>
      </c>
      <c r="E4228" s="479">
        <v>9.2716999999999995E-4</v>
      </c>
      <c r="F4228" s="276">
        <v>0</v>
      </c>
      <c r="G4228" s="276">
        <v>0</v>
      </c>
      <c r="H4228" s="276">
        <v>0</v>
      </c>
      <c r="I4228" s="276">
        <v>0</v>
      </c>
      <c r="J4228" s="276">
        <v>1452000</v>
      </c>
      <c r="K4228" s="479">
        <v>9.2716999999999995E-4</v>
      </c>
    </row>
    <row r="4229" spans="1:11" x14ac:dyDescent="0.2">
      <c r="A4229" s="209" t="s">
        <v>691</v>
      </c>
      <c r="B4229" s="209" t="s">
        <v>126</v>
      </c>
      <c r="C4229" s="209" t="s">
        <v>1753</v>
      </c>
      <c r="D4229" s="276">
        <v>10826766</v>
      </c>
      <c r="E4229" s="479">
        <v>6.9133900000000002E-3</v>
      </c>
      <c r="F4229" s="276">
        <v>0</v>
      </c>
      <c r="G4229" s="276">
        <v>0</v>
      </c>
      <c r="H4229" s="276">
        <v>0</v>
      </c>
      <c r="I4229" s="276">
        <v>0</v>
      </c>
      <c r="J4229" s="276">
        <v>10826766</v>
      </c>
      <c r="K4229" s="479">
        <v>6.9133900000000002E-3</v>
      </c>
    </row>
    <row r="4230" spans="1:11" x14ac:dyDescent="0.2">
      <c r="A4230" s="209" t="s">
        <v>691</v>
      </c>
      <c r="B4230" s="209" t="s">
        <v>1113</v>
      </c>
      <c r="C4230" s="209" t="s">
        <v>1753</v>
      </c>
      <c r="D4230" s="276">
        <v>1304128</v>
      </c>
      <c r="E4230" s="479">
        <v>8.3275000000000005E-4</v>
      </c>
      <c r="F4230" s="276">
        <v>0</v>
      </c>
      <c r="G4230" s="276">
        <v>0</v>
      </c>
      <c r="H4230" s="276">
        <v>0</v>
      </c>
      <c r="I4230" s="276">
        <v>0</v>
      </c>
      <c r="J4230" s="276">
        <v>1304128</v>
      </c>
      <c r="K4230" s="479">
        <v>8.3275000000000005E-4</v>
      </c>
    </row>
    <row r="4231" spans="1:11" x14ac:dyDescent="0.2">
      <c r="A4231" s="209" t="s">
        <v>691</v>
      </c>
      <c r="B4231" s="209" t="s">
        <v>1114</v>
      </c>
      <c r="C4231" s="209" t="s">
        <v>1753</v>
      </c>
      <c r="D4231" s="276">
        <v>1867093</v>
      </c>
      <c r="E4231" s="479">
        <v>1.1922300000000001E-3</v>
      </c>
      <c r="F4231" s="276">
        <v>0</v>
      </c>
      <c r="G4231" s="276">
        <v>0</v>
      </c>
      <c r="H4231" s="276">
        <v>0</v>
      </c>
      <c r="I4231" s="276">
        <v>0</v>
      </c>
      <c r="J4231" s="276">
        <v>1867093</v>
      </c>
      <c r="K4231" s="479">
        <v>1.1922300000000001E-3</v>
      </c>
    </row>
    <row r="4232" spans="1:11" x14ac:dyDescent="0.2">
      <c r="A4232" s="209" t="s">
        <v>691</v>
      </c>
      <c r="B4232" s="209" t="s">
        <v>115</v>
      </c>
      <c r="C4232" s="209" t="s">
        <v>1753</v>
      </c>
      <c r="D4232" s="276">
        <v>117914</v>
      </c>
      <c r="E4232" s="479">
        <v>7.5290000000000006E-5</v>
      </c>
      <c r="F4232" s="276">
        <v>0</v>
      </c>
      <c r="G4232" s="276">
        <v>0</v>
      </c>
      <c r="H4232" s="276">
        <v>0</v>
      </c>
      <c r="I4232" s="276">
        <v>0</v>
      </c>
      <c r="J4232" s="276">
        <v>117914</v>
      </c>
      <c r="K4232" s="479">
        <v>7.5290000000000006E-5</v>
      </c>
    </row>
    <row r="4233" spans="1:11" x14ac:dyDescent="0.2">
      <c r="A4233" s="209" t="s">
        <v>691</v>
      </c>
      <c r="B4233" s="209" t="s">
        <v>1115</v>
      </c>
      <c r="C4233" s="209" t="s">
        <v>1753</v>
      </c>
      <c r="D4233" s="276">
        <v>225418</v>
      </c>
      <c r="E4233" s="479">
        <v>1.4394000000000001E-4</v>
      </c>
      <c r="F4233" s="276">
        <v>0</v>
      </c>
      <c r="G4233" s="276">
        <v>0</v>
      </c>
      <c r="H4233" s="276">
        <v>0</v>
      </c>
      <c r="I4233" s="276">
        <v>0</v>
      </c>
      <c r="J4233" s="276">
        <v>225418</v>
      </c>
      <c r="K4233" s="479">
        <v>1.4394000000000001E-4</v>
      </c>
    </row>
    <row r="4234" spans="1:11" x14ac:dyDescent="0.2">
      <c r="A4234" s="209" t="s">
        <v>691</v>
      </c>
      <c r="B4234" s="209" t="s">
        <v>107</v>
      </c>
      <c r="C4234" s="209" t="s">
        <v>1753</v>
      </c>
      <c r="D4234" s="276">
        <v>1238037</v>
      </c>
      <c r="E4234" s="479">
        <v>7.9053999999999995E-4</v>
      </c>
      <c r="F4234" s="276">
        <v>0</v>
      </c>
      <c r="G4234" s="276">
        <v>0</v>
      </c>
      <c r="H4234" s="276">
        <v>0</v>
      </c>
      <c r="I4234" s="276">
        <v>0</v>
      </c>
      <c r="J4234" s="276">
        <v>1238037</v>
      </c>
      <c r="K4234" s="479">
        <v>7.9053999999999995E-4</v>
      </c>
    </row>
    <row r="4235" spans="1:11" x14ac:dyDescent="0.2">
      <c r="A4235" s="209" t="s">
        <v>691</v>
      </c>
      <c r="B4235" s="209" t="s">
        <v>98</v>
      </c>
      <c r="C4235" s="209" t="s">
        <v>1753</v>
      </c>
      <c r="D4235" s="276">
        <v>2666761</v>
      </c>
      <c r="E4235" s="479">
        <v>1.7028499999999999E-3</v>
      </c>
      <c r="F4235" s="276">
        <v>0</v>
      </c>
      <c r="G4235" s="276">
        <v>0</v>
      </c>
      <c r="H4235" s="276">
        <v>0</v>
      </c>
      <c r="I4235" s="276">
        <v>0</v>
      </c>
      <c r="J4235" s="276">
        <v>2666761</v>
      </c>
      <c r="K4235" s="479">
        <v>1.7028499999999999E-3</v>
      </c>
    </row>
    <row r="4236" spans="1:11" x14ac:dyDescent="0.2">
      <c r="A4236" s="209" t="s">
        <v>691</v>
      </c>
      <c r="B4236" s="209" t="s">
        <v>94</v>
      </c>
      <c r="C4236" s="209" t="s">
        <v>1753</v>
      </c>
      <c r="D4236" s="276">
        <v>669082</v>
      </c>
      <c r="E4236" s="479">
        <v>4.2724000000000001E-4</v>
      </c>
      <c r="F4236" s="276">
        <v>0</v>
      </c>
      <c r="G4236" s="276">
        <v>0</v>
      </c>
      <c r="H4236" s="276">
        <v>0</v>
      </c>
      <c r="I4236" s="276">
        <v>0</v>
      </c>
      <c r="J4236" s="276">
        <v>669082</v>
      </c>
      <c r="K4236" s="479">
        <v>4.2724000000000001E-4</v>
      </c>
    </row>
    <row r="4237" spans="1:11" x14ac:dyDescent="0.2">
      <c r="A4237" s="209" t="s">
        <v>691</v>
      </c>
      <c r="B4237" s="209" t="s">
        <v>1116</v>
      </c>
      <c r="C4237" s="209" t="s">
        <v>1753</v>
      </c>
      <c r="D4237" s="276">
        <v>403679</v>
      </c>
      <c r="E4237" s="479">
        <v>2.5776999999999999E-4</v>
      </c>
      <c r="F4237" s="276">
        <v>0</v>
      </c>
      <c r="G4237" s="276">
        <v>0</v>
      </c>
      <c r="H4237" s="276">
        <v>0</v>
      </c>
      <c r="I4237" s="276">
        <v>0</v>
      </c>
      <c r="J4237" s="276">
        <v>403679</v>
      </c>
      <c r="K4237" s="479">
        <v>2.5776999999999999E-4</v>
      </c>
    </row>
    <row r="4238" spans="1:11" x14ac:dyDescent="0.2">
      <c r="A4238" s="209" t="s">
        <v>691</v>
      </c>
      <c r="B4238" s="209" t="s">
        <v>79</v>
      </c>
      <c r="C4238" s="209" t="s">
        <v>1753</v>
      </c>
      <c r="D4238" s="276">
        <v>1333059</v>
      </c>
      <c r="E4238" s="479">
        <v>8.5121999999999997E-4</v>
      </c>
      <c r="F4238" s="276">
        <v>0</v>
      </c>
      <c r="G4238" s="276">
        <v>0</v>
      </c>
      <c r="H4238" s="276">
        <v>0</v>
      </c>
      <c r="I4238" s="276">
        <v>0</v>
      </c>
      <c r="J4238" s="276">
        <v>1333059</v>
      </c>
      <c r="K4238" s="479">
        <v>8.5121999999999997E-4</v>
      </c>
    </row>
    <row r="4239" spans="1:11" x14ac:dyDescent="0.2">
      <c r="A4239" s="209" t="s">
        <v>691</v>
      </c>
      <c r="B4239" s="209" t="s">
        <v>74</v>
      </c>
      <c r="C4239" s="209" t="s">
        <v>1753</v>
      </c>
      <c r="D4239" s="276">
        <v>9302671</v>
      </c>
      <c r="E4239" s="479">
        <v>5.9401899999999997E-3</v>
      </c>
      <c r="F4239" s="276">
        <v>0</v>
      </c>
      <c r="G4239" s="276">
        <v>0</v>
      </c>
      <c r="H4239" s="276">
        <v>0</v>
      </c>
      <c r="I4239" s="276">
        <v>0</v>
      </c>
      <c r="J4239" s="276">
        <v>9302671</v>
      </c>
      <c r="K4239" s="479">
        <v>5.9401899999999997E-3</v>
      </c>
    </row>
    <row r="4240" spans="1:11" x14ac:dyDescent="0.2">
      <c r="A4240" s="209" t="s">
        <v>691</v>
      </c>
      <c r="B4240" s="209" t="s">
        <v>68</v>
      </c>
      <c r="C4240" s="209" t="s">
        <v>1753</v>
      </c>
      <c r="D4240" s="276">
        <v>7892869</v>
      </c>
      <c r="E4240" s="479">
        <v>5.0399599999999996E-3</v>
      </c>
      <c r="F4240" s="276">
        <v>0</v>
      </c>
      <c r="G4240" s="276">
        <v>0</v>
      </c>
      <c r="H4240" s="276">
        <v>0</v>
      </c>
      <c r="I4240" s="276">
        <v>0</v>
      </c>
      <c r="J4240" s="276">
        <v>7892869</v>
      </c>
      <c r="K4240" s="479">
        <v>5.0399599999999996E-3</v>
      </c>
    </row>
    <row r="4241" spans="1:11" x14ac:dyDescent="0.2">
      <c r="A4241" s="209" t="s">
        <v>691</v>
      </c>
      <c r="B4241" s="209" t="s">
        <v>59</v>
      </c>
      <c r="C4241" s="209" t="s">
        <v>1753</v>
      </c>
      <c r="D4241" s="276">
        <v>1212762</v>
      </c>
      <c r="E4241" s="479">
        <v>7.7439999999999996E-4</v>
      </c>
      <c r="F4241" s="276">
        <v>0</v>
      </c>
      <c r="G4241" s="276">
        <v>0</v>
      </c>
      <c r="H4241" s="276">
        <v>0</v>
      </c>
      <c r="I4241" s="276">
        <v>0</v>
      </c>
      <c r="J4241" s="276">
        <v>1212762</v>
      </c>
      <c r="K4241" s="479">
        <v>7.7439999999999996E-4</v>
      </c>
    </row>
    <row r="4242" spans="1:11" x14ac:dyDescent="0.2">
      <c r="A4242" s="209" t="s">
        <v>691</v>
      </c>
      <c r="B4242" s="209" t="s">
        <v>54</v>
      </c>
      <c r="C4242" s="209" t="s">
        <v>1753</v>
      </c>
      <c r="D4242" s="276">
        <v>4855072</v>
      </c>
      <c r="E4242" s="479">
        <v>3.1001900000000001E-3</v>
      </c>
      <c r="F4242" s="276">
        <v>0</v>
      </c>
      <c r="G4242" s="276">
        <v>0</v>
      </c>
      <c r="H4242" s="276">
        <v>0</v>
      </c>
      <c r="I4242" s="276">
        <v>0</v>
      </c>
      <c r="J4242" s="276">
        <v>4855072</v>
      </c>
      <c r="K4242" s="479">
        <v>3.1001900000000001E-3</v>
      </c>
    </row>
    <row r="4243" spans="1:11" x14ac:dyDescent="0.2">
      <c r="A4243" s="209" t="s">
        <v>691</v>
      </c>
      <c r="B4243" s="209" t="s">
        <v>50</v>
      </c>
      <c r="C4243" s="209" t="s">
        <v>1753</v>
      </c>
      <c r="D4243" s="276">
        <v>1820289</v>
      </c>
      <c r="E4243" s="479">
        <v>1.16234E-3</v>
      </c>
      <c r="F4243" s="276">
        <v>0</v>
      </c>
      <c r="G4243" s="276">
        <v>0</v>
      </c>
      <c r="H4243" s="276">
        <v>0</v>
      </c>
      <c r="I4243" s="276">
        <v>0</v>
      </c>
      <c r="J4243" s="276">
        <v>1820289</v>
      </c>
      <c r="K4243" s="479">
        <v>1.16234E-3</v>
      </c>
    </row>
    <row r="4244" spans="1:11" x14ac:dyDescent="0.2">
      <c r="A4244" s="209" t="s">
        <v>691</v>
      </c>
      <c r="B4244" s="209" t="s">
        <v>1117</v>
      </c>
      <c r="C4244" s="209" t="s">
        <v>1753</v>
      </c>
      <c r="D4244" s="276">
        <v>2259059</v>
      </c>
      <c r="E4244" s="479">
        <v>1.4425099999999999E-3</v>
      </c>
      <c r="F4244" s="276">
        <v>0</v>
      </c>
      <c r="G4244" s="276">
        <v>0</v>
      </c>
      <c r="H4244" s="276">
        <v>0</v>
      </c>
      <c r="I4244" s="276">
        <v>0</v>
      </c>
      <c r="J4244" s="276">
        <v>2259059</v>
      </c>
      <c r="K4244" s="479">
        <v>1.4425099999999999E-3</v>
      </c>
    </row>
    <row r="4245" spans="1:11" x14ac:dyDescent="0.2">
      <c r="A4245" s="209" t="s">
        <v>691</v>
      </c>
      <c r="B4245" s="209" t="s">
        <v>41</v>
      </c>
      <c r="C4245" s="209" t="s">
        <v>1753</v>
      </c>
      <c r="D4245" s="276">
        <v>3481882</v>
      </c>
      <c r="E4245" s="479">
        <v>2.2233399999999999E-3</v>
      </c>
      <c r="F4245" s="276">
        <v>0</v>
      </c>
      <c r="G4245" s="276">
        <v>0</v>
      </c>
      <c r="H4245" s="276">
        <v>0</v>
      </c>
      <c r="I4245" s="276">
        <v>0</v>
      </c>
      <c r="J4245" s="276">
        <v>3481882</v>
      </c>
      <c r="K4245" s="479">
        <v>2.2233399999999999E-3</v>
      </c>
    </row>
    <row r="4246" spans="1:11" x14ac:dyDescent="0.2">
      <c r="A4246" s="209" t="s">
        <v>691</v>
      </c>
      <c r="B4246" s="209" t="s">
        <v>35</v>
      </c>
      <c r="C4246" s="209" t="s">
        <v>1753</v>
      </c>
      <c r="D4246" s="276">
        <v>1285603</v>
      </c>
      <c r="E4246" s="479">
        <v>8.2092000000000005E-4</v>
      </c>
      <c r="F4246" s="276">
        <v>0</v>
      </c>
      <c r="G4246" s="276">
        <v>0</v>
      </c>
      <c r="H4246" s="276">
        <v>0</v>
      </c>
      <c r="I4246" s="276">
        <v>0</v>
      </c>
      <c r="J4246" s="276">
        <v>1285603</v>
      </c>
      <c r="K4246" s="479">
        <v>8.2092000000000005E-4</v>
      </c>
    </row>
    <row r="4247" spans="1:11" x14ac:dyDescent="0.2">
      <c r="A4247" s="209" t="s">
        <v>691</v>
      </c>
      <c r="B4247" s="209" t="s">
        <v>1118</v>
      </c>
      <c r="C4247" s="209" t="s">
        <v>1753</v>
      </c>
      <c r="D4247" s="276">
        <v>4039150</v>
      </c>
      <c r="E4247" s="479">
        <v>2.5791799999999999E-3</v>
      </c>
      <c r="F4247" s="276">
        <v>0</v>
      </c>
      <c r="G4247" s="276">
        <v>0</v>
      </c>
      <c r="H4247" s="276">
        <v>0</v>
      </c>
      <c r="I4247" s="276">
        <v>0</v>
      </c>
      <c r="J4247" s="276">
        <v>4039150</v>
      </c>
      <c r="K4247" s="479">
        <v>2.5791799999999999E-3</v>
      </c>
    </row>
    <row r="4248" spans="1:11" x14ac:dyDescent="0.2">
      <c r="A4248" s="209" t="s">
        <v>691</v>
      </c>
      <c r="B4248" s="209" t="s">
        <v>26</v>
      </c>
      <c r="C4248" s="209" t="s">
        <v>1753</v>
      </c>
      <c r="D4248" s="276">
        <v>2171836</v>
      </c>
      <c r="E4248" s="479">
        <v>1.38682E-3</v>
      </c>
      <c r="F4248" s="276">
        <v>0</v>
      </c>
      <c r="G4248" s="276">
        <v>0</v>
      </c>
      <c r="H4248" s="276">
        <v>0</v>
      </c>
      <c r="I4248" s="276">
        <v>0</v>
      </c>
      <c r="J4248" s="276">
        <v>2171836</v>
      </c>
      <c r="K4248" s="479">
        <v>1.38682E-3</v>
      </c>
    </row>
    <row r="4249" spans="1:11" x14ac:dyDescent="0.2">
      <c r="A4249" s="209" t="s">
        <v>691</v>
      </c>
      <c r="B4249" s="209" t="s">
        <v>23</v>
      </c>
      <c r="C4249" s="209" t="s">
        <v>1753</v>
      </c>
      <c r="D4249" s="276">
        <v>2055053</v>
      </c>
      <c r="E4249" s="479">
        <v>1.31225E-3</v>
      </c>
      <c r="F4249" s="276">
        <v>0</v>
      </c>
      <c r="G4249" s="276">
        <v>0</v>
      </c>
      <c r="H4249" s="276">
        <v>0</v>
      </c>
      <c r="I4249" s="276">
        <v>0</v>
      </c>
      <c r="J4249" s="276">
        <v>2055053</v>
      </c>
      <c r="K4249" s="479">
        <v>1.31225E-3</v>
      </c>
    </row>
    <row r="4250" spans="1:11" x14ac:dyDescent="0.2">
      <c r="A4250" s="209" t="s">
        <v>691</v>
      </c>
      <c r="B4250" s="209" t="s">
        <v>21</v>
      </c>
      <c r="C4250" s="209" t="s">
        <v>1753</v>
      </c>
      <c r="D4250" s="276">
        <v>782161</v>
      </c>
      <c r="E4250" s="479">
        <v>4.9945000000000002E-4</v>
      </c>
      <c r="F4250" s="276">
        <v>0</v>
      </c>
      <c r="G4250" s="276">
        <v>0</v>
      </c>
      <c r="H4250" s="276">
        <v>0</v>
      </c>
      <c r="I4250" s="276">
        <v>0</v>
      </c>
      <c r="J4250" s="276">
        <v>782161</v>
      </c>
      <c r="K4250" s="479">
        <v>4.9945000000000002E-4</v>
      </c>
    </row>
    <row r="4251" spans="1:11" x14ac:dyDescent="0.2">
      <c r="A4251" s="209" t="s">
        <v>691</v>
      </c>
      <c r="B4251" s="209" t="s">
        <v>20</v>
      </c>
      <c r="C4251" s="209" t="s">
        <v>1753</v>
      </c>
      <c r="D4251" s="276">
        <v>6727899</v>
      </c>
      <c r="E4251" s="479">
        <v>4.2960799999999999E-3</v>
      </c>
      <c r="F4251" s="276">
        <v>0</v>
      </c>
      <c r="G4251" s="276">
        <v>0</v>
      </c>
      <c r="H4251" s="276">
        <v>0</v>
      </c>
      <c r="I4251" s="276">
        <v>0</v>
      </c>
      <c r="J4251" s="276">
        <v>6727899</v>
      </c>
      <c r="K4251" s="479">
        <v>4.2960799999999999E-3</v>
      </c>
    </row>
    <row r="4252" spans="1:11" x14ac:dyDescent="0.2">
      <c r="A4252" s="209" t="s">
        <v>691</v>
      </c>
      <c r="B4252" s="209" t="s">
        <v>1119</v>
      </c>
      <c r="C4252" s="209" t="s">
        <v>1753</v>
      </c>
      <c r="D4252" s="276">
        <v>2097352</v>
      </c>
      <c r="E4252" s="479">
        <v>1.3392600000000001E-3</v>
      </c>
      <c r="F4252" s="276">
        <v>0</v>
      </c>
      <c r="G4252" s="276">
        <v>0</v>
      </c>
      <c r="H4252" s="276">
        <v>0</v>
      </c>
      <c r="I4252" s="276">
        <v>0</v>
      </c>
      <c r="J4252" s="276">
        <v>2097352</v>
      </c>
      <c r="K4252" s="479">
        <v>1.3392600000000001E-3</v>
      </c>
    </row>
    <row r="4253" spans="1:11" x14ac:dyDescent="0.2">
      <c r="A4253" s="209" t="s">
        <v>691</v>
      </c>
      <c r="B4253" s="209" t="s">
        <v>1120</v>
      </c>
      <c r="C4253" s="209" t="s">
        <v>1753</v>
      </c>
      <c r="D4253" s="276">
        <v>2030300</v>
      </c>
      <c r="E4253" s="479">
        <v>1.29644E-3</v>
      </c>
      <c r="F4253" s="276">
        <v>0</v>
      </c>
      <c r="G4253" s="276">
        <v>0</v>
      </c>
      <c r="H4253" s="276">
        <v>0</v>
      </c>
      <c r="I4253" s="276">
        <v>0</v>
      </c>
      <c r="J4253" s="276">
        <v>2030300</v>
      </c>
      <c r="K4253" s="479">
        <v>1.29644E-3</v>
      </c>
    </row>
    <row r="4254" spans="1:11" x14ac:dyDescent="0.2">
      <c r="A4254" s="209" t="s">
        <v>691</v>
      </c>
      <c r="B4254" s="209" t="s">
        <v>1121</v>
      </c>
      <c r="C4254" s="209" t="s">
        <v>1753</v>
      </c>
      <c r="D4254" s="276">
        <v>1288310</v>
      </c>
      <c r="E4254" s="479">
        <v>8.2264999999999997E-4</v>
      </c>
      <c r="F4254" s="276">
        <v>0</v>
      </c>
      <c r="G4254" s="276">
        <v>0</v>
      </c>
      <c r="H4254" s="276">
        <v>0</v>
      </c>
      <c r="I4254" s="276">
        <v>0</v>
      </c>
      <c r="J4254" s="276">
        <v>1288310</v>
      </c>
      <c r="K4254" s="479">
        <v>8.2264999999999997E-4</v>
      </c>
    </row>
    <row r="4255" spans="1:11" x14ac:dyDescent="0.2">
      <c r="A4255" s="209" t="s">
        <v>691</v>
      </c>
      <c r="B4255" s="209" t="s">
        <v>1122</v>
      </c>
      <c r="C4255" s="209" t="s">
        <v>1753</v>
      </c>
      <c r="D4255" s="276">
        <v>1461817</v>
      </c>
      <c r="E4255" s="479">
        <v>9.3344000000000001E-4</v>
      </c>
      <c r="F4255" s="276">
        <v>0</v>
      </c>
      <c r="G4255" s="276">
        <v>0</v>
      </c>
      <c r="H4255" s="276">
        <v>0</v>
      </c>
      <c r="I4255" s="276">
        <v>0</v>
      </c>
      <c r="J4255" s="276">
        <v>1461817</v>
      </c>
      <c r="K4255" s="479">
        <v>9.3344000000000001E-4</v>
      </c>
    </row>
    <row r="4256" spans="1:11" x14ac:dyDescent="0.2">
      <c r="A4256" s="209" t="s">
        <v>691</v>
      </c>
      <c r="B4256" s="209" t="s">
        <v>1123</v>
      </c>
      <c r="C4256" s="209" t="s">
        <v>1753</v>
      </c>
      <c r="D4256" s="276">
        <v>3580779</v>
      </c>
      <c r="E4256" s="479">
        <v>2.28649E-3</v>
      </c>
      <c r="F4256" s="276">
        <v>0</v>
      </c>
      <c r="G4256" s="276">
        <v>0</v>
      </c>
      <c r="H4256" s="276">
        <v>0</v>
      </c>
      <c r="I4256" s="276">
        <v>0</v>
      </c>
      <c r="J4256" s="276">
        <v>3580779</v>
      </c>
      <c r="K4256" s="479">
        <v>2.28649E-3</v>
      </c>
    </row>
    <row r="4257" spans="1:11" x14ac:dyDescent="0.2">
      <c r="A4257" s="209" t="s">
        <v>691</v>
      </c>
      <c r="B4257" s="209" t="s">
        <v>15</v>
      </c>
      <c r="C4257" s="209" t="s">
        <v>1753</v>
      </c>
      <c r="D4257" s="276">
        <v>891266</v>
      </c>
      <c r="E4257" s="479">
        <v>5.6910999999999995E-4</v>
      </c>
      <c r="F4257" s="276">
        <v>0</v>
      </c>
      <c r="G4257" s="276">
        <v>0</v>
      </c>
      <c r="H4257" s="276">
        <v>0</v>
      </c>
      <c r="I4257" s="276">
        <v>0</v>
      </c>
      <c r="J4257" s="276">
        <v>891266</v>
      </c>
      <c r="K4257" s="479">
        <v>5.6910999999999995E-4</v>
      </c>
    </row>
    <row r="4258" spans="1:11" x14ac:dyDescent="0.2">
      <c r="A4258" s="209" t="s">
        <v>691</v>
      </c>
      <c r="B4258" s="209" t="s">
        <v>11</v>
      </c>
      <c r="C4258" s="209" t="s">
        <v>1753</v>
      </c>
      <c r="D4258" s="276">
        <v>2600180</v>
      </c>
      <c r="E4258" s="479">
        <v>1.6603399999999999E-3</v>
      </c>
      <c r="F4258" s="276">
        <v>0</v>
      </c>
      <c r="G4258" s="276">
        <v>0</v>
      </c>
      <c r="H4258" s="276">
        <v>0</v>
      </c>
      <c r="I4258" s="276">
        <v>0</v>
      </c>
      <c r="J4258" s="276">
        <v>2600180</v>
      </c>
      <c r="K4258" s="479">
        <v>1.6603399999999999E-3</v>
      </c>
    </row>
    <row r="4259" spans="1:11" x14ac:dyDescent="0.2">
      <c r="A4259" s="209" t="s">
        <v>691</v>
      </c>
      <c r="B4259" s="209" t="s">
        <v>9</v>
      </c>
      <c r="C4259" s="209" t="s">
        <v>1753</v>
      </c>
      <c r="D4259" s="276">
        <v>391850</v>
      </c>
      <c r="E4259" s="479">
        <v>2.5021E-4</v>
      </c>
      <c r="F4259" s="276">
        <v>0</v>
      </c>
      <c r="G4259" s="276">
        <v>0</v>
      </c>
      <c r="H4259" s="276">
        <v>0</v>
      </c>
      <c r="I4259" s="276">
        <v>0</v>
      </c>
      <c r="J4259" s="276">
        <v>391850</v>
      </c>
      <c r="K4259" s="479">
        <v>2.5021E-4</v>
      </c>
    </row>
    <row r="4260" spans="1:11" x14ac:dyDescent="0.2">
      <c r="A4260" s="209" t="s">
        <v>691</v>
      </c>
      <c r="B4260" s="209" t="s">
        <v>1124</v>
      </c>
      <c r="C4260" s="209" t="s">
        <v>1753</v>
      </c>
      <c r="D4260" s="276">
        <v>1168158</v>
      </c>
      <c r="E4260" s="479">
        <v>7.4591999999999996E-4</v>
      </c>
      <c r="F4260" s="276">
        <v>0</v>
      </c>
      <c r="G4260" s="276">
        <v>0</v>
      </c>
      <c r="H4260" s="276">
        <v>0</v>
      </c>
      <c r="I4260" s="276">
        <v>0</v>
      </c>
      <c r="J4260" s="276">
        <v>1168158</v>
      </c>
      <c r="K4260" s="479">
        <v>7.4591999999999996E-4</v>
      </c>
    </row>
    <row r="4261" spans="1:11" x14ac:dyDescent="0.2">
      <c r="A4261" s="209" t="s">
        <v>691</v>
      </c>
      <c r="B4261" s="209" t="s">
        <v>1125</v>
      </c>
      <c r="C4261" s="209" t="s">
        <v>1753</v>
      </c>
      <c r="D4261" s="276">
        <v>1343213</v>
      </c>
      <c r="E4261" s="479">
        <v>8.5769999999999998E-4</v>
      </c>
      <c r="F4261" s="276">
        <v>0</v>
      </c>
      <c r="G4261" s="276">
        <v>0</v>
      </c>
      <c r="H4261" s="276">
        <v>0</v>
      </c>
      <c r="I4261" s="276">
        <v>0</v>
      </c>
      <c r="J4261" s="276">
        <v>1343213</v>
      </c>
      <c r="K4261" s="479">
        <v>8.5769999999999998E-4</v>
      </c>
    </row>
    <row r="4262" spans="1:11" x14ac:dyDescent="0.2">
      <c r="A4262" s="209" t="s">
        <v>691</v>
      </c>
      <c r="B4262" s="209" t="s">
        <v>1126</v>
      </c>
      <c r="C4262" s="209" t="s">
        <v>1753</v>
      </c>
      <c r="D4262" s="276">
        <v>4129970</v>
      </c>
      <c r="E4262" s="479">
        <v>2.6371799999999998E-3</v>
      </c>
      <c r="F4262" s="276">
        <v>0</v>
      </c>
      <c r="G4262" s="276">
        <v>0</v>
      </c>
      <c r="H4262" s="276">
        <v>0</v>
      </c>
      <c r="I4262" s="276">
        <v>0</v>
      </c>
      <c r="J4262" s="276">
        <v>4129970</v>
      </c>
      <c r="K4262" s="479">
        <v>2.6371799999999998E-3</v>
      </c>
    </row>
    <row r="4263" spans="1:11" x14ac:dyDescent="0.2">
      <c r="A4263" s="209" t="s">
        <v>691</v>
      </c>
      <c r="B4263" s="209" t="s">
        <v>1127</v>
      </c>
      <c r="C4263" s="209" t="s">
        <v>1753</v>
      </c>
      <c r="D4263" s="276">
        <v>2537393</v>
      </c>
      <c r="E4263" s="479">
        <v>1.62024E-3</v>
      </c>
      <c r="F4263" s="276">
        <v>0</v>
      </c>
      <c r="G4263" s="276">
        <v>0</v>
      </c>
      <c r="H4263" s="276">
        <v>0</v>
      </c>
      <c r="I4263" s="276">
        <v>0</v>
      </c>
      <c r="J4263" s="276">
        <v>2537393</v>
      </c>
      <c r="K4263" s="479">
        <v>1.62024E-3</v>
      </c>
    </row>
    <row r="4264" spans="1:11" x14ac:dyDescent="0.2">
      <c r="A4264" s="209" t="s">
        <v>691</v>
      </c>
      <c r="B4264" s="209" t="s">
        <v>7</v>
      </c>
      <c r="C4264" s="209" t="s">
        <v>1753</v>
      </c>
      <c r="D4264" s="276">
        <v>3642893</v>
      </c>
      <c r="E4264" s="479">
        <v>2.3261599999999999E-3</v>
      </c>
      <c r="F4264" s="276">
        <v>0</v>
      </c>
      <c r="G4264" s="276">
        <v>0</v>
      </c>
      <c r="H4264" s="276">
        <v>0</v>
      </c>
      <c r="I4264" s="276">
        <v>0</v>
      </c>
      <c r="J4264" s="276">
        <v>3642893</v>
      </c>
      <c r="K4264" s="479">
        <v>2.3261599999999999E-3</v>
      </c>
    </row>
    <row r="4265" spans="1:11" x14ac:dyDescent="0.2">
      <c r="A4265" s="209" t="s">
        <v>691</v>
      </c>
      <c r="B4265" s="209" t="s">
        <v>886</v>
      </c>
      <c r="C4265" s="209" t="s">
        <v>1753</v>
      </c>
      <c r="D4265" s="276">
        <v>1044650</v>
      </c>
      <c r="E4265" s="479">
        <v>6.6706000000000003E-4</v>
      </c>
      <c r="F4265" s="276">
        <v>0</v>
      </c>
      <c r="G4265" s="276">
        <v>0</v>
      </c>
      <c r="H4265" s="276">
        <v>0</v>
      </c>
      <c r="I4265" s="276">
        <v>0</v>
      </c>
      <c r="J4265" s="276">
        <v>1044650</v>
      </c>
      <c r="K4265" s="479">
        <v>6.6706000000000003E-4</v>
      </c>
    </row>
    <row r="4266" spans="1:11" x14ac:dyDescent="0.2">
      <c r="A4266" s="209" t="s">
        <v>691</v>
      </c>
      <c r="B4266" s="209" t="s">
        <v>883</v>
      </c>
      <c r="C4266" s="209" t="s">
        <v>1753</v>
      </c>
      <c r="D4266" s="276">
        <v>1874946</v>
      </c>
      <c r="E4266" s="479">
        <v>1.19724E-3</v>
      </c>
      <c r="F4266" s="276">
        <v>0</v>
      </c>
      <c r="G4266" s="276">
        <v>0</v>
      </c>
      <c r="H4266" s="276">
        <v>0</v>
      </c>
      <c r="I4266" s="276">
        <v>0</v>
      </c>
      <c r="J4266" s="276">
        <v>1874946</v>
      </c>
      <c r="K4266" s="479">
        <v>1.19724E-3</v>
      </c>
    </row>
    <row r="4267" spans="1:11" x14ac:dyDescent="0.2">
      <c r="A4267" s="209" t="s">
        <v>691</v>
      </c>
      <c r="B4267" s="209" t="s">
        <v>1128</v>
      </c>
      <c r="C4267" s="209" t="s">
        <v>1753</v>
      </c>
      <c r="D4267" s="276">
        <v>1727627</v>
      </c>
      <c r="E4267" s="479">
        <v>1.1031700000000001E-3</v>
      </c>
      <c r="F4267" s="276">
        <v>0</v>
      </c>
      <c r="G4267" s="276">
        <v>0</v>
      </c>
      <c r="H4267" s="276">
        <v>0</v>
      </c>
      <c r="I4267" s="276">
        <v>0</v>
      </c>
      <c r="J4267" s="276">
        <v>1727627</v>
      </c>
      <c r="K4267" s="479">
        <v>1.1031700000000001E-3</v>
      </c>
    </row>
    <row r="4268" spans="1:11" x14ac:dyDescent="0.2">
      <c r="A4268" s="209" t="s">
        <v>691</v>
      </c>
      <c r="B4268" s="209" t="s">
        <v>1129</v>
      </c>
      <c r="C4268" s="209" t="s">
        <v>1753</v>
      </c>
      <c r="D4268" s="276">
        <v>1205519</v>
      </c>
      <c r="E4268" s="479">
        <v>7.6977999999999997E-4</v>
      </c>
      <c r="F4268" s="276">
        <v>0</v>
      </c>
      <c r="G4268" s="276">
        <v>0</v>
      </c>
      <c r="H4268" s="276">
        <v>0</v>
      </c>
      <c r="I4268" s="276">
        <v>0</v>
      </c>
      <c r="J4268" s="276">
        <v>1205519</v>
      </c>
      <c r="K4268" s="479">
        <v>7.6977999999999997E-4</v>
      </c>
    </row>
    <row r="4269" spans="1:11" x14ac:dyDescent="0.2">
      <c r="A4269" s="209" t="s">
        <v>691</v>
      </c>
      <c r="B4269" s="209" t="s">
        <v>1130</v>
      </c>
      <c r="C4269" s="209" t="s">
        <v>1753</v>
      </c>
      <c r="D4269" s="276">
        <v>591430</v>
      </c>
      <c r="E4269" s="479">
        <v>3.7765999999999999E-4</v>
      </c>
      <c r="F4269" s="276">
        <v>0</v>
      </c>
      <c r="G4269" s="276">
        <v>0</v>
      </c>
      <c r="H4269" s="276">
        <v>0</v>
      </c>
      <c r="I4269" s="276">
        <v>0</v>
      </c>
      <c r="J4269" s="276">
        <v>591430</v>
      </c>
      <c r="K4269" s="479">
        <v>3.7765999999999999E-4</v>
      </c>
    </row>
    <row r="4270" spans="1:11" x14ac:dyDescent="0.2">
      <c r="A4270" s="209" t="s">
        <v>691</v>
      </c>
      <c r="B4270" s="209" t="s">
        <v>1131</v>
      </c>
      <c r="C4270" s="209" t="s">
        <v>1753</v>
      </c>
      <c r="D4270" s="276">
        <v>459128</v>
      </c>
      <c r="E4270" s="479">
        <v>2.9316999999999999E-4</v>
      </c>
      <c r="F4270" s="276">
        <v>0</v>
      </c>
      <c r="G4270" s="276">
        <v>0</v>
      </c>
      <c r="H4270" s="276">
        <v>0</v>
      </c>
      <c r="I4270" s="276">
        <v>0</v>
      </c>
      <c r="J4270" s="276">
        <v>459128</v>
      </c>
      <c r="K4270" s="479">
        <v>2.9316999999999999E-4</v>
      </c>
    </row>
    <row r="4271" spans="1:11" x14ac:dyDescent="0.2">
      <c r="A4271" s="209" t="s">
        <v>691</v>
      </c>
      <c r="B4271" s="209" t="s">
        <v>880</v>
      </c>
      <c r="C4271" s="209" t="s">
        <v>1753</v>
      </c>
      <c r="D4271" s="276">
        <v>6673577</v>
      </c>
      <c r="E4271" s="479">
        <v>4.2613900000000003E-3</v>
      </c>
      <c r="F4271" s="276">
        <v>0</v>
      </c>
      <c r="G4271" s="276">
        <v>0</v>
      </c>
      <c r="H4271" s="276">
        <v>0</v>
      </c>
      <c r="I4271" s="276">
        <v>0</v>
      </c>
      <c r="J4271" s="276">
        <v>6673577</v>
      </c>
      <c r="K4271" s="479">
        <v>4.2613900000000003E-3</v>
      </c>
    </row>
    <row r="4272" spans="1:11" x14ac:dyDescent="0.2">
      <c r="A4272" s="209" t="s">
        <v>691</v>
      </c>
      <c r="B4272" s="209" t="s">
        <v>1132</v>
      </c>
      <c r="C4272" s="209" t="s">
        <v>1753</v>
      </c>
      <c r="D4272" s="276">
        <v>6862507</v>
      </c>
      <c r="E4272" s="479">
        <v>4.3820300000000003E-3</v>
      </c>
      <c r="F4272" s="276">
        <v>0</v>
      </c>
      <c r="G4272" s="276">
        <v>0</v>
      </c>
      <c r="H4272" s="276">
        <v>0</v>
      </c>
      <c r="I4272" s="276">
        <v>0</v>
      </c>
      <c r="J4272" s="276">
        <v>6862507</v>
      </c>
      <c r="K4272" s="479">
        <v>4.3820300000000003E-3</v>
      </c>
    </row>
    <row r="4273" spans="1:11" x14ac:dyDescent="0.2">
      <c r="A4273" s="209" t="s">
        <v>691</v>
      </c>
      <c r="B4273" s="209" t="s">
        <v>878</v>
      </c>
      <c r="C4273" s="209" t="s">
        <v>1753</v>
      </c>
      <c r="D4273" s="276">
        <v>8020327</v>
      </c>
      <c r="E4273" s="479">
        <v>5.1213500000000002E-3</v>
      </c>
      <c r="F4273" s="276">
        <v>0</v>
      </c>
      <c r="G4273" s="276">
        <v>0</v>
      </c>
      <c r="H4273" s="276">
        <v>0</v>
      </c>
      <c r="I4273" s="276">
        <v>0</v>
      </c>
      <c r="J4273" s="276">
        <v>8020327</v>
      </c>
      <c r="K4273" s="479">
        <v>5.1213500000000002E-3</v>
      </c>
    </row>
    <row r="4274" spans="1:11" x14ac:dyDescent="0.2">
      <c r="A4274" s="209" t="s">
        <v>691</v>
      </c>
      <c r="B4274" s="209" t="s">
        <v>877</v>
      </c>
      <c r="C4274" s="209" t="s">
        <v>1753</v>
      </c>
      <c r="D4274" s="276">
        <v>2850259</v>
      </c>
      <c r="E4274" s="479">
        <v>1.8200200000000001E-3</v>
      </c>
      <c r="F4274" s="276">
        <v>0</v>
      </c>
      <c r="G4274" s="276">
        <v>0</v>
      </c>
      <c r="H4274" s="276">
        <v>0</v>
      </c>
      <c r="I4274" s="276">
        <v>0</v>
      </c>
      <c r="J4274" s="276">
        <v>2850259</v>
      </c>
      <c r="K4274" s="479">
        <v>1.8200200000000001E-3</v>
      </c>
    </row>
    <row r="4275" spans="1:11" x14ac:dyDescent="0.2">
      <c r="A4275" s="209" t="s">
        <v>691</v>
      </c>
      <c r="B4275" s="209" t="s">
        <v>875</v>
      </c>
      <c r="C4275" s="209" t="s">
        <v>1753</v>
      </c>
      <c r="D4275" s="276">
        <v>1021122</v>
      </c>
      <c r="E4275" s="479">
        <v>6.5202999999999995E-4</v>
      </c>
      <c r="F4275" s="276">
        <v>0</v>
      </c>
      <c r="G4275" s="276">
        <v>0</v>
      </c>
      <c r="H4275" s="276">
        <v>0</v>
      </c>
      <c r="I4275" s="276">
        <v>0</v>
      </c>
      <c r="J4275" s="276">
        <v>1021122</v>
      </c>
      <c r="K4275" s="479">
        <v>6.5202999999999995E-4</v>
      </c>
    </row>
    <row r="4276" spans="1:11" x14ac:dyDescent="0.2">
      <c r="A4276" s="209" t="s">
        <v>691</v>
      </c>
      <c r="B4276" s="209" t="s">
        <v>873</v>
      </c>
      <c r="C4276" s="209" t="s">
        <v>1753</v>
      </c>
      <c r="D4276" s="276">
        <v>1144355</v>
      </c>
      <c r="E4276" s="479">
        <v>7.3072000000000002E-4</v>
      </c>
      <c r="F4276" s="276">
        <v>0</v>
      </c>
      <c r="G4276" s="276">
        <v>0</v>
      </c>
      <c r="H4276" s="276">
        <v>0</v>
      </c>
      <c r="I4276" s="276">
        <v>0</v>
      </c>
      <c r="J4276" s="276">
        <v>1144355</v>
      </c>
      <c r="K4276" s="479">
        <v>7.3072000000000002E-4</v>
      </c>
    </row>
    <row r="4277" spans="1:11" x14ac:dyDescent="0.2">
      <c r="A4277" s="209" t="s">
        <v>691</v>
      </c>
      <c r="B4277" s="209" t="s">
        <v>1133</v>
      </c>
      <c r="C4277" s="209" t="s">
        <v>1753</v>
      </c>
      <c r="D4277" s="276">
        <v>3026647</v>
      </c>
      <c r="E4277" s="479">
        <v>1.9326499999999999E-3</v>
      </c>
      <c r="F4277" s="276">
        <v>0</v>
      </c>
      <c r="G4277" s="276">
        <v>0</v>
      </c>
      <c r="H4277" s="276">
        <v>0</v>
      </c>
      <c r="I4277" s="276">
        <v>0</v>
      </c>
      <c r="J4277" s="276">
        <v>3026647</v>
      </c>
      <c r="K4277" s="479">
        <v>1.9326499999999999E-3</v>
      </c>
    </row>
    <row r="4278" spans="1:11" x14ac:dyDescent="0.2">
      <c r="A4278" s="209" t="s">
        <v>691</v>
      </c>
      <c r="B4278" s="209" t="s">
        <v>870</v>
      </c>
      <c r="C4278" s="209" t="s">
        <v>1753</v>
      </c>
      <c r="D4278" s="276">
        <v>2714302</v>
      </c>
      <c r="E4278" s="479">
        <v>1.73321E-3</v>
      </c>
      <c r="F4278" s="276">
        <v>0</v>
      </c>
      <c r="G4278" s="276">
        <v>0</v>
      </c>
      <c r="H4278" s="276">
        <v>0</v>
      </c>
      <c r="I4278" s="276">
        <v>0</v>
      </c>
      <c r="J4278" s="276">
        <v>2714302</v>
      </c>
      <c r="K4278" s="479">
        <v>1.73321E-3</v>
      </c>
    </row>
    <row r="4279" spans="1:11" x14ac:dyDescent="0.2">
      <c r="A4279" s="209" t="s">
        <v>691</v>
      </c>
      <c r="B4279" s="209" t="s">
        <v>1134</v>
      </c>
      <c r="C4279" s="209" t="s">
        <v>1753</v>
      </c>
      <c r="D4279" s="276">
        <v>823311</v>
      </c>
      <c r="E4279" s="479">
        <v>5.2572000000000003E-4</v>
      </c>
      <c r="F4279" s="276">
        <v>0</v>
      </c>
      <c r="G4279" s="276">
        <v>0</v>
      </c>
      <c r="H4279" s="276">
        <v>0</v>
      </c>
      <c r="I4279" s="276">
        <v>0</v>
      </c>
      <c r="J4279" s="276">
        <v>823311</v>
      </c>
      <c r="K4279" s="479">
        <v>5.2572000000000003E-4</v>
      </c>
    </row>
    <row r="4280" spans="1:11" x14ac:dyDescent="0.2">
      <c r="A4280" s="209" t="s">
        <v>691</v>
      </c>
      <c r="B4280" s="209" t="s">
        <v>866</v>
      </c>
      <c r="C4280" s="209" t="s">
        <v>1753</v>
      </c>
      <c r="D4280" s="276">
        <v>1918847</v>
      </c>
      <c r="E4280" s="479">
        <v>1.2252700000000001E-3</v>
      </c>
      <c r="F4280" s="276">
        <v>0</v>
      </c>
      <c r="G4280" s="276">
        <v>0</v>
      </c>
      <c r="H4280" s="276">
        <v>0</v>
      </c>
      <c r="I4280" s="276">
        <v>0</v>
      </c>
      <c r="J4280" s="276">
        <v>1918847</v>
      </c>
      <c r="K4280" s="479">
        <v>1.2252700000000001E-3</v>
      </c>
    </row>
    <row r="4281" spans="1:11" x14ac:dyDescent="0.2">
      <c r="A4281" s="209" t="s">
        <v>691</v>
      </c>
      <c r="B4281" s="209" t="s">
        <v>865</v>
      </c>
      <c r="C4281" s="209" t="s">
        <v>1753</v>
      </c>
      <c r="D4281" s="276">
        <v>15988340</v>
      </c>
      <c r="E4281" s="479">
        <v>1.0209299999999999E-2</v>
      </c>
      <c r="F4281" s="276">
        <v>0</v>
      </c>
      <c r="G4281" s="276">
        <v>0</v>
      </c>
      <c r="H4281" s="276">
        <v>0</v>
      </c>
      <c r="I4281" s="276">
        <v>0</v>
      </c>
      <c r="J4281" s="276">
        <v>15988340</v>
      </c>
      <c r="K4281" s="479">
        <v>1.0209299999999999E-2</v>
      </c>
    </row>
    <row r="4282" spans="1:11" x14ac:dyDescent="0.2">
      <c r="A4282" s="209" t="s">
        <v>691</v>
      </c>
      <c r="B4282" s="209" t="s">
        <v>863</v>
      </c>
      <c r="C4282" s="209" t="s">
        <v>1753</v>
      </c>
      <c r="D4282" s="276">
        <v>4239173</v>
      </c>
      <c r="E4282" s="479">
        <v>2.7069099999999999E-3</v>
      </c>
      <c r="F4282" s="276">
        <v>0</v>
      </c>
      <c r="G4282" s="276">
        <v>0</v>
      </c>
      <c r="H4282" s="276">
        <v>0</v>
      </c>
      <c r="I4282" s="276">
        <v>0</v>
      </c>
      <c r="J4282" s="276">
        <v>4239173</v>
      </c>
      <c r="K4282" s="479">
        <v>2.7069099999999999E-3</v>
      </c>
    </row>
    <row r="4283" spans="1:11" x14ac:dyDescent="0.2">
      <c r="A4283" s="209" t="s">
        <v>691</v>
      </c>
      <c r="B4283" s="209" t="s">
        <v>1135</v>
      </c>
      <c r="C4283" s="209" t="s">
        <v>1753</v>
      </c>
      <c r="D4283" s="276">
        <v>321476</v>
      </c>
      <c r="E4283" s="479">
        <v>2.0528000000000001E-4</v>
      </c>
      <c r="F4283" s="276">
        <v>0</v>
      </c>
      <c r="G4283" s="276">
        <v>0</v>
      </c>
      <c r="H4283" s="276">
        <v>0</v>
      </c>
      <c r="I4283" s="276">
        <v>0</v>
      </c>
      <c r="J4283" s="276">
        <v>321476</v>
      </c>
      <c r="K4283" s="479">
        <v>2.0528000000000001E-4</v>
      </c>
    </row>
    <row r="4284" spans="1:11" x14ac:dyDescent="0.2">
      <c r="A4284" s="209" t="s">
        <v>691</v>
      </c>
      <c r="B4284" s="209" t="s">
        <v>861</v>
      </c>
      <c r="C4284" s="209" t="s">
        <v>1753</v>
      </c>
      <c r="D4284" s="276">
        <v>27769059</v>
      </c>
      <c r="E4284" s="479">
        <v>1.7731830000000001E-2</v>
      </c>
      <c r="F4284" s="276">
        <v>0</v>
      </c>
      <c r="G4284" s="276">
        <v>0</v>
      </c>
      <c r="H4284" s="276">
        <v>0</v>
      </c>
      <c r="I4284" s="276">
        <v>0</v>
      </c>
      <c r="J4284" s="276">
        <v>27769059</v>
      </c>
      <c r="K4284" s="479">
        <v>1.7731830000000001E-2</v>
      </c>
    </row>
    <row r="4285" spans="1:11" x14ac:dyDescent="0.2">
      <c r="A4285" s="209" t="s">
        <v>691</v>
      </c>
      <c r="B4285" s="209" t="s">
        <v>859</v>
      </c>
      <c r="C4285" s="209" t="s">
        <v>1753</v>
      </c>
      <c r="D4285" s="276">
        <v>2688898</v>
      </c>
      <c r="E4285" s="479">
        <v>1.7169900000000001E-3</v>
      </c>
      <c r="F4285" s="276">
        <v>0</v>
      </c>
      <c r="G4285" s="276">
        <v>0</v>
      </c>
      <c r="H4285" s="276">
        <v>0</v>
      </c>
      <c r="I4285" s="276">
        <v>0</v>
      </c>
      <c r="J4285" s="276">
        <v>2688898</v>
      </c>
      <c r="K4285" s="479">
        <v>1.7169900000000001E-3</v>
      </c>
    </row>
    <row r="4286" spans="1:11" x14ac:dyDescent="0.2">
      <c r="A4286" s="209" t="s">
        <v>691</v>
      </c>
      <c r="B4286" s="209" t="s">
        <v>1136</v>
      </c>
      <c r="C4286" s="209" t="s">
        <v>1753</v>
      </c>
      <c r="D4286" s="276">
        <v>992632</v>
      </c>
      <c r="E4286" s="479">
        <v>6.3383999999999999E-4</v>
      </c>
      <c r="F4286" s="276">
        <v>0</v>
      </c>
      <c r="G4286" s="276">
        <v>0</v>
      </c>
      <c r="H4286" s="276">
        <v>0</v>
      </c>
      <c r="I4286" s="276">
        <v>0</v>
      </c>
      <c r="J4286" s="276">
        <v>992632</v>
      </c>
      <c r="K4286" s="479">
        <v>6.3383999999999999E-4</v>
      </c>
    </row>
    <row r="4287" spans="1:11" x14ac:dyDescent="0.2">
      <c r="A4287" s="209" t="s">
        <v>691</v>
      </c>
      <c r="B4287" s="209" t="s">
        <v>1137</v>
      </c>
      <c r="C4287" s="209" t="s">
        <v>1753</v>
      </c>
      <c r="D4287" s="276">
        <v>2048955</v>
      </c>
      <c r="E4287" s="479">
        <v>1.30835E-3</v>
      </c>
      <c r="F4287" s="276">
        <v>0</v>
      </c>
      <c r="G4287" s="276">
        <v>0</v>
      </c>
      <c r="H4287" s="276">
        <v>0</v>
      </c>
      <c r="I4287" s="276">
        <v>0</v>
      </c>
      <c r="J4287" s="276">
        <v>2048955</v>
      </c>
      <c r="K4287" s="479">
        <v>1.30835E-3</v>
      </c>
    </row>
    <row r="4288" spans="1:11" x14ac:dyDescent="0.2">
      <c r="A4288" s="209" t="s">
        <v>691</v>
      </c>
      <c r="B4288" s="209" t="s">
        <v>1138</v>
      </c>
      <c r="C4288" s="209" t="s">
        <v>1753</v>
      </c>
      <c r="D4288" s="276">
        <v>1329180</v>
      </c>
      <c r="E4288" s="479">
        <v>8.4873999999999995E-4</v>
      </c>
      <c r="F4288" s="276">
        <v>0</v>
      </c>
      <c r="G4288" s="276">
        <v>0</v>
      </c>
      <c r="H4288" s="276">
        <v>0</v>
      </c>
      <c r="I4288" s="276">
        <v>0</v>
      </c>
      <c r="J4288" s="276">
        <v>1329180</v>
      </c>
      <c r="K4288" s="479">
        <v>8.4873999999999995E-4</v>
      </c>
    </row>
    <row r="4289" spans="1:11" x14ac:dyDescent="0.2">
      <c r="A4289" s="209" t="s">
        <v>691</v>
      </c>
      <c r="B4289" s="209" t="s">
        <v>839</v>
      </c>
      <c r="C4289" s="209" t="s">
        <v>1753</v>
      </c>
      <c r="D4289" s="276">
        <v>495131</v>
      </c>
      <c r="E4289" s="479">
        <v>3.1616000000000001E-4</v>
      </c>
      <c r="F4289" s="276">
        <v>0</v>
      </c>
      <c r="G4289" s="276">
        <v>0</v>
      </c>
      <c r="H4289" s="276">
        <v>0</v>
      </c>
      <c r="I4289" s="276">
        <v>0</v>
      </c>
      <c r="J4289" s="276">
        <v>495131</v>
      </c>
      <c r="K4289" s="479">
        <v>3.1616000000000001E-4</v>
      </c>
    </row>
    <row r="4290" spans="1:11" x14ac:dyDescent="0.2">
      <c r="A4290" s="209" t="s">
        <v>691</v>
      </c>
      <c r="B4290" s="209" t="s">
        <v>837</v>
      </c>
      <c r="C4290" s="209" t="s">
        <v>1753</v>
      </c>
      <c r="D4290" s="276">
        <v>3123175</v>
      </c>
      <c r="E4290" s="479">
        <v>1.9942900000000001E-3</v>
      </c>
      <c r="F4290" s="276">
        <v>0</v>
      </c>
      <c r="G4290" s="276">
        <v>0</v>
      </c>
      <c r="H4290" s="276">
        <v>0</v>
      </c>
      <c r="I4290" s="276">
        <v>0</v>
      </c>
      <c r="J4290" s="276">
        <v>3123175</v>
      </c>
      <c r="K4290" s="479">
        <v>1.9942900000000001E-3</v>
      </c>
    </row>
    <row r="4291" spans="1:11" x14ac:dyDescent="0.2">
      <c r="A4291" s="209" t="s">
        <v>691</v>
      </c>
      <c r="B4291" s="209" t="s">
        <v>1139</v>
      </c>
      <c r="C4291" s="209" t="s">
        <v>1753</v>
      </c>
      <c r="D4291" s="276">
        <v>995232</v>
      </c>
      <c r="E4291" s="479">
        <v>6.355E-4</v>
      </c>
      <c r="F4291" s="276">
        <v>0</v>
      </c>
      <c r="G4291" s="276">
        <v>0</v>
      </c>
      <c r="H4291" s="276">
        <v>0</v>
      </c>
      <c r="I4291" s="276">
        <v>0</v>
      </c>
      <c r="J4291" s="276">
        <v>995232</v>
      </c>
      <c r="K4291" s="479">
        <v>6.355E-4</v>
      </c>
    </row>
    <row r="4292" spans="1:11" x14ac:dyDescent="0.2">
      <c r="A4292" s="209" t="s">
        <v>691</v>
      </c>
      <c r="B4292" s="209" t="s">
        <v>829</v>
      </c>
      <c r="C4292" s="209" t="s">
        <v>1753</v>
      </c>
      <c r="D4292" s="276">
        <v>16261117</v>
      </c>
      <c r="E4292" s="479">
        <v>1.038348E-2</v>
      </c>
      <c r="F4292" s="276">
        <v>0</v>
      </c>
      <c r="G4292" s="276">
        <v>0</v>
      </c>
      <c r="H4292" s="276">
        <v>0</v>
      </c>
      <c r="I4292" s="276">
        <v>0</v>
      </c>
      <c r="J4292" s="276">
        <v>16261117</v>
      </c>
      <c r="K4292" s="479">
        <v>1.038348E-2</v>
      </c>
    </row>
    <row r="4293" spans="1:11" x14ac:dyDescent="0.2">
      <c r="A4293" s="209" t="s">
        <v>691</v>
      </c>
      <c r="B4293" s="209" t="s">
        <v>828</v>
      </c>
      <c r="C4293" s="209" t="s">
        <v>1753</v>
      </c>
      <c r="D4293" s="276">
        <v>13014924</v>
      </c>
      <c r="E4293" s="479">
        <v>8.3106299999999994E-3</v>
      </c>
      <c r="F4293" s="276">
        <v>0</v>
      </c>
      <c r="G4293" s="276">
        <v>0</v>
      </c>
      <c r="H4293" s="276">
        <v>0</v>
      </c>
      <c r="I4293" s="276">
        <v>0</v>
      </c>
      <c r="J4293" s="276">
        <v>13014924</v>
      </c>
      <c r="K4293" s="479">
        <v>8.3106299999999994E-3</v>
      </c>
    </row>
    <row r="4294" spans="1:11" x14ac:dyDescent="0.2">
      <c r="A4294" s="209" t="s">
        <v>691</v>
      </c>
      <c r="B4294" s="209" t="s">
        <v>827</v>
      </c>
      <c r="C4294" s="209" t="s">
        <v>1753</v>
      </c>
      <c r="D4294" s="276">
        <v>11183962</v>
      </c>
      <c r="E4294" s="479">
        <v>7.1414800000000004E-3</v>
      </c>
      <c r="F4294" s="276">
        <v>0</v>
      </c>
      <c r="G4294" s="276">
        <v>0</v>
      </c>
      <c r="H4294" s="276">
        <v>0</v>
      </c>
      <c r="I4294" s="276">
        <v>0</v>
      </c>
      <c r="J4294" s="276">
        <v>11183962</v>
      </c>
      <c r="K4294" s="479">
        <v>7.1414800000000004E-3</v>
      </c>
    </row>
    <row r="4295" spans="1:11" x14ac:dyDescent="0.2">
      <c r="A4295" s="209" t="s">
        <v>691</v>
      </c>
      <c r="B4295" s="209" t="s">
        <v>824</v>
      </c>
      <c r="C4295" s="209" t="s">
        <v>1753</v>
      </c>
      <c r="D4295" s="276">
        <v>12246214</v>
      </c>
      <c r="E4295" s="479">
        <v>7.8197700000000002E-3</v>
      </c>
      <c r="F4295" s="276">
        <v>0</v>
      </c>
      <c r="G4295" s="276">
        <v>0</v>
      </c>
      <c r="H4295" s="276">
        <v>0</v>
      </c>
      <c r="I4295" s="276">
        <v>0</v>
      </c>
      <c r="J4295" s="276">
        <v>12246214</v>
      </c>
      <c r="K4295" s="479">
        <v>7.8197700000000002E-3</v>
      </c>
    </row>
    <row r="4296" spans="1:11" x14ac:dyDescent="0.2">
      <c r="A4296" s="209" t="s">
        <v>691</v>
      </c>
      <c r="B4296" s="209" t="s">
        <v>1140</v>
      </c>
      <c r="C4296" s="209" t="s">
        <v>1753</v>
      </c>
      <c r="D4296" s="276">
        <v>8130352</v>
      </c>
      <c r="E4296" s="479">
        <v>5.1916100000000001E-3</v>
      </c>
      <c r="F4296" s="276">
        <v>0</v>
      </c>
      <c r="G4296" s="276">
        <v>0</v>
      </c>
      <c r="H4296" s="276">
        <v>0</v>
      </c>
      <c r="I4296" s="276">
        <v>0</v>
      </c>
      <c r="J4296" s="276">
        <v>8130352</v>
      </c>
      <c r="K4296" s="479">
        <v>5.1916100000000001E-3</v>
      </c>
    </row>
    <row r="4297" spans="1:11" x14ac:dyDescent="0.2">
      <c r="A4297" s="209" t="s">
        <v>691</v>
      </c>
      <c r="B4297" s="209" t="s">
        <v>1141</v>
      </c>
      <c r="C4297" s="209" t="s">
        <v>1753</v>
      </c>
      <c r="D4297" s="276">
        <v>20342666</v>
      </c>
      <c r="E4297" s="479">
        <v>1.298973E-2</v>
      </c>
      <c r="F4297" s="276">
        <v>0</v>
      </c>
      <c r="G4297" s="276">
        <v>0</v>
      </c>
      <c r="H4297" s="276">
        <v>0</v>
      </c>
      <c r="I4297" s="276">
        <v>0</v>
      </c>
      <c r="J4297" s="276">
        <v>20342666</v>
      </c>
      <c r="K4297" s="479">
        <v>1.298973E-2</v>
      </c>
    </row>
    <row r="4298" spans="1:11" x14ac:dyDescent="0.2">
      <c r="A4298" s="209" t="s">
        <v>691</v>
      </c>
      <c r="B4298" s="209" t="s">
        <v>1142</v>
      </c>
      <c r="C4298" s="209" t="s">
        <v>1753</v>
      </c>
      <c r="D4298" s="276">
        <v>4140650</v>
      </c>
      <c r="E4298" s="479">
        <v>2.6440000000000001E-3</v>
      </c>
      <c r="F4298" s="276">
        <v>0</v>
      </c>
      <c r="G4298" s="276">
        <v>0</v>
      </c>
      <c r="H4298" s="276">
        <v>0</v>
      </c>
      <c r="I4298" s="276">
        <v>0</v>
      </c>
      <c r="J4298" s="276">
        <v>4140650</v>
      </c>
      <c r="K4298" s="479">
        <v>2.6440000000000001E-3</v>
      </c>
    </row>
    <row r="4299" spans="1:11" x14ac:dyDescent="0.2">
      <c r="A4299" s="209" t="s">
        <v>691</v>
      </c>
      <c r="B4299" s="209" t="s">
        <v>1143</v>
      </c>
      <c r="C4299" s="209" t="s">
        <v>1753</v>
      </c>
      <c r="D4299" s="276">
        <v>150393</v>
      </c>
      <c r="E4299" s="479">
        <v>9.603E-5</v>
      </c>
      <c r="F4299" s="276">
        <v>0</v>
      </c>
      <c r="G4299" s="276">
        <v>0</v>
      </c>
      <c r="H4299" s="276">
        <v>0</v>
      </c>
      <c r="I4299" s="276">
        <v>0</v>
      </c>
      <c r="J4299" s="276">
        <v>150393</v>
      </c>
      <c r="K4299" s="479">
        <v>9.603E-5</v>
      </c>
    </row>
    <row r="4300" spans="1:11" x14ac:dyDescent="0.2">
      <c r="A4300" s="209" t="s">
        <v>691</v>
      </c>
      <c r="B4300" s="209" t="s">
        <v>1144</v>
      </c>
      <c r="C4300" s="209" t="s">
        <v>1753</v>
      </c>
      <c r="D4300" s="276">
        <v>4545590</v>
      </c>
      <c r="E4300" s="479">
        <v>2.9025700000000001E-3</v>
      </c>
      <c r="F4300" s="276">
        <v>0</v>
      </c>
      <c r="G4300" s="276">
        <v>0</v>
      </c>
      <c r="H4300" s="276">
        <v>0</v>
      </c>
      <c r="I4300" s="276">
        <v>0</v>
      </c>
      <c r="J4300" s="276">
        <v>4545590</v>
      </c>
      <c r="K4300" s="479">
        <v>2.9025700000000001E-3</v>
      </c>
    </row>
    <row r="4301" spans="1:11" x14ac:dyDescent="0.2">
      <c r="A4301" s="209" t="s">
        <v>691</v>
      </c>
      <c r="B4301" s="209" t="s">
        <v>1145</v>
      </c>
      <c r="C4301" s="209" t="s">
        <v>1753</v>
      </c>
      <c r="D4301" s="276">
        <v>4901980</v>
      </c>
      <c r="E4301" s="479">
        <v>3.13014E-3</v>
      </c>
      <c r="F4301" s="276">
        <v>0</v>
      </c>
      <c r="G4301" s="276">
        <v>0</v>
      </c>
      <c r="H4301" s="276">
        <v>0</v>
      </c>
      <c r="I4301" s="276">
        <v>0</v>
      </c>
      <c r="J4301" s="276">
        <v>4901980</v>
      </c>
      <c r="K4301" s="479">
        <v>3.13014E-3</v>
      </c>
    </row>
    <row r="4302" spans="1:11" x14ac:dyDescent="0.2">
      <c r="A4302" s="209" t="s">
        <v>691</v>
      </c>
      <c r="B4302" s="209" t="s">
        <v>815</v>
      </c>
      <c r="C4302" s="209" t="s">
        <v>1753</v>
      </c>
      <c r="D4302" s="276">
        <v>50628789</v>
      </c>
      <c r="E4302" s="479">
        <v>3.2328830000000003E-2</v>
      </c>
      <c r="F4302" s="276">
        <v>0</v>
      </c>
      <c r="G4302" s="276">
        <v>0</v>
      </c>
      <c r="H4302" s="276">
        <v>0</v>
      </c>
      <c r="I4302" s="276">
        <v>0</v>
      </c>
      <c r="J4302" s="276">
        <v>50628789</v>
      </c>
      <c r="K4302" s="479">
        <v>3.2328830000000003E-2</v>
      </c>
    </row>
    <row r="4303" spans="1:11" x14ac:dyDescent="0.2">
      <c r="A4303" s="209" t="s">
        <v>691</v>
      </c>
      <c r="B4303" s="209" t="s">
        <v>1146</v>
      </c>
      <c r="C4303" s="209" t="s">
        <v>1753</v>
      </c>
      <c r="D4303" s="276">
        <v>44850092</v>
      </c>
      <c r="E4303" s="479">
        <v>2.8638859999999999E-2</v>
      </c>
      <c r="F4303" s="276">
        <v>0</v>
      </c>
      <c r="G4303" s="276">
        <v>0</v>
      </c>
      <c r="H4303" s="276">
        <v>0</v>
      </c>
      <c r="I4303" s="276">
        <v>0</v>
      </c>
      <c r="J4303" s="276">
        <v>44850092</v>
      </c>
      <c r="K4303" s="479">
        <v>2.8638859999999999E-2</v>
      </c>
    </row>
    <row r="4304" spans="1:11" x14ac:dyDescent="0.2">
      <c r="A4304" s="209" t="s">
        <v>691</v>
      </c>
      <c r="B4304" s="209" t="s">
        <v>1147</v>
      </c>
      <c r="C4304" s="209" t="s">
        <v>1753</v>
      </c>
      <c r="D4304" s="276">
        <v>21159796</v>
      </c>
      <c r="E4304" s="479">
        <v>1.3511509999999999E-2</v>
      </c>
      <c r="F4304" s="276">
        <v>0</v>
      </c>
      <c r="G4304" s="276">
        <v>0</v>
      </c>
      <c r="H4304" s="276">
        <v>0</v>
      </c>
      <c r="I4304" s="276">
        <v>0</v>
      </c>
      <c r="J4304" s="276">
        <v>21159796</v>
      </c>
      <c r="K4304" s="479">
        <v>1.3511509999999999E-2</v>
      </c>
    </row>
    <row r="4305" spans="1:11" x14ac:dyDescent="0.2">
      <c r="A4305" s="209" t="s">
        <v>691</v>
      </c>
      <c r="B4305" s="209" t="s">
        <v>1148</v>
      </c>
      <c r="C4305" s="209" t="s">
        <v>1753</v>
      </c>
      <c r="D4305" s="276">
        <v>14288428</v>
      </c>
      <c r="E4305" s="479">
        <v>9.1238199999999995E-3</v>
      </c>
      <c r="F4305" s="276">
        <v>0</v>
      </c>
      <c r="G4305" s="276">
        <v>0</v>
      </c>
      <c r="H4305" s="276">
        <v>0</v>
      </c>
      <c r="I4305" s="276">
        <v>0</v>
      </c>
      <c r="J4305" s="276">
        <v>14288428</v>
      </c>
      <c r="K4305" s="479">
        <v>9.1238199999999995E-3</v>
      </c>
    </row>
    <row r="4306" spans="1:11" x14ac:dyDescent="0.2">
      <c r="A4306" s="209" t="s">
        <v>691</v>
      </c>
      <c r="B4306" s="209" t="s">
        <v>1149</v>
      </c>
      <c r="C4306" s="209" t="s">
        <v>1753</v>
      </c>
      <c r="D4306" s="276">
        <v>15298865</v>
      </c>
      <c r="E4306" s="479">
        <v>9.7690299999999997E-3</v>
      </c>
      <c r="F4306" s="276">
        <v>0</v>
      </c>
      <c r="G4306" s="276">
        <v>0</v>
      </c>
      <c r="H4306" s="276">
        <v>0</v>
      </c>
      <c r="I4306" s="276">
        <v>0</v>
      </c>
      <c r="J4306" s="276">
        <v>15298865</v>
      </c>
      <c r="K4306" s="479">
        <v>9.7690299999999997E-3</v>
      </c>
    </row>
    <row r="4307" spans="1:11" x14ac:dyDescent="0.2">
      <c r="A4307" s="209" t="s">
        <v>691</v>
      </c>
      <c r="B4307" s="209" t="s">
        <v>1150</v>
      </c>
      <c r="C4307" s="209" t="s">
        <v>1753</v>
      </c>
      <c r="D4307" s="276">
        <v>14087379</v>
      </c>
      <c r="E4307" s="479">
        <v>8.9954400000000004E-3</v>
      </c>
      <c r="F4307" s="276">
        <v>0</v>
      </c>
      <c r="G4307" s="276">
        <v>0</v>
      </c>
      <c r="H4307" s="276">
        <v>0</v>
      </c>
      <c r="I4307" s="276">
        <v>0</v>
      </c>
      <c r="J4307" s="276">
        <v>14087379</v>
      </c>
      <c r="K4307" s="479">
        <v>8.9954400000000004E-3</v>
      </c>
    </row>
    <row r="4308" spans="1:11" x14ac:dyDescent="0.2">
      <c r="A4308" s="209" t="s">
        <v>691</v>
      </c>
      <c r="B4308" s="209" t="s">
        <v>1151</v>
      </c>
      <c r="C4308" s="209" t="s">
        <v>1753</v>
      </c>
      <c r="D4308" s="276">
        <v>51332699</v>
      </c>
      <c r="E4308" s="479">
        <v>3.2778309999999998E-2</v>
      </c>
      <c r="F4308" s="276">
        <v>0</v>
      </c>
      <c r="G4308" s="276">
        <v>0</v>
      </c>
      <c r="H4308" s="276">
        <v>0</v>
      </c>
      <c r="I4308" s="276">
        <v>0</v>
      </c>
      <c r="J4308" s="276">
        <v>51332699</v>
      </c>
      <c r="K4308" s="479">
        <v>3.2778309999999998E-2</v>
      </c>
    </row>
    <row r="4309" spans="1:11" x14ac:dyDescent="0.2">
      <c r="A4309" s="209" t="s">
        <v>691</v>
      </c>
      <c r="B4309" s="209" t="s">
        <v>1152</v>
      </c>
      <c r="C4309" s="209" t="s">
        <v>1753</v>
      </c>
      <c r="D4309" s="276">
        <v>7244321</v>
      </c>
      <c r="E4309" s="479">
        <v>4.62583E-3</v>
      </c>
      <c r="F4309" s="276">
        <v>0</v>
      </c>
      <c r="G4309" s="276">
        <v>0</v>
      </c>
      <c r="H4309" s="276">
        <v>0</v>
      </c>
      <c r="I4309" s="276">
        <v>0</v>
      </c>
      <c r="J4309" s="276">
        <v>7244321</v>
      </c>
      <c r="K4309" s="479">
        <v>4.62583E-3</v>
      </c>
    </row>
    <row r="4310" spans="1:11" x14ac:dyDescent="0.2">
      <c r="A4310" s="209" t="s">
        <v>691</v>
      </c>
      <c r="B4310" s="209" t="s">
        <v>1153</v>
      </c>
      <c r="C4310" s="209" t="s">
        <v>1753</v>
      </c>
      <c r="D4310" s="276">
        <v>135638</v>
      </c>
      <c r="E4310" s="479">
        <v>8.6609999999999999E-5</v>
      </c>
      <c r="F4310" s="276">
        <v>0</v>
      </c>
      <c r="G4310" s="276">
        <v>0</v>
      </c>
      <c r="H4310" s="276">
        <v>0</v>
      </c>
      <c r="I4310" s="276">
        <v>0</v>
      </c>
      <c r="J4310" s="276">
        <v>135638</v>
      </c>
      <c r="K4310" s="479">
        <v>8.6609999999999999E-5</v>
      </c>
    </row>
    <row r="4311" spans="1:11" x14ac:dyDescent="0.2">
      <c r="A4311" s="209" t="s">
        <v>691</v>
      </c>
      <c r="B4311" s="209" t="s">
        <v>1154</v>
      </c>
      <c r="C4311" s="209" t="s">
        <v>1753</v>
      </c>
      <c r="D4311" s="276">
        <v>3471794</v>
      </c>
      <c r="E4311" s="479">
        <v>2.2168999999999999E-3</v>
      </c>
      <c r="F4311" s="276">
        <v>0</v>
      </c>
      <c r="G4311" s="276">
        <v>0</v>
      </c>
      <c r="H4311" s="276">
        <v>0</v>
      </c>
      <c r="I4311" s="276">
        <v>0</v>
      </c>
      <c r="J4311" s="276">
        <v>3471794</v>
      </c>
      <c r="K4311" s="479">
        <v>2.2168999999999999E-3</v>
      </c>
    </row>
    <row r="4312" spans="1:11" x14ac:dyDescent="0.2">
      <c r="A4312" s="209" t="s">
        <v>691</v>
      </c>
      <c r="B4312" s="209" t="s">
        <v>1251</v>
      </c>
      <c r="C4312" s="209" t="s">
        <v>1753</v>
      </c>
      <c r="D4312" s="276">
        <v>13245481</v>
      </c>
      <c r="E4312" s="479">
        <v>8.4578499999999994E-3</v>
      </c>
      <c r="F4312" s="276">
        <v>0</v>
      </c>
      <c r="G4312" s="276">
        <v>0</v>
      </c>
      <c r="H4312" s="276">
        <v>0</v>
      </c>
      <c r="I4312" s="276">
        <v>0</v>
      </c>
      <c r="J4312" s="276">
        <v>13245481</v>
      </c>
      <c r="K4312" s="479">
        <v>8.4578499999999994E-3</v>
      </c>
    </row>
    <row r="4313" spans="1:11" x14ac:dyDescent="0.2">
      <c r="A4313" s="209" t="s">
        <v>691</v>
      </c>
      <c r="B4313" s="209" t="s">
        <v>1743</v>
      </c>
      <c r="C4313" s="209" t="s">
        <v>1753</v>
      </c>
      <c r="D4313" s="276">
        <v>6004526</v>
      </c>
      <c r="E4313" s="479">
        <v>3.83417E-3</v>
      </c>
      <c r="F4313" s="276">
        <v>0</v>
      </c>
      <c r="G4313" s="276">
        <v>0</v>
      </c>
      <c r="H4313" s="276">
        <v>0</v>
      </c>
      <c r="I4313" s="276">
        <v>0</v>
      </c>
      <c r="J4313" s="276">
        <v>6004526</v>
      </c>
      <c r="K4313" s="479">
        <v>3.83417E-3</v>
      </c>
    </row>
    <row r="4314" spans="1:11" x14ac:dyDescent="0.2">
      <c r="A4314" s="209" t="s">
        <v>691</v>
      </c>
      <c r="B4314" s="209" t="s">
        <v>1155</v>
      </c>
      <c r="C4314" s="209" t="s">
        <v>1753</v>
      </c>
      <c r="D4314" s="276">
        <v>3558718</v>
      </c>
      <c r="E4314" s="479">
        <v>2.2724099999999999E-3</v>
      </c>
      <c r="F4314" s="276">
        <v>0</v>
      </c>
      <c r="G4314" s="276">
        <v>0</v>
      </c>
      <c r="H4314" s="276">
        <v>0</v>
      </c>
      <c r="I4314" s="276">
        <v>0</v>
      </c>
      <c r="J4314" s="276">
        <v>3558718</v>
      </c>
      <c r="K4314" s="479">
        <v>2.2724099999999999E-3</v>
      </c>
    </row>
    <row r="4315" spans="1:11" x14ac:dyDescent="0.2">
      <c r="A4315" s="209" t="s">
        <v>691</v>
      </c>
      <c r="B4315" s="209" t="s">
        <v>1156</v>
      </c>
      <c r="C4315" s="209" t="s">
        <v>1753</v>
      </c>
      <c r="D4315" s="276">
        <v>3790806</v>
      </c>
      <c r="E4315" s="479">
        <v>2.4206100000000001E-3</v>
      </c>
      <c r="F4315" s="276">
        <v>0</v>
      </c>
      <c r="G4315" s="276">
        <v>0</v>
      </c>
      <c r="H4315" s="276">
        <v>0</v>
      </c>
      <c r="I4315" s="276">
        <v>0</v>
      </c>
      <c r="J4315" s="276">
        <v>3790806</v>
      </c>
      <c r="K4315" s="479">
        <v>2.4206100000000001E-3</v>
      </c>
    </row>
    <row r="4316" spans="1:11" x14ac:dyDescent="0.2">
      <c r="A4316" s="209" t="s">
        <v>691</v>
      </c>
      <c r="B4316" s="209" t="s">
        <v>1157</v>
      </c>
      <c r="C4316" s="209" t="s">
        <v>1753</v>
      </c>
      <c r="D4316" s="276">
        <v>796988</v>
      </c>
      <c r="E4316" s="479">
        <v>5.0891E-4</v>
      </c>
      <c r="F4316" s="276">
        <v>0</v>
      </c>
      <c r="G4316" s="276">
        <v>0</v>
      </c>
      <c r="H4316" s="276">
        <v>0</v>
      </c>
      <c r="I4316" s="276">
        <v>0</v>
      </c>
      <c r="J4316" s="276">
        <v>796988</v>
      </c>
      <c r="K4316" s="479">
        <v>5.0891E-4</v>
      </c>
    </row>
    <row r="4317" spans="1:11" x14ac:dyDescent="0.2">
      <c r="A4317" s="209" t="s">
        <v>691</v>
      </c>
      <c r="B4317" s="209" t="s">
        <v>1158</v>
      </c>
      <c r="C4317" s="209" t="s">
        <v>1753</v>
      </c>
      <c r="D4317" s="276">
        <v>1359466</v>
      </c>
      <c r="E4317" s="479">
        <v>8.6808000000000002E-4</v>
      </c>
      <c r="F4317" s="276">
        <v>0</v>
      </c>
      <c r="G4317" s="276">
        <v>0</v>
      </c>
      <c r="H4317" s="276">
        <v>0</v>
      </c>
      <c r="I4317" s="276">
        <v>0</v>
      </c>
      <c r="J4317" s="276">
        <v>1359466</v>
      </c>
      <c r="K4317" s="479">
        <v>8.6808000000000002E-4</v>
      </c>
    </row>
    <row r="4318" spans="1:11" x14ac:dyDescent="0.2">
      <c r="A4318" s="209" t="s">
        <v>691</v>
      </c>
      <c r="B4318" s="209" t="s">
        <v>1159</v>
      </c>
      <c r="C4318" s="209" t="s">
        <v>1753</v>
      </c>
      <c r="D4318" s="276">
        <v>2983037</v>
      </c>
      <c r="E4318" s="479">
        <v>1.9048100000000001E-3</v>
      </c>
      <c r="F4318" s="276">
        <v>0</v>
      </c>
      <c r="G4318" s="276">
        <v>0</v>
      </c>
      <c r="H4318" s="276">
        <v>0</v>
      </c>
      <c r="I4318" s="276">
        <v>0</v>
      </c>
      <c r="J4318" s="276">
        <v>2983037</v>
      </c>
      <c r="K4318" s="479">
        <v>1.9048100000000001E-3</v>
      </c>
    </row>
    <row r="4319" spans="1:11" x14ac:dyDescent="0.2">
      <c r="A4319" s="209" t="s">
        <v>691</v>
      </c>
      <c r="B4319" s="209" t="s">
        <v>1160</v>
      </c>
      <c r="C4319" s="209" t="s">
        <v>1753</v>
      </c>
      <c r="D4319" s="276">
        <v>941210</v>
      </c>
      <c r="E4319" s="479">
        <v>6.0101000000000002E-4</v>
      </c>
      <c r="F4319" s="276">
        <v>0</v>
      </c>
      <c r="G4319" s="276">
        <v>0</v>
      </c>
      <c r="H4319" s="276">
        <v>0</v>
      </c>
      <c r="I4319" s="276">
        <v>0</v>
      </c>
      <c r="J4319" s="276">
        <v>941210</v>
      </c>
      <c r="K4319" s="479">
        <v>6.0101000000000002E-4</v>
      </c>
    </row>
    <row r="4320" spans="1:11" x14ac:dyDescent="0.2">
      <c r="A4320" s="209" t="s">
        <v>691</v>
      </c>
      <c r="B4320" s="209" t="s">
        <v>1161</v>
      </c>
      <c r="C4320" s="209" t="s">
        <v>1753</v>
      </c>
      <c r="D4320" s="276">
        <v>2050527</v>
      </c>
      <c r="E4320" s="479">
        <v>1.3093600000000001E-3</v>
      </c>
      <c r="F4320" s="276">
        <v>0</v>
      </c>
      <c r="G4320" s="276">
        <v>0</v>
      </c>
      <c r="H4320" s="276">
        <v>0</v>
      </c>
      <c r="I4320" s="276">
        <v>0</v>
      </c>
      <c r="J4320" s="276">
        <v>2050527</v>
      </c>
      <c r="K4320" s="479">
        <v>1.3093600000000001E-3</v>
      </c>
    </row>
    <row r="4321" spans="1:11" x14ac:dyDescent="0.2">
      <c r="A4321" s="209" t="s">
        <v>691</v>
      </c>
      <c r="B4321" s="209" t="s">
        <v>1162</v>
      </c>
      <c r="C4321" s="209" t="s">
        <v>1753</v>
      </c>
      <c r="D4321" s="276">
        <v>1055325</v>
      </c>
      <c r="E4321" s="479">
        <v>6.7387000000000002E-4</v>
      </c>
      <c r="F4321" s="276">
        <v>0</v>
      </c>
      <c r="G4321" s="276">
        <v>0</v>
      </c>
      <c r="H4321" s="276">
        <v>0</v>
      </c>
      <c r="I4321" s="276">
        <v>0</v>
      </c>
      <c r="J4321" s="276">
        <v>1055325</v>
      </c>
      <c r="K4321" s="479">
        <v>6.7387000000000002E-4</v>
      </c>
    </row>
    <row r="4322" spans="1:11" x14ac:dyDescent="0.2">
      <c r="A4322" s="209" t="s">
        <v>691</v>
      </c>
      <c r="B4322" s="209" t="s">
        <v>1163</v>
      </c>
      <c r="C4322" s="209" t="s">
        <v>1753</v>
      </c>
      <c r="D4322" s="276">
        <v>6941095</v>
      </c>
      <c r="E4322" s="479">
        <v>4.4322099999999998E-3</v>
      </c>
      <c r="F4322" s="276">
        <v>0</v>
      </c>
      <c r="G4322" s="276">
        <v>0</v>
      </c>
      <c r="H4322" s="276">
        <v>0</v>
      </c>
      <c r="I4322" s="276">
        <v>0</v>
      </c>
      <c r="J4322" s="276">
        <v>6941095</v>
      </c>
      <c r="K4322" s="479">
        <v>4.4322099999999998E-3</v>
      </c>
    </row>
    <row r="4323" spans="1:11" x14ac:dyDescent="0.2">
      <c r="A4323" s="209" t="s">
        <v>691</v>
      </c>
      <c r="B4323" s="209" t="s">
        <v>1164</v>
      </c>
      <c r="C4323" s="209" t="s">
        <v>1753</v>
      </c>
      <c r="D4323" s="276">
        <v>1430486</v>
      </c>
      <c r="E4323" s="479">
        <v>9.1343000000000001E-4</v>
      </c>
      <c r="F4323" s="276">
        <v>0</v>
      </c>
      <c r="G4323" s="276">
        <v>0</v>
      </c>
      <c r="H4323" s="276">
        <v>0</v>
      </c>
      <c r="I4323" s="276">
        <v>0</v>
      </c>
      <c r="J4323" s="276">
        <v>1430486</v>
      </c>
      <c r="K4323" s="479">
        <v>9.1343000000000001E-4</v>
      </c>
    </row>
    <row r="4324" spans="1:11" x14ac:dyDescent="0.2">
      <c r="A4324" s="209" t="s">
        <v>691</v>
      </c>
      <c r="B4324" s="209" t="s">
        <v>1165</v>
      </c>
      <c r="C4324" s="209" t="s">
        <v>1753</v>
      </c>
      <c r="D4324" s="276">
        <v>16353543</v>
      </c>
      <c r="E4324" s="479">
        <v>1.044249E-2</v>
      </c>
      <c r="F4324" s="276">
        <v>0</v>
      </c>
      <c r="G4324" s="276">
        <v>0</v>
      </c>
      <c r="H4324" s="276">
        <v>0</v>
      </c>
      <c r="I4324" s="276">
        <v>0</v>
      </c>
      <c r="J4324" s="276">
        <v>16353543</v>
      </c>
      <c r="K4324" s="479">
        <v>1.044249E-2</v>
      </c>
    </row>
    <row r="4325" spans="1:11" x14ac:dyDescent="0.2">
      <c r="A4325" s="209" t="s">
        <v>691</v>
      </c>
      <c r="B4325" s="209" t="s">
        <v>1166</v>
      </c>
      <c r="C4325" s="209" t="s">
        <v>1753</v>
      </c>
      <c r="D4325" s="276">
        <v>4724439</v>
      </c>
      <c r="E4325" s="479">
        <v>3.0167700000000002E-3</v>
      </c>
      <c r="F4325" s="276">
        <v>0</v>
      </c>
      <c r="G4325" s="276">
        <v>0</v>
      </c>
      <c r="H4325" s="276">
        <v>0</v>
      </c>
      <c r="I4325" s="276">
        <v>0</v>
      </c>
      <c r="J4325" s="276">
        <v>4724439</v>
      </c>
      <c r="K4325" s="479">
        <v>3.0167700000000002E-3</v>
      </c>
    </row>
    <row r="4326" spans="1:11" x14ac:dyDescent="0.2">
      <c r="A4326" s="209" t="s">
        <v>691</v>
      </c>
      <c r="B4326" s="209" t="s">
        <v>1167</v>
      </c>
      <c r="C4326" s="209" t="s">
        <v>1753</v>
      </c>
      <c r="D4326" s="276">
        <v>18500322</v>
      </c>
      <c r="E4326" s="479">
        <v>1.181331E-2</v>
      </c>
      <c r="F4326" s="276">
        <v>0</v>
      </c>
      <c r="G4326" s="276">
        <v>0</v>
      </c>
      <c r="H4326" s="276">
        <v>0</v>
      </c>
      <c r="I4326" s="276">
        <v>0</v>
      </c>
      <c r="J4326" s="276">
        <v>18500322</v>
      </c>
      <c r="K4326" s="479">
        <v>1.181331E-2</v>
      </c>
    </row>
    <row r="4327" spans="1:11" x14ac:dyDescent="0.2">
      <c r="A4327" s="209" t="s">
        <v>691</v>
      </c>
      <c r="B4327" s="209" t="s">
        <v>1168</v>
      </c>
      <c r="C4327" s="209" t="s">
        <v>1753</v>
      </c>
      <c r="D4327" s="276">
        <v>3550730</v>
      </c>
      <c r="E4327" s="479">
        <v>2.2673099999999998E-3</v>
      </c>
      <c r="F4327" s="276">
        <v>0</v>
      </c>
      <c r="G4327" s="276">
        <v>0</v>
      </c>
      <c r="H4327" s="276">
        <v>0</v>
      </c>
      <c r="I4327" s="276">
        <v>0</v>
      </c>
      <c r="J4327" s="276">
        <v>3550730</v>
      </c>
      <c r="K4327" s="479">
        <v>2.2673099999999998E-3</v>
      </c>
    </row>
    <row r="4328" spans="1:11" x14ac:dyDescent="0.2">
      <c r="A4328" s="209" t="s">
        <v>691</v>
      </c>
      <c r="B4328" s="209" t="s">
        <v>1169</v>
      </c>
      <c r="C4328" s="209" t="s">
        <v>1753</v>
      </c>
      <c r="D4328" s="276">
        <v>6845477</v>
      </c>
      <c r="E4328" s="479">
        <v>4.3711499999999999E-3</v>
      </c>
      <c r="F4328" s="276">
        <v>0</v>
      </c>
      <c r="G4328" s="276">
        <v>0</v>
      </c>
      <c r="H4328" s="276">
        <v>0</v>
      </c>
      <c r="I4328" s="276">
        <v>0</v>
      </c>
      <c r="J4328" s="276">
        <v>6845477</v>
      </c>
      <c r="K4328" s="479">
        <v>4.3711499999999999E-3</v>
      </c>
    </row>
    <row r="4329" spans="1:11" x14ac:dyDescent="0.2">
      <c r="A4329" s="209" t="s">
        <v>691</v>
      </c>
      <c r="B4329" s="209" t="s">
        <v>803</v>
      </c>
      <c r="C4329" s="209" t="s">
        <v>1753</v>
      </c>
      <c r="D4329" s="276">
        <v>13414136</v>
      </c>
      <c r="E4329" s="479">
        <v>8.5655499999999999E-3</v>
      </c>
      <c r="F4329" s="276">
        <v>0</v>
      </c>
      <c r="G4329" s="276">
        <v>0</v>
      </c>
      <c r="H4329" s="276">
        <v>0</v>
      </c>
      <c r="I4329" s="276">
        <v>0</v>
      </c>
      <c r="J4329" s="276">
        <v>13414136</v>
      </c>
      <c r="K4329" s="479">
        <v>8.5655499999999999E-3</v>
      </c>
    </row>
    <row r="4330" spans="1:11" x14ac:dyDescent="0.2">
      <c r="A4330" s="209" t="s">
        <v>691</v>
      </c>
      <c r="B4330" s="209" t="s">
        <v>801</v>
      </c>
      <c r="C4330" s="209" t="s">
        <v>1753</v>
      </c>
      <c r="D4330" s="276">
        <v>26324899</v>
      </c>
      <c r="E4330" s="479">
        <v>1.6809669999999999E-2</v>
      </c>
      <c r="F4330" s="276">
        <v>0</v>
      </c>
      <c r="G4330" s="276">
        <v>0</v>
      </c>
      <c r="H4330" s="276">
        <v>0</v>
      </c>
      <c r="I4330" s="276">
        <v>0</v>
      </c>
      <c r="J4330" s="276">
        <v>26324899</v>
      </c>
      <c r="K4330" s="479">
        <v>1.6809669999999999E-2</v>
      </c>
    </row>
    <row r="4331" spans="1:11" x14ac:dyDescent="0.2">
      <c r="A4331" s="209" t="s">
        <v>691</v>
      </c>
      <c r="B4331" s="209" t="s">
        <v>1170</v>
      </c>
      <c r="C4331" s="209" t="s">
        <v>1753</v>
      </c>
      <c r="D4331" s="276">
        <v>22600843</v>
      </c>
      <c r="E4331" s="479">
        <v>1.443169E-2</v>
      </c>
      <c r="F4331" s="276">
        <v>0</v>
      </c>
      <c r="G4331" s="276">
        <v>0</v>
      </c>
      <c r="H4331" s="276">
        <v>0</v>
      </c>
      <c r="I4331" s="276">
        <v>0</v>
      </c>
      <c r="J4331" s="276">
        <v>22600843</v>
      </c>
      <c r="K4331" s="479">
        <v>1.443169E-2</v>
      </c>
    </row>
    <row r="4332" spans="1:11" x14ac:dyDescent="0.2">
      <c r="A4332" s="209" t="s">
        <v>691</v>
      </c>
      <c r="B4332" s="209" t="s">
        <v>1171</v>
      </c>
      <c r="C4332" s="209" t="s">
        <v>1753</v>
      </c>
      <c r="D4332" s="276">
        <v>2419346</v>
      </c>
      <c r="E4332" s="479">
        <v>1.5448599999999999E-3</v>
      </c>
      <c r="F4332" s="276">
        <v>0</v>
      </c>
      <c r="G4332" s="276">
        <v>0</v>
      </c>
      <c r="H4332" s="276">
        <v>0</v>
      </c>
      <c r="I4332" s="276">
        <v>0</v>
      </c>
      <c r="J4332" s="276">
        <v>2419346</v>
      </c>
      <c r="K4332" s="479">
        <v>1.5448599999999999E-3</v>
      </c>
    </row>
    <row r="4333" spans="1:11" x14ac:dyDescent="0.2">
      <c r="A4333" s="209" t="s">
        <v>691</v>
      </c>
      <c r="B4333" s="209" t="s">
        <v>1172</v>
      </c>
      <c r="C4333" s="209" t="s">
        <v>1753</v>
      </c>
      <c r="D4333" s="276">
        <v>6336746</v>
      </c>
      <c r="E4333" s="479">
        <v>4.04631E-3</v>
      </c>
      <c r="F4333" s="276">
        <v>0</v>
      </c>
      <c r="G4333" s="276">
        <v>0</v>
      </c>
      <c r="H4333" s="276">
        <v>0</v>
      </c>
      <c r="I4333" s="276">
        <v>0</v>
      </c>
      <c r="J4333" s="276">
        <v>6336746</v>
      </c>
      <c r="K4333" s="479">
        <v>4.04631E-3</v>
      </c>
    </row>
    <row r="4334" spans="1:11" x14ac:dyDescent="0.2">
      <c r="A4334" s="209" t="s">
        <v>691</v>
      </c>
      <c r="B4334" s="209" t="s">
        <v>1173</v>
      </c>
      <c r="C4334" s="209" t="s">
        <v>1753</v>
      </c>
      <c r="D4334" s="276">
        <v>12323579</v>
      </c>
      <c r="E4334" s="479">
        <v>7.8691799999999999E-3</v>
      </c>
      <c r="F4334" s="276">
        <v>0</v>
      </c>
      <c r="G4334" s="276">
        <v>0</v>
      </c>
      <c r="H4334" s="276">
        <v>0</v>
      </c>
      <c r="I4334" s="276">
        <v>0</v>
      </c>
      <c r="J4334" s="276">
        <v>12323579</v>
      </c>
      <c r="K4334" s="479">
        <v>7.8691799999999999E-3</v>
      </c>
    </row>
    <row r="4335" spans="1:11" x14ac:dyDescent="0.2">
      <c r="A4335" s="209" t="s">
        <v>691</v>
      </c>
      <c r="B4335" s="209" t="s">
        <v>793</v>
      </c>
      <c r="C4335" s="209" t="s">
        <v>1753</v>
      </c>
      <c r="D4335" s="276">
        <v>45782259</v>
      </c>
      <c r="E4335" s="479">
        <v>2.9234090000000001E-2</v>
      </c>
      <c r="F4335" s="276">
        <v>0</v>
      </c>
      <c r="G4335" s="276">
        <v>0</v>
      </c>
      <c r="H4335" s="276">
        <v>0</v>
      </c>
      <c r="I4335" s="276">
        <v>0</v>
      </c>
      <c r="J4335" s="276">
        <v>45782259</v>
      </c>
      <c r="K4335" s="479">
        <v>2.9234090000000001E-2</v>
      </c>
    </row>
    <row r="4336" spans="1:11" x14ac:dyDescent="0.2">
      <c r="A4336" s="209" t="s">
        <v>691</v>
      </c>
      <c r="B4336" s="209" t="s">
        <v>790</v>
      </c>
      <c r="C4336" s="209" t="s">
        <v>1753</v>
      </c>
      <c r="D4336" s="276">
        <v>1966987</v>
      </c>
      <c r="E4336" s="479">
        <v>1.2560099999999999E-3</v>
      </c>
      <c r="F4336" s="276">
        <v>0</v>
      </c>
      <c r="G4336" s="276">
        <v>0</v>
      </c>
      <c r="H4336" s="276">
        <v>0</v>
      </c>
      <c r="I4336" s="276">
        <v>0</v>
      </c>
      <c r="J4336" s="276">
        <v>1966987</v>
      </c>
      <c r="K4336" s="479">
        <v>1.2560099999999999E-3</v>
      </c>
    </row>
    <row r="4337" spans="1:11" x14ac:dyDescent="0.2">
      <c r="A4337" s="209" t="s">
        <v>691</v>
      </c>
      <c r="B4337" s="209" t="s">
        <v>1174</v>
      </c>
      <c r="C4337" s="209" t="s">
        <v>1753</v>
      </c>
      <c r="D4337" s="276">
        <v>9909287</v>
      </c>
      <c r="E4337" s="479">
        <v>6.3275400000000004E-3</v>
      </c>
      <c r="F4337" s="276">
        <v>0</v>
      </c>
      <c r="G4337" s="276">
        <v>0</v>
      </c>
      <c r="H4337" s="276">
        <v>0</v>
      </c>
      <c r="I4337" s="276">
        <v>0</v>
      </c>
      <c r="J4337" s="276">
        <v>9909287</v>
      </c>
      <c r="K4337" s="479">
        <v>6.3275400000000004E-3</v>
      </c>
    </row>
    <row r="4338" spans="1:11" x14ac:dyDescent="0.2">
      <c r="A4338" s="209" t="s">
        <v>691</v>
      </c>
      <c r="B4338" s="209" t="s">
        <v>1175</v>
      </c>
      <c r="C4338" s="209" t="s">
        <v>1753</v>
      </c>
      <c r="D4338" s="276">
        <v>9928272</v>
      </c>
      <c r="E4338" s="479">
        <v>6.3396600000000004E-3</v>
      </c>
      <c r="F4338" s="276">
        <v>0</v>
      </c>
      <c r="G4338" s="276">
        <v>0</v>
      </c>
      <c r="H4338" s="276">
        <v>0</v>
      </c>
      <c r="I4338" s="276">
        <v>0</v>
      </c>
      <c r="J4338" s="276">
        <v>9928272</v>
      </c>
      <c r="K4338" s="479">
        <v>6.3396600000000004E-3</v>
      </c>
    </row>
    <row r="4339" spans="1:11" x14ac:dyDescent="0.2">
      <c r="A4339" s="209" t="s">
        <v>691</v>
      </c>
      <c r="B4339" s="209" t="s">
        <v>1176</v>
      </c>
      <c r="C4339" s="209" t="s">
        <v>1753</v>
      </c>
      <c r="D4339" s="276">
        <v>4431793</v>
      </c>
      <c r="E4339" s="479">
        <v>2.8299100000000002E-3</v>
      </c>
      <c r="F4339" s="276">
        <v>0</v>
      </c>
      <c r="G4339" s="276">
        <v>0</v>
      </c>
      <c r="H4339" s="276">
        <v>0</v>
      </c>
      <c r="I4339" s="276">
        <v>0</v>
      </c>
      <c r="J4339" s="276">
        <v>4431793</v>
      </c>
      <c r="K4339" s="479">
        <v>2.8299100000000002E-3</v>
      </c>
    </row>
    <row r="4340" spans="1:11" x14ac:dyDescent="0.2">
      <c r="A4340" s="209" t="s">
        <v>691</v>
      </c>
      <c r="B4340" s="209" t="s">
        <v>1177</v>
      </c>
      <c r="C4340" s="209" t="s">
        <v>1753</v>
      </c>
      <c r="D4340" s="276">
        <v>8519195</v>
      </c>
      <c r="E4340" s="479">
        <v>5.4399000000000001E-3</v>
      </c>
      <c r="F4340" s="276">
        <v>0</v>
      </c>
      <c r="G4340" s="276">
        <v>0</v>
      </c>
      <c r="H4340" s="276">
        <v>0</v>
      </c>
      <c r="I4340" s="276">
        <v>0</v>
      </c>
      <c r="J4340" s="276">
        <v>8519195</v>
      </c>
      <c r="K4340" s="479">
        <v>5.4399000000000001E-3</v>
      </c>
    </row>
    <row r="4341" spans="1:11" x14ac:dyDescent="0.2">
      <c r="A4341" s="209" t="s">
        <v>691</v>
      </c>
      <c r="B4341" s="209" t="s">
        <v>1178</v>
      </c>
      <c r="C4341" s="209" t="s">
        <v>1753</v>
      </c>
      <c r="D4341" s="276">
        <v>1564493</v>
      </c>
      <c r="E4341" s="479">
        <v>9.990000000000001E-4</v>
      </c>
      <c r="F4341" s="276">
        <v>0</v>
      </c>
      <c r="G4341" s="276">
        <v>0</v>
      </c>
      <c r="H4341" s="276">
        <v>0</v>
      </c>
      <c r="I4341" s="276">
        <v>0</v>
      </c>
      <c r="J4341" s="276">
        <v>1564493</v>
      </c>
      <c r="K4341" s="479">
        <v>9.990000000000001E-4</v>
      </c>
    </row>
    <row r="4342" spans="1:11" x14ac:dyDescent="0.2">
      <c r="A4342" s="209" t="s">
        <v>691</v>
      </c>
      <c r="B4342" s="209" t="s">
        <v>1179</v>
      </c>
      <c r="C4342" s="209" t="s">
        <v>1753</v>
      </c>
      <c r="D4342" s="276">
        <v>7213238</v>
      </c>
      <c r="E4342" s="479">
        <v>4.6059899999999999E-3</v>
      </c>
      <c r="F4342" s="276">
        <v>0</v>
      </c>
      <c r="G4342" s="276">
        <v>0</v>
      </c>
      <c r="H4342" s="276">
        <v>0</v>
      </c>
      <c r="I4342" s="276">
        <v>0</v>
      </c>
      <c r="J4342" s="276">
        <v>7213238</v>
      </c>
      <c r="K4342" s="479">
        <v>4.6059899999999999E-3</v>
      </c>
    </row>
    <row r="4343" spans="1:11" x14ac:dyDescent="0.2">
      <c r="A4343" s="209" t="s">
        <v>691</v>
      </c>
      <c r="B4343" s="209" t="s">
        <v>1180</v>
      </c>
      <c r="C4343" s="209" t="s">
        <v>1753</v>
      </c>
      <c r="D4343" s="276">
        <v>5979472</v>
      </c>
      <c r="E4343" s="479">
        <v>3.8181700000000001E-3</v>
      </c>
      <c r="F4343" s="276">
        <v>0</v>
      </c>
      <c r="G4343" s="276">
        <v>0</v>
      </c>
      <c r="H4343" s="276">
        <v>0</v>
      </c>
      <c r="I4343" s="276">
        <v>0</v>
      </c>
      <c r="J4343" s="276">
        <v>5979472</v>
      </c>
      <c r="K4343" s="479">
        <v>3.8181700000000001E-3</v>
      </c>
    </row>
    <row r="4344" spans="1:11" x14ac:dyDescent="0.2">
      <c r="A4344" s="209" t="s">
        <v>691</v>
      </c>
      <c r="B4344" s="209" t="s">
        <v>1181</v>
      </c>
      <c r="C4344" s="209" t="s">
        <v>1753</v>
      </c>
      <c r="D4344" s="276">
        <v>5602174</v>
      </c>
      <c r="E4344" s="479">
        <v>3.5772500000000001E-3</v>
      </c>
      <c r="F4344" s="276">
        <v>0</v>
      </c>
      <c r="G4344" s="276">
        <v>0</v>
      </c>
      <c r="H4344" s="276">
        <v>0</v>
      </c>
      <c r="I4344" s="276">
        <v>0</v>
      </c>
      <c r="J4344" s="276">
        <v>5602174</v>
      </c>
      <c r="K4344" s="479">
        <v>3.5772500000000001E-3</v>
      </c>
    </row>
    <row r="4345" spans="1:11" x14ac:dyDescent="0.2">
      <c r="A4345" s="209" t="s">
        <v>691</v>
      </c>
      <c r="B4345" s="209" t="s">
        <v>1182</v>
      </c>
      <c r="C4345" s="209" t="s">
        <v>1753</v>
      </c>
      <c r="D4345" s="276">
        <v>45910033</v>
      </c>
      <c r="E4345" s="479">
        <v>2.931568E-2</v>
      </c>
      <c r="F4345" s="276">
        <v>0</v>
      </c>
      <c r="G4345" s="276">
        <v>0</v>
      </c>
      <c r="H4345" s="276">
        <v>0</v>
      </c>
      <c r="I4345" s="276">
        <v>0</v>
      </c>
      <c r="J4345" s="276">
        <v>45910033</v>
      </c>
      <c r="K4345" s="479">
        <v>2.931568E-2</v>
      </c>
    </row>
    <row r="4346" spans="1:11" x14ac:dyDescent="0.2">
      <c r="A4346" s="209" t="s">
        <v>691</v>
      </c>
      <c r="B4346" s="209" t="s">
        <v>1183</v>
      </c>
      <c r="C4346" s="209" t="s">
        <v>1753</v>
      </c>
      <c r="D4346" s="276">
        <v>5075910</v>
      </c>
      <c r="E4346" s="479">
        <v>3.2412000000000001E-3</v>
      </c>
      <c r="F4346" s="276">
        <v>0</v>
      </c>
      <c r="G4346" s="276">
        <v>0</v>
      </c>
      <c r="H4346" s="276">
        <v>0</v>
      </c>
      <c r="I4346" s="276">
        <v>0</v>
      </c>
      <c r="J4346" s="276">
        <v>5075910</v>
      </c>
      <c r="K4346" s="479">
        <v>3.2412000000000001E-3</v>
      </c>
    </row>
    <row r="4347" spans="1:11" x14ac:dyDescent="0.2">
      <c r="A4347" s="209" t="s">
        <v>691</v>
      </c>
      <c r="B4347" s="209" t="s">
        <v>1184</v>
      </c>
      <c r="C4347" s="209" t="s">
        <v>1753</v>
      </c>
      <c r="D4347" s="276">
        <v>27554253</v>
      </c>
      <c r="E4347" s="479">
        <v>1.759467E-2</v>
      </c>
      <c r="F4347" s="276">
        <v>0</v>
      </c>
      <c r="G4347" s="276">
        <v>0</v>
      </c>
      <c r="H4347" s="276">
        <v>0</v>
      </c>
      <c r="I4347" s="276">
        <v>0</v>
      </c>
      <c r="J4347" s="276">
        <v>27554253</v>
      </c>
      <c r="K4347" s="479">
        <v>1.759467E-2</v>
      </c>
    </row>
    <row r="4348" spans="1:11" x14ac:dyDescent="0.2">
      <c r="A4348" s="209" t="s">
        <v>691</v>
      </c>
      <c r="B4348" s="209" t="s">
        <v>1185</v>
      </c>
      <c r="C4348" s="209" t="s">
        <v>1753</v>
      </c>
      <c r="D4348" s="276">
        <v>5264550</v>
      </c>
      <c r="E4348" s="479">
        <v>3.3616599999999998E-3</v>
      </c>
      <c r="F4348" s="276">
        <v>0</v>
      </c>
      <c r="G4348" s="276">
        <v>0</v>
      </c>
      <c r="H4348" s="276">
        <v>0</v>
      </c>
      <c r="I4348" s="276">
        <v>0</v>
      </c>
      <c r="J4348" s="276">
        <v>5264550</v>
      </c>
      <c r="K4348" s="479">
        <v>3.3616599999999998E-3</v>
      </c>
    </row>
    <row r="4349" spans="1:11" x14ac:dyDescent="0.2">
      <c r="A4349" s="209" t="s">
        <v>691</v>
      </c>
      <c r="B4349" s="209" t="s">
        <v>1186</v>
      </c>
      <c r="C4349" s="209" t="s">
        <v>1753</v>
      </c>
      <c r="D4349" s="276">
        <v>9639163</v>
      </c>
      <c r="E4349" s="479">
        <v>6.1550499999999996E-3</v>
      </c>
      <c r="F4349" s="276">
        <v>0</v>
      </c>
      <c r="G4349" s="276">
        <v>0</v>
      </c>
      <c r="H4349" s="276">
        <v>0</v>
      </c>
      <c r="I4349" s="276">
        <v>0</v>
      </c>
      <c r="J4349" s="276">
        <v>9639163</v>
      </c>
      <c r="K4349" s="479">
        <v>6.1550499999999996E-3</v>
      </c>
    </row>
    <row r="4350" spans="1:11" x14ac:dyDescent="0.2">
      <c r="A4350" s="209" t="s">
        <v>691</v>
      </c>
      <c r="B4350" s="209" t="s">
        <v>1187</v>
      </c>
      <c r="C4350" s="209" t="s">
        <v>1753</v>
      </c>
      <c r="D4350" s="276">
        <v>7272213</v>
      </c>
      <c r="E4350" s="479">
        <v>4.6436400000000001E-3</v>
      </c>
      <c r="F4350" s="276">
        <v>0</v>
      </c>
      <c r="G4350" s="276">
        <v>0</v>
      </c>
      <c r="H4350" s="276">
        <v>0</v>
      </c>
      <c r="I4350" s="276">
        <v>0</v>
      </c>
      <c r="J4350" s="276">
        <v>7272213</v>
      </c>
      <c r="K4350" s="479">
        <v>4.6436400000000001E-3</v>
      </c>
    </row>
    <row r="4351" spans="1:11" x14ac:dyDescent="0.2">
      <c r="A4351" s="209" t="s">
        <v>691</v>
      </c>
      <c r="B4351" s="209" t="s">
        <v>1188</v>
      </c>
      <c r="C4351" s="209" t="s">
        <v>1753</v>
      </c>
      <c r="D4351" s="276">
        <v>1463403</v>
      </c>
      <c r="E4351" s="479">
        <v>9.3444999999999997E-4</v>
      </c>
      <c r="F4351" s="276">
        <v>0</v>
      </c>
      <c r="G4351" s="276">
        <v>0</v>
      </c>
      <c r="H4351" s="276">
        <v>0</v>
      </c>
      <c r="I4351" s="276">
        <v>0</v>
      </c>
      <c r="J4351" s="276">
        <v>1463403</v>
      </c>
      <c r="K4351" s="479">
        <v>9.3444999999999997E-4</v>
      </c>
    </row>
    <row r="4352" spans="1:11" x14ac:dyDescent="0.2">
      <c r="A4352" s="209" t="s">
        <v>691</v>
      </c>
      <c r="B4352" s="209" t="s">
        <v>1189</v>
      </c>
      <c r="C4352" s="209" t="s">
        <v>1753</v>
      </c>
      <c r="D4352" s="276">
        <v>4692988</v>
      </c>
      <c r="E4352" s="479">
        <v>2.9966900000000002E-3</v>
      </c>
      <c r="F4352" s="276">
        <v>0</v>
      </c>
      <c r="G4352" s="276">
        <v>0</v>
      </c>
      <c r="H4352" s="276">
        <v>0</v>
      </c>
      <c r="I4352" s="276">
        <v>0</v>
      </c>
      <c r="J4352" s="276">
        <v>4692988</v>
      </c>
      <c r="K4352" s="479">
        <v>2.9966900000000002E-3</v>
      </c>
    </row>
    <row r="4353" spans="1:11" x14ac:dyDescent="0.2">
      <c r="A4353" s="209" t="s">
        <v>691</v>
      </c>
      <c r="B4353" s="209" t="s">
        <v>1190</v>
      </c>
      <c r="C4353" s="209" t="s">
        <v>1753</v>
      </c>
      <c r="D4353" s="276">
        <v>1017818388</v>
      </c>
      <c r="E4353" s="479">
        <v>0.64992419000000001</v>
      </c>
      <c r="F4353" s="276">
        <v>0</v>
      </c>
      <c r="G4353" s="276">
        <v>0</v>
      </c>
      <c r="H4353" s="276">
        <v>0</v>
      </c>
      <c r="I4353" s="276">
        <v>0</v>
      </c>
      <c r="J4353" s="276">
        <v>1017818388</v>
      </c>
      <c r="K4353" s="479">
        <v>0.64992419000000001</v>
      </c>
    </row>
    <row r="4354" spans="1:11" x14ac:dyDescent="0.2">
      <c r="A4354" s="209" t="s">
        <v>691</v>
      </c>
      <c r="B4354" s="209" t="s">
        <v>788</v>
      </c>
      <c r="C4354" s="209" t="s">
        <v>1753</v>
      </c>
      <c r="D4354" s="276">
        <v>15055500</v>
      </c>
      <c r="E4354" s="479">
        <v>9.6136299999999997E-3</v>
      </c>
      <c r="F4354" s="276">
        <v>0</v>
      </c>
      <c r="G4354" s="276">
        <v>0</v>
      </c>
      <c r="H4354" s="276">
        <v>0</v>
      </c>
      <c r="I4354" s="276">
        <v>0</v>
      </c>
      <c r="J4354" s="276">
        <v>15055500</v>
      </c>
      <c r="K4354" s="479">
        <v>9.6136299999999997E-3</v>
      </c>
    </row>
    <row r="4355" spans="1:11" x14ac:dyDescent="0.2">
      <c r="A4355" s="209" t="s">
        <v>691</v>
      </c>
      <c r="B4355" s="209" t="s">
        <v>1253</v>
      </c>
      <c r="C4355" s="209" t="s">
        <v>1753</v>
      </c>
      <c r="D4355" s="276">
        <v>223901921</v>
      </c>
      <c r="E4355" s="479">
        <v>0.14297175000000001</v>
      </c>
      <c r="F4355" s="276">
        <v>0</v>
      </c>
      <c r="G4355" s="276">
        <v>0</v>
      </c>
      <c r="H4355" s="276">
        <v>0</v>
      </c>
      <c r="I4355" s="276">
        <v>0</v>
      </c>
      <c r="J4355" s="276">
        <v>223901921</v>
      </c>
      <c r="K4355" s="479">
        <v>0.14297175000000001</v>
      </c>
    </row>
    <row r="4356" spans="1:11" x14ac:dyDescent="0.2">
      <c r="A4356" s="209" t="s">
        <v>691</v>
      </c>
      <c r="B4356" s="209" t="s">
        <v>1254</v>
      </c>
      <c r="C4356" s="209" t="s">
        <v>1753</v>
      </c>
      <c r="D4356" s="276">
        <v>28915523</v>
      </c>
      <c r="E4356" s="479">
        <v>1.8463899999999998E-2</v>
      </c>
      <c r="F4356" s="276">
        <v>0</v>
      </c>
      <c r="G4356" s="276">
        <v>0</v>
      </c>
      <c r="H4356" s="276">
        <v>0</v>
      </c>
      <c r="I4356" s="276">
        <v>0</v>
      </c>
      <c r="J4356" s="276">
        <v>28915523</v>
      </c>
      <c r="K4356" s="479">
        <v>1.8463899999999998E-2</v>
      </c>
    </row>
    <row r="4357" spans="1:11" x14ac:dyDescent="0.2">
      <c r="A4357" s="209" t="s">
        <v>691</v>
      </c>
      <c r="B4357" s="209" t="s">
        <v>1255</v>
      </c>
      <c r="C4357" s="209" t="s">
        <v>1753</v>
      </c>
      <c r="D4357" s="276">
        <v>12981774</v>
      </c>
      <c r="E4357" s="479">
        <v>8.2894600000000002E-3</v>
      </c>
      <c r="F4357" s="276">
        <v>0</v>
      </c>
      <c r="G4357" s="276">
        <v>0</v>
      </c>
      <c r="H4357" s="276">
        <v>0</v>
      </c>
      <c r="I4357" s="276">
        <v>0</v>
      </c>
      <c r="J4357" s="276">
        <v>12981774</v>
      </c>
      <c r="K4357" s="479">
        <v>8.2894600000000002E-3</v>
      </c>
    </row>
    <row r="4358" spans="1:11" x14ac:dyDescent="0.2">
      <c r="A4358" s="209" t="s">
        <v>691</v>
      </c>
      <c r="B4358" s="209" t="s">
        <v>1256</v>
      </c>
      <c r="C4358" s="209" t="s">
        <v>1753</v>
      </c>
      <c r="D4358" s="276">
        <v>103905324</v>
      </c>
      <c r="E4358" s="479">
        <v>6.6348359999999995E-2</v>
      </c>
      <c r="F4358" s="276">
        <v>0</v>
      </c>
      <c r="G4358" s="276">
        <v>0</v>
      </c>
      <c r="H4358" s="276">
        <v>0</v>
      </c>
      <c r="I4358" s="276">
        <v>0</v>
      </c>
      <c r="J4358" s="276">
        <v>103905324</v>
      </c>
      <c r="K4358" s="479">
        <v>6.6348359999999995E-2</v>
      </c>
    </row>
    <row r="4359" spans="1:11" x14ac:dyDescent="0.2">
      <c r="A4359" s="209" t="s">
        <v>691</v>
      </c>
      <c r="B4359" s="209" t="s">
        <v>1257</v>
      </c>
      <c r="C4359" s="209" t="s">
        <v>1753</v>
      </c>
      <c r="D4359" s="276">
        <v>112735808</v>
      </c>
      <c r="E4359" s="479">
        <v>7.1987040000000002E-2</v>
      </c>
      <c r="F4359" s="276">
        <v>0</v>
      </c>
      <c r="G4359" s="276">
        <v>0</v>
      </c>
      <c r="H4359" s="276">
        <v>0</v>
      </c>
      <c r="I4359" s="276">
        <v>0</v>
      </c>
      <c r="J4359" s="276">
        <v>112735808</v>
      </c>
      <c r="K4359" s="479">
        <v>7.1987040000000002E-2</v>
      </c>
    </row>
    <row r="4360" spans="1:11" x14ac:dyDescent="0.2">
      <c r="A4360" s="209" t="s">
        <v>691</v>
      </c>
      <c r="B4360" s="209" t="s">
        <v>1258</v>
      </c>
      <c r="C4360" s="209" t="s">
        <v>1753</v>
      </c>
      <c r="D4360" s="276">
        <v>18335311</v>
      </c>
      <c r="E4360" s="479">
        <v>1.170795E-2</v>
      </c>
      <c r="F4360" s="276">
        <v>0</v>
      </c>
      <c r="G4360" s="276">
        <v>0</v>
      </c>
      <c r="H4360" s="276">
        <v>0</v>
      </c>
      <c r="I4360" s="276">
        <v>0</v>
      </c>
      <c r="J4360" s="276">
        <v>18335311</v>
      </c>
      <c r="K4360" s="479">
        <v>1.170795E-2</v>
      </c>
    </row>
    <row r="4361" spans="1:11" x14ac:dyDescent="0.2">
      <c r="A4361" s="209" t="s">
        <v>691</v>
      </c>
      <c r="B4361" s="209" t="s">
        <v>1260</v>
      </c>
      <c r="C4361" s="209" t="s">
        <v>1753</v>
      </c>
      <c r="D4361" s="276">
        <v>35667962</v>
      </c>
      <c r="E4361" s="479">
        <v>2.2775650000000001E-2</v>
      </c>
      <c r="F4361" s="276">
        <v>0</v>
      </c>
      <c r="G4361" s="276">
        <v>0</v>
      </c>
      <c r="H4361" s="276">
        <v>0</v>
      </c>
      <c r="I4361" s="276">
        <v>0</v>
      </c>
      <c r="J4361" s="276">
        <v>35667962</v>
      </c>
      <c r="K4361" s="479">
        <v>2.2775650000000001E-2</v>
      </c>
    </row>
    <row r="4362" spans="1:11" x14ac:dyDescent="0.2">
      <c r="A4362" s="209" t="s">
        <v>691</v>
      </c>
      <c r="B4362" s="209" t="s">
        <v>1262</v>
      </c>
      <c r="C4362" s="209" t="s">
        <v>1753</v>
      </c>
      <c r="D4362" s="276">
        <v>-3260409</v>
      </c>
      <c r="E4362" s="479">
        <v>-2.0819200000000001E-3</v>
      </c>
      <c r="F4362" s="276">
        <v>0</v>
      </c>
      <c r="G4362" s="276">
        <v>0</v>
      </c>
      <c r="H4362" s="276">
        <v>0</v>
      </c>
      <c r="I4362" s="276">
        <v>0</v>
      </c>
      <c r="J4362" s="276">
        <v>-3260409</v>
      </c>
      <c r="K4362" s="479">
        <v>-2.0819200000000001E-3</v>
      </c>
    </row>
    <row r="4363" spans="1:11" x14ac:dyDescent="0.2">
      <c r="A4363" s="209" t="s">
        <v>691</v>
      </c>
      <c r="B4363" s="209" t="s">
        <v>1264</v>
      </c>
      <c r="C4363" s="209" t="s">
        <v>1753</v>
      </c>
      <c r="D4363" s="276">
        <v>548238714</v>
      </c>
      <c r="E4363" s="479">
        <v>0.35007580999999999</v>
      </c>
      <c r="F4363" s="276">
        <v>0</v>
      </c>
      <c r="G4363" s="276">
        <v>0</v>
      </c>
      <c r="H4363" s="276">
        <v>0</v>
      </c>
      <c r="I4363" s="276">
        <v>0</v>
      </c>
      <c r="J4363" s="276">
        <v>548238714</v>
      </c>
      <c r="K4363" s="479">
        <v>0.35007580999999999</v>
      </c>
    </row>
    <row r="4364" spans="1:11" x14ac:dyDescent="0.2">
      <c r="A4364" s="209" t="s">
        <v>691</v>
      </c>
      <c r="B4364" s="209" t="s">
        <v>691</v>
      </c>
      <c r="C4364" s="209" t="s">
        <v>1753</v>
      </c>
      <c r="D4364" s="276">
        <v>1566057102</v>
      </c>
      <c r="E4364" s="479">
        <v>1</v>
      </c>
      <c r="F4364" s="276">
        <v>0</v>
      </c>
      <c r="G4364" s="276">
        <v>0</v>
      </c>
      <c r="H4364" s="276">
        <v>0</v>
      </c>
      <c r="I4364" s="276">
        <v>0</v>
      </c>
      <c r="J4364" s="276">
        <v>1566057102</v>
      </c>
      <c r="K4364" s="479">
        <v>1</v>
      </c>
    </row>
    <row r="4365" spans="1:11" x14ac:dyDescent="0.2">
      <c r="I4365" s="276"/>
    </row>
    <row r="4366" spans="1:11" x14ac:dyDescent="0.2">
      <c r="I4366" s="276"/>
    </row>
  </sheetData>
  <mergeCells count="1">
    <mergeCell ref="A1:F1"/>
  </mergeCells>
  <phoneticPr fontId="3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1:D96"/>
  <sheetViews>
    <sheetView workbookViewId="0">
      <pane xSplit="4" ySplit="2" topLeftCell="I85" activePane="bottomRight" state="frozen"/>
      <selection pane="topRight" activeCell="C1" sqref="C1"/>
      <selection pane="bottomLeft" activeCell="A3" sqref="A3"/>
      <selection pane="bottomRight" activeCell="M100" sqref="M100"/>
    </sheetView>
  </sheetViews>
  <sheetFormatPr defaultRowHeight="13" x14ac:dyDescent="0.2"/>
  <cols>
    <col min="1" max="1" width="3.7265625" customWidth="1"/>
    <col min="2" max="2" width="13.90625" customWidth="1"/>
    <col min="3" max="3" width="14" customWidth="1"/>
    <col min="4" max="4" width="36.453125" customWidth="1"/>
  </cols>
  <sheetData>
    <row r="1" spans="2:4" x14ac:dyDescent="0.2">
      <c r="B1" s="18" t="s">
        <v>2234</v>
      </c>
    </row>
    <row r="2" spans="2:4" x14ac:dyDescent="0.2">
      <c r="B2" s="14" t="s">
        <v>404</v>
      </c>
      <c r="C2" s="13" t="s">
        <v>402</v>
      </c>
      <c r="D2" s="2" t="s">
        <v>335</v>
      </c>
    </row>
    <row r="3" spans="2:4" x14ac:dyDescent="0.2">
      <c r="B3" s="14" t="s">
        <v>311</v>
      </c>
      <c r="C3" s="13" t="s">
        <v>401</v>
      </c>
      <c r="D3" s="2" t="s">
        <v>312</v>
      </c>
    </row>
    <row r="4" spans="2:4" x14ac:dyDescent="0.2">
      <c r="B4" s="10"/>
      <c r="C4" s="5"/>
      <c r="D4" s="4" t="s">
        <v>313</v>
      </c>
    </row>
    <row r="5" spans="2:4" x14ac:dyDescent="0.2">
      <c r="B5" s="10"/>
      <c r="C5" s="5"/>
      <c r="D5" s="4" t="s">
        <v>314</v>
      </c>
    </row>
    <row r="6" spans="2:4" x14ac:dyDescent="0.2">
      <c r="B6" s="10"/>
      <c r="C6" s="5"/>
      <c r="D6" s="4" t="s">
        <v>315</v>
      </c>
    </row>
    <row r="7" spans="2:4" x14ac:dyDescent="0.2">
      <c r="B7" s="10"/>
      <c r="C7" s="5"/>
      <c r="D7" s="4" t="s">
        <v>316</v>
      </c>
    </row>
    <row r="8" spans="2:4" x14ac:dyDescent="0.2">
      <c r="B8" s="10"/>
      <c r="C8" s="5"/>
      <c r="D8" s="4" t="s">
        <v>317</v>
      </c>
    </row>
    <row r="9" spans="2:4" x14ac:dyDescent="0.2">
      <c r="B9" s="10"/>
      <c r="C9" s="5"/>
      <c r="D9" s="4" t="s">
        <v>318</v>
      </c>
    </row>
    <row r="10" spans="2:4" x14ac:dyDescent="0.2">
      <c r="B10" s="10"/>
      <c r="C10" s="5"/>
      <c r="D10" s="4" t="s">
        <v>319</v>
      </c>
    </row>
    <row r="11" spans="2:4" x14ac:dyDescent="0.2">
      <c r="B11" s="10"/>
      <c r="C11" s="5"/>
      <c r="D11" s="4" t="s">
        <v>320</v>
      </c>
    </row>
    <row r="12" spans="2:4" x14ac:dyDescent="0.2">
      <c r="B12" s="10"/>
      <c r="C12" s="5"/>
      <c r="D12" s="4" t="s">
        <v>321</v>
      </c>
    </row>
    <row r="13" spans="2:4" x14ac:dyDescent="0.2">
      <c r="B13" s="10"/>
      <c r="C13" s="5"/>
      <c r="D13" s="4" t="s">
        <v>322</v>
      </c>
    </row>
    <row r="14" spans="2:4" x14ac:dyDescent="0.2">
      <c r="B14" s="10"/>
      <c r="C14" s="5"/>
      <c r="D14" s="4" t="s">
        <v>323</v>
      </c>
    </row>
    <row r="15" spans="2:4" x14ac:dyDescent="0.2">
      <c r="B15" s="10"/>
      <c r="C15" s="5"/>
      <c r="D15" s="4" t="s">
        <v>324</v>
      </c>
    </row>
    <row r="16" spans="2:4" x14ac:dyDescent="0.2">
      <c r="B16" s="10"/>
      <c r="C16" s="5"/>
      <c r="D16" s="4" t="s">
        <v>325</v>
      </c>
    </row>
    <row r="17" spans="2:4" x14ac:dyDescent="0.2">
      <c r="B17" s="10"/>
      <c r="C17" s="5"/>
      <c r="D17" s="4" t="s">
        <v>326</v>
      </c>
    </row>
    <row r="18" spans="2:4" x14ac:dyDescent="0.2">
      <c r="B18" s="10"/>
      <c r="C18" s="5"/>
      <c r="D18" s="4" t="s">
        <v>327</v>
      </c>
    </row>
    <row r="19" spans="2:4" x14ac:dyDescent="0.2">
      <c r="B19" s="10"/>
      <c r="C19" s="5"/>
      <c r="D19" s="4" t="s">
        <v>328</v>
      </c>
    </row>
    <row r="20" spans="2:4" x14ac:dyDescent="0.2">
      <c r="B20" s="10"/>
      <c r="C20" s="5"/>
      <c r="D20" s="4" t="s">
        <v>329</v>
      </c>
    </row>
    <row r="21" spans="2:4" x14ac:dyDescent="0.2">
      <c r="B21" s="10"/>
      <c r="C21" s="5"/>
      <c r="D21" s="4" t="s">
        <v>330</v>
      </c>
    </row>
    <row r="22" spans="2:4" x14ac:dyDescent="0.2">
      <c r="B22" s="10"/>
      <c r="C22" s="5"/>
      <c r="D22" s="4" t="s">
        <v>331</v>
      </c>
    </row>
    <row r="23" spans="2:4" x14ac:dyDescent="0.2">
      <c r="B23" s="10"/>
      <c r="C23" s="5"/>
      <c r="D23" s="4" t="s">
        <v>332</v>
      </c>
    </row>
    <row r="24" spans="2:4" x14ac:dyDescent="0.2">
      <c r="B24" s="10"/>
      <c r="C24" s="5"/>
      <c r="D24" s="4" t="s">
        <v>333</v>
      </c>
    </row>
    <row r="25" spans="2:4" x14ac:dyDescent="0.2">
      <c r="B25" s="10"/>
      <c r="C25" s="8"/>
      <c r="D25" s="9" t="s">
        <v>334</v>
      </c>
    </row>
    <row r="26" spans="2:4" x14ac:dyDescent="0.2">
      <c r="B26" s="10"/>
      <c r="C26" s="13" t="s">
        <v>336</v>
      </c>
      <c r="D26" s="2" t="s">
        <v>337</v>
      </c>
    </row>
    <row r="27" spans="2:4" x14ac:dyDescent="0.2">
      <c r="B27" s="10"/>
      <c r="C27" s="5"/>
      <c r="D27" s="4" t="s">
        <v>338</v>
      </c>
    </row>
    <row r="28" spans="2:4" x14ac:dyDescent="0.2">
      <c r="B28" s="10"/>
      <c r="C28" s="5"/>
      <c r="D28" s="4" t="s">
        <v>339</v>
      </c>
    </row>
    <row r="29" spans="2:4" x14ac:dyDescent="0.2">
      <c r="B29" s="10"/>
      <c r="C29" s="13" t="s">
        <v>340</v>
      </c>
      <c r="D29" s="2" t="s">
        <v>363</v>
      </c>
    </row>
    <row r="30" spans="2:4" x14ac:dyDescent="0.2">
      <c r="B30" s="10"/>
      <c r="C30" s="5"/>
      <c r="D30" s="4" t="s">
        <v>364</v>
      </c>
    </row>
    <row r="31" spans="2:4" x14ac:dyDescent="0.2">
      <c r="B31" s="10"/>
      <c r="C31" s="5"/>
      <c r="D31" s="4" t="s">
        <v>365</v>
      </c>
    </row>
    <row r="32" spans="2:4" x14ac:dyDescent="0.2">
      <c r="B32" s="10"/>
      <c r="C32" s="5"/>
      <c r="D32" s="4" t="s">
        <v>366</v>
      </c>
    </row>
    <row r="33" spans="2:4" x14ac:dyDescent="0.2">
      <c r="B33" s="10"/>
      <c r="C33" s="5"/>
      <c r="D33" s="4" t="s">
        <v>367</v>
      </c>
    </row>
    <row r="34" spans="2:4" x14ac:dyDescent="0.2">
      <c r="B34" s="10"/>
      <c r="C34" s="5"/>
      <c r="D34" s="4" t="s">
        <v>368</v>
      </c>
    </row>
    <row r="35" spans="2:4" x14ac:dyDescent="0.2">
      <c r="B35" s="27"/>
      <c r="C35" s="8"/>
      <c r="D35" s="9" t="s">
        <v>369</v>
      </c>
    </row>
    <row r="36" spans="2:4" x14ac:dyDescent="0.2">
      <c r="B36" s="10" t="s">
        <v>403</v>
      </c>
      <c r="C36" s="13" t="s">
        <v>370</v>
      </c>
      <c r="D36" s="2" t="s">
        <v>371</v>
      </c>
    </row>
    <row r="37" spans="2:4" x14ac:dyDescent="0.2">
      <c r="B37" s="10"/>
      <c r="C37" s="5"/>
      <c r="D37" s="4" t="s">
        <v>372</v>
      </c>
    </row>
    <row r="38" spans="2:4" x14ac:dyDescent="0.2">
      <c r="B38" s="10"/>
      <c r="C38" s="5"/>
      <c r="D38" s="4" t="s">
        <v>373</v>
      </c>
    </row>
    <row r="39" spans="2:4" x14ac:dyDescent="0.2">
      <c r="B39" s="10"/>
      <c r="C39" s="5"/>
      <c r="D39" s="4" t="s">
        <v>374</v>
      </c>
    </row>
    <row r="40" spans="2:4" x14ac:dyDescent="0.2">
      <c r="B40" s="10"/>
      <c r="C40" s="5"/>
      <c r="D40" s="4" t="s">
        <v>375</v>
      </c>
    </row>
    <row r="41" spans="2:4" x14ac:dyDescent="0.2">
      <c r="B41" s="10"/>
      <c r="C41" s="5"/>
      <c r="D41" s="4" t="s">
        <v>522</v>
      </c>
    </row>
    <row r="42" spans="2:4" x14ac:dyDescent="0.2">
      <c r="B42" s="10"/>
      <c r="C42" s="5"/>
      <c r="D42" s="4" t="s">
        <v>376</v>
      </c>
    </row>
    <row r="43" spans="2:4" x14ac:dyDescent="0.2">
      <c r="B43" s="10"/>
      <c r="C43" s="5"/>
      <c r="D43" s="4" t="s">
        <v>405</v>
      </c>
    </row>
    <row r="44" spans="2:4" x14ac:dyDescent="0.2">
      <c r="B44" s="10"/>
      <c r="C44" s="5"/>
      <c r="D44" s="4" t="s">
        <v>406</v>
      </c>
    </row>
    <row r="45" spans="2:4" x14ac:dyDescent="0.2">
      <c r="B45" s="10"/>
      <c r="C45" s="5"/>
      <c r="D45" s="4" t="s">
        <v>407</v>
      </c>
    </row>
    <row r="46" spans="2:4" x14ac:dyDescent="0.2">
      <c r="B46" s="10"/>
      <c r="C46" s="5"/>
      <c r="D46" s="4" t="s">
        <v>597</v>
      </c>
    </row>
    <row r="47" spans="2:4" x14ac:dyDescent="0.2">
      <c r="B47" s="10"/>
      <c r="C47" s="5"/>
      <c r="D47" s="4" t="s">
        <v>408</v>
      </c>
    </row>
    <row r="48" spans="2:4" x14ac:dyDescent="0.2">
      <c r="B48" s="10"/>
      <c r="C48" s="5"/>
      <c r="D48" s="4" t="s">
        <v>409</v>
      </c>
    </row>
    <row r="49" spans="2:4" x14ac:dyDescent="0.2">
      <c r="B49" s="10"/>
      <c r="C49" s="5"/>
      <c r="D49" s="4" t="s">
        <v>410</v>
      </c>
    </row>
    <row r="50" spans="2:4" x14ac:dyDescent="0.2">
      <c r="B50" s="10"/>
      <c r="C50" s="5"/>
      <c r="D50" s="4" t="s">
        <v>411</v>
      </c>
    </row>
    <row r="51" spans="2:4" x14ac:dyDescent="0.2">
      <c r="B51" s="10"/>
      <c r="C51" s="5"/>
      <c r="D51" s="4" t="s">
        <v>412</v>
      </c>
    </row>
    <row r="52" spans="2:4" x14ac:dyDescent="0.2">
      <c r="B52" s="10"/>
      <c r="C52" s="5"/>
      <c r="D52" s="4" t="s">
        <v>413</v>
      </c>
    </row>
    <row r="53" spans="2:4" x14ac:dyDescent="0.2">
      <c r="B53" s="10"/>
      <c r="C53" s="5"/>
      <c r="D53" s="4" t="s">
        <v>414</v>
      </c>
    </row>
    <row r="54" spans="2:4" x14ac:dyDescent="0.2">
      <c r="B54" s="10"/>
      <c r="C54" s="5"/>
      <c r="D54" s="4" t="s">
        <v>415</v>
      </c>
    </row>
    <row r="55" spans="2:4" x14ac:dyDescent="0.2">
      <c r="B55" s="10"/>
      <c r="C55" s="5"/>
      <c r="D55" s="4" t="s">
        <v>416</v>
      </c>
    </row>
    <row r="56" spans="2:4" x14ac:dyDescent="0.2">
      <c r="B56" s="10"/>
      <c r="C56" s="5"/>
      <c r="D56" s="4" t="s">
        <v>417</v>
      </c>
    </row>
    <row r="57" spans="2:4" x14ac:dyDescent="0.2">
      <c r="B57" s="10"/>
      <c r="C57" s="5"/>
      <c r="D57" s="4" t="s">
        <v>418</v>
      </c>
    </row>
    <row r="58" spans="2:4" x14ac:dyDescent="0.2">
      <c r="B58" s="10"/>
      <c r="C58" s="5"/>
      <c r="D58" s="4" t="s">
        <v>419</v>
      </c>
    </row>
    <row r="59" spans="2:4" x14ac:dyDescent="0.2">
      <c r="B59" s="10"/>
      <c r="C59" s="5"/>
      <c r="D59" s="4" t="s">
        <v>420</v>
      </c>
    </row>
    <row r="60" spans="2:4" x14ac:dyDescent="0.2">
      <c r="B60" s="10"/>
      <c r="C60" s="5"/>
      <c r="D60" s="4" t="s">
        <v>421</v>
      </c>
    </row>
    <row r="61" spans="2:4" x14ac:dyDescent="0.2">
      <c r="B61" s="10"/>
      <c r="C61" s="5"/>
      <c r="D61" s="4" t="s">
        <v>422</v>
      </c>
    </row>
    <row r="62" spans="2:4" x14ac:dyDescent="0.2">
      <c r="B62" s="10"/>
      <c r="C62" s="5"/>
      <c r="D62" s="4" t="s">
        <v>423</v>
      </c>
    </row>
    <row r="63" spans="2:4" x14ac:dyDescent="0.2">
      <c r="B63" s="10"/>
      <c r="C63" s="5"/>
      <c r="D63" s="4" t="s">
        <v>424</v>
      </c>
    </row>
    <row r="64" spans="2:4" x14ac:dyDescent="0.2">
      <c r="B64" s="10"/>
      <c r="C64" s="5"/>
      <c r="D64" s="4" t="s">
        <v>425</v>
      </c>
    </row>
    <row r="65" spans="2:4" x14ac:dyDescent="0.2">
      <c r="B65" s="10"/>
      <c r="C65" s="5"/>
      <c r="D65" s="4" t="s">
        <v>426</v>
      </c>
    </row>
    <row r="66" spans="2:4" x14ac:dyDescent="0.2">
      <c r="B66" s="10"/>
      <c r="C66" s="5"/>
      <c r="D66" s="4" t="s">
        <v>427</v>
      </c>
    </row>
    <row r="67" spans="2:4" x14ac:dyDescent="0.2">
      <c r="B67" s="10"/>
      <c r="C67" s="5"/>
      <c r="D67" s="4" t="s">
        <v>428</v>
      </c>
    </row>
    <row r="68" spans="2:4" x14ac:dyDescent="0.2">
      <c r="B68" s="10"/>
      <c r="C68" s="5"/>
      <c r="D68" s="4" t="s">
        <v>429</v>
      </c>
    </row>
    <row r="69" spans="2:4" x14ac:dyDescent="0.2">
      <c r="B69" s="10"/>
      <c r="C69" s="5"/>
      <c r="D69" s="4" t="s">
        <v>430</v>
      </c>
    </row>
    <row r="70" spans="2:4" x14ac:dyDescent="0.2">
      <c r="B70" s="10"/>
      <c r="C70" s="5"/>
      <c r="D70" s="4" t="s">
        <v>431</v>
      </c>
    </row>
    <row r="71" spans="2:4" x14ac:dyDescent="0.2">
      <c r="B71" s="10"/>
      <c r="C71" s="5"/>
      <c r="D71" s="4" t="s">
        <v>303</v>
      </c>
    </row>
    <row r="72" spans="2:4" x14ac:dyDescent="0.2">
      <c r="B72" s="10"/>
      <c r="C72" s="8"/>
      <c r="D72" s="9" t="s">
        <v>523</v>
      </c>
    </row>
    <row r="73" spans="2:4" x14ac:dyDescent="0.2">
      <c r="B73" s="10"/>
      <c r="C73" s="13" t="s">
        <v>432</v>
      </c>
      <c r="D73" s="2" t="s">
        <v>433</v>
      </c>
    </row>
    <row r="74" spans="2:4" x14ac:dyDescent="0.2">
      <c r="B74" s="10"/>
      <c r="C74" s="5"/>
      <c r="D74" s="4" t="s">
        <v>434</v>
      </c>
    </row>
    <row r="75" spans="2:4" x14ac:dyDescent="0.2">
      <c r="B75" s="10"/>
      <c r="C75" s="5"/>
      <c r="D75" s="4" t="s">
        <v>435</v>
      </c>
    </row>
    <row r="76" spans="2:4" x14ac:dyDescent="0.2">
      <c r="B76" s="10"/>
      <c r="C76" s="5"/>
      <c r="D76" s="4" t="s">
        <v>436</v>
      </c>
    </row>
    <row r="77" spans="2:4" x14ac:dyDescent="0.2">
      <c r="B77" s="10"/>
      <c r="C77" s="5"/>
      <c r="D77" s="4" t="s">
        <v>437</v>
      </c>
    </row>
    <row r="78" spans="2:4" x14ac:dyDescent="0.2">
      <c r="B78" s="10"/>
      <c r="C78" s="5"/>
      <c r="D78" s="4" t="s">
        <v>377</v>
      </c>
    </row>
    <row r="79" spans="2:4" x14ac:dyDescent="0.2">
      <c r="B79" s="10"/>
      <c r="C79" s="8"/>
      <c r="D79" s="9" t="s">
        <v>378</v>
      </c>
    </row>
    <row r="80" spans="2:4" x14ac:dyDescent="0.2">
      <c r="B80" s="10"/>
      <c r="C80" s="13" t="s">
        <v>379</v>
      </c>
      <c r="D80" s="2" t="s">
        <v>380</v>
      </c>
    </row>
    <row r="81" spans="2:4" x14ac:dyDescent="0.2">
      <c r="B81" s="10"/>
      <c r="C81" s="5"/>
      <c r="D81" s="4" t="s">
        <v>381</v>
      </c>
    </row>
    <row r="82" spans="2:4" x14ac:dyDescent="0.2">
      <c r="B82" s="10"/>
      <c r="C82" s="5"/>
      <c r="D82" s="4" t="s">
        <v>382</v>
      </c>
    </row>
    <row r="83" spans="2:4" x14ac:dyDescent="0.2">
      <c r="B83" s="10"/>
      <c r="C83" s="5"/>
      <c r="D83" s="4" t="s">
        <v>383</v>
      </c>
    </row>
    <row r="84" spans="2:4" x14ac:dyDescent="0.2">
      <c r="B84" s="10"/>
      <c r="C84" s="5"/>
      <c r="D84" s="4" t="s">
        <v>384</v>
      </c>
    </row>
    <row r="85" spans="2:4" x14ac:dyDescent="0.2">
      <c r="B85" s="10"/>
      <c r="C85" s="5"/>
      <c r="D85" s="4" t="s">
        <v>385</v>
      </c>
    </row>
    <row r="86" spans="2:4" x14ac:dyDescent="0.2">
      <c r="B86" s="10"/>
      <c r="C86" s="8"/>
      <c r="D86" s="9" t="s">
        <v>386</v>
      </c>
    </row>
    <row r="87" spans="2:4" x14ac:dyDescent="0.2">
      <c r="B87" s="10"/>
      <c r="C87" s="13" t="s">
        <v>387</v>
      </c>
      <c r="D87" s="2" t="s">
        <v>388</v>
      </c>
    </row>
    <row r="88" spans="2:4" x14ac:dyDescent="0.2">
      <c r="B88" s="10"/>
      <c r="C88" s="5"/>
      <c r="D88" s="4" t="s">
        <v>389</v>
      </c>
    </row>
    <row r="89" spans="2:4" x14ac:dyDescent="0.2">
      <c r="B89" s="10"/>
      <c r="C89" s="5"/>
      <c r="D89" s="4" t="s">
        <v>390</v>
      </c>
    </row>
    <row r="90" spans="2:4" x14ac:dyDescent="0.2">
      <c r="B90" s="10"/>
      <c r="C90" s="5"/>
      <c r="D90" s="4" t="s">
        <v>391</v>
      </c>
    </row>
    <row r="91" spans="2:4" x14ac:dyDescent="0.2">
      <c r="B91" s="10"/>
      <c r="C91" s="5"/>
      <c r="D91" s="4" t="s">
        <v>392</v>
      </c>
    </row>
    <row r="92" spans="2:4" x14ac:dyDescent="0.2">
      <c r="B92" s="10"/>
      <c r="C92" s="13" t="s">
        <v>305</v>
      </c>
      <c r="D92" s="2" t="s">
        <v>393</v>
      </c>
    </row>
    <row r="93" spans="2:4" x14ac:dyDescent="0.2">
      <c r="B93" s="10"/>
      <c r="C93" s="5"/>
      <c r="D93" s="4" t="s">
        <v>394</v>
      </c>
    </row>
    <row r="94" spans="2:4" x14ac:dyDescent="0.2">
      <c r="B94" s="10"/>
      <c r="C94" s="8"/>
      <c r="D94" s="9" t="s">
        <v>395</v>
      </c>
    </row>
    <row r="95" spans="2:4" ht="26" x14ac:dyDescent="0.2">
      <c r="B95" s="79" t="s">
        <v>396</v>
      </c>
      <c r="C95" s="77" t="s">
        <v>397</v>
      </c>
      <c r="D95" s="75" t="s">
        <v>399</v>
      </c>
    </row>
    <row r="96" spans="2:4" ht="26" x14ac:dyDescent="0.2">
      <c r="B96" s="27"/>
      <c r="C96" s="78" t="s">
        <v>398</v>
      </c>
      <c r="D96" s="76" t="s">
        <v>400</v>
      </c>
    </row>
  </sheetData>
  <phoneticPr fontId="3"/>
  <pageMargins left="0.75" right="0.75" top="1" bottom="1" header="0.51200000000000001" footer="0.51200000000000001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O105"/>
  <sheetViews>
    <sheetView workbookViewId="0">
      <pane xSplit="5" ySplit="5" topLeftCell="F27" activePane="bottomRight" state="frozen"/>
      <selection pane="topRight" activeCell="F1" sqref="F1"/>
      <selection pane="bottomLeft" activeCell="A6" sqref="A6"/>
      <selection pane="bottomRight" activeCell="F28" sqref="F28"/>
    </sheetView>
  </sheetViews>
  <sheetFormatPr defaultColWidth="9" defaultRowHeight="12.5" x14ac:dyDescent="0.2"/>
  <cols>
    <col min="1" max="1" width="5" style="820" customWidth="1"/>
    <col min="2" max="2" width="4.6328125" style="819" customWidth="1"/>
    <col min="3" max="3" width="5" style="820" bestFit="1" customWidth="1"/>
    <col min="4" max="4" width="5.36328125" style="820" customWidth="1"/>
    <col min="5" max="5" width="26.36328125" style="820" customWidth="1"/>
    <col min="6" max="7" width="10" style="820" bestFit="1" customWidth="1"/>
    <col min="8" max="8" width="5" style="820" customWidth="1"/>
    <col min="9" max="9" width="4.6328125" style="819" customWidth="1"/>
    <col min="10" max="10" width="5" style="820" bestFit="1" customWidth="1"/>
    <col min="11" max="11" width="5.36328125" style="820" customWidth="1"/>
    <col min="12" max="12" width="26.36328125" style="820" customWidth="1"/>
    <col min="13" max="14" width="10" style="820" bestFit="1" customWidth="1"/>
    <col min="15" max="15" width="8.08984375" style="36" customWidth="1"/>
    <col min="16" max="16384" width="9" style="36"/>
  </cols>
  <sheetData>
    <row r="1" spans="1:15" x14ac:dyDescent="0.2">
      <c r="A1" s="816" t="s">
        <v>2216</v>
      </c>
      <c r="B1" s="817"/>
      <c r="C1" s="816"/>
      <c r="D1" s="816"/>
      <c r="E1" s="933"/>
      <c r="F1" s="816"/>
      <c r="G1" s="816"/>
      <c r="H1" s="816" t="s">
        <v>1768</v>
      </c>
      <c r="I1" s="817"/>
      <c r="J1" s="816"/>
      <c r="K1" s="816"/>
      <c r="L1" s="933"/>
      <c r="M1" s="816"/>
      <c r="N1" s="816"/>
    </row>
    <row r="2" spans="1:15" hidden="1" x14ac:dyDescent="0.2">
      <c r="A2" s="818" t="s">
        <v>1265</v>
      </c>
      <c r="H2" s="818" t="s">
        <v>1265</v>
      </c>
      <c r="O2" s="926"/>
    </row>
    <row r="3" spans="1:15" x14ac:dyDescent="0.2">
      <c r="A3" s="1016" t="s">
        <v>2217</v>
      </c>
      <c r="B3" s="1017"/>
      <c r="C3" s="1017"/>
      <c r="D3" s="1017"/>
      <c r="E3" s="1018"/>
      <c r="F3" s="1016" t="s">
        <v>2233</v>
      </c>
      <c r="G3" s="1018"/>
      <c r="H3" s="1016" t="s">
        <v>1769</v>
      </c>
      <c r="I3" s="1017"/>
      <c r="J3" s="1017"/>
      <c r="K3" s="1017"/>
      <c r="L3" s="1018"/>
      <c r="M3" s="1016" t="s">
        <v>2233</v>
      </c>
      <c r="N3" s="1018"/>
      <c r="O3" s="926"/>
    </row>
    <row r="4" spans="1:15" x14ac:dyDescent="0.2">
      <c r="A4" s="1019" t="s">
        <v>1268</v>
      </c>
      <c r="B4" s="1020"/>
      <c r="C4" s="1020"/>
      <c r="D4" s="1021"/>
      <c r="E4" s="1022" t="s">
        <v>1269</v>
      </c>
      <c r="F4" s="821" t="s">
        <v>1270</v>
      </c>
      <c r="G4" s="821" t="s">
        <v>1271</v>
      </c>
      <c r="H4" s="1019" t="s">
        <v>1268</v>
      </c>
      <c r="I4" s="1020"/>
      <c r="J4" s="1020"/>
      <c r="K4" s="1021"/>
      <c r="L4" s="1022" t="s">
        <v>1269</v>
      </c>
      <c r="M4" s="821" t="s">
        <v>1270</v>
      </c>
      <c r="N4" s="821" t="s">
        <v>1271</v>
      </c>
      <c r="O4" s="932" t="s">
        <v>2228</v>
      </c>
    </row>
    <row r="5" spans="1:15" x14ac:dyDescent="0.2">
      <c r="A5" s="1024" t="s">
        <v>1273</v>
      </c>
      <c r="B5" s="1025"/>
      <c r="C5" s="1024" t="s">
        <v>1274</v>
      </c>
      <c r="D5" s="1025"/>
      <c r="E5" s="1023"/>
      <c r="F5" s="822"/>
      <c r="G5" s="822"/>
      <c r="H5" s="1024" t="s">
        <v>1273</v>
      </c>
      <c r="I5" s="1025"/>
      <c r="J5" s="1024" t="s">
        <v>1274</v>
      </c>
      <c r="K5" s="1025"/>
      <c r="L5" s="1023"/>
      <c r="M5" s="822"/>
      <c r="N5" s="822"/>
      <c r="O5" s="926"/>
    </row>
    <row r="6" spans="1:15" x14ac:dyDescent="0.2">
      <c r="A6" s="823" t="s">
        <v>508</v>
      </c>
      <c r="B6" s="824" t="s">
        <v>505</v>
      </c>
      <c r="C6" s="823"/>
      <c r="D6" s="824"/>
      <c r="E6" s="825" t="s">
        <v>504</v>
      </c>
      <c r="F6" s="826">
        <v>46734</v>
      </c>
      <c r="G6" s="825"/>
      <c r="H6" s="827" t="s">
        <v>508</v>
      </c>
      <c r="I6" s="828" t="s">
        <v>505</v>
      </c>
      <c r="J6" s="827"/>
      <c r="K6" s="828"/>
      <c r="L6" s="829" t="s">
        <v>504</v>
      </c>
      <c r="M6" s="830">
        <v>44669</v>
      </c>
      <c r="N6" s="831"/>
      <c r="O6" s="926"/>
    </row>
    <row r="7" spans="1:15" x14ac:dyDescent="0.2">
      <c r="A7" s="823"/>
      <c r="B7" s="824"/>
      <c r="C7" s="823" t="s">
        <v>1772</v>
      </c>
      <c r="D7" s="824" t="s">
        <v>1275</v>
      </c>
      <c r="E7" s="825" t="s">
        <v>312</v>
      </c>
      <c r="F7" s="832"/>
      <c r="G7" s="832">
        <v>45248</v>
      </c>
      <c r="H7" s="827"/>
      <c r="I7" s="828"/>
      <c r="J7" s="827" t="s">
        <v>1772</v>
      </c>
      <c r="K7" s="828" t="s">
        <v>1275</v>
      </c>
      <c r="L7" s="829" t="s">
        <v>312</v>
      </c>
      <c r="M7" s="833"/>
      <c r="N7" s="833">
        <v>43567</v>
      </c>
      <c r="O7" s="927">
        <f>(N7-G7)/G7*100</f>
        <v>-3.7150813295615275</v>
      </c>
    </row>
    <row r="8" spans="1:15" x14ac:dyDescent="0.2">
      <c r="A8" s="823"/>
      <c r="B8" s="824"/>
      <c r="C8" s="823" t="s">
        <v>508</v>
      </c>
      <c r="D8" s="824" t="s">
        <v>261</v>
      </c>
      <c r="E8" s="834" t="s">
        <v>503</v>
      </c>
      <c r="F8" s="835"/>
      <c r="G8" s="835">
        <v>1486</v>
      </c>
      <c r="H8" s="827"/>
      <c r="I8" s="828"/>
      <c r="J8" s="827" t="s">
        <v>508</v>
      </c>
      <c r="K8" s="828" t="s">
        <v>261</v>
      </c>
      <c r="L8" s="836" t="s">
        <v>503</v>
      </c>
      <c r="M8" s="837"/>
      <c r="N8" s="837">
        <v>1102</v>
      </c>
      <c r="O8" s="927">
        <f>(N8-G8)/G8*100</f>
        <v>-25.841184387617766</v>
      </c>
    </row>
    <row r="9" spans="1:15" x14ac:dyDescent="0.2">
      <c r="A9" s="838" t="s">
        <v>508</v>
      </c>
      <c r="B9" s="839" t="s">
        <v>461</v>
      </c>
      <c r="C9" s="838"/>
      <c r="D9" s="839"/>
      <c r="E9" s="840" t="s">
        <v>502</v>
      </c>
      <c r="F9" s="826">
        <v>130</v>
      </c>
      <c r="G9" s="825"/>
      <c r="H9" s="841" t="s">
        <v>508</v>
      </c>
      <c r="I9" s="842" t="s">
        <v>461</v>
      </c>
      <c r="J9" s="841"/>
      <c r="K9" s="842"/>
      <c r="L9" s="843" t="s">
        <v>502</v>
      </c>
      <c r="M9" s="830">
        <v>143</v>
      </c>
      <c r="N9" s="831"/>
      <c r="O9" s="926"/>
    </row>
    <row r="10" spans="1:15" x14ac:dyDescent="0.2">
      <c r="A10" s="823"/>
      <c r="B10" s="824"/>
      <c r="C10" s="823" t="s">
        <v>508</v>
      </c>
      <c r="D10" s="824" t="s">
        <v>204</v>
      </c>
      <c r="E10" s="825" t="s">
        <v>2218</v>
      </c>
      <c r="F10" s="844"/>
      <c r="G10" s="832">
        <v>97</v>
      </c>
      <c r="H10" s="827"/>
      <c r="I10" s="828"/>
      <c r="J10" s="827" t="s">
        <v>508</v>
      </c>
      <c r="K10" s="828" t="s">
        <v>204</v>
      </c>
      <c r="L10" s="829" t="s">
        <v>1777</v>
      </c>
      <c r="M10" s="845"/>
      <c r="N10" s="833">
        <v>115</v>
      </c>
      <c r="O10" s="927">
        <f>(N10-G10)/G10*100</f>
        <v>18.556701030927837</v>
      </c>
    </row>
    <row r="11" spans="1:15" x14ac:dyDescent="0.2">
      <c r="A11" s="851"/>
      <c r="B11" s="852"/>
      <c r="C11" s="851" t="s">
        <v>508</v>
      </c>
      <c r="D11" s="852" t="s">
        <v>1278</v>
      </c>
      <c r="E11" s="867" t="s">
        <v>2219</v>
      </c>
      <c r="F11" s="868"/>
      <c r="G11" s="869">
        <v>33</v>
      </c>
      <c r="H11" s="846"/>
      <c r="I11" s="847"/>
      <c r="J11" s="846" t="s">
        <v>508</v>
      </c>
      <c r="K11" s="847" t="s">
        <v>1423</v>
      </c>
      <c r="L11" s="848" t="s">
        <v>1779</v>
      </c>
      <c r="M11" s="849"/>
      <c r="N11" s="850">
        <v>28</v>
      </c>
      <c r="O11" s="927">
        <f>(N11-G11)/G11*100</f>
        <v>-15.151515151515152</v>
      </c>
    </row>
    <row r="12" spans="1:15" x14ac:dyDescent="0.2">
      <c r="A12" s="853" t="s">
        <v>500</v>
      </c>
      <c r="B12" s="854" t="s">
        <v>505</v>
      </c>
      <c r="C12" s="853"/>
      <c r="D12" s="854"/>
      <c r="E12" s="855" t="s">
        <v>501</v>
      </c>
      <c r="F12" s="856">
        <v>840</v>
      </c>
      <c r="G12" s="855"/>
      <c r="H12" s="857" t="s">
        <v>500</v>
      </c>
      <c r="I12" s="858" t="s">
        <v>505</v>
      </c>
      <c r="J12" s="857"/>
      <c r="K12" s="858"/>
      <c r="L12" s="859" t="s">
        <v>501</v>
      </c>
      <c r="M12" s="860">
        <v>555</v>
      </c>
      <c r="N12" s="861"/>
      <c r="O12" s="926"/>
    </row>
    <row r="13" spans="1:15" x14ac:dyDescent="0.2">
      <c r="A13" s="823"/>
      <c r="B13" s="824"/>
      <c r="C13" s="823" t="s">
        <v>500</v>
      </c>
      <c r="D13" s="824" t="s">
        <v>266</v>
      </c>
      <c r="E13" s="825" t="s">
        <v>499</v>
      </c>
      <c r="F13" s="844"/>
      <c r="G13" s="832">
        <v>494</v>
      </c>
      <c r="H13" s="827"/>
      <c r="I13" s="828"/>
      <c r="J13" s="827" t="s">
        <v>500</v>
      </c>
      <c r="K13" s="828" t="s">
        <v>266</v>
      </c>
      <c r="L13" s="829" t="s">
        <v>499</v>
      </c>
      <c r="M13" s="845"/>
      <c r="N13" s="833">
        <v>0</v>
      </c>
      <c r="O13" s="926"/>
    </row>
    <row r="14" spans="1:15" x14ac:dyDescent="0.2">
      <c r="A14" s="862"/>
      <c r="B14" s="863"/>
      <c r="C14" s="862" t="s">
        <v>500</v>
      </c>
      <c r="D14" s="863" t="s">
        <v>261</v>
      </c>
      <c r="E14" s="834" t="s">
        <v>493</v>
      </c>
      <c r="F14" s="834"/>
      <c r="G14" s="835">
        <v>346</v>
      </c>
      <c r="H14" s="864"/>
      <c r="I14" s="865"/>
      <c r="J14" s="864" t="s">
        <v>500</v>
      </c>
      <c r="K14" s="865" t="s">
        <v>261</v>
      </c>
      <c r="L14" s="836" t="s">
        <v>493</v>
      </c>
      <c r="M14" s="866"/>
      <c r="N14" s="837">
        <v>555</v>
      </c>
      <c r="O14" s="927">
        <f>(N14-G14)/G14*100</f>
        <v>60.404624277456641</v>
      </c>
    </row>
    <row r="15" spans="1:15" x14ac:dyDescent="0.2">
      <c r="A15" s="823" t="s">
        <v>500</v>
      </c>
      <c r="B15" s="824" t="s">
        <v>461</v>
      </c>
      <c r="C15" s="823"/>
      <c r="D15" s="824"/>
      <c r="E15" s="840" t="s">
        <v>492</v>
      </c>
      <c r="F15" s="826">
        <v>2639</v>
      </c>
      <c r="G15" s="825"/>
      <c r="H15" s="827" t="s">
        <v>500</v>
      </c>
      <c r="I15" s="828" t="s">
        <v>461</v>
      </c>
      <c r="J15" s="827"/>
      <c r="K15" s="828"/>
      <c r="L15" s="843" t="s">
        <v>492</v>
      </c>
      <c r="M15" s="830">
        <v>2952</v>
      </c>
      <c r="N15" s="831"/>
      <c r="O15" s="926"/>
    </row>
    <row r="16" spans="1:15" x14ac:dyDescent="0.2">
      <c r="A16" s="823"/>
      <c r="B16" s="824"/>
      <c r="C16" s="823" t="s">
        <v>500</v>
      </c>
      <c r="D16" s="824" t="s">
        <v>204</v>
      </c>
      <c r="E16" s="825" t="s">
        <v>2220</v>
      </c>
      <c r="F16" s="844"/>
      <c r="G16" s="832">
        <v>2103</v>
      </c>
      <c r="H16" s="827"/>
      <c r="I16" s="828"/>
      <c r="J16" s="827" t="s">
        <v>500</v>
      </c>
      <c r="K16" s="828" t="s">
        <v>204</v>
      </c>
      <c r="L16" s="829" t="s">
        <v>1781</v>
      </c>
      <c r="M16" s="845"/>
      <c r="N16" s="833">
        <v>2369</v>
      </c>
      <c r="O16" s="927">
        <f>(N16-G16)/G16*100</f>
        <v>12.648597242035187</v>
      </c>
    </row>
    <row r="17" spans="1:15" x14ac:dyDescent="0.2">
      <c r="A17" s="823"/>
      <c r="B17" s="824"/>
      <c r="C17" s="851" t="s">
        <v>500</v>
      </c>
      <c r="D17" s="852" t="s">
        <v>141</v>
      </c>
      <c r="E17" s="867" t="s">
        <v>491</v>
      </c>
      <c r="F17" s="868"/>
      <c r="G17" s="869">
        <v>536</v>
      </c>
      <c r="H17" s="846"/>
      <c r="I17" s="847"/>
      <c r="J17" s="846" t="s">
        <v>500</v>
      </c>
      <c r="K17" s="847" t="s">
        <v>141</v>
      </c>
      <c r="L17" s="848" t="s">
        <v>491</v>
      </c>
      <c r="M17" s="849"/>
      <c r="N17" s="850">
        <v>583</v>
      </c>
      <c r="O17" s="927">
        <f>(N17-G17)/G17*100</f>
        <v>8.7686567164179117</v>
      </c>
    </row>
    <row r="18" spans="1:15" x14ac:dyDescent="0.2">
      <c r="A18" s="853"/>
      <c r="B18" s="854"/>
      <c r="C18" s="853" t="s">
        <v>490</v>
      </c>
      <c r="D18" s="854" t="s">
        <v>507</v>
      </c>
      <c r="E18" s="825" t="s">
        <v>527</v>
      </c>
      <c r="F18" s="826"/>
      <c r="G18" s="832">
        <v>39587</v>
      </c>
      <c r="H18" s="827"/>
      <c r="I18" s="828"/>
      <c r="J18" s="827" t="s">
        <v>490</v>
      </c>
      <c r="K18" s="828" t="s">
        <v>507</v>
      </c>
      <c r="L18" s="829" t="s">
        <v>527</v>
      </c>
      <c r="M18" s="830"/>
      <c r="N18" s="833">
        <v>42429</v>
      </c>
      <c r="O18" s="927">
        <f>(N18-G18)/G18*100</f>
        <v>7.1791244600500166</v>
      </c>
    </row>
    <row r="19" spans="1:15" x14ac:dyDescent="0.2">
      <c r="A19" s="823" t="s">
        <v>490</v>
      </c>
      <c r="B19" s="824" t="s">
        <v>505</v>
      </c>
      <c r="C19" s="823"/>
      <c r="D19" s="824"/>
      <c r="E19" s="825" t="s">
        <v>1279</v>
      </c>
      <c r="F19" s="826">
        <v>30681.918433505423</v>
      </c>
      <c r="G19" s="832"/>
      <c r="H19" s="827" t="s">
        <v>490</v>
      </c>
      <c r="I19" s="828" t="s">
        <v>505</v>
      </c>
      <c r="J19" s="827"/>
      <c r="K19" s="828"/>
      <c r="L19" s="829" t="s">
        <v>1279</v>
      </c>
      <c r="M19" s="830">
        <v>33256</v>
      </c>
      <c r="N19" s="833"/>
      <c r="O19" s="926"/>
    </row>
    <row r="20" spans="1:15" x14ac:dyDescent="0.2">
      <c r="A20" s="823" t="s">
        <v>490</v>
      </c>
      <c r="B20" s="824" t="s">
        <v>461</v>
      </c>
      <c r="C20" s="823"/>
      <c r="D20" s="824"/>
      <c r="E20" s="825" t="s">
        <v>1280</v>
      </c>
      <c r="F20" s="826">
        <v>8905.0815664945731</v>
      </c>
      <c r="G20" s="832"/>
      <c r="H20" s="827" t="s">
        <v>490</v>
      </c>
      <c r="I20" s="828" t="s">
        <v>461</v>
      </c>
      <c r="J20" s="827"/>
      <c r="K20" s="828"/>
      <c r="L20" s="829" t="s">
        <v>1280</v>
      </c>
      <c r="M20" s="830">
        <v>9173</v>
      </c>
      <c r="N20" s="833"/>
      <c r="O20" s="926"/>
    </row>
    <row r="21" spans="1:15" x14ac:dyDescent="0.2">
      <c r="A21" s="853" t="s">
        <v>489</v>
      </c>
      <c r="B21" s="854" t="s">
        <v>505</v>
      </c>
      <c r="C21" s="853"/>
      <c r="D21" s="854"/>
      <c r="E21" s="855" t="s">
        <v>528</v>
      </c>
      <c r="F21" s="856">
        <v>3160</v>
      </c>
      <c r="G21" s="855">
        <f>279+28+2853</f>
        <v>3160</v>
      </c>
      <c r="H21" s="896" t="s">
        <v>489</v>
      </c>
      <c r="I21" s="897" t="s">
        <v>505</v>
      </c>
      <c r="J21" s="896" t="s">
        <v>1783</v>
      </c>
      <c r="K21" s="897" t="s">
        <v>507</v>
      </c>
      <c r="L21" s="898" t="s">
        <v>528</v>
      </c>
      <c r="M21" s="925">
        <v>3576</v>
      </c>
      <c r="N21" s="922">
        <v>3576</v>
      </c>
      <c r="O21" s="927">
        <f>(N21-F21)/F21*100</f>
        <v>13.164556962025317</v>
      </c>
    </row>
    <row r="22" spans="1:15" x14ac:dyDescent="0.2">
      <c r="A22" s="871" t="s">
        <v>487</v>
      </c>
      <c r="B22" s="872" t="s">
        <v>505</v>
      </c>
      <c r="C22" s="871" t="s">
        <v>487</v>
      </c>
      <c r="D22" s="872" t="s">
        <v>266</v>
      </c>
      <c r="E22" s="873" t="s">
        <v>488</v>
      </c>
      <c r="F22" s="874">
        <v>0</v>
      </c>
      <c r="G22" s="874">
        <v>0</v>
      </c>
      <c r="H22" s="875" t="s">
        <v>487</v>
      </c>
      <c r="I22" s="876" t="s">
        <v>505</v>
      </c>
      <c r="J22" s="875" t="s">
        <v>487</v>
      </c>
      <c r="K22" s="876" t="s">
        <v>266</v>
      </c>
      <c r="L22" s="877" t="s">
        <v>488</v>
      </c>
      <c r="M22" s="860">
        <v>0</v>
      </c>
      <c r="N22" s="870">
        <v>0</v>
      </c>
      <c r="O22" s="926"/>
    </row>
    <row r="23" spans="1:15" x14ac:dyDescent="0.2">
      <c r="A23" s="823" t="s">
        <v>487</v>
      </c>
      <c r="B23" s="824" t="s">
        <v>461</v>
      </c>
      <c r="C23" s="823"/>
      <c r="D23" s="824"/>
      <c r="E23" s="840" t="s">
        <v>486</v>
      </c>
      <c r="F23" s="878">
        <v>81</v>
      </c>
      <c r="G23" s="840"/>
      <c r="H23" s="827" t="s">
        <v>487</v>
      </c>
      <c r="I23" s="828" t="s">
        <v>461</v>
      </c>
      <c r="J23" s="827"/>
      <c r="K23" s="828"/>
      <c r="L23" s="843" t="s">
        <v>486</v>
      </c>
      <c r="M23" s="879">
        <v>77</v>
      </c>
      <c r="N23" s="880"/>
      <c r="O23" s="926"/>
    </row>
    <row r="24" spans="1:15" x14ac:dyDescent="0.2">
      <c r="A24" s="823"/>
      <c r="B24" s="824"/>
      <c r="C24" s="823" t="s">
        <v>487</v>
      </c>
      <c r="D24" s="824" t="s">
        <v>204</v>
      </c>
      <c r="E24" s="825" t="s">
        <v>485</v>
      </c>
      <c r="F24" s="825"/>
      <c r="G24" s="832">
        <v>0</v>
      </c>
      <c r="H24" s="827"/>
      <c r="I24" s="828"/>
      <c r="J24" s="827" t="s">
        <v>487</v>
      </c>
      <c r="K24" s="828" t="s">
        <v>204</v>
      </c>
      <c r="L24" s="829" t="s">
        <v>485</v>
      </c>
      <c r="M24" s="831"/>
      <c r="N24" s="833">
        <v>0</v>
      </c>
      <c r="O24" s="926"/>
    </row>
    <row r="25" spans="1:15" x14ac:dyDescent="0.2">
      <c r="A25" s="862"/>
      <c r="B25" s="863"/>
      <c r="C25" s="862" t="s">
        <v>487</v>
      </c>
      <c r="D25" s="863" t="s">
        <v>141</v>
      </c>
      <c r="E25" s="834" t="s">
        <v>484</v>
      </c>
      <c r="F25" s="834"/>
      <c r="G25" s="835">
        <v>81</v>
      </c>
      <c r="H25" s="864"/>
      <c r="I25" s="865"/>
      <c r="J25" s="864" t="s">
        <v>487</v>
      </c>
      <c r="K25" s="865" t="s">
        <v>141</v>
      </c>
      <c r="L25" s="836" t="s">
        <v>484</v>
      </c>
      <c r="M25" s="866"/>
      <c r="N25" s="837">
        <v>77</v>
      </c>
      <c r="O25" s="927">
        <f>(N25-G25)/G25*100</f>
        <v>-4.9382716049382713</v>
      </c>
    </row>
    <row r="26" spans="1:15" x14ac:dyDescent="0.2">
      <c r="A26" s="823" t="s">
        <v>487</v>
      </c>
      <c r="B26" s="824" t="s">
        <v>139</v>
      </c>
      <c r="C26" s="823"/>
      <c r="D26" s="824"/>
      <c r="E26" s="840" t="s">
        <v>483</v>
      </c>
      <c r="F26" s="826">
        <v>30</v>
      </c>
      <c r="G26" s="825"/>
      <c r="H26" s="827" t="s">
        <v>487</v>
      </c>
      <c r="I26" s="828" t="s">
        <v>139</v>
      </c>
      <c r="J26" s="827"/>
      <c r="K26" s="828"/>
      <c r="L26" s="843" t="s">
        <v>483</v>
      </c>
      <c r="M26" s="830">
        <v>35</v>
      </c>
      <c r="N26" s="831"/>
      <c r="O26" s="926"/>
    </row>
    <row r="27" spans="1:15" x14ac:dyDescent="0.2">
      <c r="A27" s="823"/>
      <c r="B27" s="824"/>
      <c r="C27" s="823" t="s">
        <v>487</v>
      </c>
      <c r="D27" s="824" t="s">
        <v>748</v>
      </c>
      <c r="E27" s="825" t="s">
        <v>482</v>
      </c>
      <c r="F27" s="844"/>
      <c r="G27" s="832">
        <f>17+5</f>
        <v>22</v>
      </c>
      <c r="H27" s="827"/>
      <c r="I27" s="828"/>
      <c r="J27" s="827" t="s">
        <v>487</v>
      </c>
      <c r="K27" s="828" t="s">
        <v>748</v>
      </c>
      <c r="L27" s="829" t="s">
        <v>482</v>
      </c>
      <c r="M27" s="845"/>
      <c r="N27" s="833">
        <v>23</v>
      </c>
      <c r="O27" s="927">
        <f>(N27-G27)/G27*100</f>
        <v>4.5454545454545459</v>
      </c>
    </row>
    <row r="28" spans="1:15" x14ac:dyDescent="0.2">
      <c r="A28" s="823"/>
      <c r="B28" s="824"/>
      <c r="C28" s="851" t="s">
        <v>487</v>
      </c>
      <c r="D28" s="852" t="s">
        <v>1785</v>
      </c>
      <c r="E28" s="825" t="s">
        <v>1281</v>
      </c>
      <c r="F28" s="868"/>
      <c r="G28" s="869">
        <v>8</v>
      </c>
      <c r="H28" s="846"/>
      <c r="I28" s="847"/>
      <c r="J28" s="846" t="s">
        <v>487</v>
      </c>
      <c r="K28" s="847" t="s">
        <v>1785</v>
      </c>
      <c r="L28" s="848" t="s">
        <v>1281</v>
      </c>
      <c r="M28" s="849"/>
      <c r="N28" s="850">
        <v>12</v>
      </c>
      <c r="O28" s="927">
        <f>(N28-G28)/G28*100</f>
        <v>50</v>
      </c>
    </row>
    <row r="29" spans="1:15" x14ac:dyDescent="0.2">
      <c r="A29" s="853" t="s">
        <v>472</v>
      </c>
      <c r="B29" s="854" t="s">
        <v>505</v>
      </c>
      <c r="C29" s="853"/>
      <c r="D29" s="854"/>
      <c r="E29" s="855" t="s">
        <v>473</v>
      </c>
      <c r="F29" s="856">
        <v>12340</v>
      </c>
      <c r="G29" s="855"/>
      <c r="H29" s="857" t="s">
        <v>472</v>
      </c>
      <c r="I29" s="858" t="s">
        <v>505</v>
      </c>
      <c r="J29" s="857"/>
      <c r="K29" s="858"/>
      <c r="L29" s="859" t="s">
        <v>473</v>
      </c>
      <c r="M29" s="881">
        <v>12518</v>
      </c>
      <c r="N29" s="859"/>
      <c r="O29" s="926"/>
    </row>
    <row r="30" spans="1:15" x14ac:dyDescent="0.2">
      <c r="A30" s="823"/>
      <c r="B30" s="824"/>
      <c r="C30" s="823" t="s">
        <v>472</v>
      </c>
      <c r="D30" s="824" t="s">
        <v>266</v>
      </c>
      <c r="E30" s="825" t="s">
        <v>341</v>
      </c>
      <c r="F30" s="832"/>
      <c r="G30" s="832">
        <v>10366</v>
      </c>
      <c r="H30" s="827"/>
      <c r="I30" s="828"/>
      <c r="J30" s="827" t="s">
        <v>472</v>
      </c>
      <c r="K30" s="828" t="s">
        <v>266</v>
      </c>
      <c r="L30" s="829" t="s">
        <v>341</v>
      </c>
      <c r="M30" s="882"/>
      <c r="N30" s="882">
        <v>10206</v>
      </c>
      <c r="O30" s="927">
        <f>(N30-G30)/G30*100</f>
        <v>-1.543507621068879</v>
      </c>
    </row>
    <row r="31" spans="1:15" x14ac:dyDescent="0.2">
      <c r="A31" s="862"/>
      <c r="B31" s="863"/>
      <c r="C31" s="862" t="s">
        <v>472</v>
      </c>
      <c r="D31" s="863" t="s">
        <v>215</v>
      </c>
      <c r="E31" s="834" t="s">
        <v>471</v>
      </c>
      <c r="F31" s="832"/>
      <c r="G31" s="832">
        <v>1974</v>
      </c>
      <c r="H31" s="864"/>
      <c r="I31" s="865"/>
      <c r="J31" s="864" t="s">
        <v>472</v>
      </c>
      <c r="K31" s="865" t="s">
        <v>215</v>
      </c>
      <c r="L31" s="836" t="s">
        <v>471</v>
      </c>
      <c r="M31" s="882"/>
      <c r="N31" s="882">
        <v>2312</v>
      </c>
      <c r="O31" s="927">
        <f>(N31-G31)/G31*100</f>
        <v>17.1225937183384</v>
      </c>
    </row>
    <row r="32" spans="1:15" x14ac:dyDescent="0.2">
      <c r="A32" s="883" t="s">
        <v>472</v>
      </c>
      <c r="B32" s="884" t="s">
        <v>1284</v>
      </c>
      <c r="C32" s="883" t="s">
        <v>472</v>
      </c>
      <c r="D32" s="884" t="s">
        <v>1285</v>
      </c>
      <c r="E32" s="885" t="s">
        <v>467</v>
      </c>
      <c r="F32" s="886">
        <v>12545</v>
      </c>
      <c r="G32" s="886">
        <v>12545</v>
      </c>
      <c r="H32" s="887" t="s">
        <v>472</v>
      </c>
      <c r="I32" s="888" t="s">
        <v>1284</v>
      </c>
      <c r="J32" s="887" t="s">
        <v>472</v>
      </c>
      <c r="K32" s="888" t="s">
        <v>1285</v>
      </c>
      <c r="L32" s="889" t="s">
        <v>467</v>
      </c>
      <c r="M32" s="890">
        <v>18258</v>
      </c>
      <c r="N32" s="890">
        <v>18258</v>
      </c>
      <c r="O32" s="927">
        <f>(N32-G32)/G32*100</f>
        <v>45.540055799123159</v>
      </c>
    </row>
    <row r="33" spans="1:15" x14ac:dyDescent="0.2">
      <c r="A33" s="883" t="s">
        <v>472</v>
      </c>
      <c r="B33" s="884" t="s">
        <v>1286</v>
      </c>
      <c r="C33" s="883" t="s">
        <v>472</v>
      </c>
      <c r="D33" s="884" t="s">
        <v>1287</v>
      </c>
      <c r="E33" s="885" t="s">
        <v>468</v>
      </c>
      <c r="F33" s="886">
        <v>1627</v>
      </c>
      <c r="G33" s="832">
        <v>1627</v>
      </c>
      <c r="H33" s="887" t="s">
        <v>472</v>
      </c>
      <c r="I33" s="888" t="s">
        <v>1286</v>
      </c>
      <c r="J33" s="887" t="s">
        <v>472</v>
      </c>
      <c r="K33" s="888" t="s">
        <v>1287</v>
      </c>
      <c r="L33" s="889" t="s">
        <v>468</v>
      </c>
      <c r="M33" s="891">
        <v>1871</v>
      </c>
      <c r="N33" s="882">
        <v>1871</v>
      </c>
      <c r="O33" s="927">
        <f t="shared" ref="O33:O38" si="0">(N33-G33)/G33*100</f>
        <v>14.996926859250154</v>
      </c>
    </row>
    <row r="34" spans="1:15" x14ac:dyDescent="0.2">
      <c r="A34" s="883" t="s">
        <v>472</v>
      </c>
      <c r="B34" s="884" t="s">
        <v>1288</v>
      </c>
      <c r="C34" s="883" t="s">
        <v>472</v>
      </c>
      <c r="D34" s="884" t="s">
        <v>1289</v>
      </c>
      <c r="E34" s="885" t="s">
        <v>470</v>
      </c>
      <c r="F34" s="886">
        <v>16253</v>
      </c>
      <c r="G34" s="886">
        <v>16253</v>
      </c>
      <c r="H34" s="887" t="s">
        <v>472</v>
      </c>
      <c r="I34" s="888" t="s">
        <v>1288</v>
      </c>
      <c r="J34" s="887" t="s">
        <v>472</v>
      </c>
      <c r="K34" s="888" t="s">
        <v>1289</v>
      </c>
      <c r="L34" s="889" t="s">
        <v>470</v>
      </c>
      <c r="M34" s="890">
        <v>20680</v>
      </c>
      <c r="N34" s="890">
        <v>20680</v>
      </c>
      <c r="O34" s="927">
        <f t="shared" si="0"/>
        <v>27.238048360302713</v>
      </c>
    </row>
    <row r="35" spans="1:15" x14ac:dyDescent="0.2">
      <c r="A35" s="883" t="s">
        <v>472</v>
      </c>
      <c r="B35" s="884" t="s">
        <v>1796</v>
      </c>
      <c r="C35" s="883" t="s">
        <v>472</v>
      </c>
      <c r="D35" s="884" t="s">
        <v>1797</v>
      </c>
      <c r="E35" s="885" t="s">
        <v>469</v>
      </c>
      <c r="F35" s="886">
        <v>7652</v>
      </c>
      <c r="G35" s="886">
        <v>7652</v>
      </c>
      <c r="H35" s="887" t="s">
        <v>472</v>
      </c>
      <c r="I35" s="888" t="s">
        <v>1796</v>
      </c>
      <c r="J35" s="887" t="s">
        <v>472</v>
      </c>
      <c r="K35" s="888" t="s">
        <v>1797</v>
      </c>
      <c r="L35" s="889" t="s">
        <v>469</v>
      </c>
      <c r="M35" s="890">
        <v>8415</v>
      </c>
      <c r="N35" s="890">
        <v>8415</v>
      </c>
      <c r="O35" s="927">
        <f t="shared" si="0"/>
        <v>9.9712493465760588</v>
      </c>
    </row>
    <row r="36" spans="1:15" x14ac:dyDescent="0.2">
      <c r="A36" s="823" t="s">
        <v>472</v>
      </c>
      <c r="B36" s="824" t="s">
        <v>139</v>
      </c>
      <c r="C36" s="823"/>
      <c r="D36" s="824"/>
      <c r="E36" s="902" t="s">
        <v>466</v>
      </c>
      <c r="F36" s="972">
        <v>562</v>
      </c>
      <c r="G36" s="902">
        <f>562</f>
        <v>562</v>
      </c>
      <c r="H36" s="906" t="s">
        <v>472</v>
      </c>
      <c r="I36" s="907" t="s">
        <v>139</v>
      </c>
      <c r="J36" s="906" t="s">
        <v>472</v>
      </c>
      <c r="K36" s="907" t="s">
        <v>281</v>
      </c>
      <c r="L36" s="908" t="s">
        <v>466</v>
      </c>
      <c r="M36" s="892">
        <v>347</v>
      </c>
      <c r="N36" s="892">
        <v>347</v>
      </c>
      <c r="O36" s="927">
        <f t="shared" si="0"/>
        <v>-38.256227758007114</v>
      </c>
    </row>
    <row r="37" spans="1:15" x14ac:dyDescent="0.2">
      <c r="A37" s="851" t="s">
        <v>1803</v>
      </c>
      <c r="B37" s="852" t="s">
        <v>505</v>
      </c>
      <c r="C37" s="851" t="s">
        <v>1803</v>
      </c>
      <c r="D37" s="852" t="s">
        <v>266</v>
      </c>
      <c r="E37" s="867" t="s">
        <v>1804</v>
      </c>
      <c r="F37" s="832">
        <v>1275</v>
      </c>
      <c r="G37" s="869">
        <v>1275</v>
      </c>
      <c r="H37" s="923" t="s">
        <v>1803</v>
      </c>
      <c r="I37" s="847" t="s">
        <v>505</v>
      </c>
      <c r="J37" s="846" t="s">
        <v>1803</v>
      </c>
      <c r="K37" s="847" t="s">
        <v>266</v>
      </c>
      <c r="L37" s="848" t="s">
        <v>1804</v>
      </c>
      <c r="M37" s="899">
        <v>1405</v>
      </c>
      <c r="N37" s="900">
        <v>1405</v>
      </c>
      <c r="O37" s="927">
        <f t="shared" si="0"/>
        <v>10.196078431372548</v>
      </c>
    </row>
    <row r="38" spans="1:15" x14ac:dyDescent="0.2">
      <c r="A38" s="823" t="s">
        <v>1294</v>
      </c>
      <c r="B38" s="824" t="s">
        <v>505</v>
      </c>
      <c r="C38" s="823"/>
      <c r="D38" s="824"/>
      <c r="E38" s="825" t="s">
        <v>1295</v>
      </c>
      <c r="F38" s="874">
        <v>21432</v>
      </c>
      <c r="G38" s="940">
        <f>21432</f>
        <v>21432</v>
      </c>
      <c r="H38" s="896" t="s">
        <v>1294</v>
      </c>
      <c r="I38" s="897" t="s">
        <v>505</v>
      </c>
      <c r="J38" s="896" t="s">
        <v>1098</v>
      </c>
      <c r="K38" s="897" t="s">
        <v>266</v>
      </c>
      <c r="L38" s="898" t="s">
        <v>1295</v>
      </c>
      <c r="M38" s="905">
        <v>26420</v>
      </c>
      <c r="N38" s="905">
        <v>26420</v>
      </c>
      <c r="O38" s="927">
        <f t="shared" si="0"/>
        <v>23.273609555804406</v>
      </c>
    </row>
    <row r="39" spans="1:15" x14ac:dyDescent="0.2">
      <c r="A39" s="851" t="s">
        <v>1294</v>
      </c>
      <c r="B39" s="852" t="s">
        <v>1284</v>
      </c>
      <c r="C39" s="851" t="s">
        <v>1294</v>
      </c>
      <c r="D39" s="852" t="s">
        <v>1285</v>
      </c>
      <c r="E39" s="902" t="s">
        <v>456</v>
      </c>
      <c r="F39" s="869">
        <v>11968</v>
      </c>
      <c r="G39" s="869">
        <v>11968</v>
      </c>
      <c r="H39" s="923" t="s">
        <v>1294</v>
      </c>
      <c r="I39" s="847" t="s">
        <v>1284</v>
      </c>
      <c r="J39" s="846" t="s">
        <v>1294</v>
      </c>
      <c r="K39" s="847" t="s">
        <v>1285</v>
      </c>
      <c r="L39" s="848" t="s">
        <v>456</v>
      </c>
      <c r="M39" s="899">
        <v>19248</v>
      </c>
      <c r="N39" s="900">
        <v>19248</v>
      </c>
      <c r="O39" s="927">
        <f t="shared" ref="O39:O40" si="1">(N39-G39)/G39*100</f>
        <v>60.828877005347593</v>
      </c>
    </row>
    <row r="40" spans="1:15" x14ac:dyDescent="0.2">
      <c r="A40" s="853"/>
      <c r="B40" s="854"/>
      <c r="C40" s="853" t="s">
        <v>1297</v>
      </c>
      <c r="D40" s="854" t="s">
        <v>507</v>
      </c>
      <c r="E40" s="825" t="s">
        <v>455</v>
      </c>
      <c r="F40" s="855"/>
      <c r="G40" s="832">
        <v>400</v>
      </c>
      <c r="H40" s="924"/>
      <c r="I40" s="828"/>
      <c r="J40" s="827" t="s">
        <v>1297</v>
      </c>
      <c r="K40" s="828" t="s">
        <v>507</v>
      </c>
      <c r="L40" s="829" t="s">
        <v>455</v>
      </c>
      <c r="M40" s="829"/>
      <c r="N40" s="882">
        <v>181</v>
      </c>
      <c r="O40" s="927">
        <f t="shared" si="1"/>
        <v>-54.75</v>
      </c>
    </row>
    <row r="41" spans="1:15" x14ac:dyDescent="0.2">
      <c r="A41" s="823" t="s">
        <v>1297</v>
      </c>
      <c r="B41" s="824" t="s">
        <v>505</v>
      </c>
      <c r="C41" s="823"/>
      <c r="D41" s="824"/>
      <c r="E41" s="825" t="s">
        <v>533</v>
      </c>
      <c r="F41" s="826">
        <v>338</v>
      </c>
      <c r="G41" s="825"/>
      <c r="H41" s="924" t="s">
        <v>1297</v>
      </c>
      <c r="I41" s="828" t="s">
        <v>505</v>
      </c>
      <c r="J41" s="827"/>
      <c r="K41" s="828"/>
      <c r="L41" s="829" t="s">
        <v>533</v>
      </c>
      <c r="M41" s="891">
        <v>87</v>
      </c>
      <c r="N41" s="829"/>
      <c r="O41" s="926"/>
    </row>
    <row r="42" spans="1:15" x14ac:dyDescent="0.2">
      <c r="A42" s="851" t="s">
        <v>1297</v>
      </c>
      <c r="B42" s="852" t="s">
        <v>461</v>
      </c>
      <c r="C42" s="851"/>
      <c r="D42" s="852"/>
      <c r="E42" s="825" t="s">
        <v>454</v>
      </c>
      <c r="F42" s="826">
        <v>62</v>
      </c>
      <c r="G42" s="867"/>
      <c r="H42" s="923" t="s">
        <v>1297</v>
      </c>
      <c r="I42" s="847" t="s">
        <v>461</v>
      </c>
      <c r="J42" s="846"/>
      <c r="K42" s="847"/>
      <c r="L42" s="848" t="s">
        <v>454</v>
      </c>
      <c r="M42" s="899">
        <v>94</v>
      </c>
      <c r="N42" s="848"/>
      <c r="O42" s="928"/>
    </row>
    <row r="43" spans="1:15" x14ac:dyDescent="0.2">
      <c r="A43" s="853" t="s">
        <v>444</v>
      </c>
      <c r="B43" s="854" t="s">
        <v>505</v>
      </c>
      <c r="C43" s="853"/>
      <c r="D43" s="854"/>
      <c r="E43" s="855" t="s">
        <v>1308</v>
      </c>
      <c r="F43" s="856">
        <v>66515</v>
      </c>
      <c r="G43" s="855"/>
      <c r="H43" s="857" t="s">
        <v>444</v>
      </c>
      <c r="I43" s="858" t="s">
        <v>505</v>
      </c>
      <c r="J43" s="857"/>
      <c r="K43" s="858"/>
      <c r="L43" s="859" t="s">
        <v>1308</v>
      </c>
      <c r="M43" s="881">
        <v>93559</v>
      </c>
      <c r="N43" s="859"/>
      <c r="O43" s="926"/>
    </row>
    <row r="44" spans="1:15" x14ac:dyDescent="0.2">
      <c r="A44" s="823"/>
      <c r="B44" s="824"/>
      <c r="C44" s="823" t="s">
        <v>444</v>
      </c>
      <c r="D44" s="824" t="s">
        <v>266</v>
      </c>
      <c r="E44" s="825" t="s">
        <v>1836</v>
      </c>
      <c r="F44" s="844"/>
      <c r="G44" s="832">
        <v>48909</v>
      </c>
      <c r="H44" s="827"/>
      <c r="I44" s="828"/>
      <c r="J44" s="827" t="s">
        <v>444</v>
      </c>
      <c r="K44" s="828" t="s">
        <v>266</v>
      </c>
      <c r="L44" s="829" t="s">
        <v>1836</v>
      </c>
      <c r="M44" s="903"/>
      <c r="N44" s="882">
        <v>68151</v>
      </c>
      <c r="O44" s="927">
        <f t="shared" ref="O44:O48" si="2">(N44-G44)/G44*100</f>
        <v>39.342452309390907</v>
      </c>
    </row>
    <row r="45" spans="1:15" x14ac:dyDescent="0.2">
      <c r="A45" s="823"/>
      <c r="B45" s="824"/>
      <c r="C45" s="823" t="s">
        <v>444</v>
      </c>
      <c r="D45" s="824" t="s">
        <v>261</v>
      </c>
      <c r="E45" s="825" t="s">
        <v>1311</v>
      </c>
      <c r="F45" s="844"/>
      <c r="G45" s="832">
        <v>3986</v>
      </c>
      <c r="H45" s="827"/>
      <c r="I45" s="828"/>
      <c r="J45" s="827" t="s">
        <v>444</v>
      </c>
      <c r="K45" s="828" t="s">
        <v>261</v>
      </c>
      <c r="L45" s="829" t="s">
        <v>1311</v>
      </c>
      <c r="M45" s="903"/>
      <c r="N45" s="882">
        <v>4539</v>
      </c>
      <c r="O45" s="927">
        <f t="shared" si="2"/>
        <v>13.873557451078774</v>
      </c>
    </row>
    <row r="46" spans="1:15" x14ac:dyDescent="0.2">
      <c r="A46" s="823"/>
      <c r="B46" s="824"/>
      <c r="C46" s="823" t="s">
        <v>444</v>
      </c>
      <c r="D46" s="824" t="s">
        <v>259</v>
      </c>
      <c r="E46" s="825" t="s">
        <v>441</v>
      </c>
      <c r="F46" s="844"/>
      <c r="G46" s="832">
        <v>11767</v>
      </c>
      <c r="H46" s="827"/>
      <c r="I46" s="828"/>
      <c r="J46" s="827" t="s">
        <v>444</v>
      </c>
      <c r="K46" s="828" t="s">
        <v>259</v>
      </c>
      <c r="L46" s="829" t="s">
        <v>441</v>
      </c>
      <c r="M46" s="903"/>
      <c r="N46" s="882">
        <v>17664</v>
      </c>
      <c r="O46" s="927">
        <f t="shared" si="2"/>
        <v>50.114727628112519</v>
      </c>
    </row>
    <row r="47" spans="1:15" x14ac:dyDescent="0.2">
      <c r="A47" s="823"/>
      <c r="B47" s="824"/>
      <c r="C47" s="823" t="s">
        <v>444</v>
      </c>
      <c r="D47" s="824" t="s">
        <v>257</v>
      </c>
      <c r="E47" s="825" t="s">
        <v>1312</v>
      </c>
      <c r="F47" s="844"/>
      <c r="G47" s="832">
        <v>1</v>
      </c>
      <c r="H47" s="827"/>
      <c r="I47" s="828"/>
      <c r="J47" s="827" t="s">
        <v>444</v>
      </c>
      <c r="K47" s="828" t="s">
        <v>257</v>
      </c>
      <c r="L47" s="829" t="s">
        <v>1312</v>
      </c>
      <c r="M47" s="903"/>
      <c r="N47" s="882">
        <v>0</v>
      </c>
      <c r="O47" s="927" t="s">
        <v>2229</v>
      </c>
    </row>
    <row r="48" spans="1:15" x14ac:dyDescent="0.2">
      <c r="A48" s="851"/>
      <c r="B48" s="852"/>
      <c r="C48" s="851" t="s">
        <v>444</v>
      </c>
      <c r="D48" s="852" t="s">
        <v>242</v>
      </c>
      <c r="E48" s="867" t="s">
        <v>1837</v>
      </c>
      <c r="F48" s="868"/>
      <c r="G48" s="869">
        <v>1852</v>
      </c>
      <c r="H48" s="846"/>
      <c r="I48" s="847"/>
      <c r="J48" s="846" t="s">
        <v>444</v>
      </c>
      <c r="K48" s="847" t="s">
        <v>242</v>
      </c>
      <c r="L48" s="848" t="s">
        <v>1837</v>
      </c>
      <c r="M48" s="904"/>
      <c r="N48" s="900">
        <v>3205</v>
      </c>
      <c r="O48" s="927">
        <f t="shared" si="2"/>
        <v>73.056155507559396</v>
      </c>
    </row>
    <row r="49" spans="1:15" x14ac:dyDescent="0.2">
      <c r="A49" s="823" t="s">
        <v>440</v>
      </c>
      <c r="B49" s="824" t="s">
        <v>1296</v>
      </c>
      <c r="C49" s="823"/>
      <c r="D49" s="824"/>
      <c r="E49" s="825" t="s">
        <v>439</v>
      </c>
      <c r="F49" s="826">
        <v>98948</v>
      </c>
      <c r="G49" s="825"/>
      <c r="H49" s="827" t="s">
        <v>1309</v>
      </c>
      <c r="I49" s="828" t="s">
        <v>1293</v>
      </c>
      <c r="J49" s="827"/>
      <c r="K49" s="828"/>
      <c r="L49" s="829" t="s">
        <v>439</v>
      </c>
      <c r="M49" s="891">
        <v>107620</v>
      </c>
      <c r="N49" s="829"/>
      <c r="O49" s="926"/>
    </row>
    <row r="50" spans="1:15" x14ac:dyDescent="0.2">
      <c r="A50" s="823"/>
      <c r="B50" s="824"/>
      <c r="C50" s="823" t="s">
        <v>440</v>
      </c>
      <c r="D50" s="824" t="s">
        <v>1313</v>
      </c>
      <c r="E50" s="825" t="s">
        <v>438</v>
      </c>
      <c r="F50" s="844"/>
      <c r="G50" s="832">
        <v>31294</v>
      </c>
      <c r="H50" s="827"/>
      <c r="I50" s="828"/>
      <c r="J50" s="827" t="s">
        <v>1309</v>
      </c>
      <c r="K50" s="828" t="s">
        <v>1336</v>
      </c>
      <c r="L50" s="829" t="s">
        <v>438</v>
      </c>
      <c r="M50" s="903"/>
      <c r="N50" s="882">
        <v>26532</v>
      </c>
      <c r="O50" s="927">
        <f t="shared" ref="O50:O51" si="3">(N50-G50)/G50*100</f>
        <v>-15.216974499904135</v>
      </c>
    </row>
    <row r="51" spans="1:15" x14ac:dyDescent="0.2">
      <c r="A51" s="851"/>
      <c r="B51" s="852"/>
      <c r="C51" s="851" t="s">
        <v>440</v>
      </c>
      <c r="D51" s="852" t="s">
        <v>2223</v>
      </c>
      <c r="E51" s="867" t="s">
        <v>293</v>
      </c>
      <c r="F51" s="868"/>
      <c r="G51" s="869">
        <v>67654</v>
      </c>
      <c r="H51" s="846"/>
      <c r="I51" s="847"/>
      <c r="J51" s="846" t="s">
        <v>1309</v>
      </c>
      <c r="K51" s="847" t="s">
        <v>1423</v>
      </c>
      <c r="L51" s="848" t="s">
        <v>293</v>
      </c>
      <c r="M51" s="903"/>
      <c r="N51" s="882">
        <v>81088</v>
      </c>
      <c r="O51" s="927">
        <f t="shared" si="3"/>
        <v>19.856919029177874</v>
      </c>
    </row>
    <row r="52" spans="1:15" x14ac:dyDescent="0.2">
      <c r="A52" s="871" t="s">
        <v>440</v>
      </c>
      <c r="B52" s="872" t="s">
        <v>505</v>
      </c>
      <c r="C52" s="871" t="s">
        <v>440</v>
      </c>
      <c r="D52" s="872" t="s">
        <v>266</v>
      </c>
      <c r="E52" s="873" t="s">
        <v>2221</v>
      </c>
      <c r="F52" s="917">
        <v>83954</v>
      </c>
      <c r="G52" s="874">
        <v>83954</v>
      </c>
      <c r="H52" s="827" t="s">
        <v>1309</v>
      </c>
      <c r="I52" s="828" t="s">
        <v>1304</v>
      </c>
      <c r="J52" s="827" t="s">
        <v>1309</v>
      </c>
      <c r="K52" s="828" t="s">
        <v>1337</v>
      </c>
      <c r="L52" s="829" t="s">
        <v>1843</v>
      </c>
      <c r="M52" s="913">
        <v>103664</v>
      </c>
      <c r="N52" s="913">
        <v>103664</v>
      </c>
      <c r="O52" s="926">
        <f>(N52-G52-G53)/(G52+G53)*100</f>
        <v>21.614265603003286</v>
      </c>
    </row>
    <row r="53" spans="1:15" x14ac:dyDescent="0.2">
      <c r="A53" s="851" t="s">
        <v>440</v>
      </c>
      <c r="B53" s="852" t="s">
        <v>461</v>
      </c>
      <c r="C53" s="851" t="s">
        <v>440</v>
      </c>
      <c r="D53" s="852" t="s">
        <v>204</v>
      </c>
      <c r="E53" s="902" t="s">
        <v>2222</v>
      </c>
      <c r="F53" s="916">
        <v>1286</v>
      </c>
      <c r="G53" s="916">
        <v>1286</v>
      </c>
      <c r="H53" s="919"/>
      <c r="I53" s="920"/>
      <c r="J53" s="919"/>
      <c r="K53" s="920"/>
      <c r="L53" s="921"/>
      <c r="M53" s="925"/>
      <c r="N53" s="922"/>
      <c r="O53" s="926"/>
    </row>
    <row r="54" spans="1:15" x14ac:dyDescent="0.2">
      <c r="A54" s="862" t="s">
        <v>292</v>
      </c>
      <c r="B54" s="863" t="s">
        <v>505</v>
      </c>
      <c r="C54" s="862" t="s">
        <v>292</v>
      </c>
      <c r="D54" s="863" t="s">
        <v>266</v>
      </c>
      <c r="E54" s="834" t="s">
        <v>558</v>
      </c>
      <c r="F54" s="835">
        <v>11384</v>
      </c>
      <c r="G54" s="832">
        <v>11384</v>
      </c>
      <c r="H54" s="864" t="s">
        <v>1844</v>
      </c>
      <c r="I54" s="865" t="s">
        <v>505</v>
      </c>
      <c r="J54" s="864" t="s">
        <v>440</v>
      </c>
      <c r="K54" s="865" t="s">
        <v>266</v>
      </c>
      <c r="L54" s="836" t="s">
        <v>558</v>
      </c>
      <c r="M54" s="891">
        <v>6618</v>
      </c>
      <c r="N54" s="882">
        <v>6618</v>
      </c>
      <c r="O54" s="927">
        <f t="shared" ref="O54:O58" si="4">(N54-G54)/G54*100</f>
        <v>-41.865776528460998</v>
      </c>
    </row>
    <row r="55" spans="1:15" x14ac:dyDescent="0.2">
      <c r="A55" s="883" t="s">
        <v>292</v>
      </c>
      <c r="B55" s="884" t="s">
        <v>461</v>
      </c>
      <c r="C55" s="883" t="s">
        <v>292</v>
      </c>
      <c r="D55" s="884" t="s">
        <v>204</v>
      </c>
      <c r="E55" s="885" t="s">
        <v>549</v>
      </c>
      <c r="F55" s="886">
        <v>13209</v>
      </c>
      <c r="G55" s="886">
        <v>13209</v>
      </c>
      <c r="H55" s="887" t="s">
        <v>440</v>
      </c>
      <c r="I55" s="888" t="s">
        <v>461</v>
      </c>
      <c r="J55" s="887" t="s">
        <v>440</v>
      </c>
      <c r="K55" s="888" t="s">
        <v>204</v>
      </c>
      <c r="L55" s="889" t="s">
        <v>549</v>
      </c>
      <c r="M55" s="890">
        <v>14264</v>
      </c>
      <c r="N55" s="890">
        <v>14264</v>
      </c>
      <c r="O55" s="927">
        <f t="shared" si="4"/>
        <v>7.98697857521387</v>
      </c>
    </row>
    <row r="56" spans="1:15" x14ac:dyDescent="0.2">
      <c r="A56" s="883" t="s">
        <v>292</v>
      </c>
      <c r="B56" s="884" t="s">
        <v>458</v>
      </c>
      <c r="C56" s="883" t="s">
        <v>292</v>
      </c>
      <c r="D56" s="884" t="s">
        <v>125</v>
      </c>
      <c r="E56" s="885" t="s">
        <v>550</v>
      </c>
      <c r="F56" s="886">
        <v>829</v>
      </c>
      <c r="G56" s="832">
        <v>829</v>
      </c>
      <c r="H56" s="887" t="s">
        <v>440</v>
      </c>
      <c r="I56" s="888" t="s">
        <v>458</v>
      </c>
      <c r="J56" s="887" t="s">
        <v>440</v>
      </c>
      <c r="K56" s="888" t="s">
        <v>125</v>
      </c>
      <c r="L56" s="889" t="s">
        <v>550</v>
      </c>
      <c r="M56" s="891">
        <v>808</v>
      </c>
      <c r="N56" s="882">
        <v>808</v>
      </c>
      <c r="O56" s="927">
        <f t="shared" si="4"/>
        <v>-2.5331724969843186</v>
      </c>
    </row>
    <row r="57" spans="1:15" x14ac:dyDescent="0.2">
      <c r="A57" s="823" t="s">
        <v>292</v>
      </c>
      <c r="B57" s="824" t="s">
        <v>452</v>
      </c>
      <c r="C57" s="823" t="s">
        <v>292</v>
      </c>
      <c r="D57" s="824" t="s">
        <v>44</v>
      </c>
      <c r="E57" s="885" t="s">
        <v>551</v>
      </c>
      <c r="F57" s="886">
        <v>38428</v>
      </c>
      <c r="G57" s="886">
        <v>38428</v>
      </c>
      <c r="H57" s="827" t="s">
        <v>440</v>
      </c>
      <c r="I57" s="828" t="s">
        <v>452</v>
      </c>
      <c r="J57" s="827" t="s">
        <v>440</v>
      </c>
      <c r="K57" s="828" t="s">
        <v>44</v>
      </c>
      <c r="L57" s="889" t="s">
        <v>551</v>
      </c>
      <c r="M57" s="890">
        <v>36347</v>
      </c>
      <c r="N57" s="890">
        <v>36347</v>
      </c>
      <c r="O57" s="927">
        <f t="shared" si="4"/>
        <v>-5.4153221609243261</v>
      </c>
    </row>
    <row r="58" spans="1:15" x14ac:dyDescent="0.2">
      <c r="A58" s="909" t="s">
        <v>292</v>
      </c>
      <c r="B58" s="910" t="s">
        <v>139</v>
      </c>
      <c r="C58" s="909" t="s">
        <v>292</v>
      </c>
      <c r="D58" s="910" t="s">
        <v>281</v>
      </c>
      <c r="E58" s="902" t="s">
        <v>553</v>
      </c>
      <c r="F58" s="916">
        <v>44527</v>
      </c>
      <c r="G58" s="869">
        <v>44527</v>
      </c>
      <c r="H58" s="906" t="s">
        <v>440</v>
      </c>
      <c r="I58" s="907" t="s">
        <v>139</v>
      </c>
      <c r="J58" s="906" t="s">
        <v>440</v>
      </c>
      <c r="K58" s="907" t="s">
        <v>281</v>
      </c>
      <c r="L58" s="908" t="s">
        <v>1845</v>
      </c>
      <c r="M58" s="899">
        <v>46527</v>
      </c>
      <c r="N58" s="900">
        <v>46527</v>
      </c>
      <c r="O58" s="927">
        <f t="shared" si="4"/>
        <v>4.4916567475913496</v>
      </c>
    </row>
    <row r="59" spans="1:15" x14ac:dyDescent="0.2">
      <c r="A59" s="853" t="s">
        <v>290</v>
      </c>
      <c r="B59" s="854" t="s">
        <v>505</v>
      </c>
      <c r="C59" s="853"/>
      <c r="D59" s="854"/>
      <c r="E59" s="855" t="s">
        <v>291</v>
      </c>
      <c r="F59" s="856">
        <v>54172</v>
      </c>
      <c r="G59" s="855"/>
      <c r="H59" s="857" t="s">
        <v>1846</v>
      </c>
      <c r="I59" s="858" t="s">
        <v>505</v>
      </c>
      <c r="J59" s="857"/>
      <c r="K59" s="858"/>
      <c r="L59" s="859" t="s">
        <v>291</v>
      </c>
      <c r="M59" s="881">
        <v>58775</v>
      </c>
      <c r="N59" s="859"/>
      <c r="O59" s="926"/>
    </row>
    <row r="60" spans="1:15" x14ac:dyDescent="0.2">
      <c r="A60" s="823"/>
      <c r="B60" s="824"/>
      <c r="C60" s="823" t="s">
        <v>290</v>
      </c>
      <c r="D60" s="824" t="s">
        <v>266</v>
      </c>
      <c r="E60" s="825" t="s">
        <v>554</v>
      </c>
      <c r="F60" s="844"/>
      <c r="G60" s="832">
        <v>53454</v>
      </c>
      <c r="H60" s="827"/>
      <c r="I60" s="828"/>
      <c r="J60" s="827" t="s">
        <v>292</v>
      </c>
      <c r="K60" s="828" t="s">
        <v>266</v>
      </c>
      <c r="L60" s="829" t="s">
        <v>554</v>
      </c>
      <c r="M60" s="903"/>
      <c r="N60" s="882">
        <v>58090</v>
      </c>
      <c r="O60" s="927">
        <f t="shared" ref="O60:O61" si="5">(N60-G60)/G60*100</f>
        <v>8.6728776143974251</v>
      </c>
    </row>
    <row r="61" spans="1:15" x14ac:dyDescent="0.2">
      <c r="A61" s="862"/>
      <c r="B61" s="863"/>
      <c r="C61" s="862" t="s">
        <v>290</v>
      </c>
      <c r="D61" s="863" t="s">
        <v>215</v>
      </c>
      <c r="E61" s="834" t="s">
        <v>555</v>
      </c>
      <c r="F61" s="901"/>
      <c r="G61" s="835">
        <v>718</v>
      </c>
      <c r="H61" s="864"/>
      <c r="I61" s="865"/>
      <c r="J61" s="864" t="s">
        <v>292</v>
      </c>
      <c r="K61" s="865" t="s">
        <v>215</v>
      </c>
      <c r="L61" s="836" t="s">
        <v>555</v>
      </c>
      <c r="M61" s="911"/>
      <c r="N61" s="912">
        <v>685</v>
      </c>
      <c r="O61" s="927">
        <f t="shared" si="5"/>
        <v>-4.5961002785515319</v>
      </c>
    </row>
    <row r="62" spans="1:15" x14ac:dyDescent="0.2">
      <c r="A62" s="823" t="s">
        <v>290</v>
      </c>
      <c r="B62" s="824" t="s">
        <v>461</v>
      </c>
      <c r="C62" s="823"/>
      <c r="D62" s="824"/>
      <c r="E62" s="840" t="s">
        <v>289</v>
      </c>
      <c r="F62" s="826">
        <v>72586</v>
      </c>
      <c r="G62" s="825"/>
      <c r="H62" s="827" t="s">
        <v>292</v>
      </c>
      <c r="I62" s="828" t="s">
        <v>461</v>
      </c>
      <c r="J62" s="827"/>
      <c r="K62" s="828"/>
      <c r="L62" s="843" t="s">
        <v>289</v>
      </c>
      <c r="M62" s="891">
        <v>75261</v>
      </c>
      <c r="N62" s="829"/>
      <c r="O62" s="926"/>
    </row>
    <row r="63" spans="1:15" x14ac:dyDescent="0.2">
      <c r="A63" s="823"/>
      <c r="B63" s="824"/>
      <c r="C63" s="823" t="s">
        <v>290</v>
      </c>
      <c r="D63" s="824" t="s">
        <v>204</v>
      </c>
      <c r="E63" s="825" t="s">
        <v>556</v>
      </c>
      <c r="F63" s="844"/>
      <c r="G63" s="832">
        <v>64792</v>
      </c>
      <c r="H63" s="827"/>
      <c r="I63" s="828"/>
      <c r="J63" s="827" t="s">
        <v>292</v>
      </c>
      <c r="K63" s="828" t="s">
        <v>204</v>
      </c>
      <c r="L63" s="829" t="s">
        <v>556</v>
      </c>
      <c r="M63" s="903"/>
      <c r="N63" s="882">
        <v>70487</v>
      </c>
      <c r="O63" s="927">
        <f t="shared" ref="O63:O67" si="6">(N63-G63)/G63*100</f>
        <v>8.7896653907889863</v>
      </c>
    </row>
    <row r="64" spans="1:15" x14ac:dyDescent="0.2">
      <c r="A64" s="851"/>
      <c r="B64" s="852"/>
      <c r="C64" s="851" t="s">
        <v>290</v>
      </c>
      <c r="D64" s="852" t="s">
        <v>141</v>
      </c>
      <c r="E64" s="867" t="s">
        <v>557</v>
      </c>
      <c r="F64" s="868"/>
      <c r="G64" s="869">
        <v>7794</v>
      </c>
      <c r="H64" s="846"/>
      <c r="I64" s="847"/>
      <c r="J64" s="846" t="s">
        <v>292</v>
      </c>
      <c r="K64" s="847" t="s">
        <v>141</v>
      </c>
      <c r="L64" s="848" t="s">
        <v>557</v>
      </c>
      <c r="M64" s="904"/>
      <c r="N64" s="900">
        <v>4774</v>
      </c>
      <c r="O64" s="927">
        <f t="shared" si="6"/>
        <v>-38.747754683089561</v>
      </c>
    </row>
    <row r="65" spans="1:15" x14ac:dyDescent="0.2">
      <c r="A65" s="871" t="s">
        <v>287</v>
      </c>
      <c r="B65" s="872" t="s">
        <v>505</v>
      </c>
      <c r="C65" s="871" t="s">
        <v>287</v>
      </c>
      <c r="D65" s="872" t="s">
        <v>266</v>
      </c>
      <c r="E65" s="873" t="s">
        <v>288</v>
      </c>
      <c r="F65" s="886">
        <v>78589</v>
      </c>
      <c r="G65" s="874">
        <v>78589</v>
      </c>
      <c r="H65" s="875" t="s">
        <v>1314</v>
      </c>
      <c r="I65" s="876" t="s">
        <v>505</v>
      </c>
      <c r="J65" s="875" t="s">
        <v>290</v>
      </c>
      <c r="K65" s="876" t="s">
        <v>266</v>
      </c>
      <c r="L65" s="877" t="s">
        <v>288</v>
      </c>
      <c r="M65" s="881">
        <v>78973</v>
      </c>
      <c r="N65" s="913">
        <v>78973</v>
      </c>
      <c r="O65" s="927">
        <f t="shared" si="6"/>
        <v>0.48861799997455113</v>
      </c>
    </row>
    <row r="66" spans="1:15" x14ac:dyDescent="0.2">
      <c r="A66" s="883" t="s">
        <v>287</v>
      </c>
      <c r="B66" s="884" t="s">
        <v>461</v>
      </c>
      <c r="C66" s="883" t="s">
        <v>287</v>
      </c>
      <c r="D66" s="884" t="s">
        <v>204</v>
      </c>
      <c r="E66" s="885" t="s">
        <v>286</v>
      </c>
      <c r="F66" s="886">
        <v>81184</v>
      </c>
      <c r="G66" s="886">
        <v>81184</v>
      </c>
      <c r="H66" s="887" t="s">
        <v>290</v>
      </c>
      <c r="I66" s="888" t="s">
        <v>461</v>
      </c>
      <c r="J66" s="887" t="s">
        <v>290</v>
      </c>
      <c r="K66" s="888" t="s">
        <v>204</v>
      </c>
      <c r="L66" s="889" t="s">
        <v>286</v>
      </c>
      <c r="M66" s="890">
        <v>92630</v>
      </c>
      <c r="N66" s="890">
        <v>92630</v>
      </c>
      <c r="O66" s="927">
        <f t="shared" si="6"/>
        <v>14.098837209302326</v>
      </c>
    </row>
    <row r="67" spans="1:15" x14ac:dyDescent="0.2">
      <c r="A67" s="851" t="s">
        <v>287</v>
      </c>
      <c r="B67" s="852" t="s">
        <v>458</v>
      </c>
      <c r="C67" s="851" t="s">
        <v>287</v>
      </c>
      <c r="D67" s="852" t="s">
        <v>125</v>
      </c>
      <c r="E67" s="902" t="s">
        <v>285</v>
      </c>
      <c r="F67" s="878">
        <v>153705</v>
      </c>
      <c r="G67" s="869">
        <v>153705</v>
      </c>
      <c r="H67" s="846" t="s">
        <v>290</v>
      </c>
      <c r="I67" s="847" t="s">
        <v>458</v>
      </c>
      <c r="J67" s="846" t="s">
        <v>290</v>
      </c>
      <c r="K67" s="847" t="s">
        <v>125</v>
      </c>
      <c r="L67" s="908" t="s">
        <v>285</v>
      </c>
      <c r="M67" s="891">
        <v>154785</v>
      </c>
      <c r="N67" s="882">
        <v>154785</v>
      </c>
      <c r="O67" s="927">
        <f t="shared" si="6"/>
        <v>0.70264467649068019</v>
      </c>
    </row>
    <row r="68" spans="1:15" x14ac:dyDescent="0.2">
      <c r="A68" s="871" t="s">
        <v>284</v>
      </c>
      <c r="B68" s="872" t="s">
        <v>505</v>
      </c>
      <c r="C68" s="871" t="s">
        <v>284</v>
      </c>
      <c r="D68" s="872" t="s">
        <v>266</v>
      </c>
      <c r="E68" s="873" t="s">
        <v>2224</v>
      </c>
      <c r="F68" s="874">
        <v>5866</v>
      </c>
      <c r="G68" s="874">
        <v>5866</v>
      </c>
      <c r="H68" s="846" t="s">
        <v>1850</v>
      </c>
      <c r="I68" s="847" t="s">
        <v>1276</v>
      </c>
      <c r="J68" s="846" t="s">
        <v>1850</v>
      </c>
      <c r="K68" s="847" t="s">
        <v>1275</v>
      </c>
      <c r="L68" s="908" t="s">
        <v>1853</v>
      </c>
      <c r="M68" s="914">
        <v>39076</v>
      </c>
      <c r="N68" s="905">
        <v>39076</v>
      </c>
      <c r="O68" s="926">
        <f>(N68-G68-G69)/(G68+G69)*100</f>
        <v>2.8505250967283446</v>
      </c>
    </row>
    <row r="69" spans="1:15" x14ac:dyDescent="0.2">
      <c r="A69" s="851" t="s">
        <v>284</v>
      </c>
      <c r="B69" s="852" t="s">
        <v>461</v>
      </c>
      <c r="C69" s="851" t="s">
        <v>284</v>
      </c>
      <c r="D69" s="852" t="s">
        <v>204</v>
      </c>
      <c r="E69" s="902" t="s">
        <v>2225</v>
      </c>
      <c r="F69" s="832">
        <v>32127</v>
      </c>
      <c r="G69" s="869">
        <v>32127</v>
      </c>
      <c r="N69" s="929"/>
      <c r="O69" s="926"/>
    </row>
    <row r="70" spans="1:15" x14ac:dyDescent="0.2">
      <c r="A70" s="853" t="s">
        <v>2226</v>
      </c>
      <c r="B70" s="854" t="s">
        <v>505</v>
      </c>
      <c r="C70" s="853"/>
      <c r="D70" s="854"/>
      <c r="E70" s="855" t="s">
        <v>283</v>
      </c>
      <c r="F70" s="874">
        <v>24289</v>
      </c>
      <c r="G70" s="825"/>
      <c r="H70" s="857" t="s">
        <v>1855</v>
      </c>
      <c r="I70" s="858" t="s">
        <v>505</v>
      </c>
      <c r="J70" s="857"/>
      <c r="K70" s="858"/>
      <c r="L70" s="859" t="s">
        <v>283</v>
      </c>
      <c r="M70" s="913">
        <v>31780</v>
      </c>
      <c r="N70" s="829"/>
      <c r="O70" s="926"/>
    </row>
    <row r="71" spans="1:15" x14ac:dyDescent="0.2">
      <c r="A71" s="823"/>
      <c r="B71" s="824"/>
      <c r="C71" s="823" t="s">
        <v>2226</v>
      </c>
      <c r="D71" s="824" t="s">
        <v>266</v>
      </c>
      <c r="E71" s="825" t="s">
        <v>282</v>
      </c>
      <c r="F71" s="844"/>
      <c r="G71" s="832">
        <v>24289</v>
      </c>
      <c r="H71" s="827"/>
      <c r="I71" s="828"/>
      <c r="J71" s="827" t="s">
        <v>284</v>
      </c>
      <c r="K71" s="828" t="s">
        <v>266</v>
      </c>
      <c r="L71" s="829" t="s">
        <v>282</v>
      </c>
      <c r="M71" s="903"/>
      <c r="N71" s="882">
        <v>31778</v>
      </c>
      <c r="O71" s="927">
        <f t="shared" ref="O71" si="7">(N71-G71)/G71*100</f>
        <v>30.832887315245582</v>
      </c>
    </row>
    <row r="72" spans="1:15" x14ac:dyDescent="0.2">
      <c r="A72" s="862"/>
      <c r="B72" s="863"/>
      <c r="C72" s="862" t="s">
        <v>2226</v>
      </c>
      <c r="D72" s="863" t="s">
        <v>215</v>
      </c>
      <c r="E72" s="834" t="s">
        <v>280</v>
      </c>
      <c r="F72" s="834"/>
      <c r="G72" s="832">
        <v>0</v>
      </c>
      <c r="H72" s="864"/>
      <c r="I72" s="865"/>
      <c r="J72" s="864" t="s">
        <v>284</v>
      </c>
      <c r="K72" s="865" t="s">
        <v>215</v>
      </c>
      <c r="L72" s="836" t="s">
        <v>280</v>
      </c>
      <c r="M72" s="836"/>
      <c r="N72" s="882">
        <v>2</v>
      </c>
      <c r="O72" s="926"/>
    </row>
    <row r="73" spans="1:15" x14ac:dyDescent="0.2">
      <c r="A73" s="883" t="s">
        <v>2226</v>
      </c>
      <c r="B73" s="884" t="s">
        <v>461</v>
      </c>
      <c r="C73" s="883" t="s">
        <v>2226</v>
      </c>
      <c r="D73" s="884" t="s">
        <v>204</v>
      </c>
      <c r="E73" s="885" t="s">
        <v>279</v>
      </c>
      <c r="F73" s="832">
        <v>3264</v>
      </c>
      <c r="G73" s="886">
        <v>3264</v>
      </c>
      <c r="H73" s="887" t="s">
        <v>284</v>
      </c>
      <c r="I73" s="888" t="s">
        <v>461</v>
      </c>
      <c r="J73" s="887" t="s">
        <v>284</v>
      </c>
      <c r="K73" s="888" t="s">
        <v>204</v>
      </c>
      <c r="L73" s="889" t="s">
        <v>279</v>
      </c>
      <c r="M73" s="890">
        <v>5040</v>
      </c>
      <c r="N73" s="890">
        <v>5040</v>
      </c>
      <c r="O73" s="927">
        <f t="shared" ref="O73:O74" si="8">(N73-G73)/G73*100</f>
        <v>54.411764705882348</v>
      </c>
    </row>
    <row r="74" spans="1:15" x14ac:dyDescent="0.2">
      <c r="A74" s="883" t="s">
        <v>2226</v>
      </c>
      <c r="B74" s="884" t="s">
        <v>458</v>
      </c>
      <c r="C74" s="883" t="s">
        <v>2226</v>
      </c>
      <c r="D74" s="884" t="s">
        <v>125</v>
      </c>
      <c r="E74" s="885" t="s">
        <v>278</v>
      </c>
      <c r="F74" s="886">
        <v>17394</v>
      </c>
      <c r="G74" s="832">
        <v>17394</v>
      </c>
      <c r="H74" s="887" t="s">
        <v>284</v>
      </c>
      <c r="I74" s="888" t="s">
        <v>458</v>
      </c>
      <c r="J74" s="887" t="s">
        <v>284</v>
      </c>
      <c r="K74" s="888" t="s">
        <v>125</v>
      </c>
      <c r="L74" s="889" t="s">
        <v>278</v>
      </c>
      <c r="M74" s="891">
        <v>18809</v>
      </c>
      <c r="N74" s="882">
        <v>18809</v>
      </c>
      <c r="O74" s="927">
        <f t="shared" si="8"/>
        <v>8.1349890766931132</v>
      </c>
    </row>
    <row r="75" spans="1:15" x14ac:dyDescent="0.2">
      <c r="A75" s="823" t="s">
        <v>2226</v>
      </c>
      <c r="B75" s="824" t="s">
        <v>452</v>
      </c>
      <c r="C75" s="823"/>
      <c r="D75" s="824"/>
      <c r="E75" s="840" t="s">
        <v>1315</v>
      </c>
      <c r="F75" s="878">
        <v>78906</v>
      </c>
      <c r="G75" s="840"/>
      <c r="H75" s="827" t="s">
        <v>284</v>
      </c>
      <c r="I75" s="828" t="s">
        <v>452</v>
      </c>
      <c r="J75" s="827"/>
      <c r="K75" s="828"/>
      <c r="L75" s="843" t="s">
        <v>1315</v>
      </c>
      <c r="M75" s="915">
        <v>115501</v>
      </c>
      <c r="N75" s="843"/>
      <c r="O75" s="926"/>
    </row>
    <row r="76" spans="1:15" x14ac:dyDescent="0.2">
      <c r="A76" s="823"/>
      <c r="B76" s="824"/>
      <c r="C76" s="823" t="s">
        <v>2226</v>
      </c>
      <c r="D76" s="824" t="s">
        <v>44</v>
      </c>
      <c r="E76" s="825" t="s">
        <v>277</v>
      </c>
      <c r="F76" s="825"/>
      <c r="G76" s="832">
        <v>9804</v>
      </c>
      <c r="H76" s="827"/>
      <c r="I76" s="828"/>
      <c r="J76" s="827" t="s">
        <v>284</v>
      </c>
      <c r="K76" s="828" t="s">
        <v>44</v>
      </c>
      <c r="L76" s="829" t="s">
        <v>277</v>
      </c>
      <c r="M76" s="829"/>
      <c r="N76" s="882">
        <v>40428</v>
      </c>
      <c r="O76" s="927">
        <f t="shared" ref="O76:O83" si="9">(N76-G76)/G76*100</f>
        <v>312.36230110159119</v>
      </c>
    </row>
    <row r="77" spans="1:15" x14ac:dyDescent="0.2">
      <c r="A77" s="823"/>
      <c r="B77" s="824"/>
      <c r="C77" s="823" t="s">
        <v>2227</v>
      </c>
      <c r="D77" s="824" t="s">
        <v>1858</v>
      </c>
      <c r="E77" s="825" t="s">
        <v>1316</v>
      </c>
      <c r="F77" s="825"/>
      <c r="G77" s="832">
        <v>670</v>
      </c>
      <c r="H77" s="827"/>
      <c r="I77" s="828"/>
      <c r="J77" s="827" t="s">
        <v>284</v>
      </c>
      <c r="K77" s="828" t="s">
        <v>1858</v>
      </c>
      <c r="L77" s="829" t="s">
        <v>1316</v>
      </c>
      <c r="M77" s="829"/>
      <c r="N77" s="882">
        <v>624</v>
      </c>
      <c r="O77" s="927">
        <f t="shared" si="9"/>
        <v>-6.8656716417910451</v>
      </c>
    </row>
    <row r="78" spans="1:15" x14ac:dyDescent="0.2">
      <c r="A78" s="823"/>
      <c r="B78" s="824"/>
      <c r="C78" s="823" t="s">
        <v>2226</v>
      </c>
      <c r="D78" s="824" t="s">
        <v>1859</v>
      </c>
      <c r="E78" s="825" t="s">
        <v>276</v>
      </c>
      <c r="F78" s="825"/>
      <c r="G78" s="832">
        <v>50030</v>
      </c>
      <c r="H78" s="827"/>
      <c r="I78" s="828"/>
      <c r="J78" s="827" t="s">
        <v>284</v>
      </c>
      <c r="K78" s="828" t="s">
        <v>1859</v>
      </c>
      <c r="L78" s="829" t="s">
        <v>276</v>
      </c>
      <c r="M78" s="829"/>
      <c r="N78" s="882">
        <v>50546</v>
      </c>
      <c r="O78" s="927">
        <f t="shared" si="9"/>
        <v>1.0313811712972216</v>
      </c>
    </row>
    <row r="79" spans="1:15" x14ac:dyDescent="0.2">
      <c r="A79" s="862"/>
      <c r="B79" s="863"/>
      <c r="C79" s="862" t="s">
        <v>2226</v>
      </c>
      <c r="D79" s="863" t="s">
        <v>1860</v>
      </c>
      <c r="E79" s="825" t="s">
        <v>275</v>
      </c>
      <c r="F79" s="834"/>
      <c r="G79" s="835">
        <v>18402</v>
      </c>
      <c r="H79" s="864"/>
      <c r="I79" s="865"/>
      <c r="J79" s="864" t="s">
        <v>284</v>
      </c>
      <c r="K79" s="865" t="s">
        <v>1860</v>
      </c>
      <c r="L79" s="829" t="s">
        <v>275</v>
      </c>
      <c r="M79" s="836"/>
      <c r="N79" s="912">
        <v>23903</v>
      </c>
      <c r="O79" s="927">
        <f t="shared" si="9"/>
        <v>29.893489838061083</v>
      </c>
    </row>
    <row r="80" spans="1:15" x14ac:dyDescent="0.2">
      <c r="A80" s="851" t="s">
        <v>2226</v>
      </c>
      <c r="B80" s="852" t="s">
        <v>1317</v>
      </c>
      <c r="C80" s="851" t="s">
        <v>2226</v>
      </c>
      <c r="D80" s="852" t="s">
        <v>1318</v>
      </c>
      <c r="E80" s="902" t="s">
        <v>1319</v>
      </c>
      <c r="F80" s="916">
        <v>94912</v>
      </c>
      <c r="G80" s="869">
        <v>94912</v>
      </c>
      <c r="H80" s="906" t="s">
        <v>284</v>
      </c>
      <c r="I80" s="907" t="s">
        <v>1317</v>
      </c>
      <c r="J80" s="906" t="s">
        <v>284</v>
      </c>
      <c r="K80" s="907" t="s">
        <v>1318</v>
      </c>
      <c r="L80" s="908" t="s">
        <v>1319</v>
      </c>
      <c r="M80" s="930">
        <v>92808</v>
      </c>
      <c r="N80" s="892">
        <v>92808</v>
      </c>
      <c r="O80" s="927">
        <f t="shared" si="9"/>
        <v>-2.2167902899527983</v>
      </c>
    </row>
    <row r="81" spans="1:15" x14ac:dyDescent="0.2">
      <c r="A81" s="862" t="s">
        <v>273</v>
      </c>
      <c r="B81" s="863" t="s">
        <v>505</v>
      </c>
      <c r="C81" s="862" t="s">
        <v>273</v>
      </c>
      <c r="D81" s="863" t="s">
        <v>266</v>
      </c>
      <c r="E81" s="834" t="s">
        <v>274</v>
      </c>
      <c r="F81" s="835">
        <v>26689</v>
      </c>
      <c r="G81" s="832">
        <v>26689</v>
      </c>
      <c r="H81" s="864" t="s">
        <v>273</v>
      </c>
      <c r="I81" s="865" t="s">
        <v>505</v>
      </c>
      <c r="J81" s="864" t="s">
        <v>273</v>
      </c>
      <c r="K81" s="865" t="s">
        <v>266</v>
      </c>
      <c r="L81" s="836" t="s">
        <v>274</v>
      </c>
      <c r="M81" s="891">
        <v>20828</v>
      </c>
      <c r="N81" s="882">
        <v>20828</v>
      </c>
      <c r="O81" s="927">
        <f t="shared" si="9"/>
        <v>-21.960358200007494</v>
      </c>
    </row>
    <row r="82" spans="1:15" x14ac:dyDescent="0.2">
      <c r="A82" s="883" t="s">
        <v>273</v>
      </c>
      <c r="B82" s="884" t="s">
        <v>461</v>
      </c>
      <c r="C82" s="883" t="s">
        <v>273</v>
      </c>
      <c r="D82" s="884" t="s">
        <v>204</v>
      </c>
      <c r="E82" s="885" t="s">
        <v>272</v>
      </c>
      <c r="F82" s="886">
        <v>2827</v>
      </c>
      <c r="G82" s="886">
        <v>2827</v>
      </c>
      <c r="H82" s="887" t="s">
        <v>273</v>
      </c>
      <c r="I82" s="888" t="s">
        <v>461</v>
      </c>
      <c r="J82" s="887" t="s">
        <v>273</v>
      </c>
      <c r="K82" s="888" t="s">
        <v>204</v>
      </c>
      <c r="L82" s="889" t="s">
        <v>272</v>
      </c>
      <c r="M82" s="890">
        <v>3120</v>
      </c>
      <c r="N82" s="890">
        <v>3120</v>
      </c>
      <c r="O82" s="927">
        <f t="shared" si="9"/>
        <v>10.364343827378846</v>
      </c>
    </row>
    <row r="83" spans="1:15" x14ac:dyDescent="0.2">
      <c r="A83" s="883" t="s">
        <v>273</v>
      </c>
      <c r="B83" s="884" t="s">
        <v>458</v>
      </c>
      <c r="C83" s="883" t="s">
        <v>273</v>
      </c>
      <c r="D83" s="884" t="s">
        <v>125</v>
      </c>
      <c r="E83" s="885" t="s">
        <v>271</v>
      </c>
      <c r="F83" s="886">
        <v>175801</v>
      </c>
      <c r="G83" s="832">
        <v>175801</v>
      </c>
      <c r="H83" s="887" t="s">
        <v>273</v>
      </c>
      <c r="I83" s="888" t="s">
        <v>458</v>
      </c>
      <c r="J83" s="887" t="s">
        <v>273</v>
      </c>
      <c r="K83" s="888" t="s">
        <v>125</v>
      </c>
      <c r="L83" s="889" t="s">
        <v>271</v>
      </c>
      <c r="M83" s="890">
        <v>225998</v>
      </c>
      <c r="N83" s="890">
        <v>225998</v>
      </c>
      <c r="O83" s="927">
        <f t="shared" si="9"/>
        <v>28.553307432835989</v>
      </c>
    </row>
    <row r="84" spans="1:15" x14ac:dyDescent="0.2">
      <c r="A84" s="851" t="s">
        <v>273</v>
      </c>
      <c r="B84" s="852" t="s">
        <v>139</v>
      </c>
      <c r="C84" s="851" t="s">
        <v>273</v>
      </c>
      <c r="D84" s="852" t="s">
        <v>281</v>
      </c>
      <c r="E84" s="902" t="s">
        <v>540</v>
      </c>
      <c r="F84" s="878">
        <v>144375</v>
      </c>
      <c r="G84" s="869">
        <v>144375</v>
      </c>
      <c r="H84" s="846" t="s">
        <v>273</v>
      </c>
      <c r="I84" s="847" t="s">
        <v>139</v>
      </c>
      <c r="J84" s="846" t="s">
        <v>273</v>
      </c>
      <c r="K84" s="847" t="s">
        <v>281</v>
      </c>
      <c r="L84" s="908" t="s">
        <v>540</v>
      </c>
      <c r="M84" s="899">
        <v>122611</v>
      </c>
      <c r="N84" s="900">
        <v>122611</v>
      </c>
      <c r="O84" s="926">
        <f>(N84-G84)/G84*100</f>
        <v>-15.074632034632035</v>
      </c>
    </row>
    <row r="85" spans="1:15" x14ac:dyDescent="0.2">
      <c r="A85" s="871" t="s">
        <v>267</v>
      </c>
      <c r="B85" s="872" t="s">
        <v>505</v>
      </c>
      <c r="C85" s="871" t="s">
        <v>267</v>
      </c>
      <c r="D85" s="872" t="s">
        <v>266</v>
      </c>
      <c r="E85" s="873" t="s">
        <v>268</v>
      </c>
      <c r="F85" s="917">
        <v>107713</v>
      </c>
      <c r="G85" s="874">
        <v>107713</v>
      </c>
      <c r="H85" s="875" t="s">
        <v>267</v>
      </c>
      <c r="I85" s="876" t="s">
        <v>505</v>
      </c>
      <c r="J85" s="875" t="s">
        <v>267</v>
      </c>
      <c r="K85" s="876" t="s">
        <v>266</v>
      </c>
      <c r="L85" s="877" t="s">
        <v>268</v>
      </c>
      <c r="M85" s="881">
        <v>115974</v>
      </c>
      <c r="N85" s="913">
        <v>115974</v>
      </c>
      <c r="O85" s="927">
        <f t="shared" ref="O85:O88" si="10">(N85-G85)/G85*100</f>
        <v>7.6694549404435861</v>
      </c>
    </row>
    <row r="86" spans="1:15" x14ac:dyDescent="0.2">
      <c r="A86" s="823" t="s">
        <v>267</v>
      </c>
      <c r="B86" s="824" t="s">
        <v>461</v>
      </c>
      <c r="C86" s="823" t="s">
        <v>267</v>
      </c>
      <c r="D86" s="824" t="s">
        <v>204</v>
      </c>
      <c r="E86" s="885" t="s">
        <v>1323</v>
      </c>
      <c r="F86" s="886">
        <v>119038</v>
      </c>
      <c r="G86" s="886">
        <v>119038</v>
      </c>
      <c r="H86" s="827" t="s">
        <v>267</v>
      </c>
      <c r="I86" s="828" t="s">
        <v>461</v>
      </c>
      <c r="J86" s="827" t="s">
        <v>267</v>
      </c>
      <c r="K86" s="828" t="s">
        <v>204</v>
      </c>
      <c r="L86" s="889" t="s">
        <v>1323</v>
      </c>
      <c r="M86" s="890">
        <v>58441</v>
      </c>
      <c r="N86" s="890">
        <v>58441</v>
      </c>
      <c r="O86" s="927">
        <f t="shared" si="10"/>
        <v>-50.905593171928288</v>
      </c>
    </row>
    <row r="87" spans="1:15" x14ac:dyDescent="0.2">
      <c r="A87" s="883" t="s">
        <v>267</v>
      </c>
      <c r="B87" s="884" t="s">
        <v>1296</v>
      </c>
      <c r="C87" s="883" t="s">
        <v>267</v>
      </c>
      <c r="D87" s="884" t="s">
        <v>1313</v>
      </c>
      <c r="E87" s="885" t="s">
        <v>1869</v>
      </c>
      <c r="F87" s="886">
        <v>97</v>
      </c>
      <c r="G87" s="886">
        <v>97</v>
      </c>
      <c r="H87" s="887" t="s">
        <v>267</v>
      </c>
      <c r="I87" s="888" t="s">
        <v>1296</v>
      </c>
      <c r="J87" s="887" t="s">
        <v>267</v>
      </c>
      <c r="K87" s="888" t="s">
        <v>1313</v>
      </c>
      <c r="L87" s="889" t="s">
        <v>1869</v>
      </c>
      <c r="M87" s="890">
        <v>297</v>
      </c>
      <c r="N87" s="890">
        <v>297</v>
      </c>
      <c r="O87" s="927">
        <f t="shared" si="10"/>
        <v>206.18556701030926</v>
      </c>
    </row>
    <row r="88" spans="1:15" x14ac:dyDescent="0.2">
      <c r="A88" s="851" t="s">
        <v>267</v>
      </c>
      <c r="B88" s="852" t="s">
        <v>139</v>
      </c>
      <c r="C88" s="851" t="s">
        <v>267</v>
      </c>
      <c r="D88" s="852" t="s">
        <v>281</v>
      </c>
      <c r="E88" s="902" t="s">
        <v>265</v>
      </c>
      <c r="F88" s="886">
        <v>47556</v>
      </c>
      <c r="G88" s="869">
        <v>47556</v>
      </c>
      <c r="H88" s="846" t="s">
        <v>267</v>
      </c>
      <c r="I88" s="847" t="s">
        <v>139</v>
      </c>
      <c r="J88" s="846" t="s">
        <v>267</v>
      </c>
      <c r="K88" s="847" t="s">
        <v>281</v>
      </c>
      <c r="L88" s="908" t="s">
        <v>265</v>
      </c>
      <c r="M88" s="899">
        <v>35354</v>
      </c>
      <c r="N88" s="900">
        <v>35354</v>
      </c>
      <c r="O88" s="927">
        <f t="shared" si="10"/>
        <v>-25.658171418958702</v>
      </c>
    </row>
    <row r="89" spans="1:15" x14ac:dyDescent="0.2">
      <c r="A89" s="871" t="s">
        <v>264</v>
      </c>
      <c r="B89" s="872" t="s">
        <v>505</v>
      </c>
      <c r="C89" s="871" t="s">
        <v>264</v>
      </c>
      <c r="D89" s="872" t="s">
        <v>266</v>
      </c>
      <c r="E89" s="873" t="s">
        <v>560</v>
      </c>
      <c r="F89" s="917">
        <v>38001</v>
      </c>
      <c r="G89" s="874">
        <v>38001</v>
      </c>
      <c r="H89" s="875" t="s">
        <v>264</v>
      </c>
      <c r="I89" s="876" t="s">
        <v>505</v>
      </c>
      <c r="J89" s="875" t="s">
        <v>264</v>
      </c>
      <c r="K89" s="876" t="s">
        <v>266</v>
      </c>
      <c r="L89" s="877" t="s">
        <v>560</v>
      </c>
      <c r="M89" s="881">
        <v>52909</v>
      </c>
      <c r="N89" s="913">
        <v>52909</v>
      </c>
      <c r="O89" s="927">
        <f t="shared" ref="O89:O91" si="11">(N89-G89)/G89*100</f>
        <v>39.230546564564087</v>
      </c>
    </row>
    <row r="90" spans="1:15" x14ac:dyDescent="0.2">
      <c r="A90" s="883" t="s">
        <v>264</v>
      </c>
      <c r="B90" s="884" t="s">
        <v>461</v>
      </c>
      <c r="C90" s="883" t="s">
        <v>264</v>
      </c>
      <c r="D90" s="884" t="s">
        <v>204</v>
      </c>
      <c r="E90" s="885" t="s">
        <v>561</v>
      </c>
      <c r="F90" s="886">
        <v>82885</v>
      </c>
      <c r="G90" s="886">
        <v>82885</v>
      </c>
      <c r="H90" s="887" t="s">
        <v>264</v>
      </c>
      <c r="I90" s="888" t="s">
        <v>461</v>
      </c>
      <c r="J90" s="887" t="s">
        <v>264</v>
      </c>
      <c r="K90" s="888" t="s">
        <v>204</v>
      </c>
      <c r="L90" s="889" t="s">
        <v>561</v>
      </c>
      <c r="M90" s="890">
        <v>66168</v>
      </c>
      <c r="N90" s="890">
        <v>66168</v>
      </c>
      <c r="O90" s="927">
        <f t="shared" si="11"/>
        <v>-20.168908728961814</v>
      </c>
    </row>
    <row r="91" spans="1:15" x14ac:dyDescent="0.2">
      <c r="A91" s="851" t="s">
        <v>264</v>
      </c>
      <c r="B91" s="852" t="s">
        <v>458</v>
      </c>
      <c r="C91" s="851" t="s">
        <v>264</v>
      </c>
      <c r="D91" s="852" t="s">
        <v>125</v>
      </c>
      <c r="E91" s="902" t="s">
        <v>562</v>
      </c>
      <c r="F91" s="916">
        <v>817</v>
      </c>
      <c r="G91" s="916">
        <v>817</v>
      </c>
      <c r="H91" s="846" t="s">
        <v>264</v>
      </c>
      <c r="I91" s="847" t="s">
        <v>458</v>
      </c>
      <c r="J91" s="846" t="s">
        <v>264</v>
      </c>
      <c r="K91" s="847" t="s">
        <v>125</v>
      </c>
      <c r="L91" s="908" t="s">
        <v>562</v>
      </c>
      <c r="M91" s="899">
        <v>2005</v>
      </c>
      <c r="N91" s="900">
        <v>2005</v>
      </c>
      <c r="O91" s="927">
        <f t="shared" si="11"/>
        <v>145.41003671970626</v>
      </c>
    </row>
    <row r="92" spans="1:15" x14ac:dyDescent="0.2">
      <c r="A92" s="893" t="s">
        <v>260</v>
      </c>
      <c r="B92" s="894" t="s">
        <v>505</v>
      </c>
      <c r="C92" s="893" t="s">
        <v>260</v>
      </c>
      <c r="D92" s="894" t="s">
        <v>266</v>
      </c>
      <c r="E92" s="895" t="s">
        <v>543</v>
      </c>
      <c r="F92" s="918">
        <v>0</v>
      </c>
      <c r="G92" s="832">
        <v>0</v>
      </c>
      <c r="H92" s="896" t="s">
        <v>260</v>
      </c>
      <c r="I92" s="897" t="s">
        <v>505</v>
      </c>
      <c r="J92" s="896" t="s">
        <v>260</v>
      </c>
      <c r="K92" s="897" t="s">
        <v>266</v>
      </c>
      <c r="L92" s="848" t="s">
        <v>543</v>
      </c>
      <c r="M92" s="899">
        <v>0</v>
      </c>
      <c r="N92" s="900">
        <v>0</v>
      </c>
      <c r="O92" s="926"/>
    </row>
    <row r="93" spans="1:15" hidden="1" x14ac:dyDescent="0.2">
      <c r="A93" s="853" t="s">
        <v>2230</v>
      </c>
      <c r="B93" s="854" t="s">
        <v>505</v>
      </c>
      <c r="C93" s="853"/>
      <c r="D93" s="854"/>
      <c r="E93" s="855" t="s">
        <v>196</v>
      </c>
      <c r="F93" s="874">
        <v>14565</v>
      </c>
      <c r="G93" s="855"/>
      <c r="H93" s="853" t="s">
        <v>195</v>
      </c>
      <c r="I93" s="854" t="s">
        <v>505</v>
      </c>
      <c r="J93" s="853"/>
      <c r="K93" s="854"/>
      <c r="L93" s="855" t="s">
        <v>196</v>
      </c>
      <c r="M93" s="874">
        <v>9175</v>
      </c>
      <c r="N93" s="855"/>
      <c r="O93" s="926"/>
    </row>
    <row r="94" spans="1:15" hidden="1" x14ac:dyDescent="0.2">
      <c r="A94" s="823"/>
      <c r="B94" s="824"/>
      <c r="C94" s="823" t="s">
        <v>195</v>
      </c>
      <c r="D94" s="824" t="s">
        <v>266</v>
      </c>
      <c r="E94" s="825" t="s">
        <v>563</v>
      </c>
      <c r="F94" s="825"/>
      <c r="G94" s="832">
        <v>2509</v>
      </c>
      <c r="H94" s="823"/>
      <c r="I94" s="824"/>
      <c r="J94" s="823" t="s">
        <v>195</v>
      </c>
      <c r="K94" s="824" t="s">
        <v>266</v>
      </c>
      <c r="L94" s="825" t="s">
        <v>563</v>
      </c>
      <c r="M94" s="825"/>
      <c r="N94" s="832">
        <v>3114</v>
      </c>
      <c r="O94" s="926"/>
    </row>
    <row r="95" spans="1:15" hidden="1" x14ac:dyDescent="0.2">
      <c r="A95" s="823"/>
      <c r="B95" s="824"/>
      <c r="C95" s="823" t="s">
        <v>195</v>
      </c>
      <c r="D95" s="824" t="s">
        <v>261</v>
      </c>
      <c r="E95" s="825" t="s">
        <v>564</v>
      </c>
      <c r="F95" s="825"/>
      <c r="G95" s="832">
        <v>0</v>
      </c>
      <c r="H95" s="823"/>
      <c r="I95" s="824"/>
      <c r="J95" s="823" t="s">
        <v>195</v>
      </c>
      <c r="K95" s="824" t="s">
        <v>261</v>
      </c>
      <c r="L95" s="825" t="s">
        <v>564</v>
      </c>
      <c r="M95" s="825"/>
      <c r="N95" s="832">
        <v>0</v>
      </c>
      <c r="O95" s="926"/>
    </row>
    <row r="96" spans="1:15" hidden="1" x14ac:dyDescent="0.2">
      <c r="A96" s="851"/>
      <c r="B96" s="852"/>
      <c r="C96" s="851" t="s">
        <v>195</v>
      </c>
      <c r="D96" s="852" t="s">
        <v>215</v>
      </c>
      <c r="E96" s="867" t="s">
        <v>565</v>
      </c>
      <c r="F96" s="825"/>
      <c r="G96" s="869">
        <v>12056</v>
      </c>
      <c r="H96" s="851"/>
      <c r="I96" s="852"/>
      <c r="J96" s="851" t="s">
        <v>195</v>
      </c>
      <c r="K96" s="852" t="s">
        <v>215</v>
      </c>
      <c r="L96" s="867" t="s">
        <v>565</v>
      </c>
      <c r="M96" s="825"/>
      <c r="N96" s="869">
        <v>6061</v>
      </c>
      <c r="O96" s="926"/>
    </row>
    <row r="97" spans="1:15" hidden="1" x14ac:dyDescent="0.2">
      <c r="A97" s="893" t="s">
        <v>195</v>
      </c>
      <c r="B97" s="894" t="s">
        <v>461</v>
      </c>
      <c r="C97" s="893" t="s">
        <v>195</v>
      </c>
      <c r="D97" s="894" t="s">
        <v>204</v>
      </c>
      <c r="E97" s="895" t="s">
        <v>513</v>
      </c>
      <c r="F97" s="918">
        <v>24554</v>
      </c>
      <c r="G97" s="832">
        <v>24554</v>
      </c>
      <c r="H97" s="893" t="s">
        <v>195</v>
      </c>
      <c r="I97" s="894" t="s">
        <v>461</v>
      </c>
      <c r="J97" s="893" t="s">
        <v>195</v>
      </c>
      <c r="K97" s="894" t="s">
        <v>204</v>
      </c>
      <c r="L97" s="895" t="s">
        <v>513</v>
      </c>
      <c r="M97" s="918">
        <v>24554</v>
      </c>
      <c r="N97" s="832">
        <v>24554</v>
      </c>
      <c r="O97" s="926"/>
    </row>
    <row r="98" spans="1:15" x14ac:dyDescent="0.2">
      <c r="A98" s="823" t="s">
        <v>195</v>
      </c>
      <c r="B98" s="824" t="s">
        <v>458</v>
      </c>
      <c r="C98" s="823"/>
      <c r="D98" s="824"/>
      <c r="E98" s="825" t="s">
        <v>568</v>
      </c>
      <c r="F98" s="832">
        <v>7146</v>
      </c>
      <c r="G98" s="855"/>
      <c r="H98" s="827" t="s">
        <v>195</v>
      </c>
      <c r="I98" s="828" t="s">
        <v>458</v>
      </c>
      <c r="J98" s="827"/>
      <c r="K98" s="828"/>
      <c r="L98" s="829" t="s">
        <v>568</v>
      </c>
      <c r="M98" s="882">
        <v>7826</v>
      </c>
      <c r="N98" s="859"/>
      <c r="O98" s="926"/>
    </row>
    <row r="99" spans="1:15" x14ac:dyDescent="0.2">
      <c r="A99" s="823"/>
      <c r="B99" s="824"/>
      <c r="C99" s="823" t="s">
        <v>195</v>
      </c>
      <c r="D99" s="824" t="s">
        <v>125</v>
      </c>
      <c r="E99" s="825" t="s">
        <v>567</v>
      </c>
      <c r="F99" s="832"/>
      <c r="G99" s="832">
        <v>0</v>
      </c>
      <c r="H99" s="827"/>
      <c r="I99" s="828"/>
      <c r="J99" s="827" t="s">
        <v>195</v>
      </c>
      <c r="K99" s="828" t="s">
        <v>125</v>
      </c>
      <c r="L99" s="829" t="s">
        <v>567</v>
      </c>
      <c r="M99" s="882"/>
      <c r="N99" s="882">
        <v>0</v>
      </c>
      <c r="O99" s="926"/>
    </row>
    <row r="100" spans="1:15" x14ac:dyDescent="0.2">
      <c r="A100" s="851"/>
      <c r="B100" s="852"/>
      <c r="C100" s="851" t="s">
        <v>195</v>
      </c>
      <c r="D100" s="852" t="s">
        <v>113</v>
      </c>
      <c r="E100" s="867" t="s">
        <v>568</v>
      </c>
      <c r="F100" s="869"/>
      <c r="G100" s="832">
        <v>7146</v>
      </c>
      <c r="H100" s="846"/>
      <c r="I100" s="847"/>
      <c r="J100" s="846" t="s">
        <v>195</v>
      </c>
      <c r="K100" s="847" t="s">
        <v>113</v>
      </c>
      <c r="L100" s="848" t="s">
        <v>568</v>
      </c>
      <c r="M100" s="900"/>
      <c r="N100" s="882">
        <v>7826</v>
      </c>
      <c r="O100" s="927">
        <f t="shared" ref="O100" si="12">(N100-G100)/G100*100</f>
        <v>9.5158130422614047</v>
      </c>
    </row>
    <row r="101" spans="1:15" hidden="1" x14ac:dyDescent="0.2">
      <c r="A101" s="851" t="s">
        <v>195</v>
      </c>
      <c r="B101" s="852" t="s">
        <v>139</v>
      </c>
      <c r="C101" s="851" t="s">
        <v>195</v>
      </c>
      <c r="D101" s="852" t="s">
        <v>281</v>
      </c>
      <c r="E101" s="867" t="s">
        <v>569</v>
      </c>
      <c r="F101" s="918">
        <v>32530</v>
      </c>
      <c r="G101" s="918">
        <v>32530</v>
      </c>
      <c r="H101" s="851" t="s">
        <v>195</v>
      </c>
      <c r="I101" s="852" t="s">
        <v>139</v>
      </c>
      <c r="J101" s="851" t="s">
        <v>195</v>
      </c>
      <c r="K101" s="852" t="s">
        <v>281</v>
      </c>
      <c r="L101" s="867" t="s">
        <v>569</v>
      </c>
      <c r="M101" s="918">
        <v>49584</v>
      </c>
      <c r="N101" s="918">
        <v>49584</v>
      </c>
      <c r="O101" s="926"/>
    </row>
    <row r="102" spans="1:15" x14ac:dyDescent="0.2">
      <c r="A102" s="871" t="s">
        <v>1184</v>
      </c>
      <c r="B102" s="872" t="s">
        <v>505</v>
      </c>
      <c r="C102" s="871" t="s">
        <v>1184</v>
      </c>
      <c r="D102" s="872" t="s">
        <v>266</v>
      </c>
      <c r="E102" s="873" t="s">
        <v>1700</v>
      </c>
      <c r="F102" s="918">
        <v>1112247</v>
      </c>
      <c r="G102" s="918">
        <v>1112247</v>
      </c>
      <c r="H102" s="857" t="s">
        <v>1184</v>
      </c>
      <c r="I102" s="858" t="s">
        <v>505</v>
      </c>
      <c r="J102" s="857" t="s">
        <v>1184</v>
      </c>
      <c r="K102" s="858" t="s">
        <v>266</v>
      </c>
      <c r="L102" s="859" t="s">
        <v>2140</v>
      </c>
      <c r="M102" s="881">
        <v>1097153</v>
      </c>
      <c r="N102" s="913">
        <v>1097153</v>
      </c>
      <c r="O102" s="926"/>
    </row>
    <row r="103" spans="1:15" x14ac:dyDescent="0.2">
      <c r="A103" s="919"/>
      <c r="B103" s="920"/>
      <c r="C103" s="919"/>
      <c r="D103" s="920"/>
      <c r="E103" s="921"/>
      <c r="F103" s="922"/>
      <c r="G103" s="921"/>
      <c r="H103" s="906" t="s">
        <v>1184</v>
      </c>
      <c r="I103" s="907" t="s">
        <v>1293</v>
      </c>
      <c r="J103" s="906" t="s">
        <v>1184</v>
      </c>
      <c r="K103" s="907" t="s">
        <v>1336</v>
      </c>
      <c r="L103" s="908" t="s">
        <v>2141</v>
      </c>
      <c r="M103" s="892">
        <v>127101</v>
      </c>
      <c r="N103" s="892">
        <v>127101</v>
      </c>
      <c r="O103" s="926"/>
    </row>
    <row r="104" spans="1:15" x14ac:dyDescent="0.2">
      <c r="M104" s="931">
        <f>M102+M103</f>
        <v>1224254</v>
      </c>
      <c r="N104" s="931">
        <f>N102+N103</f>
        <v>1224254</v>
      </c>
      <c r="O104" s="926">
        <f>(N104-G102)/G102*100</f>
        <v>10.070335096430918</v>
      </c>
    </row>
    <row r="105" spans="1:15" x14ac:dyDescent="0.2">
      <c r="O105" s="926"/>
    </row>
  </sheetData>
  <mergeCells count="12">
    <mergeCell ref="A3:E3"/>
    <mergeCell ref="F3:G3"/>
    <mergeCell ref="A4:D4"/>
    <mergeCell ref="E4:E5"/>
    <mergeCell ref="A5:B5"/>
    <mergeCell ref="C5:D5"/>
    <mergeCell ref="H3:L3"/>
    <mergeCell ref="M3:N3"/>
    <mergeCell ref="H4:K4"/>
    <mergeCell ref="L4:L5"/>
    <mergeCell ref="H5:I5"/>
    <mergeCell ref="J5:K5"/>
  </mergeCells>
  <phoneticPr fontId="3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0.39997558519241921"/>
  </sheetPr>
  <dimension ref="A1:X35"/>
  <sheetViews>
    <sheetView workbookViewId="0">
      <selection activeCell="Y14" sqref="Y14"/>
    </sheetView>
  </sheetViews>
  <sheetFormatPr defaultColWidth="9" defaultRowHeight="13" x14ac:dyDescent="0.2"/>
  <cols>
    <col min="1" max="1" width="1.453125" style="217" customWidth="1"/>
    <col min="2" max="2" width="9.08984375" style="217" bestFit="1" customWidth="1"/>
    <col min="3" max="3" width="1" style="217" customWidth="1"/>
    <col min="4" max="5" width="3" style="217" customWidth="1"/>
    <col min="6" max="6" width="9.08984375" style="217" bestFit="1" customWidth="1"/>
    <col min="7" max="7" width="3.26953125" style="217" customWidth="1"/>
    <col min="8" max="8" width="9" style="217"/>
    <col min="9" max="9" width="3.90625" style="217" customWidth="1"/>
    <col min="10" max="10" width="2" style="217" customWidth="1"/>
    <col min="11" max="11" width="6.26953125" style="217" customWidth="1"/>
    <col min="12" max="12" width="10.26953125" style="217" customWidth="1"/>
    <col min="13" max="13" width="8.6328125" style="217" customWidth="1"/>
    <col min="14" max="14" width="1.6328125" style="217" customWidth="1"/>
    <col min="15" max="15" width="2.90625" style="217" customWidth="1"/>
    <col min="16" max="16" width="3" style="217" customWidth="1"/>
    <col min="17" max="17" width="10" style="217" customWidth="1"/>
    <col min="18" max="18" width="3.26953125" style="217" customWidth="1"/>
    <col min="19" max="19" width="4.6328125" style="217" customWidth="1"/>
    <col min="20" max="20" width="9.26953125" style="217" bestFit="1" customWidth="1"/>
    <col min="21" max="21" width="1.08984375" style="217" customWidth="1"/>
    <col min="22" max="22" width="3.90625" style="217" customWidth="1"/>
    <col min="23" max="23" width="9.36328125" style="217" bestFit="1" customWidth="1"/>
    <col min="24" max="24" width="9.26953125" style="217" bestFit="1" customWidth="1"/>
    <col min="25" max="16384" width="9" style="217"/>
  </cols>
  <sheetData>
    <row r="1" spans="1:24" ht="16.5" x14ac:dyDescent="0.25">
      <c r="A1" s="662"/>
      <c r="B1" s="662"/>
      <c r="C1" s="662"/>
      <c r="D1" s="662"/>
      <c r="E1" s="662"/>
      <c r="F1" s="662"/>
      <c r="G1" s="662"/>
      <c r="H1" s="662"/>
      <c r="I1" s="661" t="s">
        <v>2176</v>
      </c>
      <c r="J1" s="662"/>
      <c r="K1" s="662"/>
      <c r="L1" s="662"/>
      <c r="M1" s="662"/>
      <c r="N1" s="662"/>
      <c r="O1" s="662"/>
      <c r="P1" s="662"/>
      <c r="Q1" s="662"/>
      <c r="R1" s="662"/>
      <c r="S1" s="662"/>
      <c r="T1" s="939" t="s">
        <v>2215</v>
      </c>
      <c r="U1" s="662"/>
      <c r="V1" s="662"/>
      <c r="W1" s="662"/>
      <c r="X1" s="662"/>
    </row>
    <row r="2" spans="1:24" x14ac:dyDescent="0.2">
      <c r="A2" s="662"/>
      <c r="B2" s="662"/>
      <c r="C2" s="662"/>
      <c r="D2" s="662"/>
      <c r="E2" s="662"/>
      <c r="F2" s="662"/>
      <c r="G2" s="662"/>
      <c r="H2" s="662"/>
      <c r="I2" s="662"/>
      <c r="J2" s="662"/>
      <c r="K2" s="662"/>
      <c r="L2" s="662"/>
      <c r="M2" s="662"/>
      <c r="N2" s="662"/>
      <c r="O2" s="662"/>
      <c r="P2" s="662"/>
      <c r="Q2" s="662"/>
      <c r="R2" s="662"/>
      <c r="S2" s="662"/>
      <c r="T2" s="662"/>
      <c r="U2" s="662"/>
      <c r="V2" s="662"/>
      <c r="W2" s="662"/>
      <c r="X2" s="663" t="s">
        <v>681</v>
      </c>
    </row>
    <row r="3" spans="1:24" x14ac:dyDescent="0.2">
      <c r="A3" s="662"/>
      <c r="B3" s="662"/>
      <c r="C3" s="662"/>
      <c r="D3" s="662"/>
      <c r="E3" s="662"/>
      <c r="F3" s="662"/>
      <c r="G3" s="662"/>
      <c r="H3" s="662"/>
      <c r="I3" s="662"/>
      <c r="J3" s="662"/>
      <c r="K3" s="662"/>
      <c r="L3" s="662"/>
      <c r="M3" s="662"/>
      <c r="N3" s="662"/>
      <c r="O3" s="662"/>
      <c r="P3" s="662"/>
      <c r="Q3" s="662"/>
      <c r="R3" s="662"/>
      <c r="S3" s="662"/>
      <c r="T3" s="662"/>
      <c r="U3" s="662"/>
      <c r="V3" s="662"/>
      <c r="W3" s="662"/>
      <c r="X3" s="662"/>
    </row>
    <row r="4" spans="1:24" x14ac:dyDescent="0.2">
      <c r="A4" s="662"/>
      <c r="B4" s="662"/>
      <c r="C4" s="662"/>
      <c r="D4" s="662"/>
      <c r="E4" s="662"/>
      <c r="F4" s="302" t="s">
        <v>570</v>
      </c>
      <c r="G4" s="662"/>
      <c r="H4" s="662"/>
      <c r="I4" s="662"/>
      <c r="J4" s="662"/>
      <c r="K4" s="662"/>
      <c r="L4" s="662"/>
      <c r="M4" s="662"/>
      <c r="N4" s="662"/>
      <c r="O4" s="662"/>
      <c r="P4" s="662"/>
      <c r="Q4" s="662"/>
      <c r="R4" s="662"/>
      <c r="S4" s="662"/>
      <c r="T4" s="662"/>
      <c r="U4" s="662"/>
      <c r="V4" s="983" t="s">
        <v>672</v>
      </c>
      <c r="W4" s="984"/>
      <c r="X4" s="985"/>
    </row>
    <row r="5" spans="1:24" x14ac:dyDescent="0.2">
      <c r="A5" s="303"/>
      <c r="B5" s="303"/>
      <c r="C5" s="303"/>
      <c r="D5" s="303"/>
      <c r="E5" s="303"/>
      <c r="F5" s="664">
        <f>F7+F9</f>
        <v>379789.20749919245</v>
      </c>
      <c r="G5" s="303"/>
      <c r="H5" s="303"/>
      <c r="I5" s="303"/>
      <c r="J5" s="303"/>
      <c r="K5" s="303"/>
      <c r="L5" s="303"/>
      <c r="M5" s="303"/>
      <c r="N5" s="303"/>
      <c r="O5" s="303"/>
      <c r="P5" s="303"/>
      <c r="Q5" s="662"/>
      <c r="R5" s="662"/>
      <c r="S5" s="662"/>
      <c r="T5" s="662"/>
      <c r="U5" s="662"/>
      <c r="V5" s="662"/>
      <c r="W5" s="665">
        <f>+W10+W18+W25</f>
        <v>3898237.5729930443</v>
      </c>
      <c r="X5" s="666">
        <f>+W5/W5</f>
        <v>1</v>
      </c>
    </row>
    <row r="6" spans="1:24" x14ac:dyDescent="0.2">
      <c r="A6" s="303"/>
      <c r="B6" s="303"/>
      <c r="C6" s="303"/>
      <c r="D6" s="303"/>
      <c r="E6" s="305"/>
      <c r="F6" s="306"/>
      <c r="G6" s="307"/>
      <c r="H6" s="308"/>
      <c r="I6" s="303"/>
      <c r="J6" s="303"/>
      <c r="K6" s="303"/>
      <c r="L6" s="303"/>
      <c r="M6" s="303"/>
      <c r="N6" s="303"/>
      <c r="O6" s="303"/>
      <c r="P6" s="303"/>
      <c r="Q6" s="662"/>
      <c r="R6" s="662"/>
      <c r="S6" s="662"/>
      <c r="T6" s="303"/>
      <c r="U6" s="303"/>
      <c r="V6" s="303"/>
      <c r="W6" s="306" t="s">
        <v>663</v>
      </c>
      <c r="X6" s="662"/>
    </row>
    <row r="7" spans="1:24" x14ac:dyDescent="0.2">
      <c r="A7" s="303"/>
      <c r="B7" s="350" t="s">
        <v>661</v>
      </c>
      <c r="C7" s="310"/>
      <c r="D7" s="303"/>
      <c r="E7" s="311"/>
      <c r="F7" s="286">
        <f>+'3農林水産2'!C18</f>
        <v>114799.91419336529</v>
      </c>
      <c r="G7" s="303"/>
      <c r="H7" s="303"/>
      <c r="I7" s="303"/>
      <c r="J7" s="303"/>
      <c r="K7" s="303"/>
      <c r="L7" s="662"/>
      <c r="M7" s="303"/>
      <c r="N7" s="303"/>
      <c r="O7" s="303"/>
      <c r="P7" s="303"/>
      <c r="Q7" s="662"/>
      <c r="R7" s="662"/>
      <c r="S7" s="662"/>
      <c r="T7" s="303"/>
      <c r="U7" s="303"/>
      <c r="V7" s="303"/>
      <c r="W7" s="287" t="s">
        <v>673</v>
      </c>
      <c r="X7" s="662"/>
    </row>
    <row r="8" spans="1:24" x14ac:dyDescent="0.2">
      <c r="A8" s="303"/>
      <c r="B8" s="665">
        <f>B14+B19</f>
        <v>978441.03166363155</v>
      </c>
      <c r="C8" s="310"/>
      <c r="D8" s="303"/>
      <c r="E8" s="311"/>
      <c r="F8" s="287"/>
      <c r="G8" s="303"/>
      <c r="H8" s="303"/>
      <c r="I8" s="303"/>
      <c r="J8" s="303"/>
      <c r="K8" s="303"/>
      <c r="L8" s="309" t="s">
        <v>669</v>
      </c>
      <c r="M8" s="303">
        <f>L16+L19</f>
        <v>1638449.4885835734</v>
      </c>
      <c r="N8" s="303"/>
      <c r="O8" s="303"/>
      <c r="P8" s="303"/>
      <c r="Q8" s="662"/>
      <c r="R8" s="662"/>
      <c r="S8" s="662"/>
      <c r="T8" s="303"/>
      <c r="U8" s="303"/>
      <c r="V8" s="303"/>
      <c r="W8" s="287" t="s">
        <v>674</v>
      </c>
      <c r="X8" s="662"/>
    </row>
    <row r="9" spans="1:24" x14ac:dyDescent="0.2">
      <c r="A9" s="303"/>
      <c r="B9" s="303"/>
      <c r="C9" s="303"/>
      <c r="D9" s="303"/>
      <c r="E9" s="311"/>
      <c r="F9" s="287">
        <f>+'3農林水産2'!D18</f>
        <v>264989.29330582719</v>
      </c>
      <c r="G9" s="303"/>
      <c r="H9" s="303"/>
      <c r="I9" s="303"/>
      <c r="J9" s="303"/>
      <c r="K9" s="303"/>
      <c r="L9" s="303"/>
      <c r="M9" s="303"/>
      <c r="N9" s="303"/>
      <c r="O9" s="303"/>
      <c r="P9" s="312" t="s">
        <v>680</v>
      </c>
      <c r="Q9" s="662"/>
      <c r="R9" s="662"/>
      <c r="S9" s="662"/>
      <c r="T9" s="303"/>
      <c r="U9" s="303"/>
      <c r="V9" s="303"/>
      <c r="W9" s="287" t="s">
        <v>675</v>
      </c>
      <c r="X9" s="662"/>
    </row>
    <row r="10" spans="1:24" x14ac:dyDescent="0.2">
      <c r="A10" s="303"/>
      <c r="B10" s="306" t="s">
        <v>690</v>
      </c>
      <c r="C10" s="310"/>
      <c r="D10" s="303"/>
      <c r="E10" s="311"/>
      <c r="F10" s="286"/>
      <c r="G10" s="303"/>
      <c r="H10" s="303"/>
      <c r="I10" s="303"/>
      <c r="J10" s="303"/>
      <c r="K10" s="303"/>
      <c r="L10" s="303"/>
      <c r="M10" s="313" t="s">
        <v>668</v>
      </c>
      <c r="N10" s="303"/>
      <c r="O10" s="303"/>
      <c r="P10" s="303"/>
      <c r="Q10" s="662"/>
      <c r="R10" s="662"/>
      <c r="S10" s="662"/>
      <c r="T10" s="303"/>
      <c r="U10" s="303"/>
      <c r="V10" s="303"/>
      <c r="W10" s="287">
        <f>+'3農林水産2'!C20</f>
        <v>653033.02565565321</v>
      </c>
      <c r="X10" s="655" t="s">
        <v>2231</v>
      </c>
    </row>
    <row r="11" spans="1:24" x14ac:dyDescent="0.2">
      <c r="A11" s="303"/>
      <c r="B11" s="287" t="s">
        <v>662</v>
      </c>
      <c r="C11" s="310"/>
      <c r="D11" s="303"/>
      <c r="E11" s="311"/>
      <c r="F11" s="662"/>
      <c r="G11" s="303"/>
      <c r="H11" s="303"/>
      <c r="I11" s="303"/>
      <c r="J11" s="303"/>
      <c r="K11" s="303"/>
      <c r="L11" s="314"/>
      <c r="M11" s="306">
        <f>+'5食品加工2'!H21</f>
        <v>97622.476312286162</v>
      </c>
      <c r="N11" s="303"/>
      <c r="O11" s="303"/>
      <c r="P11" s="303"/>
      <c r="Q11" s="662"/>
      <c r="R11" s="662"/>
      <c r="S11" s="662"/>
      <c r="T11" s="303"/>
      <c r="U11" s="303"/>
      <c r="V11" s="303"/>
      <c r="W11" s="667">
        <f>+W10/W$5</f>
        <v>0.16752006860224741</v>
      </c>
      <c r="X11" s="662"/>
    </row>
    <row r="12" spans="1:24" x14ac:dyDescent="0.2">
      <c r="A12" s="303"/>
      <c r="B12" s="287" t="s">
        <v>663</v>
      </c>
      <c r="C12" s="310"/>
      <c r="D12" s="303"/>
      <c r="E12" s="311"/>
      <c r="F12" s="302" t="s">
        <v>655</v>
      </c>
      <c r="G12" s="303"/>
      <c r="H12" s="303"/>
      <c r="I12" s="303"/>
      <c r="J12" s="303"/>
      <c r="K12" s="303"/>
      <c r="L12" s="305"/>
      <c r="M12" s="668"/>
      <c r="N12" s="303"/>
      <c r="O12" s="303"/>
      <c r="P12" s="303"/>
      <c r="Q12" s="317" t="s">
        <v>670</v>
      </c>
      <c r="R12" s="669"/>
      <c r="S12" s="981">
        <f>Q14+Q16</f>
        <v>1275301.2946007098</v>
      </c>
      <c r="T12" s="982"/>
      <c r="U12" s="303"/>
      <c r="V12" s="303"/>
      <c r="W12" s="668"/>
      <c r="X12" s="662"/>
    </row>
    <row r="13" spans="1:24" x14ac:dyDescent="0.2">
      <c r="A13" s="303"/>
      <c r="B13" s="287" t="s">
        <v>664</v>
      </c>
      <c r="C13" s="310"/>
      <c r="D13" s="303"/>
      <c r="E13" s="311"/>
      <c r="F13" s="664">
        <f>F14+F16</f>
        <v>463196.6406316277</v>
      </c>
      <c r="G13" s="303"/>
      <c r="H13" s="303"/>
      <c r="I13" s="303"/>
      <c r="J13" s="303"/>
      <c r="K13" s="303"/>
      <c r="L13" s="303"/>
      <c r="M13" s="286">
        <f>+'5食品加工2'!I21</f>
        <v>278083.09570835711</v>
      </c>
      <c r="N13" s="303"/>
      <c r="O13" s="303"/>
      <c r="P13" s="303"/>
      <c r="Q13" s="670"/>
      <c r="R13" s="671"/>
      <c r="S13" s="303"/>
      <c r="T13" s="303"/>
      <c r="U13" s="303"/>
      <c r="V13" s="303"/>
      <c r="W13" s="672"/>
      <c r="X13" s="662"/>
    </row>
    <row r="14" spans="1:24" x14ac:dyDescent="0.2">
      <c r="A14" s="303"/>
      <c r="B14" s="286">
        <f>+F7+F14+F24</f>
        <v>271547.98762586515</v>
      </c>
      <c r="C14" s="310"/>
      <c r="D14" s="303"/>
      <c r="E14" s="311"/>
      <c r="F14" s="321">
        <f>+'3農林水産2'!H18</f>
        <v>115709.75526231609</v>
      </c>
      <c r="G14" s="303"/>
      <c r="H14" s="303"/>
      <c r="I14" s="303"/>
      <c r="J14" s="303"/>
      <c r="K14" s="662"/>
      <c r="L14" s="303"/>
      <c r="M14" s="303"/>
      <c r="N14" s="303"/>
      <c r="O14" s="303"/>
      <c r="P14" s="303"/>
      <c r="Q14" s="673">
        <f>+'5食品加工2'!C21</f>
        <v>298101.33071891393</v>
      </c>
      <c r="R14" s="674"/>
      <c r="S14" s="311"/>
      <c r="T14" s="303"/>
      <c r="U14" s="303"/>
      <c r="V14" s="303"/>
      <c r="W14" s="287" t="s">
        <v>676</v>
      </c>
      <c r="X14" s="662"/>
    </row>
    <row r="15" spans="1:24" x14ac:dyDescent="0.2">
      <c r="A15" s="303"/>
      <c r="B15" s="306"/>
      <c r="C15" s="311"/>
      <c r="D15" s="308"/>
      <c r="E15" s="286"/>
      <c r="F15" s="306"/>
      <c r="G15" s="307"/>
      <c r="H15" s="303"/>
      <c r="I15" s="303"/>
      <c r="J15" s="303"/>
      <c r="K15" s="675"/>
      <c r="L15" s="325" t="s">
        <v>571</v>
      </c>
      <c r="M15" s="326"/>
      <c r="N15" s="307"/>
      <c r="O15" s="303"/>
      <c r="P15" s="303"/>
      <c r="Q15" s="676"/>
      <c r="R15" s="671"/>
      <c r="S15" s="311"/>
      <c r="T15" s="303"/>
      <c r="U15" s="303"/>
      <c r="V15" s="303"/>
      <c r="W15" s="287" t="s">
        <v>677</v>
      </c>
      <c r="X15" s="662"/>
    </row>
    <row r="16" spans="1:24" x14ac:dyDescent="0.2">
      <c r="A16" s="303"/>
      <c r="B16" s="287"/>
      <c r="C16" s="310"/>
      <c r="D16" s="303"/>
      <c r="E16" s="311"/>
      <c r="F16" s="287">
        <f>+'3農林水産2'!I18</f>
        <v>347486.88536931161</v>
      </c>
      <c r="G16" s="303"/>
      <c r="H16" s="303"/>
      <c r="I16" s="303"/>
      <c r="J16" s="303"/>
      <c r="K16" s="307"/>
      <c r="L16" s="308">
        <f>+Q14+Q20</f>
        <v>399580.77663757995</v>
      </c>
      <c r="M16" s="305"/>
      <c r="N16" s="303"/>
      <c r="O16" s="325"/>
      <c r="P16" s="306"/>
      <c r="Q16" s="677">
        <f>+'5食品加工2'!D21</f>
        <v>977199.96388179576</v>
      </c>
      <c r="R16" s="678"/>
      <c r="S16" s="330"/>
      <c r="T16" s="303"/>
      <c r="U16" s="303"/>
      <c r="V16" s="303"/>
      <c r="W16" s="287" t="s">
        <v>674</v>
      </c>
      <c r="X16" s="662"/>
    </row>
    <row r="17" spans="1:24" x14ac:dyDescent="0.2">
      <c r="A17" s="303"/>
      <c r="B17" s="287" t="s">
        <v>665</v>
      </c>
      <c r="C17" s="310"/>
      <c r="D17" s="303"/>
      <c r="E17" s="311"/>
      <c r="F17" s="286"/>
      <c r="G17" s="303"/>
      <c r="H17" s="303"/>
      <c r="I17" s="303"/>
      <c r="J17" s="303"/>
      <c r="K17" s="330"/>
      <c r="L17" s="679"/>
      <c r="M17" s="326"/>
      <c r="N17" s="303"/>
      <c r="O17" s="303"/>
      <c r="P17" s="311"/>
      <c r="Q17" s="680"/>
      <c r="R17" s="674"/>
      <c r="S17" s="303"/>
      <c r="T17" s="303"/>
      <c r="U17" s="303"/>
      <c r="V17" s="303"/>
      <c r="W17" s="287" t="s">
        <v>675</v>
      </c>
      <c r="X17" s="662"/>
    </row>
    <row r="18" spans="1:24" x14ac:dyDescent="0.2">
      <c r="A18" s="303"/>
      <c r="B18" s="287" t="s">
        <v>666</v>
      </c>
      <c r="C18" s="310"/>
      <c r="D18" s="303"/>
      <c r="E18" s="311"/>
      <c r="F18" s="662"/>
      <c r="G18" s="303"/>
      <c r="H18" s="662"/>
      <c r="I18" s="303"/>
      <c r="J18" s="303"/>
      <c r="K18" s="311"/>
      <c r="L18" s="310" t="s">
        <v>679</v>
      </c>
      <c r="M18" s="314"/>
      <c r="N18" s="303"/>
      <c r="O18" s="303"/>
      <c r="P18" s="311"/>
      <c r="Q18" s="669"/>
      <c r="R18" s="669"/>
      <c r="S18" s="662"/>
      <c r="T18" s="303"/>
      <c r="U18" s="303"/>
      <c r="V18" s="303"/>
      <c r="W18" s="681">
        <f>+'5食品加工2'!C23</f>
        <v>2125593.5473373909</v>
      </c>
      <c r="X18" s="655" t="s">
        <v>2232</v>
      </c>
    </row>
    <row r="19" spans="1:24" x14ac:dyDescent="0.2">
      <c r="A19" s="303"/>
      <c r="B19" s="287">
        <f>+F9+F16+F26</f>
        <v>706893.04403776641</v>
      </c>
      <c r="C19" s="310"/>
      <c r="D19" s="303"/>
      <c r="E19" s="311"/>
      <c r="F19" s="303"/>
      <c r="G19" s="303"/>
      <c r="H19" s="334"/>
      <c r="I19" s="303"/>
      <c r="J19" s="303"/>
      <c r="K19" s="307"/>
      <c r="L19" s="308">
        <f>+Q16+Q22</f>
        <v>1238868.7119459934</v>
      </c>
      <c r="M19" s="305"/>
      <c r="N19" s="303"/>
      <c r="O19" s="303"/>
      <c r="P19" s="311"/>
      <c r="Q19" s="335" t="s">
        <v>656</v>
      </c>
      <c r="R19" s="979">
        <f>Q20+Q22</f>
        <v>363148.19398286351</v>
      </c>
      <c r="S19" s="980"/>
      <c r="T19" s="303"/>
      <c r="U19" s="303"/>
      <c r="V19" s="303"/>
      <c r="W19" s="682">
        <f>+W18/W$5</f>
        <v>0.54527039656676757</v>
      </c>
      <c r="X19" s="662"/>
    </row>
    <row r="20" spans="1:24" x14ac:dyDescent="0.2">
      <c r="A20" s="303"/>
      <c r="B20" s="287"/>
      <c r="C20" s="310"/>
      <c r="D20" s="303"/>
      <c r="E20" s="311"/>
      <c r="F20" s="303"/>
      <c r="G20" s="303"/>
      <c r="H20" s="303"/>
      <c r="I20" s="303"/>
      <c r="J20" s="303"/>
      <c r="K20" s="303"/>
      <c r="L20" s="303"/>
      <c r="M20" s="303"/>
      <c r="N20" s="303"/>
      <c r="O20" s="303"/>
      <c r="P20" s="286"/>
      <c r="Q20" s="683">
        <f>+'5食品加工2'!M21</f>
        <v>101479.44591866604</v>
      </c>
      <c r="R20" s="684"/>
      <c r="S20" s="662"/>
      <c r="T20" s="303"/>
      <c r="U20" s="303"/>
      <c r="V20" s="303"/>
      <c r="W20" s="287"/>
      <c r="X20" s="662"/>
    </row>
    <row r="21" spans="1:24" x14ac:dyDescent="0.2">
      <c r="A21" s="303"/>
      <c r="B21" s="286"/>
      <c r="C21" s="310"/>
      <c r="D21" s="303"/>
      <c r="E21" s="311"/>
      <c r="F21" s="662"/>
      <c r="G21" s="303"/>
      <c r="H21" s="303"/>
      <c r="I21" s="303"/>
      <c r="J21" s="303"/>
      <c r="K21" s="303"/>
      <c r="L21" s="303"/>
      <c r="M21" s="303"/>
      <c r="N21" s="303"/>
      <c r="O21" s="303"/>
      <c r="P21" s="314"/>
      <c r="Q21" s="685"/>
      <c r="R21" s="686"/>
      <c r="S21" s="662"/>
      <c r="T21" s="350" t="s">
        <v>671</v>
      </c>
      <c r="U21" s="303"/>
      <c r="V21" s="303"/>
      <c r="W21" s="672"/>
      <c r="X21" s="662"/>
    </row>
    <row r="22" spans="1:24" x14ac:dyDescent="0.2">
      <c r="A22" s="303"/>
      <c r="B22" s="303"/>
      <c r="C22" s="303"/>
      <c r="D22" s="303"/>
      <c r="E22" s="311"/>
      <c r="F22" s="302" t="s">
        <v>656</v>
      </c>
      <c r="G22" s="303"/>
      <c r="H22" s="303"/>
      <c r="I22" s="303"/>
      <c r="J22" s="303"/>
      <c r="K22" s="303"/>
      <c r="L22" s="303"/>
      <c r="M22" s="303"/>
      <c r="N22" s="303"/>
      <c r="O22" s="303"/>
      <c r="P22" s="314"/>
      <c r="Q22" s="687">
        <f>+'5食品加工2'!N21</f>
        <v>261668.74806419748</v>
      </c>
      <c r="R22" s="684"/>
      <c r="S22" s="662"/>
      <c r="T22" s="665">
        <f>T25+T27</f>
        <v>1119611</v>
      </c>
      <c r="U22" s="303"/>
      <c r="V22" s="303"/>
      <c r="W22" s="668"/>
      <c r="X22" s="662"/>
    </row>
    <row r="23" spans="1:24" x14ac:dyDescent="0.2">
      <c r="A23" s="303"/>
      <c r="B23" s="303"/>
      <c r="C23" s="303"/>
      <c r="D23" s="303"/>
      <c r="E23" s="311"/>
      <c r="F23" s="664">
        <f>F24+F26</f>
        <v>135455.18353281135</v>
      </c>
      <c r="G23" s="303"/>
      <c r="H23" s="303"/>
      <c r="I23" s="303"/>
      <c r="J23" s="303"/>
      <c r="K23" s="303"/>
      <c r="L23" s="303"/>
      <c r="M23" s="303"/>
      <c r="N23" s="303"/>
      <c r="O23" s="303"/>
      <c r="P23" s="303"/>
      <c r="Q23" s="662"/>
      <c r="R23" s="662"/>
      <c r="S23" s="662"/>
      <c r="T23" s="303"/>
      <c r="U23" s="303"/>
      <c r="V23" s="303"/>
      <c r="W23" s="287" t="s">
        <v>678</v>
      </c>
      <c r="X23" s="662"/>
    </row>
    <row r="24" spans="1:24" x14ac:dyDescent="0.2">
      <c r="A24" s="303"/>
      <c r="B24" s="303"/>
      <c r="C24" s="303"/>
      <c r="D24" s="303"/>
      <c r="E24" s="287"/>
      <c r="F24" s="306">
        <f>+'3農林水産2'!M18</f>
        <v>41038.318170183789</v>
      </c>
      <c r="G24" s="303"/>
      <c r="H24" s="303"/>
      <c r="I24" s="303"/>
      <c r="J24" s="303"/>
      <c r="K24" s="303"/>
      <c r="L24" s="303"/>
      <c r="M24" s="303"/>
      <c r="N24" s="303"/>
      <c r="O24" s="303"/>
      <c r="P24" s="303"/>
      <c r="Q24" s="662"/>
      <c r="R24" s="662"/>
      <c r="S24" s="662"/>
      <c r="T24" s="306"/>
      <c r="U24" s="303"/>
      <c r="V24" s="303"/>
      <c r="W24" s="287" t="s">
        <v>674</v>
      </c>
      <c r="X24" s="662"/>
    </row>
    <row r="25" spans="1:24" x14ac:dyDescent="0.2">
      <c r="A25" s="303"/>
      <c r="B25" s="303"/>
      <c r="C25" s="303"/>
      <c r="D25" s="303"/>
      <c r="E25" s="307"/>
      <c r="F25" s="668"/>
      <c r="G25" s="308"/>
      <c r="H25" s="303"/>
      <c r="I25" s="303"/>
      <c r="J25" s="303"/>
      <c r="K25" s="303"/>
      <c r="L25" s="303"/>
      <c r="M25" s="303"/>
      <c r="N25" s="303"/>
      <c r="O25" s="303"/>
      <c r="P25" s="303"/>
      <c r="Q25" s="662"/>
      <c r="R25" s="662"/>
      <c r="S25" s="662"/>
      <c r="T25" s="287">
        <f>+W25*'6飲食サービス'!J4</f>
        <v>871752.60720292537</v>
      </c>
      <c r="U25" s="303"/>
      <c r="V25" s="303"/>
      <c r="W25" s="287">
        <f>+'6飲食サービス'!C4</f>
        <v>1119611</v>
      </c>
      <c r="X25" s="655" t="s">
        <v>2232</v>
      </c>
    </row>
    <row r="26" spans="1:24" x14ac:dyDescent="0.2">
      <c r="A26" s="303"/>
      <c r="B26" s="303"/>
      <c r="C26" s="303"/>
      <c r="D26" s="303"/>
      <c r="E26" s="303"/>
      <c r="F26" s="286">
        <f>+'3農林水産2'!N18</f>
        <v>94416.865362627563</v>
      </c>
      <c r="G26" s="303"/>
      <c r="H26" s="303"/>
      <c r="I26" s="303"/>
      <c r="J26" s="303"/>
      <c r="K26" s="303"/>
      <c r="L26" s="303"/>
      <c r="M26" s="303"/>
      <c r="N26" s="303"/>
      <c r="O26" s="303"/>
      <c r="P26" s="303"/>
      <c r="Q26" s="662"/>
      <c r="R26" s="662"/>
      <c r="S26" s="662"/>
      <c r="T26" s="286"/>
      <c r="U26" s="303"/>
      <c r="V26" s="303"/>
      <c r="W26" s="682">
        <f>+W25/W$5</f>
        <v>0.28720953483098494</v>
      </c>
      <c r="X26" s="662"/>
    </row>
    <row r="27" spans="1:24" x14ac:dyDescent="0.2">
      <c r="A27" s="303"/>
      <c r="B27" s="303"/>
      <c r="C27" s="303"/>
      <c r="D27" s="303"/>
      <c r="E27" s="303"/>
      <c r="F27" s="303"/>
      <c r="G27" s="303"/>
      <c r="H27" s="303"/>
      <c r="I27" s="303"/>
      <c r="J27" s="303"/>
      <c r="K27" s="303"/>
      <c r="L27" s="303"/>
      <c r="M27" s="303"/>
      <c r="N27" s="303"/>
      <c r="O27" s="303"/>
      <c r="P27" s="303"/>
      <c r="Q27" s="663" t="s">
        <v>686</v>
      </c>
      <c r="R27" s="663"/>
      <c r="S27" s="662"/>
      <c r="T27" s="321">
        <f>+W25*'6飲食サービス'!K4</f>
        <v>247858.39279707463</v>
      </c>
      <c r="U27" s="303"/>
      <c r="V27" s="303"/>
      <c r="W27" s="672"/>
      <c r="X27" s="662"/>
    </row>
    <row r="28" spans="1:24" x14ac:dyDescent="0.2">
      <c r="A28" s="303"/>
      <c r="B28" s="303"/>
      <c r="C28" s="303"/>
      <c r="D28" s="303"/>
      <c r="E28" s="303"/>
      <c r="F28" s="303"/>
      <c r="G28" s="303"/>
      <c r="H28" s="303"/>
      <c r="I28" s="303"/>
      <c r="J28" s="303"/>
      <c r="K28" s="303"/>
      <c r="L28" s="303"/>
      <c r="M28" s="303"/>
      <c r="N28" s="303"/>
      <c r="O28" s="303"/>
      <c r="P28" s="303"/>
      <c r="Q28" s="662"/>
      <c r="R28" s="662"/>
      <c r="S28" s="662"/>
      <c r="T28" s="662"/>
      <c r="U28" s="662"/>
      <c r="V28" s="662"/>
      <c r="W28" s="688"/>
      <c r="X28" s="662"/>
    </row>
    <row r="29" spans="1:24" x14ac:dyDescent="0.2">
      <c r="A29" s="303"/>
      <c r="B29" s="303"/>
      <c r="C29" s="303"/>
      <c r="D29" s="303"/>
      <c r="E29" s="303"/>
      <c r="F29" s="303"/>
      <c r="G29" s="303"/>
      <c r="H29" s="303"/>
      <c r="I29" s="303"/>
      <c r="J29" s="303"/>
      <c r="K29" s="303"/>
      <c r="L29" s="303"/>
      <c r="M29" s="303"/>
      <c r="N29" s="303"/>
      <c r="O29" s="303"/>
      <c r="P29" s="303"/>
      <c r="Q29" s="662"/>
      <c r="R29" s="662"/>
      <c r="S29" s="662"/>
      <c r="T29" s="662"/>
      <c r="U29" s="662"/>
      <c r="V29" s="662"/>
      <c r="W29" s="689"/>
      <c r="X29" s="662"/>
    </row>
    <row r="30" spans="1:24" x14ac:dyDescent="0.2">
      <c r="A30" s="662"/>
      <c r="B30" s="676" t="s">
        <v>682</v>
      </c>
      <c r="C30" s="679" t="s">
        <v>2182</v>
      </c>
      <c r="D30" s="679"/>
      <c r="E30" s="325"/>
      <c r="F30" s="325"/>
      <c r="G30" s="325"/>
      <c r="H30" s="325"/>
      <c r="I30" s="679"/>
      <c r="J30" s="679"/>
      <c r="K30" s="679"/>
      <c r="L30" s="679"/>
      <c r="M30" s="679"/>
      <c r="N30" s="679"/>
      <c r="O30" s="325"/>
      <c r="P30" s="325"/>
      <c r="Q30" s="679"/>
      <c r="R30" s="679"/>
      <c r="S30" s="679"/>
      <c r="T30" s="671"/>
      <c r="U30" s="662"/>
      <c r="V30" s="662"/>
      <c r="W30" s="662"/>
      <c r="X30" s="662"/>
    </row>
    <row r="31" spans="1:24" x14ac:dyDescent="0.2">
      <c r="A31" s="662"/>
      <c r="B31" s="690" t="s">
        <v>600</v>
      </c>
      <c r="C31" s="689" t="s">
        <v>2205</v>
      </c>
      <c r="D31" s="689"/>
      <c r="E31" s="689"/>
      <c r="F31" s="310"/>
      <c r="G31" s="689"/>
      <c r="H31" s="689"/>
      <c r="I31" s="689"/>
      <c r="J31" s="689"/>
      <c r="K31" s="689"/>
      <c r="L31" s="689"/>
      <c r="M31" s="689"/>
      <c r="N31" s="689"/>
      <c r="O31" s="689"/>
      <c r="P31" s="689"/>
      <c r="Q31" s="689"/>
      <c r="R31" s="689"/>
      <c r="S31" s="689"/>
      <c r="T31" s="678"/>
      <c r="U31" s="662"/>
      <c r="V31" s="662"/>
      <c r="W31" s="662"/>
      <c r="X31" s="662"/>
    </row>
    <row r="32" spans="1:24" x14ac:dyDescent="0.2">
      <c r="A32" s="662"/>
      <c r="B32" s="690" t="s">
        <v>601</v>
      </c>
      <c r="C32" s="689"/>
      <c r="D32" s="689"/>
      <c r="E32" s="689" t="s">
        <v>2206</v>
      </c>
      <c r="F32" s="689"/>
      <c r="G32" s="689"/>
      <c r="H32" s="689"/>
      <c r="I32" s="689"/>
      <c r="J32" s="689"/>
      <c r="K32" s="689"/>
      <c r="L32" s="689"/>
      <c r="M32" s="689"/>
      <c r="N32" s="689"/>
      <c r="O32" s="689"/>
      <c r="P32" s="689"/>
      <c r="Q32" s="689"/>
      <c r="R32" s="689"/>
      <c r="S32" s="689"/>
      <c r="T32" s="678"/>
      <c r="U32" s="662"/>
      <c r="V32" s="662"/>
      <c r="W32" s="662"/>
      <c r="X32" s="662"/>
    </row>
    <row r="33" spans="1:24" x14ac:dyDescent="0.2">
      <c r="A33" s="662"/>
      <c r="B33" s="936" t="s">
        <v>602</v>
      </c>
      <c r="C33" s="937" t="s">
        <v>683</v>
      </c>
      <c r="D33" s="937"/>
      <c r="E33" s="937"/>
      <c r="F33" s="937"/>
      <c r="G33" s="937"/>
      <c r="H33" s="937"/>
      <c r="I33" s="937"/>
      <c r="J33" s="937"/>
      <c r="K33" s="937"/>
      <c r="L33" s="937"/>
      <c r="M33" s="937"/>
      <c r="N33" s="937"/>
      <c r="O33" s="937"/>
      <c r="P33" s="937"/>
      <c r="Q33" s="937"/>
      <c r="R33" s="937"/>
      <c r="S33" s="937"/>
      <c r="T33" s="938"/>
      <c r="U33" s="662"/>
      <c r="V33" s="662"/>
      <c r="W33" s="662"/>
      <c r="X33" s="662"/>
    </row>
    <row r="34" spans="1:24" x14ac:dyDescent="0.2">
      <c r="A34" s="662"/>
      <c r="B34" s="936" t="s">
        <v>603</v>
      </c>
      <c r="C34" s="937" t="s">
        <v>2207</v>
      </c>
      <c r="D34" s="937"/>
      <c r="E34" s="937"/>
      <c r="F34" s="937"/>
      <c r="G34" s="937"/>
      <c r="H34" s="937"/>
      <c r="I34" s="937"/>
      <c r="J34" s="937"/>
      <c r="K34" s="937"/>
      <c r="L34" s="937"/>
      <c r="M34" s="937"/>
      <c r="N34" s="937"/>
      <c r="O34" s="937"/>
      <c r="P34" s="937"/>
      <c r="Q34" s="937"/>
      <c r="R34" s="937"/>
      <c r="S34" s="937"/>
      <c r="T34" s="938"/>
      <c r="U34" s="662"/>
      <c r="V34" s="662"/>
      <c r="W34" s="662"/>
      <c r="X34" s="662"/>
    </row>
    <row r="35" spans="1:24" x14ac:dyDescent="0.2">
      <c r="A35" s="662"/>
      <c r="B35" s="973" t="s">
        <v>604</v>
      </c>
      <c r="C35" s="974" t="s">
        <v>685</v>
      </c>
      <c r="D35" s="974"/>
      <c r="E35" s="974"/>
      <c r="F35" s="974"/>
      <c r="G35" s="974"/>
      <c r="H35" s="974"/>
      <c r="I35" s="974"/>
      <c r="J35" s="974"/>
      <c r="K35" s="974"/>
      <c r="L35" s="974"/>
      <c r="M35" s="974"/>
      <c r="N35" s="974"/>
      <c r="O35" s="974"/>
      <c r="P35" s="974"/>
      <c r="Q35" s="974"/>
      <c r="R35" s="974"/>
      <c r="S35" s="974"/>
      <c r="T35" s="975"/>
      <c r="U35" s="662"/>
      <c r="V35" s="662"/>
      <c r="W35" s="662"/>
      <c r="X35" s="662"/>
    </row>
  </sheetData>
  <mergeCells count="3">
    <mergeCell ref="R19:S19"/>
    <mergeCell ref="S12:T12"/>
    <mergeCell ref="V4:X4"/>
  </mergeCells>
  <phoneticPr fontId="3"/>
  <pageMargins left="0.75" right="0.75" top="1" bottom="1" header="0.51200000000000001" footer="0.51200000000000001"/>
  <pageSetup paperSize="9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35"/>
  <sheetViews>
    <sheetView workbookViewId="0">
      <selection activeCell="I23" sqref="I23"/>
    </sheetView>
  </sheetViews>
  <sheetFormatPr defaultRowHeight="13" x14ac:dyDescent="0.2"/>
  <cols>
    <col min="1" max="1" width="1.453125" customWidth="1"/>
    <col min="3" max="3" width="1" customWidth="1"/>
    <col min="4" max="5" width="3" customWidth="1"/>
    <col min="7" max="7" width="3.26953125" customWidth="1"/>
    <col min="9" max="9" width="3.90625" customWidth="1"/>
    <col min="10" max="10" width="2" customWidth="1"/>
    <col min="11" max="11" width="6.26953125" customWidth="1"/>
    <col min="12" max="12" width="10.26953125" customWidth="1"/>
    <col min="13" max="13" width="8.6328125" customWidth="1"/>
    <col min="14" max="14" width="1.6328125" customWidth="1"/>
    <col min="15" max="15" width="2.90625" customWidth="1"/>
    <col min="16" max="16" width="3" customWidth="1"/>
    <col min="17" max="17" width="10" customWidth="1"/>
    <col min="18" max="18" width="3.26953125" customWidth="1"/>
    <col min="19" max="19" width="4.6328125" customWidth="1"/>
    <col min="21" max="21" width="1.08984375" customWidth="1"/>
    <col min="22" max="22" width="3.90625" customWidth="1"/>
    <col min="23" max="23" width="9.26953125" bestFit="1" customWidth="1"/>
    <col min="24" max="24" width="9.08984375" bestFit="1" customWidth="1"/>
  </cols>
  <sheetData>
    <row r="1" spans="1:24" ht="16.5" x14ac:dyDescent="0.25">
      <c r="A1" s="300"/>
      <c r="B1" s="300"/>
      <c r="C1" s="300"/>
      <c r="D1" s="300"/>
      <c r="E1" s="300"/>
      <c r="F1" s="300"/>
      <c r="G1" s="300"/>
      <c r="H1" s="300"/>
      <c r="I1" s="661" t="s">
        <v>1739</v>
      </c>
      <c r="J1" s="300"/>
      <c r="K1" s="300"/>
      <c r="L1" s="300"/>
      <c r="M1" s="300"/>
      <c r="N1" s="300"/>
      <c r="O1" s="300"/>
      <c r="P1" s="300"/>
      <c r="Q1" s="300"/>
      <c r="R1" s="300"/>
      <c r="S1" s="300"/>
      <c r="T1" s="300"/>
      <c r="U1" s="300"/>
      <c r="V1" s="300"/>
      <c r="W1" s="300"/>
      <c r="X1" s="300"/>
    </row>
    <row r="2" spans="1:24" x14ac:dyDescent="0.2">
      <c r="A2" s="300"/>
      <c r="B2" s="300"/>
      <c r="C2" s="300"/>
      <c r="D2" s="300"/>
      <c r="E2" s="300"/>
      <c r="F2" s="300"/>
      <c r="G2" s="300"/>
      <c r="H2" s="300"/>
      <c r="I2" s="300"/>
      <c r="J2" s="300"/>
      <c r="K2" s="300"/>
      <c r="L2" s="300"/>
      <c r="M2" s="300"/>
      <c r="N2" s="300"/>
      <c r="O2" s="300"/>
      <c r="P2" s="300"/>
      <c r="Q2" s="300"/>
      <c r="R2" s="300"/>
      <c r="S2" s="300"/>
      <c r="T2" s="300"/>
      <c r="U2" s="300"/>
      <c r="V2" s="300"/>
      <c r="W2" s="300"/>
      <c r="X2" s="301" t="s">
        <v>681</v>
      </c>
    </row>
    <row r="3" spans="1:24" x14ac:dyDescent="0.2">
      <c r="A3" s="300"/>
      <c r="B3" s="300"/>
      <c r="C3" s="300"/>
      <c r="D3" s="300"/>
      <c r="E3" s="300"/>
      <c r="F3" s="300"/>
      <c r="G3" s="300"/>
      <c r="H3" s="300"/>
      <c r="I3" s="300"/>
      <c r="J3" s="300"/>
      <c r="K3" s="300"/>
      <c r="L3" s="300"/>
      <c r="M3" s="300"/>
      <c r="N3" s="300"/>
      <c r="O3" s="300"/>
      <c r="P3" s="300"/>
      <c r="Q3" s="300"/>
      <c r="R3" s="300"/>
      <c r="S3" s="300"/>
      <c r="T3" s="300"/>
      <c r="U3" s="300"/>
      <c r="V3" s="300"/>
      <c r="W3" s="300"/>
      <c r="X3" s="300"/>
    </row>
    <row r="4" spans="1:24" x14ac:dyDescent="0.2">
      <c r="A4" s="300"/>
      <c r="B4" s="300"/>
      <c r="C4" s="300"/>
      <c r="D4" s="300"/>
      <c r="E4" s="300"/>
      <c r="F4" s="302" t="s">
        <v>570</v>
      </c>
      <c r="G4" s="300"/>
      <c r="H4" s="300"/>
      <c r="I4" s="300"/>
      <c r="J4" s="300"/>
      <c r="K4" s="300"/>
      <c r="L4" s="300"/>
      <c r="M4" s="300"/>
      <c r="N4" s="300"/>
      <c r="O4" s="300"/>
      <c r="P4" s="300"/>
      <c r="Q4" s="300"/>
      <c r="R4" s="300"/>
      <c r="S4" s="300"/>
      <c r="T4" s="300"/>
      <c r="U4" s="300"/>
      <c r="V4" s="347" t="s">
        <v>672</v>
      </c>
      <c r="W4" s="348"/>
      <c r="X4" s="349"/>
    </row>
    <row r="5" spans="1:24" x14ac:dyDescent="0.2">
      <c r="A5" s="303"/>
      <c r="B5" s="303"/>
      <c r="C5" s="303"/>
      <c r="D5" s="303"/>
      <c r="E5" s="303"/>
      <c r="F5" s="351">
        <v>271361.04866733629</v>
      </c>
      <c r="G5" s="303"/>
      <c r="H5" s="303"/>
      <c r="I5" s="303"/>
      <c r="J5" s="303"/>
      <c r="K5" s="303"/>
      <c r="L5" s="303"/>
      <c r="M5" s="303"/>
      <c r="N5" s="303"/>
      <c r="O5" s="303"/>
      <c r="P5" s="303"/>
      <c r="Q5" s="300"/>
      <c r="R5" s="300"/>
      <c r="S5" s="300"/>
      <c r="T5" s="300"/>
      <c r="U5" s="300"/>
      <c r="V5" s="300"/>
      <c r="W5" s="288">
        <v>3479403.5934276795</v>
      </c>
      <c r="X5" s="304">
        <v>1</v>
      </c>
    </row>
    <row r="6" spans="1:24" x14ac:dyDescent="0.2">
      <c r="A6" s="303"/>
      <c r="B6" s="303"/>
      <c r="C6" s="303"/>
      <c r="D6" s="303"/>
      <c r="E6" s="305"/>
      <c r="F6" s="306"/>
      <c r="G6" s="307"/>
      <c r="H6" s="308"/>
      <c r="I6" s="303"/>
      <c r="J6" s="303"/>
      <c r="K6" s="303"/>
      <c r="L6" s="303"/>
      <c r="M6" s="303"/>
      <c r="N6" s="303"/>
      <c r="O6" s="303"/>
      <c r="P6" s="303"/>
      <c r="Q6" s="300"/>
      <c r="R6" s="300"/>
      <c r="S6" s="300"/>
      <c r="T6" s="303"/>
      <c r="U6" s="303"/>
      <c r="V6" s="303"/>
      <c r="W6" s="306" t="s">
        <v>663</v>
      </c>
      <c r="X6" s="300"/>
    </row>
    <row r="7" spans="1:24" x14ac:dyDescent="0.2">
      <c r="A7" s="303"/>
      <c r="B7" s="350" t="s">
        <v>661</v>
      </c>
      <c r="C7" s="310"/>
      <c r="D7" s="303"/>
      <c r="E7" s="311"/>
      <c r="F7" s="286">
        <v>74478.975113140696</v>
      </c>
      <c r="G7" s="303"/>
      <c r="H7" s="303"/>
      <c r="I7" s="303"/>
      <c r="J7" s="303"/>
      <c r="K7" s="303"/>
      <c r="L7" s="300"/>
      <c r="M7" s="303"/>
      <c r="N7" s="303"/>
      <c r="O7" s="303"/>
      <c r="P7" s="303"/>
      <c r="Q7" s="300"/>
      <c r="R7" s="300"/>
      <c r="S7" s="300"/>
      <c r="T7" s="303"/>
      <c r="U7" s="303"/>
      <c r="V7" s="303"/>
      <c r="W7" s="287" t="s">
        <v>673</v>
      </c>
      <c r="X7" s="300"/>
    </row>
    <row r="8" spans="1:24" x14ac:dyDescent="0.2">
      <c r="A8" s="303"/>
      <c r="B8" s="288">
        <v>673468.48470350541</v>
      </c>
      <c r="C8" s="310"/>
      <c r="D8" s="303"/>
      <c r="E8" s="311"/>
      <c r="F8" s="287"/>
      <c r="G8" s="303"/>
      <c r="H8" s="303"/>
      <c r="I8" s="303"/>
      <c r="J8" s="303"/>
      <c r="K8" s="303"/>
      <c r="L8" s="309" t="s">
        <v>669</v>
      </c>
      <c r="M8" s="303">
        <v>1506154.770634576</v>
      </c>
      <c r="N8" s="303"/>
      <c r="O8" s="303"/>
      <c r="P8" s="303"/>
      <c r="Q8" s="300"/>
      <c r="R8" s="300"/>
      <c r="S8" s="300"/>
      <c r="T8" s="303"/>
      <c r="U8" s="303"/>
      <c r="V8" s="303"/>
      <c r="W8" s="287" t="s">
        <v>674</v>
      </c>
      <c r="X8" s="300"/>
    </row>
    <row r="9" spans="1:24" x14ac:dyDescent="0.2">
      <c r="A9" s="303"/>
      <c r="B9" s="303"/>
      <c r="C9" s="303"/>
      <c r="D9" s="303"/>
      <c r="E9" s="311"/>
      <c r="F9" s="287">
        <v>196882.07355419558</v>
      </c>
      <c r="G9" s="303"/>
      <c r="H9" s="303"/>
      <c r="I9" s="303"/>
      <c r="J9" s="303"/>
      <c r="K9" s="303"/>
      <c r="L9" s="303"/>
      <c r="M9" s="303"/>
      <c r="N9" s="303"/>
      <c r="O9" s="303"/>
      <c r="P9" s="312" t="s">
        <v>680</v>
      </c>
      <c r="Q9" s="300"/>
      <c r="R9" s="300"/>
      <c r="S9" s="300"/>
      <c r="T9" s="303"/>
      <c r="U9" s="303"/>
      <c r="V9" s="303"/>
      <c r="W9" s="287" t="s">
        <v>675</v>
      </c>
      <c r="X9" s="300"/>
    </row>
    <row r="10" spans="1:24" x14ac:dyDescent="0.2">
      <c r="A10" s="303"/>
      <c r="B10" s="306" t="s">
        <v>690</v>
      </c>
      <c r="C10" s="310"/>
      <c r="D10" s="303"/>
      <c r="E10" s="311"/>
      <c r="F10" s="286"/>
      <c r="G10" s="303"/>
      <c r="H10" s="303"/>
      <c r="I10" s="303"/>
      <c r="J10" s="303"/>
      <c r="K10" s="303"/>
      <c r="L10" s="303"/>
      <c r="M10" s="313" t="s">
        <v>668</v>
      </c>
      <c r="N10" s="303"/>
      <c r="O10" s="303"/>
      <c r="P10" s="303"/>
      <c r="Q10" s="300"/>
      <c r="R10" s="300"/>
      <c r="S10" s="300"/>
      <c r="T10" s="303"/>
      <c r="U10" s="303"/>
      <c r="V10" s="303"/>
      <c r="W10" s="287">
        <v>460490.91602289793</v>
      </c>
      <c r="X10" s="300"/>
    </row>
    <row r="11" spans="1:24" x14ac:dyDescent="0.2">
      <c r="A11" s="303"/>
      <c r="B11" s="287" t="s">
        <v>662</v>
      </c>
      <c r="C11" s="310"/>
      <c r="D11" s="303"/>
      <c r="E11" s="311"/>
      <c r="F11" s="300"/>
      <c r="G11" s="303"/>
      <c r="H11" s="303"/>
      <c r="I11" s="303"/>
      <c r="J11" s="303"/>
      <c r="K11" s="303"/>
      <c r="L11" s="314"/>
      <c r="M11" s="306">
        <v>149697.99825094454</v>
      </c>
      <c r="N11" s="303"/>
      <c r="O11" s="303"/>
      <c r="P11" s="303"/>
      <c r="Q11" s="300"/>
      <c r="R11" s="300"/>
      <c r="S11" s="300"/>
      <c r="T11" s="303"/>
      <c r="U11" s="303"/>
      <c r="V11" s="303"/>
      <c r="W11" s="315">
        <v>0.13234765776891452</v>
      </c>
      <c r="X11" s="300"/>
    </row>
    <row r="12" spans="1:24" x14ac:dyDescent="0.2">
      <c r="A12" s="303"/>
      <c r="B12" s="287" t="s">
        <v>663</v>
      </c>
      <c r="C12" s="310"/>
      <c r="D12" s="303"/>
      <c r="E12" s="311"/>
      <c r="F12" s="302" t="s">
        <v>655</v>
      </c>
      <c r="G12" s="303"/>
      <c r="H12" s="303"/>
      <c r="I12" s="303"/>
      <c r="J12" s="303"/>
      <c r="K12" s="303"/>
      <c r="L12" s="305"/>
      <c r="M12" s="316"/>
      <c r="N12" s="303"/>
      <c r="O12" s="303"/>
      <c r="P12" s="303"/>
      <c r="Q12" s="317" t="s">
        <v>670</v>
      </c>
      <c r="R12" s="352"/>
      <c r="S12" s="986">
        <v>1236087.275358621</v>
      </c>
      <c r="T12" s="987"/>
      <c r="U12" s="303"/>
      <c r="V12" s="303"/>
      <c r="W12" s="316"/>
      <c r="X12" s="300"/>
    </row>
    <row r="13" spans="1:24" x14ac:dyDescent="0.2">
      <c r="A13" s="303"/>
      <c r="B13" s="287" t="s">
        <v>664</v>
      </c>
      <c r="C13" s="310"/>
      <c r="D13" s="303"/>
      <c r="E13" s="311"/>
      <c r="F13" s="351">
        <v>298385.13879392017</v>
      </c>
      <c r="G13" s="303"/>
      <c r="H13" s="303"/>
      <c r="I13" s="303"/>
      <c r="J13" s="303"/>
      <c r="K13" s="303"/>
      <c r="L13" s="303"/>
      <c r="M13" s="286">
        <v>367665.55071800126</v>
      </c>
      <c r="N13" s="303"/>
      <c r="O13" s="303"/>
      <c r="P13" s="303"/>
      <c r="Q13" s="318"/>
      <c r="R13" s="319"/>
      <c r="S13" s="303"/>
      <c r="T13" s="303"/>
      <c r="U13" s="303"/>
      <c r="V13" s="303"/>
      <c r="W13" s="320"/>
      <c r="X13" s="300"/>
    </row>
    <row r="14" spans="1:24" x14ac:dyDescent="0.2">
      <c r="A14" s="303"/>
      <c r="B14" s="286">
        <v>184083.66999609073</v>
      </c>
      <c r="C14" s="310"/>
      <c r="D14" s="303"/>
      <c r="E14" s="311"/>
      <c r="F14" s="321">
        <v>85039.284912568939</v>
      </c>
      <c r="G14" s="303"/>
      <c r="H14" s="303"/>
      <c r="I14" s="303"/>
      <c r="J14" s="303"/>
      <c r="K14" s="300"/>
      <c r="L14" s="303"/>
      <c r="M14" s="303"/>
      <c r="N14" s="303"/>
      <c r="O14" s="303"/>
      <c r="P14" s="303"/>
      <c r="Q14" s="322">
        <v>324320.65515485452</v>
      </c>
      <c r="R14" s="323"/>
      <c r="S14" s="311"/>
      <c r="T14" s="303"/>
      <c r="U14" s="303"/>
      <c r="V14" s="303"/>
      <c r="W14" s="287" t="s">
        <v>676</v>
      </c>
      <c r="X14" s="300"/>
    </row>
    <row r="15" spans="1:24" x14ac:dyDescent="0.2">
      <c r="A15" s="303"/>
      <c r="B15" s="306"/>
      <c r="C15" s="311"/>
      <c r="D15" s="308"/>
      <c r="E15" s="286"/>
      <c r="F15" s="306"/>
      <c r="G15" s="307"/>
      <c r="H15" s="303"/>
      <c r="I15" s="303"/>
      <c r="J15" s="303"/>
      <c r="K15" s="324"/>
      <c r="L15" s="325" t="s">
        <v>571</v>
      </c>
      <c r="M15" s="326"/>
      <c r="N15" s="307"/>
      <c r="O15" s="303"/>
      <c r="P15" s="303"/>
      <c r="Q15" s="327"/>
      <c r="R15" s="319"/>
      <c r="S15" s="311"/>
      <c r="T15" s="303"/>
      <c r="U15" s="303"/>
      <c r="V15" s="303"/>
      <c r="W15" s="287" t="s">
        <v>677</v>
      </c>
      <c r="X15" s="300"/>
    </row>
    <row r="16" spans="1:24" x14ac:dyDescent="0.2">
      <c r="A16" s="303"/>
      <c r="B16" s="287"/>
      <c r="C16" s="310"/>
      <c r="D16" s="303"/>
      <c r="E16" s="311"/>
      <c r="F16" s="287">
        <v>213345.85388135124</v>
      </c>
      <c r="G16" s="303"/>
      <c r="H16" s="303"/>
      <c r="I16" s="303"/>
      <c r="J16" s="303"/>
      <c r="K16" s="307"/>
      <c r="L16" s="308">
        <v>394686.14958116133</v>
      </c>
      <c r="M16" s="305"/>
      <c r="N16" s="303"/>
      <c r="O16" s="325"/>
      <c r="P16" s="306"/>
      <c r="Q16" s="328">
        <v>911766.62020376639</v>
      </c>
      <c r="R16" s="329"/>
      <c r="S16" s="330"/>
      <c r="T16" s="303"/>
      <c r="U16" s="303"/>
      <c r="V16" s="303"/>
      <c r="W16" s="287" t="s">
        <v>674</v>
      </c>
      <c r="X16" s="300"/>
    </row>
    <row r="17" spans="1:24" x14ac:dyDescent="0.2">
      <c r="A17" s="303"/>
      <c r="B17" s="287" t="s">
        <v>665</v>
      </c>
      <c r="C17" s="310"/>
      <c r="D17" s="303"/>
      <c r="E17" s="311"/>
      <c r="F17" s="286"/>
      <c r="G17" s="303"/>
      <c r="H17" s="303"/>
      <c r="I17" s="303"/>
      <c r="J17" s="303"/>
      <c r="K17" s="330"/>
      <c r="L17" s="331"/>
      <c r="M17" s="326"/>
      <c r="N17" s="303"/>
      <c r="O17" s="303"/>
      <c r="P17" s="311"/>
      <c r="Q17" s="332"/>
      <c r="R17" s="323"/>
      <c r="S17" s="303"/>
      <c r="T17" s="303"/>
      <c r="U17" s="303"/>
      <c r="V17" s="303"/>
      <c r="W17" s="287" t="s">
        <v>675</v>
      </c>
      <c r="X17" s="300"/>
    </row>
    <row r="18" spans="1:24" x14ac:dyDescent="0.2">
      <c r="A18" s="303"/>
      <c r="B18" s="287" t="s">
        <v>666</v>
      </c>
      <c r="C18" s="310"/>
      <c r="D18" s="303"/>
      <c r="E18" s="311"/>
      <c r="F18" s="300"/>
      <c r="G18" s="303"/>
      <c r="H18" s="300"/>
      <c r="I18" s="303"/>
      <c r="J18" s="303"/>
      <c r="K18" s="311"/>
      <c r="L18" s="310" t="s">
        <v>679</v>
      </c>
      <c r="M18" s="314"/>
      <c r="N18" s="303"/>
      <c r="O18" s="303"/>
      <c r="P18" s="311"/>
      <c r="Q18" s="352"/>
      <c r="R18" s="352"/>
      <c r="S18" s="300"/>
      <c r="T18" s="303"/>
      <c r="U18" s="303"/>
      <c r="V18" s="303"/>
      <c r="W18" s="333">
        <v>2067769.6774047813</v>
      </c>
      <c r="X18" s="300"/>
    </row>
    <row r="19" spans="1:24" x14ac:dyDescent="0.2">
      <c r="A19" s="303"/>
      <c r="B19" s="287">
        <v>489384.81470741471</v>
      </c>
      <c r="C19" s="310"/>
      <c r="D19" s="303"/>
      <c r="E19" s="311"/>
      <c r="F19" s="303"/>
      <c r="G19" s="303"/>
      <c r="H19" s="334"/>
      <c r="I19" s="303"/>
      <c r="J19" s="303"/>
      <c r="K19" s="307"/>
      <c r="L19" s="308">
        <v>1111468.6210534147</v>
      </c>
      <c r="M19" s="305"/>
      <c r="N19" s="303"/>
      <c r="O19" s="303"/>
      <c r="P19" s="311"/>
      <c r="Q19" s="335" t="s">
        <v>656</v>
      </c>
      <c r="R19" s="988">
        <v>270067.49527595518</v>
      </c>
      <c r="S19" s="989"/>
      <c r="T19" s="303"/>
      <c r="U19" s="303"/>
      <c r="V19" s="303"/>
      <c r="W19" s="336">
        <v>0.59428853879171595</v>
      </c>
      <c r="X19" s="300"/>
    </row>
    <row r="20" spans="1:24" x14ac:dyDescent="0.2">
      <c r="A20" s="303"/>
      <c r="B20" s="287"/>
      <c r="C20" s="310"/>
      <c r="D20" s="303"/>
      <c r="E20" s="311"/>
      <c r="F20" s="303"/>
      <c r="G20" s="303"/>
      <c r="H20" s="303"/>
      <c r="I20" s="303"/>
      <c r="J20" s="303"/>
      <c r="K20" s="303"/>
      <c r="L20" s="303"/>
      <c r="M20" s="303"/>
      <c r="N20" s="303"/>
      <c r="O20" s="303"/>
      <c r="P20" s="286"/>
      <c r="Q20" s="337">
        <v>70365.494426306803</v>
      </c>
      <c r="R20" s="338"/>
      <c r="S20" s="300"/>
      <c r="T20" s="303"/>
      <c r="U20" s="303"/>
      <c r="V20" s="303"/>
      <c r="W20" s="287"/>
      <c r="X20" s="300"/>
    </row>
    <row r="21" spans="1:24" x14ac:dyDescent="0.2">
      <c r="A21" s="303"/>
      <c r="B21" s="286"/>
      <c r="C21" s="310"/>
      <c r="D21" s="303"/>
      <c r="E21" s="311"/>
      <c r="F21" s="300"/>
      <c r="G21" s="303"/>
      <c r="H21" s="303"/>
      <c r="I21" s="303"/>
      <c r="J21" s="303"/>
      <c r="K21" s="303"/>
      <c r="L21" s="303"/>
      <c r="M21" s="303"/>
      <c r="N21" s="303"/>
      <c r="O21" s="303"/>
      <c r="P21" s="314"/>
      <c r="Q21" s="339"/>
      <c r="R21" s="340"/>
      <c r="S21" s="300"/>
      <c r="T21" s="350" t="s">
        <v>671</v>
      </c>
      <c r="U21" s="303"/>
      <c r="V21" s="303"/>
      <c r="W21" s="320"/>
      <c r="X21" s="300"/>
    </row>
    <row r="22" spans="1:24" x14ac:dyDescent="0.2">
      <c r="A22" s="303"/>
      <c r="B22" s="303"/>
      <c r="C22" s="303"/>
      <c r="D22" s="303"/>
      <c r="E22" s="311"/>
      <c r="F22" s="302" t="s">
        <v>656</v>
      </c>
      <c r="G22" s="303"/>
      <c r="H22" s="303"/>
      <c r="I22" s="303"/>
      <c r="J22" s="303"/>
      <c r="K22" s="303"/>
      <c r="L22" s="303"/>
      <c r="M22" s="303"/>
      <c r="N22" s="303"/>
      <c r="O22" s="303"/>
      <c r="P22" s="314"/>
      <c r="Q22" s="341">
        <v>199702.00084964835</v>
      </c>
      <c r="R22" s="338"/>
      <c r="S22" s="300"/>
      <c r="T22" s="288">
        <v>951143</v>
      </c>
      <c r="U22" s="303"/>
      <c r="V22" s="303"/>
      <c r="W22" s="316"/>
      <c r="X22" s="300"/>
    </row>
    <row r="23" spans="1:24" x14ac:dyDescent="0.2">
      <c r="A23" s="303"/>
      <c r="B23" s="303"/>
      <c r="C23" s="303"/>
      <c r="D23" s="303"/>
      <c r="E23" s="311"/>
      <c r="F23" s="351">
        <v>103722.29724224898</v>
      </c>
      <c r="G23" s="303"/>
      <c r="H23" s="303"/>
      <c r="I23" s="303"/>
      <c r="J23" s="303"/>
      <c r="K23" s="303"/>
      <c r="L23" s="303"/>
      <c r="M23" s="303"/>
      <c r="N23" s="303"/>
      <c r="O23" s="303"/>
      <c r="P23" s="303"/>
      <c r="Q23" s="300"/>
      <c r="R23" s="300"/>
      <c r="S23" s="300"/>
      <c r="T23" s="303"/>
      <c r="U23" s="303"/>
      <c r="V23" s="303"/>
      <c r="W23" s="287" t="s">
        <v>678</v>
      </c>
      <c r="X23" s="300"/>
    </row>
    <row r="24" spans="1:24" x14ac:dyDescent="0.2">
      <c r="A24" s="303"/>
      <c r="B24" s="303"/>
      <c r="C24" s="303"/>
      <c r="D24" s="303"/>
      <c r="E24" s="287"/>
      <c r="F24" s="306">
        <v>24565.409970381101</v>
      </c>
      <c r="G24" s="303"/>
      <c r="H24" s="303"/>
      <c r="I24" s="303"/>
      <c r="J24" s="303"/>
      <c r="K24" s="303"/>
      <c r="L24" s="303"/>
      <c r="M24" s="303"/>
      <c r="N24" s="303"/>
      <c r="O24" s="303"/>
      <c r="P24" s="303"/>
      <c r="Q24" s="300"/>
      <c r="R24" s="300"/>
      <c r="S24" s="300"/>
      <c r="T24" s="306"/>
      <c r="U24" s="303"/>
      <c r="V24" s="303"/>
      <c r="W24" s="287" t="s">
        <v>674</v>
      </c>
      <c r="X24" s="300"/>
    </row>
    <row r="25" spans="1:24" x14ac:dyDescent="0.2">
      <c r="A25" s="303"/>
      <c r="B25" s="303"/>
      <c r="C25" s="303"/>
      <c r="D25" s="303"/>
      <c r="E25" s="307"/>
      <c r="F25" s="316"/>
      <c r="G25" s="308"/>
      <c r="H25" s="303"/>
      <c r="I25" s="303"/>
      <c r="J25" s="303"/>
      <c r="K25" s="303"/>
      <c r="L25" s="303"/>
      <c r="M25" s="303"/>
      <c r="N25" s="303"/>
      <c r="O25" s="303"/>
      <c r="P25" s="303"/>
      <c r="Q25" s="300"/>
      <c r="R25" s="300"/>
      <c r="S25" s="300"/>
      <c r="T25" s="287">
        <v>806226.2692990686</v>
      </c>
      <c r="U25" s="303"/>
      <c r="V25" s="303"/>
      <c r="W25" s="287">
        <v>951143</v>
      </c>
      <c r="X25" s="300"/>
    </row>
    <row r="26" spans="1:24" x14ac:dyDescent="0.2">
      <c r="A26" s="303"/>
      <c r="B26" s="303"/>
      <c r="C26" s="303"/>
      <c r="D26" s="303"/>
      <c r="E26" s="303"/>
      <c r="F26" s="286">
        <v>79156.88727186789</v>
      </c>
      <c r="G26" s="303"/>
      <c r="H26" s="303"/>
      <c r="I26" s="303"/>
      <c r="J26" s="303"/>
      <c r="K26" s="303"/>
      <c r="L26" s="303"/>
      <c r="M26" s="303"/>
      <c r="N26" s="303"/>
      <c r="O26" s="303"/>
      <c r="P26" s="303"/>
      <c r="Q26" s="300"/>
      <c r="R26" s="300"/>
      <c r="S26" s="300"/>
      <c r="T26" s="286"/>
      <c r="U26" s="303"/>
      <c r="V26" s="303"/>
      <c r="W26" s="336">
        <v>0.2733638034393695</v>
      </c>
      <c r="X26" s="300"/>
    </row>
    <row r="27" spans="1:24" x14ac:dyDescent="0.2">
      <c r="A27" s="303"/>
      <c r="B27" s="303"/>
      <c r="C27" s="303"/>
      <c r="D27" s="303"/>
      <c r="E27" s="303"/>
      <c r="F27" s="303"/>
      <c r="G27" s="303"/>
      <c r="H27" s="303"/>
      <c r="I27" s="303"/>
      <c r="J27" s="303"/>
      <c r="K27" s="303"/>
      <c r="L27" s="303"/>
      <c r="M27" s="303"/>
      <c r="N27" s="303"/>
      <c r="O27" s="303"/>
      <c r="P27" s="303"/>
      <c r="Q27" s="301" t="s">
        <v>686</v>
      </c>
      <c r="R27" s="301"/>
      <c r="S27" s="300"/>
      <c r="T27" s="321">
        <v>144916.7307009314</v>
      </c>
      <c r="U27" s="303"/>
      <c r="V27" s="303"/>
      <c r="W27" s="320"/>
      <c r="X27" s="300"/>
    </row>
    <row r="28" spans="1:24" x14ac:dyDescent="0.2">
      <c r="A28" s="303"/>
      <c r="B28" s="303"/>
      <c r="C28" s="303"/>
      <c r="D28" s="303"/>
      <c r="E28" s="303"/>
      <c r="F28" s="303"/>
      <c r="G28" s="303"/>
      <c r="H28" s="303"/>
      <c r="I28" s="303"/>
      <c r="J28" s="303"/>
      <c r="K28" s="303"/>
      <c r="L28" s="303"/>
      <c r="M28" s="303"/>
      <c r="N28" s="303"/>
      <c r="O28" s="303"/>
      <c r="P28" s="303"/>
      <c r="Q28" s="300"/>
      <c r="R28" s="300"/>
      <c r="S28" s="300"/>
      <c r="T28" s="300"/>
      <c r="U28" s="300"/>
      <c r="V28" s="300"/>
      <c r="W28" s="342"/>
      <c r="X28" s="300"/>
    </row>
    <row r="29" spans="1:24" x14ac:dyDescent="0.2">
      <c r="A29" s="303"/>
      <c r="B29" s="303"/>
      <c r="C29" s="303"/>
      <c r="D29" s="303"/>
      <c r="E29" s="303"/>
      <c r="F29" s="303"/>
      <c r="G29" s="303"/>
      <c r="H29" s="303"/>
      <c r="I29" s="303"/>
      <c r="J29" s="303"/>
      <c r="K29" s="303"/>
      <c r="L29" s="303"/>
      <c r="M29" s="303"/>
      <c r="N29" s="303"/>
      <c r="O29" s="303"/>
      <c r="P29" s="303"/>
      <c r="Q29" s="300"/>
      <c r="R29" s="300"/>
      <c r="S29" s="300"/>
      <c r="T29" s="300"/>
      <c r="U29" s="300"/>
      <c r="V29" s="300"/>
      <c r="W29" s="343"/>
      <c r="X29" s="300"/>
    </row>
    <row r="30" spans="1:24" x14ac:dyDescent="0.2">
      <c r="A30" s="300"/>
      <c r="B30" s="327" t="s">
        <v>682</v>
      </c>
      <c r="C30" s="331" t="s">
        <v>1744</v>
      </c>
      <c r="D30" s="331"/>
      <c r="E30" s="325"/>
      <c r="F30" s="325"/>
      <c r="G30" s="325"/>
      <c r="H30" s="325"/>
      <c r="I30" s="331"/>
      <c r="J30" s="331"/>
      <c r="K30" s="331"/>
      <c r="L30" s="331"/>
      <c r="M30" s="331"/>
      <c r="N30" s="331"/>
      <c r="O30" s="325"/>
      <c r="P30" s="325"/>
      <c r="Q30" s="331"/>
      <c r="R30" s="331"/>
      <c r="S30" s="331"/>
      <c r="T30" s="319"/>
      <c r="U30" s="300"/>
      <c r="V30" s="300"/>
      <c r="W30" s="300"/>
      <c r="X30" s="300"/>
    </row>
    <row r="31" spans="1:24" x14ac:dyDescent="0.2">
      <c r="A31" s="300"/>
      <c r="B31" s="344" t="s">
        <v>600</v>
      </c>
      <c r="C31" s="343" t="s">
        <v>1767</v>
      </c>
      <c r="D31" s="343"/>
      <c r="E31" s="343"/>
      <c r="F31" s="310"/>
      <c r="G31" s="343"/>
      <c r="H31" s="343"/>
      <c r="I31" s="343"/>
      <c r="J31" s="343"/>
      <c r="K31" s="343"/>
      <c r="L31" s="343"/>
      <c r="M31" s="343"/>
      <c r="N31" s="343"/>
      <c r="O31" s="343"/>
      <c r="P31" s="343"/>
      <c r="Q31" s="343"/>
      <c r="R31" s="343"/>
      <c r="S31" s="343"/>
      <c r="T31" s="329"/>
      <c r="U31" s="300"/>
      <c r="V31" s="300"/>
      <c r="W31" s="300"/>
      <c r="X31" s="300"/>
    </row>
    <row r="32" spans="1:24" x14ac:dyDescent="0.2">
      <c r="A32" s="300"/>
      <c r="B32" s="344" t="s">
        <v>601</v>
      </c>
      <c r="C32" s="343"/>
      <c r="D32" s="343"/>
      <c r="E32" s="343" t="s">
        <v>599</v>
      </c>
      <c r="F32" s="343"/>
      <c r="G32" s="343"/>
      <c r="H32" s="343"/>
      <c r="I32" s="343"/>
      <c r="J32" s="343"/>
      <c r="K32" s="343"/>
      <c r="L32" s="343"/>
      <c r="M32" s="343"/>
      <c r="N32" s="343"/>
      <c r="O32" s="343"/>
      <c r="P32" s="343"/>
      <c r="Q32" s="343"/>
      <c r="R32" s="343"/>
      <c r="S32" s="343"/>
      <c r="T32" s="329"/>
      <c r="U32" s="300"/>
      <c r="V32" s="300"/>
      <c r="W32" s="300"/>
      <c r="X32" s="300"/>
    </row>
    <row r="33" spans="1:24" x14ac:dyDescent="0.2">
      <c r="A33" s="300"/>
      <c r="B33" s="344" t="s">
        <v>602</v>
      </c>
      <c r="C33" s="343" t="s">
        <v>683</v>
      </c>
      <c r="D33" s="343"/>
      <c r="E33" s="343"/>
      <c r="F33" s="343"/>
      <c r="G33" s="343"/>
      <c r="H33" s="343"/>
      <c r="I33" s="343"/>
      <c r="J33" s="343"/>
      <c r="K33" s="343"/>
      <c r="L33" s="343"/>
      <c r="M33" s="343"/>
      <c r="N33" s="343"/>
      <c r="O33" s="343"/>
      <c r="P33" s="343"/>
      <c r="Q33" s="343"/>
      <c r="R33" s="343"/>
      <c r="S33" s="343"/>
      <c r="T33" s="329"/>
      <c r="U33" s="300"/>
      <c r="V33" s="300"/>
      <c r="W33" s="300"/>
      <c r="X33" s="300"/>
    </row>
    <row r="34" spans="1:24" x14ac:dyDescent="0.2">
      <c r="A34" s="300"/>
      <c r="B34" s="344" t="s">
        <v>603</v>
      </c>
      <c r="C34" s="343" t="s">
        <v>684</v>
      </c>
      <c r="D34" s="343"/>
      <c r="E34" s="343"/>
      <c r="F34" s="343"/>
      <c r="G34" s="343"/>
      <c r="H34" s="343"/>
      <c r="I34" s="343"/>
      <c r="J34" s="343"/>
      <c r="K34" s="343"/>
      <c r="L34" s="343"/>
      <c r="M34" s="343"/>
      <c r="N34" s="343"/>
      <c r="O34" s="343"/>
      <c r="P34" s="343"/>
      <c r="Q34" s="343"/>
      <c r="R34" s="343"/>
      <c r="S34" s="343"/>
      <c r="T34" s="329"/>
      <c r="U34" s="300"/>
      <c r="V34" s="300"/>
      <c r="W34" s="300"/>
      <c r="X34" s="300"/>
    </row>
    <row r="35" spans="1:24" x14ac:dyDescent="0.2">
      <c r="A35" s="300"/>
      <c r="B35" s="345" t="s">
        <v>604</v>
      </c>
      <c r="C35" s="346" t="s">
        <v>685</v>
      </c>
      <c r="D35" s="346"/>
      <c r="E35" s="346"/>
      <c r="F35" s="346"/>
      <c r="G35" s="346"/>
      <c r="H35" s="346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23"/>
      <c r="U35" s="300"/>
      <c r="V35" s="300"/>
      <c r="W35" s="300"/>
      <c r="X35" s="300"/>
    </row>
  </sheetData>
  <mergeCells count="2">
    <mergeCell ref="S12:T12"/>
    <mergeCell ref="R19:S19"/>
  </mergeCells>
  <phoneticPr fontId="3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35"/>
  <sheetViews>
    <sheetView workbookViewId="0">
      <selection activeCell="Z18" sqref="Z18"/>
    </sheetView>
  </sheetViews>
  <sheetFormatPr defaultRowHeight="13" x14ac:dyDescent="0.2"/>
  <cols>
    <col min="1" max="1" width="1.453125" customWidth="1"/>
    <col min="3" max="3" width="1" customWidth="1"/>
    <col min="4" max="5" width="3" customWidth="1"/>
    <col min="7" max="7" width="3.26953125" customWidth="1"/>
    <col min="9" max="9" width="3.90625" customWidth="1"/>
    <col min="10" max="10" width="2" customWidth="1"/>
    <col min="11" max="11" width="6.26953125" customWidth="1"/>
    <col min="12" max="12" width="10.26953125" customWidth="1"/>
    <col min="13" max="13" width="8.6328125" customWidth="1"/>
    <col min="14" max="14" width="1.6328125" customWidth="1"/>
    <col min="15" max="15" width="2.90625" customWidth="1"/>
    <col min="16" max="16" width="3" customWidth="1"/>
    <col min="17" max="17" width="10" customWidth="1"/>
    <col min="18" max="18" width="3.26953125" customWidth="1"/>
    <col min="19" max="19" width="4.6328125" customWidth="1"/>
    <col min="21" max="21" width="1.08984375" customWidth="1"/>
    <col min="22" max="22" width="3.90625" customWidth="1"/>
    <col min="23" max="23" width="9.26953125" bestFit="1" customWidth="1"/>
    <col min="24" max="24" width="9.08984375" bestFit="1" customWidth="1"/>
    <col min="257" max="257" width="1.453125" customWidth="1"/>
    <col min="259" max="259" width="1" customWidth="1"/>
    <col min="260" max="261" width="3" customWidth="1"/>
    <col min="263" max="263" width="3.26953125" customWidth="1"/>
    <col min="265" max="265" width="3.90625" customWidth="1"/>
    <col min="266" max="266" width="2" customWidth="1"/>
    <col min="267" max="267" width="6.26953125" customWidth="1"/>
    <col min="268" max="268" width="10.26953125" customWidth="1"/>
    <col min="269" max="269" width="8.6328125" customWidth="1"/>
    <col min="270" max="270" width="1.6328125" customWidth="1"/>
    <col min="271" max="271" width="2.90625" customWidth="1"/>
    <col min="272" max="272" width="3" customWidth="1"/>
    <col min="273" max="273" width="10" customWidth="1"/>
    <col min="274" max="274" width="3.26953125" customWidth="1"/>
    <col min="275" max="275" width="4.6328125" customWidth="1"/>
    <col min="277" max="277" width="1.08984375" customWidth="1"/>
    <col min="278" max="278" width="3.90625" customWidth="1"/>
    <col min="279" max="279" width="9.26953125" bestFit="1" customWidth="1"/>
    <col min="280" max="280" width="9.08984375" bestFit="1" customWidth="1"/>
    <col min="513" max="513" width="1.453125" customWidth="1"/>
    <col min="515" max="515" width="1" customWidth="1"/>
    <col min="516" max="517" width="3" customWidth="1"/>
    <col min="519" max="519" width="3.26953125" customWidth="1"/>
    <col min="521" max="521" width="3.90625" customWidth="1"/>
    <col min="522" max="522" width="2" customWidth="1"/>
    <col min="523" max="523" width="6.26953125" customWidth="1"/>
    <col min="524" max="524" width="10.26953125" customWidth="1"/>
    <col min="525" max="525" width="8.6328125" customWidth="1"/>
    <col min="526" max="526" width="1.6328125" customWidth="1"/>
    <col min="527" max="527" width="2.90625" customWidth="1"/>
    <col min="528" max="528" width="3" customWidth="1"/>
    <col min="529" max="529" width="10" customWidth="1"/>
    <col min="530" max="530" width="3.26953125" customWidth="1"/>
    <col min="531" max="531" width="4.6328125" customWidth="1"/>
    <col min="533" max="533" width="1.08984375" customWidth="1"/>
    <col min="534" max="534" width="3.90625" customWidth="1"/>
    <col min="535" max="535" width="9.26953125" bestFit="1" customWidth="1"/>
    <col min="536" max="536" width="9.08984375" bestFit="1" customWidth="1"/>
    <col min="769" max="769" width="1.453125" customWidth="1"/>
    <col min="771" max="771" width="1" customWidth="1"/>
    <col min="772" max="773" width="3" customWidth="1"/>
    <col min="775" max="775" width="3.26953125" customWidth="1"/>
    <col min="777" max="777" width="3.90625" customWidth="1"/>
    <col min="778" max="778" width="2" customWidth="1"/>
    <col min="779" max="779" width="6.26953125" customWidth="1"/>
    <col min="780" max="780" width="10.26953125" customWidth="1"/>
    <col min="781" max="781" width="8.6328125" customWidth="1"/>
    <col min="782" max="782" width="1.6328125" customWidth="1"/>
    <col min="783" max="783" width="2.90625" customWidth="1"/>
    <col min="784" max="784" width="3" customWidth="1"/>
    <col min="785" max="785" width="10" customWidth="1"/>
    <col min="786" max="786" width="3.26953125" customWidth="1"/>
    <col min="787" max="787" width="4.6328125" customWidth="1"/>
    <col min="789" max="789" width="1.08984375" customWidth="1"/>
    <col min="790" max="790" width="3.90625" customWidth="1"/>
    <col min="791" max="791" width="9.26953125" bestFit="1" customWidth="1"/>
    <col min="792" max="792" width="9.08984375" bestFit="1" customWidth="1"/>
    <col min="1025" max="1025" width="1.453125" customWidth="1"/>
    <col min="1027" max="1027" width="1" customWidth="1"/>
    <col min="1028" max="1029" width="3" customWidth="1"/>
    <col min="1031" max="1031" width="3.26953125" customWidth="1"/>
    <col min="1033" max="1033" width="3.90625" customWidth="1"/>
    <col min="1034" max="1034" width="2" customWidth="1"/>
    <col min="1035" max="1035" width="6.26953125" customWidth="1"/>
    <col min="1036" max="1036" width="10.26953125" customWidth="1"/>
    <col min="1037" max="1037" width="8.6328125" customWidth="1"/>
    <col min="1038" max="1038" width="1.6328125" customWidth="1"/>
    <col min="1039" max="1039" width="2.90625" customWidth="1"/>
    <col min="1040" max="1040" width="3" customWidth="1"/>
    <col min="1041" max="1041" width="10" customWidth="1"/>
    <col min="1042" max="1042" width="3.26953125" customWidth="1"/>
    <col min="1043" max="1043" width="4.6328125" customWidth="1"/>
    <col min="1045" max="1045" width="1.08984375" customWidth="1"/>
    <col min="1046" max="1046" width="3.90625" customWidth="1"/>
    <col min="1047" max="1047" width="9.26953125" bestFit="1" customWidth="1"/>
    <col min="1048" max="1048" width="9.08984375" bestFit="1" customWidth="1"/>
    <col min="1281" max="1281" width="1.453125" customWidth="1"/>
    <col min="1283" max="1283" width="1" customWidth="1"/>
    <col min="1284" max="1285" width="3" customWidth="1"/>
    <col min="1287" max="1287" width="3.26953125" customWidth="1"/>
    <col min="1289" max="1289" width="3.90625" customWidth="1"/>
    <col min="1290" max="1290" width="2" customWidth="1"/>
    <col min="1291" max="1291" width="6.26953125" customWidth="1"/>
    <col min="1292" max="1292" width="10.26953125" customWidth="1"/>
    <col min="1293" max="1293" width="8.6328125" customWidth="1"/>
    <col min="1294" max="1294" width="1.6328125" customWidth="1"/>
    <col min="1295" max="1295" width="2.90625" customWidth="1"/>
    <col min="1296" max="1296" width="3" customWidth="1"/>
    <col min="1297" max="1297" width="10" customWidth="1"/>
    <col min="1298" max="1298" width="3.26953125" customWidth="1"/>
    <col min="1299" max="1299" width="4.6328125" customWidth="1"/>
    <col min="1301" max="1301" width="1.08984375" customWidth="1"/>
    <col min="1302" max="1302" width="3.90625" customWidth="1"/>
    <col min="1303" max="1303" width="9.26953125" bestFit="1" customWidth="1"/>
    <col min="1304" max="1304" width="9.08984375" bestFit="1" customWidth="1"/>
    <col min="1537" max="1537" width="1.453125" customWidth="1"/>
    <col min="1539" max="1539" width="1" customWidth="1"/>
    <col min="1540" max="1541" width="3" customWidth="1"/>
    <col min="1543" max="1543" width="3.26953125" customWidth="1"/>
    <col min="1545" max="1545" width="3.90625" customWidth="1"/>
    <col min="1546" max="1546" width="2" customWidth="1"/>
    <col min="1547" max="1547" width="6.26953125" customWidth="1"/>
    <col min="1548" max="1548" width="10.26953125" customWidth="1"/>
    <col min="1549" max="1549" width="8.6328125" customWidth="1"/>
    <col min="1550" max="1550" width="1.6328125" customWidth="1"/>
    <col min="1551" max="1551" width="2.90625" customWidth="1"/>
    <col min="1552" max="1552" width="3" customWidth="1"/>
    <col min="1553" max="1553" width="10" customWidth="1"/>
    <col min="1554" max="1554" width="3.26953125" customWidth="1"/>
    <col min="1555" max="1555" width="4.6328125" customWidth="1"/>
    <col min="1557" max="1557" width="1.08984375" customWidth="1"/>
    <col min="1558" max="1558" width="3.90625" customWidth="1"/>
    <col min="1559" max="1559" width="9.26953125" bestFit="1" customWidth="1"/>
    <col min="1560" max="1560" width="9.08984375" bestFit="1" customWidth="1"/>
    <col min="1793" max="1793" width="1.453125" customWidth="1"/>
    <col min="1795" max="1795" width="1" customWidth="1"/>
    <col min="1796" max="1797" width="3" customWidth="1"/>
    <col min="1799" max="1799" width="3.26953125" customWidth="1"/>
    <col min="1801" max="1801" width="3.90625" customWidth="1"/>
    <col min="1802" max="1802" width="2" customWidth="1"/>
    <col min="1803" max="1803" width="6.26953125" customWidth="1"/>
    <col min="1804" max="1804" width="10.26953125" customWidth="1"/>
    <col min="1805" max="1805" width="8.6328125" customWidth="1"/>
    <col min="1806" max="1806" width="1.6328125" customWidth="1"/>
    <col min="1807" max="1807" width="2.90625" customWidth="1"/>
    <col min="1808" max="1808" width="3" customWidth="1"/>
    <col min="1809" max="1809" width="10" customWidth="1"/>
    <col min="1810" max="1810" width="3.26953125" customWidth="1"/>
    <col min="1811" max="1811" width="4.6328125" customWidth="1"/>
    <col min="1813" max="1813" width="1.08984375" customWidth="1"/>
    <col min="1814" max="1814" width="3.90625" customWidth="1"/>
    <col min="1815" max="1815" width="9.26953125" bestFit="1" customWidth="1"/>
    <col min="1816" max="1816" width="9.08984375" bestFit="1" customWidth="1"/>
    <col min="2049" max="2049" width="1.453125" customWidth="1"/>
    <col min="2051" max="2051" width="1" customWidth="1"/>
    <col min="2052" max="2053" width="3" customWidth="1"/>
    <col min="2055" max="2055" width="3.26953125" customWidth="1"/>
    <col min="2057" max="2057" width="3.90625" customWidth="1"/>
    <col min="2058" max="2058" width="2" customWidth="1"/>
    <col min="2059" max="2059" width="6.26953125" customWidth="1"/>
    <col min="2060" max="2060" width="10.26953125" customWidth="1"/>
    <col min="2061" max="2061" width="8.6328125" customWidth="1"/>
    <col min="2062" max="2062" width="1.6328125" customWidth="1"/>
    <col min="2063" max="2063" width="2.90625" customWidth="1"/>
    <col min="2064" max="2064" width="3" customWidth="1"/>
    <col min="2065" max="2065" width="10" customWidth="1"/>
    <col min="2066" max="2066" width="3.26953125" customWidth="1"/>
    <col min="2067" max="2067" width="4.6328125" customWidth="1"/>
    <col min="2069" max="2069" width="1.08984375" customWidth="1"/>
    <col min="2070" max="2070" width="3.90625" customWidth="1"/>
    <col min="2071" max="2071" width="9.26953125" bestFit="1" customWidth="1"/>
    <col min="2072" max="2072" width="9.08984375" bestFit="1" customWidth="1"/>
    <col min="2305" max="2305" width="1.453125" customWidth="1"/>
    <col min="2307" max="2307" width="1" customWidth="1"/>
    <col min="2308" max="2309" width="3" customWidth="1"/>
    <col min="2311" max="2311" width="3.26953125" customWidth="1"/>
    <col min="2313" max="2313" width="3.90625" customWidth="1"/>
    <col min="2314" max="2314" width="2" customWidth="1"/>
    <col min="2315" max="2315" width="6.26953125" customWidth="1"/>
    <col min="2316" max="2316" width="10.26953125" customWidth="1"/>
    <col min="2317" max="2317" width="8.6328125" customWidth="1"/>
    <col min="2318" max="2318" width="1.6328125" customWidth="1"/>
    <col min="2319" max="2319" width="2.90625" customWidth="1"/>
    <col min="2320" max="2320" width="3" customWidth="1"/>
    <col min="2321" max="2321" width="10" customWidth="1"/>
    <col min="2322" max="2322" width="3.26953125" customWidth="1"/>
    <col min="2323" max="2323" width="4.6328125" customWidth="1"/>
    <col min="2325" max="2325" width="1.08984375" customWidth="1"/>
    <col min="2326" max="2326" width="3.90625" customWidth="1"/>
    <col min="2327" max="2327" width="9.26953125" bestFit="1" customWidth="1"/>
    <col min="2328" max="2328" width="9.08984375" bestFit="1" customWidth="1"/>
    <col min="2561" max="2561" width="1.453125" customWidth="1"/>
    <col min="2563" max="2563" width="1" customWidth="1"/>
    <col min="2564" max="2565" width="3" customWidth="1"/>
    <col min="2567" max="2567" width="3.26953125" customWidth="1"/>
    <col min="2569" max="2569" width="3.90625" customWidth="1"/>
    <col min="2570" max="2570" width="2" customWidth="1"/>
    <col min="2571" max="2571" width="6.26953125" customWidth="1"/>
    <col min="2572" max="2572" width="10.26953125" customWidth="1"/>
    <col min="2573" max="2573" width="8.6328125" customWidth="1"/>
    <col min="2574" max="2574" width="1.6328125" customWidth="1"/>
    <col min="2575" max="2575" width="2.90625" customWidth="1"/>
    <col min="2576" max="2576" width="3" customWidth="1"/>
    <col min="2577" max="2577" width="10" customWidth="1"/>
    <col min="2578" max="2578" width="3.26953125" customWidth="1"/>
    <col min="2579" max="2579" width="4.6328125" customWidth="1"/>
    <col min="2581" max="2581" width="1.08984375" customWidth="1"/>
    <col min="2582" max="2582" width="3.90625" customWidth="1"/>
    <col min="2583" max="2583" width="9.26953125" bestFit="1" customWidth="1"/>
    <col min="2584" max="2584" width="9.08984375" bestFit="1" customWidth="1"/>
    <col min="2817" max="2817" width="1.453125" customWidth="1"/>
    <col min="2819" max="2819" width="1" customWidth="1"/>
    <col min="2820" max="2821" width="3" customWidth="1"/>
    <col min="2823" max="2823" width="3.26953125" customWidth="1"/>
    <col min="2825" max="2825" width="3.90625" customWidth="1"/>
    <col min="2826" max="2826" width="2" customWidth="1"/>
    <col min="2827" max="2827" width="6.26953125" customWidth="1"/>
    <col min="2828" max="2828" width="10.26953125" customWidth="1"/>
    <col min="2829" max="2829" width="8.6328125" customWidth="1"/>
    <col min="2830" max="2830" width="1.6328125" customWidth="1"/>
    <col min="2831" max="2831" width="2.90625" customWidth="1"/>
    <col min="2832" max="2832" width="3" customWidth="1"/>
    <col min="2833" max="2833" width="10" customWidth="1"/>
    <col min="2834" max="2834" width="3.26953125" customWidth="1"/>
    <col min="2835" max="2835" width="4.6328125" customWidth="1"/>
    <col min="2837" max="2837" width="1.08984375" customWidth="1"/>
    <col min="2838" max="2838" width="3.90625" customWidth="1"/>
    <col min="2839" max="2839" width="9.26953125" bestFit="1" customWidth="1"/>
    <col min="2840" max="2840" width="9.08984375" bestFit="1" customWidth="1"/>
    <col min="3073" max="3073" width="1.453125" customWidth="1"/>
    <col min="3075" max="3075" width="1" customWidth="1"/>
    <col min="3076" max="3077" width="3" customWidth="1"/>
    <col min="3079" max="3079" width="3.26953125" customWidth="1"/>
    <col min="3081" max="3081" width="3.90625" customWidth="1"/>
    <col min="3082" max="3082" width="2" customWidth="1"/>
    <col min="3083" max="3083" width="6.26953125" customWidth="1"/>
    <col min="3084" max="3084" width="10.26953125" customWidth="1"/>
    <col min="3085" max="3085" width="8.6328125" customWidth="1"/>
    <col min="3086" max="3086" width="1.6328125" customWidth="1"/>
    <col min="3087" max="3087" width="2.90625" customWidth="1"/>
    <col min="3088" max="3088" width="3" customWidth="1"/>
    <col min="3089" max="3089" width="10" customWidth="1"/>
    <col min="3090" max="3090" width="3.26953125" customWidth="1"/>
    <col min="3091" max="3091" width="4.6328125" customWidth="1"/>
    <col min="3093" max="3093" width="1.08984375" customWidth="1"/>
    <col min="3094" max="3094" width="3.90625" customWidth="1"/>
    <col min="3095" max="3095" width="9.26953125" bestFit="1" customWidth="1"/>
    <col min="3096" max="3096" width="9.08984375" bestFit="1" customWidth="1"/>
    <col min="3329" max="3329" width="1.453125" customWidth="1"/>
    <col min="3331" max="3331" width="1" customWidth="1"/>
    <col min="3332" max="3333" width="3" customWidth="1"/>
    <col min="3335" max="3335" width="3.26953125" customWidth="1"/>
    <col min="3337" max="3337" width="3.90625" customWidth="1"/>
    <col min="3338" max="3338" width="2" customWidth="1"/>
    <col min="3339" max="3339" width="6.26953125" customWidth="1"/>
    <col min="3340" max="3340" width="10.26953125" customWidth="1"/>
    <col min="3341" max="3341" width="8.6328125" customWidth="1"/>
    <col min="3342" max="3342" width="1.6328125" customWidth="1"/>
    <col min="3343" max="3343" width="2.90625" customWidth="1"/>
    <col min="3344" max="3344" width="3" customWidth="1"/>
    <col min="3345" max="3345" width="10" customWidth="1"/>
    <col min="3346" max="3346" width="3.26953125" customWidth="1"/>
    <col min="3347" max="3347" width="4.6328125" customWidth="1"/>
    <col min="3349" max="3349" width="1.08984375" customWidth="1"/>
    <col min="3350" max="3350" width="3.90625" customWidth="1"/>
    <col min="3351" max="3351" width="9.26953125" bestFit="1" customWidth="1"/>
    <col min="3352" max="3352" width="9.08984375" bestFit="1" customWidth="1"/>
    <col min="3585" max="3585" width="1.453125" customWidth="1"/>
    <col min="3587" max="3587" width="1" customWidth="1"/>
    <col min="3588" max="3589" width="3" customWidth="1"/>
    <col min="3591" max="3591" width="3.26953125" customWidth="1"/>
    <col min="3593" max="3593" width="3.90625" customWidth="1"/>
    <col min="3594" max="3594" width="2" customWidth="1"/>
    <col min="3595" max="3595" width="6.26953125" customWidth="1"/>
    <col min="3596" max="3596" width="10.26953125" customWidth="1"/>
    <col min="3597" max="3597" width="8.6328125" customWidth="1"/>
    <col min="3598" max="3598" width="1.6328125" customWidth="1"/>
    <col min="3599" max="3599" width="2.90625" customWidth="1"/>
    <col min="3600" max="3600" width="3" customWidth="1"/>
    <col min="3601" max="3601" width="10" customWidth="1"/>
    <col min="3602" max="3602" width="3.26953125" customWidth="1"/>
    <col min="3603" max="3603" width="4.6328125" customWidth="1"/>
    <col min="3605" max="3605" width="1.08984375" customWidth="1"/>
    <col min="3606" max="3606" width="3.90625" customWidth="1"/>
    <col min="3607" max="3607" width="9.26953125" bestFit="1" customWidth="1"/>
    <col min="3608" max="3608" width="9.08984375" bestFit="1" customWidth="1"/>
    <col min="3841" max="3841" width="1.453125" customWidth="1"/>
    <col min="3843" max="3843" width="1" customWidth="1"/>
    <col min="3844" max="3845" width="3" customWidth="1"/>
    <col min="3847" max="3847" width="3.26953125" customWidth="1"/>
    <col min="3849" max="3849" width="3.90625" customWidth="1"/>
    <col min="3850" max="3850" width="2" customWidth="1"/>
    <col min="3851" max="3851" width="6.26953125" customWidth="1"/>
    <col min="3852" max="3852" width="10.26953125" customWidth="1"/>
    <col min="3853" max="3853" width="8.6328125" customWidth="1"/>
    <col min="3854" max="3854" width="1.6328125" customWidth="1"/>
    <col min="3855" max="3855" width="2.90625" customWidth="1"/>
    <col min="3856" max="3856" width="3" customWidth="1"/>
    <col min="3857" max="3857" width="10" customWidth="1"/>
    <col min="3858" max="3858" width="3.26953125" customWidth="1"/>
    <col min="3859" max="3859" width="4.6328125" customWidth="1"/>
    <col min="3861" max="3861" width="1.08984375" customWidth="1"/>
    <col min="3862" max="3862" width="3.90625" customWidth="1"/>
    <col min="3863" max="3863" width="9.26953125" bestFit="1" customWidth="1"/>
    <col min="3864" max="3864" width="9.08984375" bestFit="1" customWidth="1"/>
    <col min="4097" max="4097" width="1.453125" customWidth="1"/>
    <col min="4099" max="4099" width="1" customWidth="1"/>
    <col min="4100" max="4101" width="3" customWidth="1"/>
    <col min="4103" max="4103" width="3.26953125" customWidth="1"/>
    <col min="4105" max="4105" width="3.90625" customWidth="1"/>
    <col min="4106" max="4106" width="2" customWidth="1"/>
    <col min="4107" max="4107" width="6.26953125" customWidth="1"/>
    <col min="4108" max="4108" width="10.26953125" customWidth="1"/>
    <col min="4109" max="4109" width="8.6328125" customWidth="1"/>
    <col min="4110" max="4110" width="1.6328125" customWidth="1"/>
    <col min="4111" max="4111" width="2.90625" customWidth="1"/>
    <col min="4112" max="4112" width="3" customWidth="1"/>
    <col min="4113" max="4113" width="10" customWidth="1"/>
    <col min="4114" max="4114" width="3.26953125" customWidth="1"/>
    <col min="4115" max="4115" width="4.6328125" customWidth="1"/>
    <col min="4117" max="4117" width="1.08984375" customWidth="1"/>
    <col min="4118" max="4118" width="3.90625" customWidth="1"/>
    <col min="4119" max="4119" width="9.26953125" bestFit="1" customWidth="1"/>
    <col min="4120" max="4120" width="9.08984375" bestFit="1" customWidth="1"/>
    <col min="4353" max="4353" width="1.453125" customWidth="1"/>
    <col min="4355" max="4355" width="1" customWidth="1"/>
    <col min="4356" max="4357" width="3" customWidth="1"/>
    <col min="4359" max="4359" width="3.26953125" customWidth="1"/>
    <col min="4361" max="4361" width="3.90625" customWidth="1"/>
    <col min="4362" max="4362" width="2" customWidth="1"/>
    <col min="4363" max="4363" width="6.26953125" customWidth="1"/>
    <col min="4364" max="4364" width="10.26953125" customWidth="1"/>
    <col min="4365" max="4365" width="8.6328125" customWidth="1"/>
    <col min="4366" max="4366" width="1.6328125" customWidth="1"/>
    <col min="4367" max="4367" width="2.90625" customWidth="1"/>
    <col min="4368" max="4368" width="3" customWidth="1"/>
    <col min="4369" max="4369" width="10" customWidth="1"/>
    <col min="4370" max="4370" width="3.26953125" customWidth="1"/>
    <col min="4371" max="4371" width="4.6328125" customWidth="1"/>
    <col min="4373" max="4373" width="1.08984375" customWidth="1"/>
    <col min="4374" max="4374" width="3.90625" customWidth="1"/>
    <col min="4375" max="4375" width="9.26953125" bestFit="1" customWidth="1"/>
    <col min="4376" max="4376" width="9.08984375" bestFit="1" customWidth="1"/>
    <col min="4609" max="4609" width="1.453125" customWidth="1"/>
    <col min="4611" max="4611" width="1" customWidth="1"/>
    <col min="4612" max="4613" width="3" customWidth="1"/>
    <col min="4615" max="4615" width="3.26953125" customWidth="1"/>
    <col min="4617" max="4617" width="3.90625" customWidth="1"/>
    <col min="4618" max="4618" width="2" customWidth="1"/>
    <col min="4619" max="4619" width="6.26953125" customWidth="1"/>
    <col min="4620" max="4620" width="10.26953125" customWidth="1"/>
    <col min="4621" max="4621" width="8.6328125" customWidth="1"/>
    <col min="4622" max="4622" width="1.6328125" customWidth="1"/>
    <col min="4623" max="4623" width="2.90625" customWidth="1"/>
    <col min="4624" max="4624" width="3" customWidth="1"/>
    <col min="4625" max="4625" width="10" customWidth="1"/>
    <col min="4626" max="4626" width="3.26953125" customWidth="1"/>
    <col min="4627" max="4627" width="4.6328125" customWidth="1"/>
    <col min="4629" max="4629" width="1.08984375" customWidth="1"/>
    <col min="4630" max="4630" width="3.90625" customWidth="1"/>
    <col min="4631" max="4631" width="9.26953125" bestFit="1" customWidth="1"/>
    <col min="4632" max="4632" width="9.08984375" bestFit="1" customWidth="1"/>
    <col min="4865" max="4865" width="1.453125" customWidth="1"/>
    <col min="4867" max="4867" width="1" customWidth="1"/>
    <col min="4868" max="4869" width="3" customWidth="1"/>
    <col min="4871" max="4871" width="3.26953125" customWidth="1"/>
    <col min="4873" max="4873" width="3.90625" customWidth="1"/>
    <col min="4874" max="4874" width="2" customWidth="1"/>
    <col min="4875" max="4875" width="6.26953125" customWidth="1"/>
    <col min="4876" max="4876" width="10.26953125" customWidth="1"/>
    <col min="4877" max="4877" width="8.6328125" customWidth="1"/>
    <col min="4878" max="4878" width="1.6328125" customWidth="1"/>
    <col min="4879" max="4879" width="2.90625" customWidth="1"/>
    <col min="4880" max="4880" width="3" customWidth="1"/>
    <col min="4881" max="4881" width="10" customWidth="1"/>
    <col min="4882" max="4882" width="3.26953125" customWidth="1"/>
    <col min="4883" max="4883" width="4.6328125" customWidth="1"/>
    <col min="4885" max="4885" width="1.08984375" customWidth="1"/>
    <col min="4886" max="4886" width="3.90625" customWidth="1"/>
    <col min="4887" max="4887" width="9.26953125" bestFit="1" customWidth="1"/>
    <col min="4888" max="4888" width="9.08984375" bestFit="1" customWidth="1"/>
    <col min="5121" max="5121" width="1.453125" customWidth="1"/>
    <col min="5123" max="5123" width="1" customWidth="1"/>
    <col min="5124" max="5125" width="3" customWidth="1"/>
    <col min="5127" max="5127" width="3.26953125" customWidth="1"/>
    <col min="5129" max="5129" width="3.90625" customWidth="1"/>
    <col min="5130" max="5130" width="2" customWidth="1"/>
    <col min="5131" max="5131" width="6.26953125" customWidth="1"/>
    <col min="5132" max="5132" width="10.26953125" customWidth="1"/>
    <col min="5133" max="5133" width="8.6328125" customWidth="1"/>
    <col min="5134" max="5134" width="1.6328125" customWidth="1"/>
    <col min="5135" max="5135" width="2.90625" customWidth="1"/>
    <col min="5136" max="5136" width="3" customWidth="1"/>
    <col min="5137" max="5137" width="10" customWidth="1"/>
    <col min="5138" max="5138" width="3.26953125" customWidth="1"/>
    <col min="5139" max="5139" width="4.6328125" customWidth="1"/>
    <col min="5141" max="5141" width="1.08984375" customWidth="1"/>
    <col min="5142" max="5142" width="3.90625" customWidth="1"/>
    <col min="5143" max="5143" width="9.26953125" bestFit="1" customWidth="1"/>
    <col min="5144" max="5144" width="9.08984375" bestFit="1" customWidth="1"/>
    <col min="5377" max="5377" width="1.453125" customWidth="1"/>
    <col min="5379" max="5379" width="1" customWidth="1"/>
    <col min="5380" max="5381" width="3" customWidth="1"/>
    <col min="5383" max="5383" width="3.26953125" customWidth="1"/>
    <col min="5385" max="5385" width="3.90625" customWidth="1"/>
    <col min="5386" max="5386" width="2" customWidth="1"/>
    <col min="5387" max="5387" width="6.26953125" customWidth="1"/>
    <col min="5388" max="5388" width="10.26953125" customWidth="1"/>
    <col min="5389" max="5389" width="8.6328125" customWidth="1"/>
    <col min="5390" max="5390" width="1.6328125" customWidth="1"/>
    <col min="5391" max="5391" width="2.90625" customWidth="1"/>
    <col min="5392" max="5392" width="3" customWidth="1"/>
    <col min="5393" max="5393" width="10" customWidth="1"/>
    <col min="5394" max="5394" width="3.26953125" customWidth="1"/>
    <col min="5395" max="5395" width="4.6328125" customWidth="1"/>
    <col min="5397" max="5397" width="1.08984375" customWidth="1"/>
    <col min="5398" max="5398" width="3.90625" customWidth="1"/>
    <col min="5399" max="5399" width="9.26953125" bestFit="1" customWidth="1"/>
    <col min="5400" max="5400" width="9.08984375" bestFit="1" customWidth="1"/>
    <col min="5633" max="5633" width="1.453125" customWidth="1"/>
    <col min="5635" max="5635" width="1" customWidth="1"/>
    <col min="5636" max="5637" width="3" customWidth="1"/>
    <col min="5639" max="5639" width="3.26953125" customWidth="1"/>
    <col min="5641" max="5641" width="3.90625" customWidth="1"/>
    <col min="5642" max="5642" width="2" customWidth="1"/>
    <col min="5643" max="5643" width="6.26953125" customWidth="1"/>
    <col min="5644" max="5644" width="10.26953125" customWidth="1"/>
    <col min="5645" max="5645" width="8.6328125" customWidth="1"/>
    <col min="5646" max="5646" width="1.6328125" customWidth="1"/>
    <col min="5647" max="5647" width="2.90625" customWidth="1"/>
    <col min="5648" max="5648" width="3" customWidth="1"/>
    <col min="5649" max="5649" width="10" customWidth="1"/>
    <col min="5650" max="5650" width="3.26953125" customWidth="1"/>
    <col min="5651" max="5651" width="4.6328125" customWidth="1"/>
    <col min="5653" max="5653" width="1.08984375" customWidth="1"/>
    <col min="5654" max="5654" width="3.90625" customWidth="1"/>
    <col min="5655" max="5655" width="9.26953125" bestFit="1" customWidth="1"/>
    <col min="5656" max="5656" width="9.08984375" bestFit="1" customWidth="1"/>
    <col min="5889" max="5889" width="1.453125" customWidth="1"/>
    <col min="5891" max="5891" width="1" customWidth="1"/>
    <col min="5892" max="5893" width="3" customWidth="1"/>
    <col min="5895" max="5895" width="3.26953125" customWidth="1"/>
    <col min="5897" max="5897" width="3.90625" customWidth="1"/>
    <col min="5898" max="5898" width="2" customWidth="1"/>
    <col min="5899" max="5899" width="6.26953125" customWidth="1"/>
    <col min="5900" max="5900" width="10.26953125" customWidth="1"/>
    <col min="5901" max="5901" width="8.6328125" customWidth="1"/>
    <col min="5902" max="5902" width="1.6328125" customWidth="1"/>
    <col min="5903" max="5903" width="2.90625" customWidth="1"/>
    <col min="5904" max="5904" width="3" customWidth="1"/>
    <col min="5905" max="5905" width="10" customWidth="1"/>
    <col min="5906" max="5906" width="3.26953125" customWidth="1"/>
    <col min="5907" max="5907" width="4.6328125" customWidth="1"/>
    <col min="5909" max="5909" width="1.08984375" customWidth="1"/>
    <col min="5910" max="5910" width="3.90625" customWidth="1"/>
    <col min="5911" max="5911" width="9.26953125" bestFit="1" customWidth="1"/>
    <col min="5912" max="5912" width="9.08984375" bestFit="1" customWidth="1"/>
    <col min="6145" max="6145" width="1.453125" customWidth="1"/>
    <col min="6147" max="6147" width="1" customWidth="1"/>
    <col min="6148" max="6149" width="3" customWidth="1"/>
    <col min="6151" max="6151" width="3.26953125" customWidth="1"/>
    <col min="6153" max="6153" width="3.90625" customWidth="1"/>
    <col min="6154" max="6154" width="2" customWidth="1"/>
    <col min="6155" max="6155" width="6.26953125" customWidth="1"/>
    <col min="6156" max="6156" width="10.26953125" customWidth="1"/>
    <col min="6157" max="6157" width="8.6328125" customWidth="1"/>
    <col min="6158" max="6158" width="1.6328125" customWidth="1"/>
    <col min="6159" max="6159" width="2.90625" customWidth="1"/>
    <col min="6160" max="6160" width="3" customWidth="1"/>
    <col min="6161" max="6161" width="10" customWidth="1"/>
    <col min="6162" max="6162" width="3.26953125" customWidth="1"/>
    <col min="6163" max="6163" width="4.6328125" customWidth="1"/>
    <col min="6165" max="6165" width="1.08984375" customWidth="1"/>
    <col min="6166" max="6166" width="3.90625" customWidth="1"/>
    <col min="6167" max="6167" width="9.26953125" bestFit="1" customWidth="1"/>
    <col min="6168" max="6168" width="9.08984375" bestFit="1" customWidth="1"/>
    <col min="6401" max="6401" width="1.453125" customWidth="1"/>
    <col min="6403" max="6403" width="1" customWidth="1"/>
    <col min="6404" max="6405" width="3" customWidth="1"/>
    <col min="6407" max="6407" width="3.26953125" customWidth="1"/>
    <col min="6409" max="6409" width="3.90625" customWidth="1"/>
    <col min="6410" max="6410" width="2" customWidth="1"/>
    <col min="6411" max="6411" width="6.26953125" customWidth="1"/>
    <col min="6412" max="6412" width="10.26953125" customWidth="1"/>
    <col min="6413" max="6413" width="8.6328125" customWidth="1"/>
    <col min="6414" max="6414" width="1.6328125" customWidth="1"/>
    <col min="6415" max="6415" width="2.90625" customWidth="1"/>
    <col min="6416" max="6416" width="3" customWidth="1"/>
    <col min="6417" max="6417" width="10" customWidth="1"/>
    <col min="6418" max="6418" width="3.26953125" customWidth="1"/>
    <col min="6419" max="6419" width="4.6328125" customWidth="1"/>
    <col min="6421" max="6421" width="1.08984375" customWidth="1"/>
    <col min="6422" max="6422" width="3.90625" customWidth="1"/>
    <col min="6423" max="6423" width="9.26953125" bestFit="1" customWidth="1"/>
    <col min="6424" max="6424" width="9.08984375" bestFit="1" customWidth="1"/>
    <col min="6657" max="6657" width="1.453125" customWidth="1"/>
    <col min="6659" max="6659" width="1" customWidth="1"/>
    <col min="6660" max="6661" width="3" customWidth="1"/>
    <col min="6663" max="6663" width="3.26953125" customWidth="1"/>
    <col min="6665" max="6665" width="3.90625" customWidth="1"/>
    <col min="6666" max="6666" width="2" customWidth="1"/>
    <col min="6667" max="6667" width="6.26953125" customWidth="1"/>
    <col min="6668" max="6668" width="10.26953125" customWidth="1"/>
    <col min="6669" max="6669" width="8.6328125" customWidth="1"/>
    <col min="6670" max="6670" width="1.6328125" customWidth="1"/>
    <col min="6671" max="6671" width="2.90625" customWidth="1"/>
    <col min="6672" max="6672" width="3" customWidth="1"/>
    <col min="6673" max="6673" width="10" customWidth="1"/>
    <col min="6674" max="6674" width="3.26953125" customWidth="1"/>
    <col min="6675" max="6675" width="4.6328125" customWidth="1"/>
    <col min="6677" max="6677" width="1.08984375" customWidth="1"/>
    <col min="6678" max="6678" width="3.90625" customWidth="1"/>
    <col min="6679" max="6679" width="9.26953125" bestFit="1" customWidth="1"/>
    <col min="6680" max="6680" width="9.08984375" bestFit="1" customWidth="1"/>
    <col min="6913" max="6913" width="1.453125" customWidth="1"/>
    <col min="6915" max="6915" width="1" customWidth="1"/>
    <col min="6916" max="6917" width="3" customWidth="1"/>
    <col min="6919" max="6919" width="3.26953125" customWidth="1"/>
    <col min="6921" max="6921" width="3.90625" customWidth="1"/>
    <col min="6922" max="6922" width="2" customWidth="1"/>
    <col min="6923" max="6923" width="6.26953125" customWidth="1"/>
    <col min="6924" max="6924" width="10.26953125" customWidth="1"/>
    <col min="6925" max="6925" width="8.6328125" customWidth="1"/>
    <col min="6926" max="6926" width="1.6328125" customWidth="1"/>
    <col min="6927" max="6927" width="2.90625" customWidth="1"/>
    <col min="6928" max="6928" width="3" customWidth="1"/>
    <col min="6929" max="6929" width="10" customWidth="1"/>
    <col min="6930" max="6930" width="3.26953125" customWidth="1"/>
    <col min="6931" max="6931" width="4.6328125" customWidth="1"/>
    <col min="6933" max="6933" width="1.08984375" customWidth="1"/>
    <col min="6934" max="6934" width="3.90625" customWidth="1"/>
    <col min="6935" max="6935" width="9.26953125" bestFit="1" customWidth="1"/>
    <col min="6936" max="6936" width="9.08984375" bestFit="1" customWidth="1"/>
    <col min="7169" max="7169" width="1.453125" customWidth="1"/>
    <col min="7171" max="7171" width="1" customWidth="1"/>
    <col min="7172" max="7173" width="3" customWidth="1"/>
    <col min="7175" max="7175" width="3.26953125" customWidth="1"/>
    <col min="7177" max="7177" width="3.90625" customWidth="1"/>
    <col min="7178" max="7178" width="2" customWidth="1"/>
    <col min="7179" max="7179" width="6.26953125" customWidth="1"/>
    <col min="7180" max="7180" width="10.26953125" customWidth="1"/>
    <col min="7181" max="7181" width="8.6328125" customWidth="1"/>
    <col min="7182" max="7182" width="1.6328125" customWidth="1"/>
    <col min="7183" max="7183" width="2.90625" customWidth="1"/>
    <col min="7184" max="7184" width="3" customWidth="1"/>
    <col min="7185" max="7185" width="10" customWidth="1"/>
    <col min="7186" max="7186" width="3.26953125" customWidth="1"/>
    <col min="7187" max="7187" width="4.6328125" customWidth="1"/>
    <col min="7189" max="7189" width="1.08984375" customWidth="1"/>
    <col min="7190" max="7190" width="3.90625" customWidth="1"/>
    <col min="7191" max="7191" width="9.26953125" bestFit="1" customWidth="1"/>
    <col min="7192" max="7192" width="9.08984375" bestFit="1" customWidth="1"/>
    <col min="7425" max="7425" width="1.453125" customWidth="1"/>
    <col min="7427" max="7427" width="1" customWidth="1"/>
    <col min="7428" max="7429" width="3" customWidth="1"/>
    <col min="7431" max="7431" width="3.26953125" customWidth="1"/>
    <col min="7433" max="7433" width="3.90625" customWidth="1"/>
    <col min="7434" max="7434" width="2" customWidth="1"/>
    <col min="7435" max="7435" width="6.26953125" customWidth="1"/>
    <col min="7436" max="7436" width="10.26953125" customWidth="1"/>
    <col min="7437" max="7437" width="8.6328125" customWidth="1"/>
    <col min="7438" max="7438" width="1.6328125" customWidth="1"/>
    <col min="7439" max="7439" width="2.90625" customWidth="1"/>
    <col min="7440" max="7440" width="3" customWidth="1"/>
    <col min="7441" max="7441" width="10" customWidth="1"/>
    <col min="7442" max="7442" width="3.26953125" customWidth="1"/>
    <col min="7443" max="7443" width="4.6328125" customWidth="1"/>
    <col min="7445" max="7445" width="1.08984375" customWidth="1"/>
    <col min="7446" max="7446" width="3.90625" customWidth="1"/>
    <col min="7447" max="7447" width="9.26953125" bestFit="1" customWidth="1"/>
    <col min="7448" max="7448" width="9.08984375" bestFit="1" customWidth="1"/>
    <col min="7681" max="7681" width="1.453125" customWidth="1"/>
    <col min="7683" max="7683" width="1" customWidth="1"/>
    <col min="7684" max="7685" width="3" customWidth="1"/>
    <col min="7687" max="7687" width="3.26953125" customWidth="1"/>
    <col min="7689" max="7689" width="3.90625" customWidth="1"/>
    <col min="7690" max="7690" width="2" customWidth="1"/>
    <col min="7691" max="7691" width="6.26953125" customWidth="1"/>
    <col min="7692" max="7692" width="10.26953125" customWidth="1"/>
    <col min="7693" max="7693" width="8.6328125" customWidth="1"/>
    <col min="7694" max="7694" width="1.6328125" customWidth="1"/>
    <col min="7695" max="7695" width="2.90625" customWidth="1"/>
    <col min="7696" max="7696" width="3" customWidth="1"/>
    <col min="7697" max="7697" width="10" customWidth="1"/>
    <col min="7698" max="7698" width="3.26953125" customWidth="1"/>
    <col min="7699" max="7699" width="4.6328125" customWidth="1"/>
    <col min="7701" max="7701" width="1.08984375" customWidth="1"/>
    <col min="7702" max="7702" width="3.90625" customWidth="1"/>
    <col min="7703" max="7703" width="9.26953125" bestFit="1" customWidth="1"/>
    <col min="7704" max="7704" width="9.08984375" bestFit="1" customWidth="1"/>
    <col min="7937" max="7937" width="1.453125" customWidth="1"/>
    <col min="7939" max="7939" width="1" customWidth="1"/>
    <col min="7940" max="7941" width="3" customWidth="1"/>
    <col min="7943" max="7943" width="3.26953125" customWidth="1"/>
    <col min="7945" max="7945" width="3.90625" customWidth="1"/>
    <col min="7946" max="7946" width="2" customWidth="1"/>
    <col min="7947" max="7947" width="6.26953125" customWidth="1"/>
    <col min="7948" max="7948" width="10.26953125" customWidth="1"/>
    <col min="7949" max="7949" width="8.6328125" customWidth="1"/>
    <col min="7950" max="7950" width="1.6328125" customWidth="1"/>
    <col min="7951" max="7951" width="2.90625" customWidth="1"/>
    <col min="7952" max="7952" width="3" customWidth="1"/>
    <col min="7953" max="7953" width="10" customWidth="1"/>
    <col min="7954" max="7954" width="3.26953125" customWidth="1"/>
    <col min="7955" max="7955" width="4.6328125" customWidth="1"/>
    <col min="7957" max="7957" width="1.08984375" customWidth="1"/>
    <col min="7958" max="7958" width="3.90625" customWidth="1"/>
    <col min="7959" max="7959" width="9.26953125" bestFit="1" customWidth="1"/>
    <col min="7960" max="7960" width="9.08984375" bestFit="1" customWidth="1"/>
    <col min="8193" max="8193" width="1.453125" customWidth="1"/>
    <col min="8195" max="8195" width="1" customWidth="1"/>
    <col min="8196" max="8197" width="3" customWidth="1"/>
    <col min="8199" max="8199" width="3.26953125" customWidth="1"/>
    <col min="8201" max="8201" width="3.90625" customWidth="1"/>
    <col min="8202" max="8202" width="2" customWidth="1"/>
    <col min="8203" max="8203" width="6.26953125" customWidth="1"/>
    <col min="8204" max="8204" width="10.26953125" customWidth="1"/>
    <col min="8205" max="8205" width="8.6328125" customWidth="1"/>
    <col min="8206" max="8206" width="1.6328125" customWidth="1"/>
    <col min="8207" max="8207" width="2.90625" customWidth="1"/>
    <col min="8208" max="8208" width="3" customWidth="1"/>
    <col min="8209" max="8209" width="10" customWidth="1"/>
    <col min="8210" max="8210" width="3.26953125" customWidth="1"/>
    <col min="8211" max="8211" width="4.6328125" customWidth="1"/>
    <col min="8213" max="8213" width="1.08984375" customWidth="1"/>
    <col min="8214" max="8214" width="3.90625" customWidth="1"/>
    <col min="8215" max="8215" width="9.26953125" bestFit="1" customWidth="1"/>
    <col min="8216" max="8216" width="9.08984375" bestFit="1" customWidth="1"/>
    <col min="8449" max="8449" width="1.453125" customWidth="1"/>
    <col min="8451" max="8451" width="1" customWidth="1"/>
    <col min="8452" max="8453" width="3" customWidth="1"/>
    <col min="8455" max="8455" width="3.26953125" customWidth="1"/>
    <col min="8457" max="8457" width="3.90625" customWidth="1"/>
    <col min="8458" max="8458" width="2" customWidth="1"/>
    <col min="8459" max="8459" width="6.26953125" customWidth="1"/>
    <col min="8460" max="8460" width="10.26953125" customWidth="1"/>
    <col min="8461" max="8461" width="8.6328125" customWidth="1"/>
    <col min="8462" max="8462" width="1.6328125" customWidth="1"/>
    <col min="8463" max="8463" width="2.90625" customWidth="1"/>
    <col min="8464" max="8464" width="3" customWidth="1"/>
    <col min="8465" max="8465" width="10" customWidth="1"/>
    <col min="8466" max="8466" width="3.26953125" customWidth="1"/>
    <col min="8467" max="8467" width="4.6328125" customWidth="1"/>
    <col min="8469" max="8469" width="1.08984375" customWidth="1"/>
    <col min="8470" max="8470" width="3.90625" customWidth="1"/>
    <col min="8471" max="8471" width="9.26953125" bestFit="1" customWidth="1"/>
    <col min="8472" max="8472" width="9.08984375" bestFit="1" customWidth="1"/>
    <col min="8705" max="8705" width="1.453125" customWidth="1"/>
    <col min="8707" max="8707" width="1" customWidth="1"/>
    <col min="8708" max="8709" width="3" customWidth="1"/>
    <col min="8711" max="8711" width="3.26953125" customWidth="1"/>
    <col min="8713" max="8713" width="3.90625" customWidth="1"/>
    <col min="8714" max="8714" width="2" customWidth="1"/>
    <col min="8715" max="8715" width="6.26953125" customWidth="1"/>
    <col min="8716" max="8716" width="10.26953125" customWidth="1"/>
    <col min="8717" max="8717" width="8.6328125" customWidth="1"/>
    <col min="8718" max="8718" width="1.6328125" customWidth="1"/>
    <col min="8719" max="8719" width="2.90625" customWidth="1"/>
    <col min="8720" max="8720" width="3" customWidth="1"/>
    <col min="8721" max="8721" width="10" customWidth="1"/>
    <col min="8722" max="8722" width="3.26953125" customWidth="1"/>
    <col min="8723" max="8723" width="4.6328125" customWidth="1"/>
    <col min="8725" max="8725" width="1.08984375" customWidth="1"/>
    <col min="8726" max="8726" width="3.90625" customWidth="1"/>
    <col min="8727" max="8727" width="9.26953125" bestFit="1" customWidth="1"/>
    <col min="8728" max="8728" width="9.08984375" bestFit="1" customWidth="1"/>
    <col min="8961" max="8961" width="1.453125" customWidth="1"/>
    <col min="8963" max="8963" width="1" customWidth="1"/>
    <col min="8964" max="8965" width="3" customWidth="1"/>
    <col min="8967" max="8967" width="3.26953125" customWidth="1"/>
    <col min="8969" max="8969" width="3.90625" customWidth="1"/>
    <col min="8970" max="8970" width="2" customWidth="1"/>
    <col min="8971" max="8971" width="6.26953125" customWidth="1"/>
    <col min="8972" max="8972" width="10.26953125" customWidth="1"/>
    <col min="8973" max="8973" width="8.6328125" customWidth="1"/>
    <col min="8974" max="8974" width="1.6328125" customWidth="1"/>
    <col min="8975" max="8975" width="2.90625" customWidth="1"/>
    <col min="8976" max="8976" width="3" customWidth="1"/>
    <col min="8977" max="8977" width="10" customWidth="1"/>
    <col min="8978" max="8978" width="3.26953125" customWidth="1"/>
    <col min="8979" max="8979" width="4.6328125" customWidth="1"/>
    <col min="8981" max="8981" width="1.08984375" customWidth="1"/>
    <col min="8982" max="8982" width="3.90625" customWidth="1"/>
    <col min="8983" max="8983" width="9.26953125" bestFit="1" customWidth="1"/>
    <col min="8984" max="8984" width="9.08984375" bestFit="1" customWidth="1"/>
    <col min="9217" max="9217" width="1.453125" customWidth="1"/>
    <col min="9219" max="9219" width="1" customWidth="1"/>
    <col min="9220" max="9221" width="3" customWidth="1"/>
    <col min="9223" max="9223" width="3.26953125" customWidth="1"/>
    <col min="9225" max="9225" width="3.90625" customWidth="1"/>
    <col min="9226" max="9226" width="2" customWidth="1"/>
    <col min="9227" max="9227" width="6.26953125" customWidth="1"/>
    <col min="9228" max="9228" width="10.26953125" customWidth="1"/>
    <col min="9229" max="9229" width="8.6328125" customWidth="1"/>
    <col min="9230" max="9230" width="1.6328125" customWidth="1"/>
    <col min="9231" max="9231" width="2.90625" customWidth="1"/>
    <col min="9232" max="9232" width="3" customWidth="1"/>
    <col min="9233" max="9233" width="10" customWidth="1"/>
    <col min="9234" max="9234" width="3.26953125" customWidth="1"/>
    <col min="9235" max="9235" width="4.6328125" customWidth="1"/>
    <col min="9237" max="9237" width="1.08984375" customWidth="1"/>
    <col min="9238" max="9238" width="3.90625" customWidth="1"/>
    <col min="9239" max="9239" width="9.26953125" bestFit="1" customWidth="1"/>
    <col min="9240" max="9240" width="9.08984375" bestFit="1" customWidth="1"/>
    <col min="9473" max="9473" width="1.453125" customWidth="1"/>
    <col min="9475" max="9475" width="1" customWidth="1"/>
    <col min="9476" max="9477" width="3" customWidth="1"/>
    <col min="9479" max="9479" width="3.26953125" customWidth="1"/>
    <col min="9481" max="9481" width="3.90625" customWidth="1"/>
    <col min="9482" max="9482" width="2" customWidth="1"/>
    <col min="9483" max="9483" width="6.26953125" customWidth="1"/>
    <col min="9484" max="9484" width="10.26953125" customWidth="1"/>
    <col min="9485" max="9485" width="8.6328125" customWidth="1"/>
    <col min="9486" max="9486" width="1.6328125" customWidth="1"/>
    <col min="9487" max="9487" width="2.90625" customWidth="1"/>
    <col min="9488" max="9488" width="3" customWidth="1"/>
    <col min="9489" max="9489" width="10" customWidth="1"/>
    <col min="9490" max="9490" width="3.26953125" customWidth="1"/>
    <col min="9491" max="9491" width="4.6328125" customWidth="1"/>
    <col min="9493" max="9493" width="1.08984375" customWidth="1"/>
    <col min="9494" max="9494" width="3.90625" customWidth="1"/>
    <col min="9495" max="9495" width="9.26953125" bestFit="1" customWidth="1"/>
    <col min="9496" max="9496" width="9.08984375" bestFit="1" customWidth="1"/>
    <col min="9729" max="9729" width="1.453125" customWidth="1"/>
    <col min="9731" max="9731" width="1" customWidth="1"/>
    <col min="9732" max="9733" width="3" customWidth="1"/>
    <col min="9735" max="9735" width="3.26953125" customWidth="1"/>
    <col min="9737" max="9737" width="3.90625" customWidth="1"/>
    <col min="9738" max="9738" width="2" customWidth="1"/>
    <col min="9739" max="9739" width="6.26953125" customWidth="1"/>
    <col min="9740" max="9740" width="10.26953125" customWidth="1"/>
    <col min="9741" max="9741" width="8.6328125" customWidth="1"/>
    <col min="9742" max="9742" width="1.6328125" customWidth="1"/>
    <col min="9743" max="9743" width="2.90625" customWidth="1"/>
    <col min="9744" max="9744" width="3" customWidth="1"/>
    <col min="9745" max="9745" width="10" customWidth="1"/>
    <col min="9746" max="9746" width="3.26953125" customWidth="1"/>
    <col min="9747" max="9747" width="4.6328125" customWidth="1"/>
    <col min="9749" max="9749" width="1.08984375" customWidth="1"/>
    <col min="9750" max="9750" width="3.90625" customWidth="1"/>
    <col min="9751" max="9751" width="9.26953125" bestFit="1" customWidth="1"/>
    <col min="9752" max="9752" width="9.08984375" bestFit="1" customWidth="1"/>
    <col min="9985" max="9985" width="1.453125" customWidth="1"/>
    <col min="9987" max="9987" width="1" customWidth="1"/>
    <col min="9988" max="9989" width="3" customWidth="1"/>
    <col min="9991" max="9991" width="3.26953125" customWidth="1"/>
    <col min="9993" max="9993" width="3.90625" customWidth="1"/>
    <col min="9994" max="9994" width="2" customWidth="1"/>
    <col min="9995" max="9995" width="6.26953125" customWidth="1"/>
    <col min="9996" max="9996" width="10.26953125" customWidth="1"/>
    <col min="9997" max="9997" width="8.6328125" customWidth="1"/>
    <col min="9998" max="9998" width="1.6328125" customWidth="1"/>
    <col min="9999" max="9999" width="2.90625" customWidth="1"/>
    <col min="10000" max="10000" width="3" customWidth="1"/>
    <col min="10001" max="10001" width="10" customWidth="1"/>
    <col min="10002" max="10002" width="3.26953125" customWidth="1"/>
    <col min="10003" max="10003" width="4.6328125" customWidth="1"/>
    <col min="10005" max="10005" width="1.08984375" customWidth="1"/>
    <col min="10006" max="10006" width="3.90625" customWidth="1"/>
    <col min="10007" max="10007" width="9.26953125" bestFit="1" customWidth="1"/>
    <col min="10008" max="10008" width="9.08984375" bestFit="1" customWidth="1"/>
    <col min="10241" max="10241" width="1.453125" customWidth="1"/>
    <col min="10243" max="10243" width="1" customWidth="1"/>
    <col min="10244" max="10245" width="3" customWidth="1"/>
    <col min="10247" max="10247" width="3.26953125" customWidth="1"/>
    <col min="10249" max="10249" width="3.90625" customWidth="1"/>
    <col min="10250" max="10250" width="2" customWidth="1"/>
    <col min="10251" max="10251" width="6.26953125" customWidth="1"/>
    <col min="10252" max="10252" width="10.26953125" customWidth="1"/>
    <col min="10253" max="10253" width="8.6328125" customWidth="1"/>
    <col min="10254" max="10254" width="1.6328125" customWidth="1"/>
    <col min="10255" max="10255" width="2.90625" customWidth="1"/>
    <col min="10256" max="10256" width="3" customWidth="1"/>
    <col min="10257" max="10257" width="10" customWidth="1"/>
    <col min="10258" max="10258" width="3.26953125" customWidth="1"/>
    <col min="10259" max="10259" width="4.6328125" customWidth="1"/>
    <col min="10261" max="10261" width="1.08984375" customWidth="1"/>
    <col min="10262" max="10262" width="3.90625" customWidth="1"/>
    <col min="10263" max="10263" width="9.26953125" bestFit="1" customWidth="1"/>
    <col min="10264" max="10264" width="9.08984375" bestFit="1" customWidth="1"/>
    <col min="10497" max="10497" width="1.453125" customWidth="1"/>
    <col min="10499" max="10499" width="1" customWidth="1"/>
    <col min="10500" max="10501" width="3" customWidth="1"/>
    <col min="10503" max="10503" width="3.26953125" customWidth="1"/>
    <col min="10505" max="10505" width="3.90625" customWidth="1"/>
    <col min="10506" max="10506" width="2" customWidth="1"/>
    <col min="10507" max="10507" width="6.26953125" customWidth="1"/>
    <col min="10508" max="10508" width="10.26953125" customWidth="1"/>
    <col min="10509" max="10509" width="8.6328125" customWidth="1"/>
    <col min="10510" max="10510" width="1.6328125" customWidth="1"/>
    <col min="10511" max="10511" width="2.90625" customWidth="1"/>
    <col min="10512" max="10512" width="3" customWidth="1"/>
    <col min="10513" max="10513" width="10" customWidth="1"/>
    <col min="10514" max="10514" width="3.26953125" customWidth="1"/>
    <col min="10515" max="10515" width="4.6328125" customWidth="1"/>
    <col min="10517" max="10517" width="1.08984375" customWidth="1"/>
    <col min="10518" max="10518" width="3.90625" customWidth="1"/>
    <col min="10519" max="10519" width="9.26953125" bestFit="1" customWidth="1"/>
    <col min="10520" max="10520" width="9.08984375" bestFit="1" customWidth="1"/>
    <col min="10753" max="10753" width="1.453125" customWidth="1"/>
    <col min="10755" max="10755" width="1" customWidth="1"/>
    <col min="10756" max="10757" width="3" customWidth="1"/>
    <col min="10759" max="10759" width="3.26953125" customWidth="1"/>
    <col min="10761" max="10761" width="3.90625" customWidth="1"/>
    <col min="10762" max="10762" width="2" customWidth="1"/>
    <col min="10763" max="10763" width="6.26953125" customWidth="1"/>
    <col min="10764" max="10764" width="10.26953125" customWidth="1"/>
    <col min="10765" max="10765" width="8.6328125" customWidth="1"/>
    <col min="10766" max="10766" width="1.6328125" customWidth="1"/>
    <col min="10767" max="10767" width="2.90625" customWidth="1"/>
    <col min="10768" max="10768" width="3" customWidth="1"/>
    <col min="10769" max="10769" width="10" customWidth="1"/>
    <col min="10770" max="10770" width="3.26953125" customWidth="1"/>
    <col min="10771" max="10771" width="4.6328125" customWidth="1"/>
    <col min="10773" max="10773" width="1.08984375" customWidth="1"/>
    <col min="10774" max="10774" width="3.90625" customWidth="1"/>
    <col min="10775" max="10775" width="9.26953125" bestFit="1" customWidth="1"/>
    <col min="10776" max="10776" width="9.08984375" bestFit="1" customWidth="1"/>
    <col min="11009" max="11009" width="1.453125" customWidth="1"/>
    <col min="11011" max="11011" width="1" customWidth="1"/>
    <col min="11012" max="11013" width="3" customWidth="1"/>
    <col min="11015" max="11015" width="3.26953125" customWidth="1"/>
    <col min="11017" max="11017" width="3.90625" customWidth="1"/>
    <col min="11018" max="11018" width="2" customWidth="1"/>
    <col min="11019" max="11019" width="6.26953125" customWidth="1"/>
    <col min="11020" max="11020" width="10.26953125" customWidth="1"/>
    <col min="11021" max="11021" width="8.6328125" customWidth="1"/>
    <col min="11022" max="11022" width="1.6328125" customWidth="1"/>
    <col min="11023" max="11023" width="2.90625" customWidth="1"/>
    <col min="11024" max="11024" width="3" customWidth="1"/>
    <col min="11025" max="11025" width="10" customWidth="1"/>
    <col min="11026" max="11026" width="3.26953125" customWidth="1"/>
    <col min="11027" max="11027" width="4.6328125" customWidth="1"/>
    <col min="11029" max="11029" width="1.08984375" customWidth="1"/>
    <col min="11030" max="11030" width="3.90625" customWidth="1"/>
    <col min="11031" max="11031" width="9.26953125" bestFit="1" customWidth="1"/>
    <col min="11032" max="11032" width="9.08984375" bestFit="1" customWidth="1"/>
    <col min="11265" max="11265" width="1.453125" customWidth="1"/>
    <col min="11267" max="11267" width="1" customWidth="1"/>
    <col min="11268" max="11269" width="3" customWidth="1"/>
    <col min="11271" max="11271" width="3.26953125" customWidth="1"/>
    <col min="11273" max="11273" width="3.90625" customWidth="1"/>
    <col min="11274" max="11274" width="2" customWidth="1"/>
    <col min="11275" max="11275" width="6.26953125" customWidth="1"/>
    <col min="11276" max="11276" width="10.26953125" customWidth="1"/>
    <col min="11277" max="11277" width="8.6328125" customWidth="1"/>
    <col min="11278" max="11278" width="1.6328125" customWidth="1"/>
    <col min="11279" max="11279" width="2.90625" customWidth="1"/>
    <col min="11280" max="11280" width="3" customWidth="1"/>
    <col min="11281" max="11281" width="10" customWidth="1"/>
    <col min="11282" max="11282" width="3.26953125" customWidth="1"/>
    <col min="11283" max="11283" width="4.6328125" customWidth="1"/>
    <col min="11285" max="11285" width="1.08984375" customWidth="1"/>
    <col min="11286" max="11286" width="3.90625" customWidth="1"/>
    <col min="11287" max="11287" width="9.26953125" bestFit="1" customWidth="1"/>
    <col min="11288" max="11288" width="9.08984375" bestFit="1" customWidth="1"/>
    <col min="11521" max="11521" width="1.453125" customWidth="1"/>
    <col min="11523" max="11523" width="1" customWidth="1"/>
    <col min="11524" max="11525" width="3" customWidth="1"/>
    <col min="11527" max="11527" width="3.26953125" customWidth="1"/>
    <col min="11529" max="11529" width="3.90625" customWidth="1"/>
    <col min="11530" max="11530" width="2" customWidth="1"/>
    <col min="11531" max="11531" width="6.26953125" customWidth="1"/>
    <col min="11532" max="11532" width="10.26953125" customWidth="1"/>
    <col min="11533" max="11533" width="8.6328125" customWidth="1"/>
    <col min="11534" max="11534" width="1.6328125" customWidth="1"/>
    <col min="11535" max="11535" width="2.90625" customWidth="1"/>
    <col min="11536" max="11536" width="3" customWidth="1"/>
    <col min="11537" max="11537" width="10" customWidth="1"/>
    <col min="11538" max="11538" width="3.26953125" customWidth="1"/>
    <col min="11539" max="11539" width="4.6328125" customWidth="1"/>
    <col min="11541" max="11541" width="1.08984375" customWidth="1"/>
    <col min="11542" max="11542" width="3.90625" customWidth="1"/>
    <col min="11543" max="11543" width="9.26953125" bestFit="1" customWidth="1"/>
    <col min="11544" max="11544" width="9.08984375" bestFit="1" customWidth="1"/>
    <col min="11777" max="11777" width="1.453125" customWidth="1"/>
    <col min="11779" max="11779" width="1" customWidth="1"/>
    <col min="11780" max="11781" width="3" customWidth="1"/>
    <col min="11783" max="11783" width="3.26953125" customWidth="1"/>
    <col min="11785" max="11785" width="3.90625" customWidth="1"/>
    <col min="11786" max="11786" width="2" customWidth="1"/>
    <col min="11787" max="11787" width="6.26953125" customWidth="1"/>
    <col min="11788" max="11788" width="10.26953125" customWidth="1"/>
    <col min="11789" max="11789" width="8.6328125" customWidth="1"/>
    <col min="11790" max="11790" width="1.6328125" customWidth="1"/>
    <col min="11791" max="11791" width="2.90625" customWidth="1"/>
    <col min="11792" max="11792" width="3" customWidth="1"/>
    <col min="11793" max="11793" width="10" customWidth="1"/>
    <col min="11794" max="11794" width="3.26953125" customWidth="1"/>
    <col min="11795" max="11795" width="4.6328125" customWidth="1"/>
    <col min="11797" max="11797" width="1.08984375" customWidth="1"/>
    <col min="11798" max="11798" width="3.90625" customWidth="1"/>
    <col min="11799" max="11799" width="9.26953125" bestFit="1" customWidth="1"/>
    <col min="11800" max="11800" width="9.08984375" bestFit="1" customWidth="1"/>
    <col min="12033" max="12033" width="1.453125" customWidth="1"/>
    <col min="12035" max="12035" width="1" customWidth="1"/>
    <col min="12036" max="12037" width="3" customWidth="1"/>
    <col min="12039" max="12039" width="3.26953125" customWidth="1"/>
    <col min="12041" max="12041" width="3.90625" customWidth="1"/>
    <col min="12042" max="12042" width="2" customWidth="1"/>
    <col min="12043" max="12043" width="6.26953125" customWidth="1"/>
    <col min="12044" max="12044" width="10.26953125" customWidth="1"/>
    <col min="12045" max="12045" width="8.6328125" customWidth="1"/>
    <col min="12046" max="12046" width="1.6328125" customWidth="1"/>
    <col min="12047" max="12047" width="2.90625" customWidth="1"/>
    <col min="12048" max="12048" width="3" customWidth="1"/>
    <col min="12049" max="12049" width="10" customWidth="1"/>
    <col min="12050" max="12050" width="3.26953125" customWidth="1"/>
    <col min="12051" max="12051" width="4.6328125" customWidth="1"/>
    <col min="12053" max="12053" width="1.08984375" customWidth="1"/>
    <col min="12054" max="12054" width="3.90625" customWidth="1"/>
    <col min="12055" max="12055" width="9.26953125" bestFit="1" customWidth="1"/>
    <col min="12056" max="12056" width="9.08984375" bestFit="1" customWidth="1"/>
    <col min="12289" max="12289" width="1.453125" customWidth="1"/>
    <col min="12291" max="12291" width="1" customWidth="1"/>
    <col min="12292" max="12293" width="3" customWidth="1"/>
    <col min="12295" max="12295" width="3.26953125" customWidth="1"/>
    <col min="12297" max="12297" width="3.90625" customWidth="1"/>
    <col min="12298" max="12298" width="2" customWidth="1"/>
    <col min="12299" max="12299" width="6.26953125" customWidth="1"/>
    <col min="12300" max="12300" width="10.26953125" customWidth="1"/>
    <col min="12301" max="12301" width="8.6328125" customWidth="1"/>
    <col min="12302" max="12302" width="1.6328125" customWidth="1"/>
    <col min="12303" max="12303" width="2.90625" customWidth="1"/>
    <col min="12304" max="12304" width="3" customWidth="1"/>
    <col min="12305" max="12305" width="10" customWidth="1"/>
    <col min="12306" max="12306" width="3.26953125" customWidth="1"/>
    <col min="12307" max="12307" width="4.6328125" customWidth="1"/>
    <col min="12309" max="12309" width="1.08984375" customWidth="1"/>
    <col min="12310" max="12310" width="3.90625" customWidth="1"/>
    <col min="12311" max="12311" width="9.26953125" bestFit="1" customWidth="1"/>
    <col min="12312" max="12312" width="9.08984375" bestFit="1" customWidth="1"/>
    <col min="12545" max="12545" width="1.453125" customWidth="1"/>
    <col min="12547" max="12547" width="1" customWidth="1"/>
    <col min="12548" max="12549" width="3" customWidth="1"/>
    <col min="12551" max="12551" width="3.26953125" customWidth="1"/>
    <col min="12553" max="12553" width="3.90625" customWidth="1"/>
    <col min="12554" max="12554" width="2" customWidth="1"/>
    <col min="12555" max="12555" width="6.26953125" customWidth="1"/>
    <col min="12556" max="12556" width="10.26953125" customWidth="1"/>
    <col min="12557" max="12557" width="8.6328125" customWidth="1"/>
    <col min="12558" max="12558" width="1.6328125" customWidth="1"/>
    <col min="12559" max="12559" width="2.90625" customWidth="1"/>
    <col min="12560" max="12560" width="3" customWidth="1"/>
    <col min="12561" max="12561" width="10" customWidth="1"/>
    <col min="12562" max="12562" width="3.26953125" customWidth="1"/>
    <col min="12563" max="12563" width="4.6328125" customWidth="1"/>
    <col min="12565" max="12565" width="1.08984375" customWidth="1"/>
    <col min="12566" max="12566" width="3.90625" customWidth="1"/>
    <col min="12567" max="12567" width="9.26953125" bestFit="1" customWidth="1"/>
    <col min="12568" max="12568" width="9.08984375" bestFit="1" customWidth="1"/>
    <col min="12801" max="12801" width="1.453125" customWidth="1"/>
    <col min="12803" max="12803" width="1" customWidth="1"/>
    <col min="12804" max="12805" width="3" customWidth="1"/>
    <col min="12807" max="12807" width="3.26953125" customWidth="1"/>
    <col min="12809" max="12809" width="3.90625" customWidth="1"/>
    <col min="12810" max="12810" width="2" customWidth="1"/>
    <col min="12811" max="12811" width="6.26953125" customWidth="1"/>
    <col min="12812" max="12812" width="10.26953125" customWidth="1"/>
    <col min="12813" max="12813" width="8.6328125" customWidth="1"/>
    <col min="12814" max="12814" width="1.6328125" customWidth="1"/>
    <col min="12815" max="12815" width="2.90625" customWidth="1"/>
    <col min="12816" max="12816" width="3" customWidth="1"/>
    <col min="12817" max="12817" width="10" customWidth="1"/>
    <col min="12818" max="12818" width="3.26953125" customWidth="1"/>
    <col min="12819" max="12819" width="4.6328125" customWidth="1"/>
    <col min="12821" max="12821" width="1.08984375" customWidth="1"/>
    <col min="12822" max="12822" width="3.90625" customWidth="1"/>
    <col min="12823" max="12823" width="9.26953125" bestFit="1" customWidth="1"/>
    <col min="12824" max="12824" width="9.08984375" bestFit="1" customWidth="1"/>
    <col min="13057" max="13057" width="1.453125" customWidth="1"/>
    <col min="13059" max="13059" width="1" customWidth="1"/>
    <col min="13060" max="13061" width="3" customWidth="1"/>
    <col min="13063" max="13063" width="3.26953125" customWidth="1"/>
    <col min="13065" max="13065" width="3.90625" customWidth="1"/>
    <col min="13066" max="13066" width="2" customWidth="1"/>
    <col min="13067" max="13067" width="6.26953125" customWidth="1"/>
    <col min="13068" max="13068" width="10.26953125" customWidth="1"/>
    <col min="13069" max="13069" width="8.6328125" customWidth="1"/>
    <col min="13070" max="13070" width="1.6328125" customWidth="1"/>
    <col min="13071" max="13071" width="2.90625" customWidth="1"/>
    <col min="13072" max="13072" width="3" customWidth="1"/>
    <col min="13073" max="13073" width="10" customWidth="1"/>
    <col min="13074" max="13074" width="3.26953125" customWidth="1"/>
    <col min="13075" max="13075" width="4.6328125" customWidth="1"/>
    <col min="13077" max="13077" width="1.08984375" customWidth="1"/>
    <col min="13078" max="13078" width="3.90625" customWidth="1"/>
    <col min="13079" max="13079" width="9.26953125" bestFit="1" customWidth="1"/>
    <col min="13080" max="13080" width="9.08984375" bestFit="1" customWidth="1"/>
    <col min="13313" max="13313" width="1.453125" customWidth="1"/>
    <col min="13315" max="13315" width="1" customWidth="1"/>
    <col min="13316" max="13317" width="3" customWidth="1"/>
    <col min="13319" max="13319" width="3.26953125" customWidth="1"/>
    <col min="13321" max="13321" width="3.90625" customWidth="1"/>
    <col min="13322" max="13322" width="2" customWidth="1"/>
    <col min="13323" max="13323" width="6.26953125" customWidth="1"/>
    <col min="13324" max="13324" width="10.26953125" customWidth="1"/>
    <col min="13325" max="13325" width="8.6328125" customWidth="1"/>
    <col min="13326" max="13326" width="1.6328125" customWidth="1"/>
    <col min="13327" max="13327" width="2.90625" customWidth="1"/>
    <col min="13328" max="13328" width="3" customWidth="1"/>
    <col min="13329" max="13329" width="10" customWidth="1"/>
    <col min="13330" max="13330" width="3.26953125" customWidth="1"/>
    <col min="13331" max="13331" width="4.6328125" customWidth="1"/>
    <col min="13333" max="13333" width="1.08984375" customWidth="1"/>
    <col min="13334" max="13334" width="3.90625" customWidth="1"/>
    <col min="13335" max="13335" width="9.26953125" bestFit="1" customWidth="1"/>
    <col min="13336" max="13336" width="9.08984375" bestFit="1" customWidth="1"/>
    <col min="13569" max="13569" width="1.453125" customWidth="1"/>
    <col min="13571" max="13571" width="1" customWidth="1"/>
    <col min="13572" max="13573" width="3" customWidth="1"/>
    <col min="13575" max="13575" width="3.26953125" customWidth="1"/>
    <col min="13577" max="13577" width="3.90625" customWidth="1"/>
    <col min="13578" max="13578" width="2" customWidth="1"/>
    <col min="13579" max="13579" width="6.26953125" customWidth="1"/>
    <col min="13580" max="13580" width="10.26953125" customWidth="1"/>
    <col min="13581" max="13581" width="8.6328125" customWidth="1"/>
    <col min="13582" max="13582" width="1.6328125" customWidth="1"/>
    <col min="13583" max="13583" width="2.90625" customWidth="1"/>
    <col min="13584" max="13584" width="3" customWidth="1"/>
    <col min="13585" max="13585" width="10" customWidth="1"/>
    <col min="13586" max="13586" width="3.26953125" customWidth="1"/>
    <col min="13587" max="13587" width="4.6328125" customWidth="1"/>
    <col min="13589" max="13589" width="1.08984375" customWidth="1"/>
    <col min="13590" max="13590" width="3.90625" customWidth="1"/>
    <col min="13591" max="13591" width="9.26953125" bestFit="1" customWidth="1"/>
    <col min="13592" max="13592" width="9.08984375" bestFit="1" customWidth="1"/>
    <col min="13825" max="13825" width="1.453125" customWidth="1"/>
    <col min="13827" max="13827" width="1" customWidth="1"/>
    <col min="13828" max="13829" width="3" customWidth="1"/>
    <col min="13831" max="13831" width="3.26953125" customWidth="1"/>
    <col min="13833" max="13833" width="3.90625" customWidth="1"/>
    <col min="13834" max="13834" width="2" customWidth="1"/>
    <col min="13835" max="13835" width="6.26953125" customWidth="1"/>
    <col min="13836" max="13836" width="10.26953125" customWidth="1"/>
    <col min="13837" max="13837" width="8.6328125" customWidth="1"/>
    <col min="13838" max="13838" width="1.6328125" customWidth="1"/>
    <col min="13839" max="13839" width="2.90625" customWidth="1"/>
    <col min="13840" max="13840" width="3" customWidth="1"/>
    <col min="13841" max="13841" width="10" customWidth="1"/>
    <col min="13842" max="13842" width="3.26953125" customWidth="1"/>
    <col min="13843" max="13843" width="4.6328125" customWidth="1"/>
    <col min="13845" max="13845" width="1.08984375" customWidth="1"/>
    <col min="13846" max="13846" width="3.90625" customWidth="1"/>
    <col min="13847" max="13847" width="9.26953125" bestFit="1" customWidth="1"/>
    <col min="13848" max="13848" width="9.08984375" bestFit="1" customWidth="1"/>
    <col min="14081" max="14081" width="1.453125" customWidth="1"/>
    <col min="14083" max="14083" width="1" customWidth="1"/>
    <col min="14084" max="14085" width="3" customWidth="1"/>
    <col min="14087" max="14087" width="3.26953125" customWidth="1"/>
    <col min="14089" max="14089" width="3.90625" customWidth="1"/>
    <col min="14090" max="14090" width="2" customWidth="1"/>
    <col min="14091" max="14091" width="6.26953125" customWidth="1"/>
    <col min="14092" max="14092" width="10.26953125" customWidth="1"/>
    <col min="14093" max="14093" width="8.6328125" customWidth="1"/>
    <col min="14094" max="14094" width="1.6328125" customWidth="1"/>
    <col min="14095" max="14095" width="2.90625" customWidth="1"/>
    <col min="14096" max="14096" width="3" customWidth="1"/>
    <col min="14097" max="14097" width="10" customWidth="1"/>
    <col min="14098" max="14098" width="3.26953125" customWidth="1"/>
    <col min="14099" max="14099" width="4.6328125" customWidth="1"/>
    <col min="14101" max="14101" width="1.08984375" customWidth="1"/>
    <col min="14102" max="14102" width="3.90625" customWidth="1"/>
    <col min="14103" max="14103" width="9.26953125" bestFit="1" customWidth="1"/>
    <col min="14104" max="14104" width="9.08984375" bestFit="1" customWidth="1"/>
    <col min="14337" max="14337" width="1.453125" customWidth="1"/>
    <col min="14339" max="14339" width="1" customWidth="1"/>
    <col min="14340" max="14341" width="3" customWidth="1"/>
    <col min="14343" max="14343" width="3.26953125" customWidth="1"/>
    <col min="14345" max="14345" width="3.90625" customWidth="1"/>
    <col min="14346" max="14346" width="2" customWidth="1"/>
    <col min="14347" max="14347" width="6.26953125" customWidth="1"/>
    <col min="14348" max="14348" width="10.26953125" customWidth="1"/>
    <col min="14349" max="14349" width="8.6328125" customWidth="1"/>
    <col min="14350" max="14350" width="1.6328125" customWidth="1"/>
    <col min="14351" max="14351" width="2.90625" customWidth="1"/>
    <col min="14352" max="14352" width="3" customWidth="1"/>
    <col min="14353" max="14353" width="10" customWidth="1"/>
    <col min="14354" max="14354" width="3.26953125" customWidth="1"/>
    <col min="14355" max="14355" width="4.6328125" customWidth="1"/>
    <col min="14357" max="14357" width="1.08984375" customWidth="1"/>
    <col min="14358" max="14358" width="3.90625" customWidth="1"/>
    <col min="14359" max="14359" width="9.26953125" bestFit="1" customWidth="1"/>
    <col min="14360" max="14360" width="9.08984375" bestFit="1" customWidth="1"/>
    <col min="14593" max="14593" width="1.453125" customWidth="1"/>
    <col min="14595" max="14595" width="1" customWidth="1"/>
    <col min="14596" max="14597" width="3" customWidth="1"/>
    <col min="14599" max="14599" width="3.26953125" customWidth="1"/>
    <col min="14601" max="14601" width="3.90625" customWidth="1"/>
    <col min="14602" max="14602" width="2" customWidth="1"/>
    <col min="14603" max="14603" width="6.26953125" customWidth="1"/>
    <col min="14604" max="14604" width="10.26953125" customWidth="1"/>
    <col min="14605" max="14605" width="8.6328125" customWidth="1"/>
    <col min="14606" max="14606" width="1.6328125" customWidth="1"/>
    <col min="14607" max="14607" width="2.90625" customWidth="1"/>
    <col min="14608" max="14608" width="3" customWidth="1"/>
    <col min="14609" max="14609" width="10" customWidth="1"/>
    <col min="14610" max="14610" width="3.26953125" customWidth="1"/>
    <col min="14611" max="14611" width="4.6328125" customWidth="1"/>
    <col min="14613" max="14613" width="1.08984375" customWidth="1"/>
    <col min="14614" max="14614" width="3.90625" customWidth="1"/>
    <col min="14615" max="14615" width="9.26953125" bestFit="1" customWidth="1"/>
    <col min="14616" max="14616" width="9.08984375" bestFit="1" customWidth="1"/>
    <col min="14849" max="14849" width="1.453125" customWidth="1"/>
    <col min="14851" max="14851" width="1" customWidth="1"/>
    <col min="14852" max="14853" width="3" customWidth="1"/>
    <col min="14855" max="14855" width="3.26953125" customWidth="1"/>
    <col min="14857" max="14857" width="3.90625" customWidth="1"/>
    <col min="14858" max="14858" width="2" customWidth="1"/>
    <col min="14859" max="14859" width="6.26953125" customWidth="1"/>
    <col min="14860" max="14860" width="10.26953125" customWidth="1"/>
    <col min="14861" max="14861" width="8.6328125" customWidth="1"/>
    <col min="14862" max="14862" width="1.6328125" customWidth="1"/>
    <col min="14863" max="14863" width="2.90625" customWidth="1"/>
    <col min="14864" max="14864" width="3" customWidth="1"/>
    <col min="14865" max="14865" width="10" customWidth="1"/>
    <col min="14866" max="14866" width="3.26953125" customWidth="1"/>
    <col min="14867" max="14867" width="4.6328125" customWidth="1"/>
    <col min="14869" max="14869" width="1.08984375" customWidth="1"/>
    <col min="14870" max="14870" width="3.90625" customWidth="1"/>
    <col min="14871" max="14871" width="9.26953125" bestFit="1" customWidth="1"/>
    <col min="14872" max="14872" width="9.08984375" bestFit="1" customWidth="1"/>
    <col min="15105" max="15105" width="1.453125" customWidth="1"/>
    <col min="15107" max="15107" width="1" customWidth="1"/>
    <col min="15108" max="15109" width="3" customWidth="1"/>
    <col min="15111" max="15111" width="3.26953125" customWidth="1"/>
    <col min="15113" max="15113" width="3.90625" customWidth="1"/>
    <col min="15114" max="15114" width="2" customWidth="1"/>
    <col min="15115" max="15115" width="6.26953125" customWidth="1"/>
    <col min="15116" max="15116" width="10.26953125" customWidth="1"/>
    <col min="15117" max="15117" width="8.6328125" customWidth="1"/>
    <col min="15118" max="15118" width="1.6328125" customWidth="1"/>
    <col min="15119" max="15119" width="2.90625" customWidth="1"/>
    <col min="15120" max="15120" width="3" customWidth="1"/>
    <col min="15121" max="15121" width="10" customWidth="1"/>
    <col min="15122" max="15122" width="3.26953125" customWidth="1"/>
    <col min="15123" max="15123" width="4.6328125" customWidth="1"/>
    <col min="15125" max="15125" width="1.08984375" customWidth="1"/>
    <col min="15126" max="15126" width="3.90625" customWidth="1"/>
    <col min="15127" max="15127" width="9.26953125" bestFit="1" customWidth="1"/>
    <col min="15128" max="15128" width="9.08984375" bestFit="1" customWidth="1"/>
    <col min="15361" max="15361" width="1.453125" customWidth="1"/>
    <col min="15363" max="15363" width="1" customWidth="1"/>
    <col min="15364" max="15365" width="3" customWidth="1"/>
    <col min="15367" max="15367" width="3.26953125" customWidth="1"/>
    <col min="15369" max="15369" width="3.90625" customWidth="1"/>
    <col min="15370" max="15370" width="2" customWidth="1"/>
    <col min="15371" max="15371" width="6.26953125" customWidth="1"/>
    <col min="15372" max="15372" width="10.26953125" customWidth="1"/>
    <col min="15373" max="15373" width="8.6328125" customWidth="1"/>
    <col min="15374" max="15374" width="1.6328125" customWidth="1"/>
    <col min="15375" max="15375" width="2.90625" customWidth="1"/>
    <col min="15376" max="15376" width="3" customWidth="1"/>
    <col min="15377" max="15377" width="10" customWidth="1"/>
    <col min="15378" max="15378" width="3.26953125" customWidth="1"/>
    <col min="15379" max="15379" width="4.6328125" customWidth="1"/>
    <col min="15381" max="15381" width="1.08984375" customWidth="1"/>
    <col min="15382" max="15382" width="3.90625" customWidth="1"/>
    <col min="15383" max="15383" width="9.26953125" bestFit="1" customWidth="1"/>
    <col min="15384" max="15384" width="9.08984375" bestFit="1" customWidth="1"/>
    <col min="15617" max="15617" width="1.453125" customWidth="1"/>
    <col min="15619" max="15619" width="1" customWidth="1"/>
    <col min="15620" max="15621" width="3" customWidth="1"/>
    <col min="15623" max="15623" width="3.26953125" customWidth="1"/>
    <col min="15625" max="15625" width="3.90625" customWidth="1"/>
    <col min="15626" max="15626" width="2" customWidth="1"/>
    <col min="15627" max="15627" width="6.26953125" customWidth="1"/>
    <col min="15628" max="15628" width="10.26953125" customWidth="1"/>
    <col min="15629" max="15629" width="8.6328125" customWidth="1"/>
    <col min="15630" max="15630" width="1.6328125" customWidth="1"/>
    <col min="15631" max="15631" width="2.90625" customWidth="1"/>
    <col min="15632" max="15632" width="3" customWidth="1"/>
    <col min="15633" max="15633" width="10" customWidth="1"/>
    <col min="15634" max="15634" width="3.26953125" customWidth="1"/>
    <col min="15635" max="15635" width="4.6328125" customWidth="1"/>
    <col min="15637" max="15637" width="1.08984375" customWidth="1"/>
    <col min="15638" max="15638" width="3.90625" customWidth="1"/>
    <col min="15639" max="15639" width="9.26953125" bestFit="1" customWidth="1"/>
    <col min="15640" max="15640" width="9.08984375" bestFit="1" customWidth="1"/>
    <col min="15873" max="15873" width="1.453125" customWidth="1"/>
    <col min="15875" max="15875" width="1" customWidth="1"/>
    <col min="15876" max="15877" width="3" customWidth="1"/>
    <col min="15879" max="15879" width="3.26953125" customWidth="1"/>
    <col min="15881" max="15881" width="3.90625" customWidth="1"/>
    <col min="15882" max="15882" width="2" customWidth="1"/>
    <col min="15883" max="15883" width="6.26953125" customWidth="1"/>
    <col min="15884" max="15884" width="10.26953125" customWidth="1"/>
    <col min="15885" max="15885" width="8.6328125" customWidth="1"/>
    <col min="15886" max="15886" width="1.6328125" customWidth="1"/>
    <col min="15887" max="15887" width="2.90625" customWidth="1"/>
    <col min="15888" max="15888" width="3" customWidth="1"/>
    <col min="15889" max="15889" width="10" customWidth="1"/>
    <col min="15890" max="15890" width="3.26953125" customWidth="1"/>
    <col min="15891" max="15891" width="4.6328125" customWidth="1"/>
    <col min="15893" max="15893" width="1.08984375" customWidth="1"/>
    <col min="15894" max="15894" width="3.90625" customWidth="1"/>
    <col min="15895" max="15895" width="9.26953125" bestFit="1" customWidth="1"/>
    <col min="15896" max="15896" width="9.08984375" bestFit="1" customWidth="1"/>
    <col min="16129" max="16129" width="1.453125" customWidth="1"/>
    <col min="16131" max="16131" width="1" customWidth="1"/>
    <col min="16132" max="16133" width="3" customWidth="1"/>
    <col min="16135" max="16135" width="3.26953125" customWidth="1"/>
    <col min="16137" max="16137" width="3.90625" customWidth="1"/>
    <col min="16138" max="16138" width="2" customWidth="1"/>
    <col min="16139" max="16139" width="6.26953125" customWidth="1"/>
    <col min="16140" max="16140" width="10.26953125" customWidth="1"/>
    <col min="16141" max="16141" width="8.6328125" customWidth="1"/>
    <col min="16142" max="16142" width="1.6328125" customWidth="1"/>
    <col min="16143" max="16143" width="2.90625" customWidth="1"/>
    <col min="16144" max="16144" width="3" customWidth="1"/>
    <col min="16145" max="16145" width="10" customWidth="1"/>
    <col min="16146" max="16146" width="3.26953125" customWidth="1"/>
    <col min="16147" max="16147" width="4.6328125" customWidth="1"/>
    <col min="16149" max="16149" width="1.08984375" customWidth="1"/>
    <col min="16150" max="16150" width="3.90625" customWidth="1"/>
    <col min="16151" max="16151" width="9.26953125" bestFit="1" customWidth="1"/>
    <col min="16152" max="16152" width="9.08984375" bestFit="1" customWidth="1"/>
  </cols>
  <sheetData>
    <row r="1" spans="1:24" ht="16.5" x14ac:dyDescent="0.25">
      <c r="A1" s="300"/>
      <c r="B1" s="300"/>
      <c r="C1" s="300"/>
      <c r="D1" s="300"/>
      <c r="E1" s="300"/>
      <c r="F1" s="300"/>
      <c r="G1" s="300"/>
      <c r="H1" s="300"/>
      <c r="I1" s="661" t="s">
        <v>2199</v>
      </c>
      <c r="J1" s="300"/>
      <c r="K1" s="300"/>
      <c r="L1" s="300"/>
      <c r="M1" s="300"/>
      <c r="N1" s="300"/>
      <c r="O1" s="300"/>
      <c r="P1" s="300"/>
      <c r="Q1" s="300"/>
      <c r="R1" s="300"/>
      <c r="S1" s="300"/>
      <c r="T1" s="300"/>
      <c r="U1" s="300"/>
      <c r="V1" s="300"/>
      <c r="W1" s="300"/>
      <c r="X1" s="300"/>
    </row>
    <row r="2" spans="1:24" x14ac:dyDescent="0.2">
      <c r="A2" s="300"/>
      <c r="B2" s="300"/>
      <c r="C2" s="300"/>
      <c r="D2" s="300"/>
      <c r="E2" s="300"/>
      <c r="F2" s="300"/>
      <c r="G2" s="300"/>
      <c r="H2" s="300"/>
      <c r="I2" s="300"/>
      <c r="J2" s="300"/>
      <c r="K2" s="300"/>
      <c r="L2" s="300"/>
      <c r="M2" s="300"/>
      <c r="N2" s="300"/>
      <c r="O2" s="300"/>
      <c r="P2" s="300"/>
      <c r="Q2" s="300"/>
      <c r="R2" s="300"/>
      <c r="S2" s="300"/>
      <c r="T2" s="300"/>
      <c r="U2" s="300"/>
      <c r="V2" s="300"/>
      <c r="W2" s="300"/>
      <c r="X2" s="301" t="s">
        <v>681</v>
      </c>
    </row>
    <row r="3" spans="1:24" x14ac:dyDescent="0.2">
      <c r="A3" s="300"/>
      <c r="B3" s="300"/>
      <c r="C3" s="300"/>
      <c r="D3" s="300"/>
      <c r="E3" s="300"/>
      <c r="F3" s="300"/>
      <c r="G3" s="300"/>
      <c r="H3" s="300"/>
      <c r="I3" s="300"/>
      <c r="J3" s="300"/>
      <c r="K3" s="300"/>
      <c r="L3" s="300"/>
      <c r="M3" s="300"/>
      <c r="N3" s="300"/>
      <c r="O3" s="300"/>
      <c r="P3" s="300"/>
      <c r="Q3" s="300"/>
      <c r="R3" s="300"/>
      <c r="S3" s="300"/>
      <c r="T3" s="300"/>
      <c r="U3" s="300"/>
      <c r="V3" s="300"/>
      <c r="W3" s="300"/>
      <c r="X3" s="300"/>
    </row>
    <row r="4" spans="1:24" x14ac:dyDescent="0.2">
      <c r="A4" s="300"/>
      <c r="B4" s="300"/>
      <c r="C4" s="300"/>
      <c r="D4" s="300"/>
      <c r="E4" s="300"/>
      <c r="F4" s="302" t="s">
        <v>570</v>
      </c>
      <c r="G4" s="300"/>
      <c r="H4" s="300"/>
      <c r="I4" s="300"/>
      <c r="J4" s="300"/>
      <c r="K4" s="300"/>
      <c r="L4" s="300"/>
      <c r="M4" s="300"/>
      <c r="N4" s="300"/>
      <c r="O4" s="300"/>
      <c r="P4" s="300"/>
      <c r="Q4" s="300"/>
      <c r="R4" s="300"/>
      <c r="S4" s="300"/>
      <c r="T4" s="300"/>
      <c r="U4" s="300"/>
      <c r="V4" s="942" t="s">
        <v>672</v>
      </c>
      <c r="W4" s="943"/>
      <c r="X4" s="944"/>
    </row>
    <row r="5" spans="1:24" x14ac:dyDescent="0.2">
      <c r="A5" s="303"/>
      <c r="B5" s="303"/>
      <c r="C5" s="303"/>
      <c r="D5" s="303"/>
      <c r="E5" s="303"/>
      <c r="F5" s="934">
        <f>F7+F9</f>
        <v>235836.61975961822</v>
      </c>
      <c r="G5" s="303"/>
      <c r="H5" s="303"/>
      <c r="I5" s="303"/>
      <c r="J5" s="303"/>
      <c r="K5" s="303"/>
      <c r="L5" s="303"/>
      <c r="M5" s="303"/>
      <c r="N5" s="303"/>
      <c r="O5" s="303"/>
      <c r="P5" s="303"/>
      <c r="Q5" s="300"/>
      <c r="R5" s="300"/>
      <c r="S5" s="300"/>
      <c r="T5" s="300"/>
      <c r="U5" s="300"/>
      <c r="V5" s="300"/>
      <c r="W5" s="288">
        <f>+W10+W18+W25</f>
        <v>3351013.268515958</v>
      </c>
      <c r="X5" s="304">
        <f>+W5/W5</f>
        <v>1</v>
      </c>
    </row>
    <row r="6" spans="1:24" x14ac:dyDescent="0.2">
      <c r="A6" s="303"/>
      <c r="B6" s="303"/>
      <c r="C6" s="303"/>
      <c r="D6" s="303"/>
      <c r="E6" s="945"/>
      <c r="F6" s="946"/>
      <c r="G6" s="947"/>
      <c r="H6" s="948"/>
      <c r="I6" s="303"/>
      <c r="J6" s="303"/>
      <c r="K6" s="303"/>
      <c r="L6" s="303"/>
      <c r="M6" s="303"/>
      <c r="N6" s="303"/>
      <c r="O6" s="303"/>
      <c r="P6" s="303"/>
      <c r="Q6" s="300"/>
      <c r="R6" s="300"/>
      <c r="S6" s="300"/>
      <c r="T6" s="303"/>
      <c r="U6" s="303"/>
      <c r="V6" s="303"/>
      <c r="W6" s="946" t="s">
        <v>663</v>
      </c>
      <c r="X6" s="300"/>
    </row>
    <row r="7" spans="1:24" x14ac:dyDescent="0.2">
      <c r="A7" s="303"/>
      <c r="B7" s="949" t="s">
        <v>661</v>
      </c>
      <c r="C7" s="310"/>
      <c r="D7" s="303"/>
      <c r="E7" s="311"/>
      <c r="F7" s="950">
        <v>58920.233389498229</v>
      </c>
      <c r="G7" s="303"/>
      <c r="H7" s="303"/>
      <c r="I7" s="303"/>
      <c r="J7" s="303"/>
      <c r="K7" s="303"/>
      <c r="L7" s="300"/>
      <c r="M7" s="303"/>
      <c r="N7" s="303"/>
      <c r="O7" s="303"/>
      <c r="P7" s="303"/>
      <c r="Q7" s="300"/>
      <c r="R7" s="300"/>
      <c r="S7" s="300"/>
      <c r="T7" s="303"/>
      <c r="U7" s="303"/>
      <c r="V7" s="303"/>
      <c r="W7" s="287" t="s">
        <v>673</v>
      </c>
      <c r="X7" s="300"/>
    </row>
    <row r="8" spans="1:24" x14ac:dyDescent="0.2">
      <c r="A8" s="303"/>
      <c r="B8" s="288">
        <f>B14+B19</f>
        <v>587789.0122257357</v>
      </c>
      <c r="C8" s="310"/>
      <c r="D8" s="303"/>
      <c r="E8" s="311"/>
      <c r="F8" s="287"/>
      <c r="G8" s="303"/>
      <c r="H8" s="303"/>
      <c r="I8" s="303"/>
      <c r="J8" s="303"/>
      <c r="K8" s="303"/>
      <c r="L8" s="949" t="s">
        <v>669</v>
      </c>
      <c r="M8" s="303">
        <f>L16+L19</f>
        <v>1550140.6883392243</v>
      </c>
      <c r="N8" s="303"/>
      <c r="O8" s="303"/>
      <c r="P8" s="303"/>
      <c r="Q8" s="300"/>
      <c r="R8" s="300"/>
      <c r="S8" s="300"/>
      <c r="T8" s="303"/>
      <c r="U8" s="303"/>
      <c r="V8" s="303"/>
      <c r="W8" s="287" t="s">
        <v>674</v>
      </c>
      <c r="X8" s="300"/>
    </row>
    <row r="9" spans="1:24" x14ac:dyDescent="0.2">
      <c r="A9" s="303"/>
      <c r="B9" s="303"/>
      <c r="C9" s="303"/>
      <c r="D9" s="303"/>
      <c r="E9" s="311"/>
      <c r="F9" s="287">
        <v>176916.38637011999</v>
      </c>
      <c r="G9" s="303"/>
      <c r="H9" s="303"/>
      <c r="I9" s="303"/>
      <c r="J9" s="303"/>
      <c r="K9" s="303"/>
      <c r="L9" s="303"/>
      <c r="M9" s="303"/>
      <c r="N9" s="303"/>
      <c r="O9" s="303"/>
      <c r="P9" s="312" t="s">
        <v>680</v>
      </c>
      <c r="Q9" s="300"/>
      <c r="R9" s="300"/>
      <c r="S9" s="300"/>
      <c r="T9" s="303"/>
      <c r="U9" s="303"/>
      <c r="V9" s="303"/>
      <c r="W9" s="287" t="s">
        <v>675</v>
      </c>
      <c r="X9" s="300"/>
    </row>
    <row r="10" spans="1:24" x14ac:dyDescent="0.2">
      <c r="A10" s="303"/>
      <c r="B10" s="946" t="s">
        <v>690</v>
      </c>
      <c r="C10" s="310"/>
      <c r="D10" s="303"/>
      <c r="E10" s="311"/>
      <c r="F10" s="950"/>
      <c r="G10" s="303"/>
      <c r="H10" s="303"/>
      <c r="I10" s="303"/>
      <c r="J10" s="303"/>
      <c r="K10" s="303"/>
      <c r="L10" s="303"/>
      <c r="M10" s="313" t="s">
        <v>668</v>
      </c>
      <c r="N10" s="303"/>
      <c r="O10" s="303"/>
      <c r="P10" s="303"/>
      <c r="Q10" s="300"/>
      <c r="R10" s="300"/>
      <c r="S10" s="300"/>
      <c r="T10" s="303"/>
      <c r="U10" s="303"/>
      <c r="V10" s="303"/>
      <c r="W10" s="287">
        <v>397172.52002954396</v>
      </c>
      <c r="X10" s="300"/>
    </row>
    <row r="11" spans="1:24" x14ac:dyDescent="0.2">
      <c r="A11" s="303"/>
      <c r="B11" s="287" t="s">
        <v>662</v>
      </c>
      <c r="C11" s="310"/>
      <c r="D11" s="303"/>
      <c r="E11" s="311"/>
      <c r="F11" s="300"/>
      <c r="G11" s="303"/>
      <c r="H11" s="303"/>
      <c r="I11" s="303"/>
      <c r="J11" s="303"/>
      <c r="K11" s="303"/>
      <c r="L11" s="314"/>
      <c r="M11" s="946">
        <v>100738.16056266364</v>
      </c>
      <c r="N11" s="303"/>
      <c r="O11" s="303"/>
      <c r="P11" s="303"/>
      <c r="Q11" s="300"/>
      <c r="R11" s="300"/>
      <c r="S11" s="300"/>
      <c r="T11" s="303"/>
      <c r="U11" s="303"/>
      <c r="V11" s="303"/>
      <c r="W11" s="951">
        <f>+W10/W$5</f>
        <v>0.11852311172895989</v>
      </c>
      <c r="X11" s="300"/>
    </row>
    <row r="12" spans="1:24" x14ac:dyDescent="0.2">
      <c r="A12" s="303"/>
      <c r="B12" s="287" t="s">
        <v>663</v>
      </c>
      <c r="C12" s="310"/>
      <c r="D12" s="303"/>
      <c r="E12" s="311"/>
      <c r="F12" s="302" t="s">
        <v>655</v>
      </c>
      <c r="G12" s="303"/>
      <c r="H12" s="303"/>
      <c r="I12" s="303"/>
      <c r="J12" s="303"/>
      <c r="K12" s="303"/>
      <c r="L12" s="945"/>
      <c r="M12" s="952"/>
      <c r="N12" s="303"/>
      <c r="O12" s="303"/>
      <c r="P12" s="303"/>
      <c r="Q12" s="317" t="s">
        <v>670</v>
      </c>
      <c r="R12" s="935"/>
      <c r="S12" s="986">
        <f>Q14+Q16</f>
        <v>1339216.144239225</v>
      </c>
      <c r="T12" s="987"/>
      <c r="U12" s="303"/>
      <c r="V12" s="303"/>
      <c r="W12" s="952"/>
      <c r="X12" s="300"/>
    </row>
    <row r="13" spans="1:24" x14ac:dyDescent="0.2">
      <c r="A13" s="303"/>
      <c r="B13" s="287" t="s">
        <v>664</v>
      </c>
      <c r="C13" s="310"/>
      <c r="D13" s="303"/>
      <c r="E13" s="311"/>
      <c r="F13" s="934">
        <f>F14+F16</f>
        <v>280304.1218673574</v>
      </c>
      <c r="G13" s="303"/>
      <c r="H13" s="303"/>
      <c r="I13" s="303"/>
      <c r="J13" s="303"/>
      <c r="K13" s="303"/>
      <c r="L13" s="303"/>
      <c r="M13" s="950">
        <v>195887.40642569438</v>
      </c>
      <c r="N13" s="303"/>
      <c r="O13" s="303"/>
      <c r="P13" s="303"/>
      <c r="Q13" s="953"/>
      <c r="R13" s="319"/>
      <c r="S13" s="303"/>
      <c r="T13" s="303"/>
      <c r="U13" s="303"/>
      <c r="V13" s="303"/>
      <c r="W13" s="320"/>
      <c r="X13" s="300"/>
    </row>
    <row r="14" spans="1:24" x14ac:dyDescent="0.2">
      <c r="A14" s="303"/>
      <c r="B14" s="950">
        <f>+F7+F14+F24</f>
        <v>140460.31622326924</v>
      </c>
      <c r="C14" s="310"/>
      <c r="D14" s="303"/>
      <c r="E14" s="311"/>
      <c r="F14" s="954">
        <v>64767.686159339464</v>
      </c>
      <c r="G14" s="303"/>
      <c r="H14" s="303"/>
      <c r="I14" s="303"/>
      <c r="J14" s="303"/>
      <c r="K14" s="300"/>
      <c r="L14" s="303"/>
      <c r="M14" s="303"/>
      <c r="N14" s="303"/>
      <c r="O14" s="303"/>
      <c r="P14" s="303"/>
      <c r="Q14" s="955">
        <v>353775.1720592507</v>
      </c>
      <c r="R14" s="956"/>
      <c r="S14" s="311"/>
      <c r="T14" s="303"/>
      <c r="U14" s="303"/>
      <c r="V14" s="303"/>
      <c r="W14" s="287" t="s">
        <v>676</v>
      </c>
      <c r="X14" s="300"/>
    </row>
    <row r="15" spans="1:24" x14ac:dyDescent="0.2">
      <c r="A15" s="303"/>
      <c r="B15" s="946"/>
      <c r="C15" s="311"/>
      <c r="D15" s="948"/>
      <c r="E15" s="950"/>
      <c r="F15" s="946"/>
      <c r="G15" s="947"/>
      <c r="H15" s="303"/>
      <c r="I15" s="303"/>
      <c r="J15" s="303"/>
      <c r="K15" s="957"/>
      <c r="L15" s="325" t="s">
        <v>571</v>
      </c>
      <c r="M15" s="326"/>
      <c r="N15" s="947"/>
      <c r="O15" s="303"/>
      <c r="P15" s="303"/>
      <c r="Q15" s="958"/>
      <c r="R15" s="319"/>
      <c r="S15" s="311"/>
      <c r="T15" s="303"/>
      <c r="U15" s="303"/>
      <c r="V15" s="303"/>
      <c r="W15" s="287" t="s">
        <v>677</v>
      </c>
      <c r="X15" s="300"/>
    </row>
    <row r="16" spans="1:24" x14ac:dyDescent="0.2">
      <c r="A16" s="303"/>
      <c r="B16" s="287"/>
      <c r="C16" s="310"/>
      <c r="D16" s="303"/>
      <c r="E16" s="311"/>
      <c r="F16" s="287">
        <v>215536.43570801793</v>
      </c>
      <c r="G16" s="303"/>
      <c r="H16" s="303"/>
      <c r="I16" s="303"/>
      <c r="J16" s="303"/>
      <c r="K16" s="947"/>
      <c r="L16" s="948">
        <f>+Q14+Q20</f>
        <v>415713.49668559717</v>
      </c>
      <c r="M16" s="945"/>
      <c r="N16" s="303"/>
      <c r="O16" s="325"/>
      <c r="P16" s="946"/>
      <c r="Q16" s="328">
        <v>985440.9721799742</v>
      </c>
      <c r="R16" s="329"/>
      <c r="S16" s="959"/>
      <c r="T16" s="303"/>
      <c r="U16" s="303"/>
      <c r="V16" s="303"/>
      <c r="W16" s="287" t="s">
        <v>674</v>
      </c>
      <c r="X16" s="300"/>
    </row>
    <row r="17" spans="1:24" x14ac:dyDescent="0.2">
      <c r="A17" s="303"/>
      <c r="B17" s="287" t="s">
        <v>665</v>
      </c>
      <c r="C17" s="310"/>
      <c r="D17" s="303"/>
      <c r="E17" s="311"/>
      <c r="F17" s="950"/>
      <c r="G17" s="303"/>
      <c r="H17" s="303"/>
      <c r="I17" s="303"/>
      <c r="J17" s="303"/>
      <c r="K17" s="959"/>
      <c r="L17" s="331"/>
      <c r="M17" s="326"/>
      <c r="N17" s="303"/>
      <c r="O17" s="303"/>
      <c r="P17" s="311"/>
      <c r="Q17" s="960"/>
      <c r="R17" s="956"/>
      <c r="S17" s="303"/>
      <c r="T17" s="303"/>
      <c r="U17" s="303"/>
      <c r="V17" s="303"/>
      <c r="W17" s="287" t="s">
        <v>675</v>
      </c>
      <c r="X17" s="300"/>
    </row>
    <row r="18" spans="1:24" x14ac:dyDescent="0.2">
      <c r="A18" s="303"/>
      <c r="B18" s="287" t="s">
        <v>666</v>
      </c>
      <c r="C18" s="310"/>
      <c r="D18" s="303"/>
      <c r="E18" s="311"/>
      <c r="F18" s="300"/>
      <c r="G18" s="303"/>
      <c r="H18" s="300"/>
      <c r="I18" s="303"/>
      <c r="J18" s="303"/>
      <c r="K18" s="311"/>
      <c r="L18" s="310" t="s">
        <v>679</v>
      </c>
      <c r="M18" s="314"/>
      <c r="N18" s="303"/>
      <c r="O18" s="303"/>
      <c r="P18" s="311"/>
      <c r="Q18" s="935"/>
      <c r="R18" s="935"/>
      <c r="S18" s="300"/>
      <c r="T18" s="303"/>
      <c r="U18" s="303"/>
      <c r="V18" s="303"/>
      <c r="W18" s="333">
        <v>2136539.7484864141</v>
      </c>
      <c r="X18" s="300"/>
    </row>
    <row r="19" spans="1:24" x14ac:dyDescent="0.2">
      <c r="A19" s="303"/>
      <c r="B19" s="287">
        <f>+F9+F16+F26</f>
        <v>447328.69600246649</v>
      </c>
      <c r="C19" s="310"/>
      <c r="D19" s="303"/>
      <c r="E19" s="311"/>
      <c r="F19" s="303"/>
      <c r="G19" s="303"/>
      <c r="H19" s="334"/>
      <c r="I19" s="303"/>
      <c r="J19" s="303"/>
      <c r="K19" s="947"/>
      <c r="L19" s="948">
        <f>+Q16+Q22</f>
        <v>1134427.1916536272</v>
      </c>
      <c r="M19" s="945"/>
      <c r="N19" s="303"/>
      <c r="O19" s="303"/>
      <c r="P19" s="311"/>
      <c r="Q19" s="335" t="s">
        <v>656</v>
      </c>
      <c r="R19" s="988">
        <f>Q20+Q22</f>
        <v>210924.54409999953</v>
      </c>
      <c r="S19" s="989"/>
      <c r="T19" s="303"/>
      <c r="U19" s="303"/>
      <c r="V19" s="303"/>
      <c r="W19" s="336">
        <f>+W18/W$5</f>
        <v>0.63758021150200039</v>
      </c>
      <c r="X19" s="300"/>
    </row>
    <row r="20" spans="1:24" x14ac:dyDescent="0.2">
      <c r="A20" s="303"/>
      <c r="B20" s="287"/>
      <c r="C20" s="310"/>
      <c r="D20" s="303"/>
      <c r="E20" s="311"/>
      <c r="F20" s="303"/>
      <c r="G20" s="303"/>
      <c r="H20" s="303"/>
      <c r="I20" s="303"/>
      <c r="J20" s="303"/>
      <c r="K20" s="303"/>
      <c r="L20" s="303"/>
      <c r="M20" s="303"/>
      <c r="N20" s="303"/>
      <c r="O20" s="303"/>
      <c r="P20" s="950"/>
      <c r="Q20" s="961">
        <v>61938.324626346468</v>
      </c>
      <c r="R20" s="338"/>
      <c r="S20" s="300"/>
      <c r="T20" s="303"/>
      <c r="U20" s="303"/>
      <c r="V20" s="303"/>
      <c r="W20" s="287"/>
      <c r="X20" s="300"/>
    </row>
    <row r="21" spans="1:24" x14ac:dyDescent="0.2">
      <c r="A21" s="303"/>
      <c r="B21" s="950"/>
      <c r="C21" s="310"/>
      <c r="D21" s="303"/>
      <c r="E21" s="311"/>
      <c r="F21" s="300"/>
      <c r="G21" s="303"/>
      <c r="H21" s="303"/>
      <c r="I21" s="303"/>
      <c r="J21" s="303"/>
      <c r="K21" s="303"/>
      <c r="L21" s="303"/>
      <c r="M21" s="303"/>
      <c r="N21" s="303"/>
      <c r="O21" s="303"/>
      <c r="P21" s="314"/>
      <c r="Q21" s="962"/>
      <c r="R21" s="340"/>
      <c r="S21" s="300"/>
      <c r="T21" s="949" t="s">
        <v>671</v>
      </c>
      <c r="U21" s="303"/>
      <c r="V21" s="303"/>
      <c r="W21" s="320"/>
      <c r="X21" s="300"/>
    </row>
    <row r="22" spans="1:24" x14ac:dyDescent="0.2">
      <c r="A22" s="303"/>
      <c r="B22" s="303"/>
      <c r="C22" s="303"/>
      <c r="D22" s="303"/>
      <c r="E22" s="311"/>
      <c r="F22" s="302" t="s">
        <v>656</v>
      </c>
      <c r="G22" s="303"/>
      <c r="H22" s="303"/>
      <c r="I22" s="303"/>
      <c r="J22" s="303"/>
      <c r="K22" s="303"/>
      <c r="L22" s="303"/>
      <c r="M22" s="303"/>
      <c r="N22" s="303"/>
      <c r="O22" s="303"/>
      <c r="P22" s="314"/>
      <c r="Q22" s="963">
        <v>148986.21947365307</v>
      </c>
      <c r="R22" s="338"/>
      <c r="S22" s="300"/>
      <c r="T22" s="288">
        <f>T25+T27</f>
        <v>817301</v>
      </c>
      <c r="U22" s="303"/>
      <c r="V22" s="303"/>
      <c r="W22" s="952"/>
      <c r="X22" s="300"/>
    </row>
    <row r="23" spans="1:24" x14ac:dyDescent="0.2">
      <c r="A23" s="303"/>
      <c r="B23" s="303"/>
      <c r="C23" s="303"/>
      <c r="D23" s="303"/>
      <c r="E23" s="311"/>
      <c r="F23" s="934">
        <f>F24+F26</f>
        <v>71648.270598760093</v>
      </c>
      <c r="G23" s="303"/>
      <c r="H23" s="303"/>
      <c r="I23" s="303"/>
      <c r="J23" s="303"/>
      <c r="K23" s="303"/>
      <c r="L23" s="303"/>
      <c r="M23" s="303"/>
      <c r="N23" s="303"/>
      <c r="O23" s="303"/>
      <c r="P23" s="303"/>
      <c r="Q23" s="300"/>
      <c r="R23" s="300"/>
      <c r="S23" s="300"/>
      <c r="T23" s="303"/>
      <c r="U23" s="303"/>
      <c r="V23" s="303"/>
      <c r="W23" s="287" t="s">
        <v>678</v>
      </c>
      <c r="X23" s="300"/>
    </row>
    <row r="24" spans="1:24" x14ac:dyDescent="0.2">
      <c r="A24" s="303"/>
      <c r="B24" s="303"/>
      <c r="C24" s="303"/>
      <c r="D24" s="303"/>
      <c r="E24" s="287"/>
      <c r="F24" s="946">
        <v>16772.396674431529</v>
      </c>
      <c r="G24" s="303"/>
      <c r="H24" s="303"/>
      <c r="I24" s="303"/>
      <c r="J24" s="303"/>
      <c r="K24" s="303"/>
      <c r="L24" s="303"/>
      <c r="M24" s="303"/>
      <c r="N24" s="303"/>
      <c r="O24" s="303"/>
      <c r="P24" s="303"/>
      <c r="Q24" s="300"/>
      <c r="R24" s="300"/>
      <c r="S24" s="300"/>
      <c r="T24" s="946"/>
      <c r="U24" s="303"/>
      <c r="V24" s="303"/>
      <c r="W24" s="287" t="s">
        <v>674</v>
      </c>
      <c r="X24" s="300"/>
    </row>
    <row r="25" spans="1:24" x14ac:dyDescent="0.2">
      <c r="A25" s="303"/>
      <c r="B25" s="303"/>
      <c r="C25" s="303"/>
      <c r="D25" s="303"/>
      <c r="E25" s="947"/>
      <c r="F25" s="952"/>
      <c r="G25" s="948"/>
      <c r="H25" s="303"/>
      <c r="I25" s="303"/>
      <c r="J25" s="303"/>
      <c r="K25" s="303"/>
      <c r="L25" s="303"/>
      <c r="M25" s="303"/>
      <c r="N25" s="303"/>
      <c r="O25" s="303"/>
      <c r="P25" s="303"/>
      <c r="Q25" s="300"/>
      <c r="R25" s="300"/>
      <c r="S25" s="300"/>
      <c r="T25" s="287">
        <v>735112</v>
      </c>
      <c r="U25" s="303"/>
      <c r="V25" s="303"/>
      <c r="W25" s="287">
        <v>817301</v>
      </c>
      <c r="X25" s="300"/>
    </row>
    <row r="26" spans="1:24" x14ac:dyDescent="0.2">
      <c r="A26" s="303"/>
      <c r="B26" s="303"/>
      <c r="C26" s="303"/>
      <c r="D26" s="303"/>
      <c r="E26" s="303"/>
      <c r="F26" s="950">
        <v>54875.873924328567</v>
      </c>
      <c r="G26" s="303"/>
      <c r="H26" s="303"/>
      <c r="I26" s="303"/>
      <c r="J26" s="303"/>
      <c r="K26" s="303"/>
      <c r="L26" s="303"/>
      <c r="M26" s="303"/>
      <c r="N26" s="303"/>
      <c r="O26" s="303"/>
      <c r="P26" s="303"/>
      <c r="Q26" s="300"/>
      <c r="R26" s="300"/>
      <c r="S26" s="300"/>
      <c r="T26" s="950"/>
      <c r="U26" s="303"/>
      <c r="V26" s="303"/>
      <c r="W26" s="336">
        <f>+W25/W$5</f>
        <v>0.24389667676903976</v>
      </c>
      <c r="X26" s="300"/>
    </row>
    <row r="27" spans="1:24" x14ac:dyDescent="0.2">
      <c r="A27" s="303"/>
      <c r="B27" s="303"/>
      <c r="C27" s="303"/>
      <c r="D27" s="303"/>
      <c r="E27" s="303"/>
      <c r="F27" s="303"/>
      <c r="G27" s="303"/>
      <c r="H27" s="303"/>
      <c r="I27" s="303"/>
      <c r="J27" s="303"/>
      <c r="K27" s="303"/>
      <c r="L27" s="303"/>
      <c r="M27" s="303"/>
      <c r="N27" s="303"/>
      <c r="O27" s="303"/>
      <c r="P27" s="303"/>
      <c r="Q27" s="301" t="s">
        <v>686</v>
      </c>
      <c r="R27" s="301"/>
      <c r="S27" s="300"/>
      <c r="T27" s="954">
        <v>82189</v>
      </c>
      <c r="U27" s="303"/>
      <c r="V27" s="303"/>
      <c r="W27" s="320"/>
      <c r="X27" s="300"/>
    </row>
    <row r="28" spans="1:24" x14ac:dyDescent="0.2">
      <c r="A28" s="303"/>
      <c r="B28" s="303"/>
      <c r="C28" s="303"/>
      <c r="D28" s="303"/>
      <c r="E28" s="303"/>
      <c r="F28" s="303"/>
      <c r="G28" s="303"/>
      <c r="H28" s="303"/>
      <c r="I28" s="303"/>
      <c r="J28" s="303"/>
      <c r="K28" s="303"/>
      <c r="L28" s="303"/>
      <c r="M28" s="303"/>
      <c r="N28" s="303"/>
      <c r="O28" s="303"/>
      <c r="P28" s="303"/>
      <c r="Q28" s="300"/>
      <c r="R28" s="300"/>
      <c r="S28" s="300"/>
      <c r="T28" s="300"/>
      <c r="U28" s="300"/>
      <c r="V28" s="300"/>
      <c r="W28" s="964"/>
      <c r="X28" s="300"/>
    </row>
    <row r="29" spans="1:24" x14ac:dyDescent="0.2">
      <c r="A29" s="303"/>
      <c r="B29" s="303"/>
      <c r="C29" s="303"/>
      <c r="D29" s="303"/>
      <c r="E29" s="303"/>
      <c r="F29" s="303"/>
      <c r="G29" s="303"/>
      <c r="H29" s="303"/>
      <c r="I29" s="303"/>
      <c r="J29" s="303"/>
      <c r="K29" s="303"/>
      <c r="L29" s="303"/>
      <c r="M29" s="303"/>
      <c r="N29" s="303"/>
      <c r="O29" s="303"/>
      <c r="P29" s="303"/>
      <c r="Q29" s="300"/>
      <c r="R29" s="300"/>
      <c r="S29" s="300"/>
      <c r="T29" s="300"/>
      <c r="U29" s="300"/>
      <c r="V29" s="300"/>
      <c r="W29" s="343"/>
      <c r="X29" s="300"/>
    </row>
    <row r="30" spans="1:24" x14ac:dyDescent="0.2">
      <c r="A30" s="300"/>
      <c r="B30" s="958" t="s">
        <v>682</v>
      </c>
      <c r="C30" s="331" t="s">
        <v>2200</v>
      </c>
      <c r="D30" s="331"/>
      <c r="E30" s="325"/>
      <c r="F30" s="325"/>
      <c r="G30" s="325"/>
      <c r="H30" s="325"/>
      <c r="I30" s="331"/>
      <c r="J30" s="331"/>
      <c r="K30" s="331"/>
      <c r="L30" s="331"/>
      <c r="M30" s="331"/>
      <c r="N30" s="331"/>
      <c r="O30" s="325"/>
      <c r="P30" s="325"/>
      <c r="Q30" s="331"/>
      <c r="R30" s="331"/>
      <c r="S30" s="331"/>
      <c r="T30" s="319"/>
      <c r="U30" s="300"/>
      <c r="V30" s="300"/>
      <c r="W30" s="300"/>
      <c r="X30" s="300"/>
    </row>
    <row r="31" spans="1:24" x14ac:dyDescent="0.2">
      <c r="A31" s="300"/>
      <c r="B31" s="344" t="s">
        <v>600</v>
      </c>
      <c r="C31" s="343" t="s">
        <v>2201</v>
      </c>
      <c r="D31" s="343"/>
      <c r="E31" s="343"/>
      <c r="F31" s="310"/>
      <c r="G31" s="343"/>
      <c r="H31" s="343"/>
      <c r="I31" s="343"/>
      <c r="J31" s="343"/>
      <c r="K31" s="343"/>
      <c r="L31" s="343"/>
      <c r="M31" s="343"/>
      <c r="N31" s="343"/>
      <c r="O31" s="343"/>
      <c r="P31" s="343"/>
      <c r="Q31" s="343"/>
      <c r="R31" s="343"/>
      <c r="S31" s="343"/>
      <c r="T31" s="329"/>
      <c r="U31" s="300"/>
      <c r="V31" s="300"/>
      <c r="W31" s="300"/>
      <c r="X31" s="300"/>
    </row>
    <row r="32" spans="1:24" x14ac:dyDescent="0.2">
      <c r="A32" s="300"/>
      <c r="B32" s="344" t="s">
        <v>601</v>
      </c>
      <c r="C32" s="343"/>
      <c r="D32" s="343"/>
      <c r="E32" s="343" t="s">
        <v>599</v>
      </c>
      <c r="F32" s="343"/>
      <c r="G32" s="343"/>
      <c r="H32" s="343"/>
      <c r="I32" s="343"/>
      <c r="J32" s="343"/>
      <c r="K32" s="343"/>
      <c r="L32" s="343"/>
      <c r="M32" s="343"/>
      <c r="N32" s="343"/>
      <c r="O32" s="343"/>
      <c r="P32" s="343"/>
      <c r="Q32" s="343"/>
      <c r="R32" s="343"/>
      <c r="S32" s="343"/>
      <c r="T32" s="329"/>
      <c r="U32" s="300"/>
      <c r="V32" s="300"/>
      <c r="W32" s="300"/>
      <c r="X32" s="300"/>
    </row>
    <row r="33" spans="1:24" x14ac:dyDescent="0.2">
      <c r="A33" s="300"/>
      <c r="B33" s="344" t="s">
        <v>602</v>
      </c>
      <c r="C33" s="343" t="s">
        <v>683</v>
      </c>
      <c r="D33" s="343"/>
      <c r="E33" s="343"/>
      <c r="F33" s="343"/>
      <c r="G33" s="343"/>
      <c r="H33" s="343"/>
      <c r="I33" s="343"/>
      <c r="J33" s="343"/>
      <c r="K33" s="343"/>
      <c r="L33" s="343"/>
      <c r="M33" s="343"/>
      <c r="N33" s="343"/>
      <c r="O33" s="343"/>
      <c r="P33" s="343"/>
      <c r="Q33" s="343"/>
      <c r="R33" s="343"/>
      <c r="S33" s="343"/>
      <c r="T33" s="329"/>
      <c r="U33" s="300"/>
      <c r="V33" s="300"/>
      <c r="W33" s="300"/>
      <c r="X33" s="300"/>
    </row>
    <row r="34" spans="1:24" x14ac:dyDescent="0.2">
      <c r="A34" s="300"/>
      <c r="B34" s="344" t="s">
        <v>603</v>
      </c>
      <c r="C34" s="343" t="s">
        <v>684</v>
      </c>
      <c r="D34" s="343"/>
      <c r="E34" s="343"/>
      <c r="F34" s="343"/>
      <c r="G34" s="343"/>
      <c r="H34" s="343"/>
      <c r="I34" s="343"/>
      <c r="J34" s="343"/>
      <c r="K34" s="343"/>
      <c r="L34" s="343"/>
      <c r="M34" s="343"/>
      <c r="N34" s="343"/>
      <c r="O34" s="343"/>
      <c r="P34" s="343"/>
      <c r="Q34" s="343"/>
      <c r="R34" s="343"/>
      <c r="S34" s="343"/>
      <c r="T34" s="329"/>
      <c r="U34" s="300"/>
      <c r="V34" s="300"/>
      <c r="W34" s="300"/>
      <c r="X34" s="300"/>
    </row>
    <row r="35" spans="1:24" x14ac:dyDescent="0.2">
      <c r="A35" s="300"/>
      <c r="B35" s="965" t="s">
        <v>604</v>
      </c>
      <c r="C35" s="654" t="s">
        <v>685</v>
      </c>
      <c r="D35" s="654"/>
      <c r="E35" s="654"/>
      <c r="F35" s="654"/>
      <c r="G35" s="654"/>
      <c r="H35" s="654"/>
      <c r="I35" s="654"/>
      <c r="J35" s="654"/>
      <c r="K35" s="654"/>
      <c r="L35" s="654"/>
      <c r="M35" s="654"/>
      <c r="N35" s="654"/>
      <c r="O35" s="654"/>
      <c r="P35" s="654"/>
      <c r="Q35" s="654"/>
      <c r="R35" s="654"/>
      <c r="S35" s="654"/>
      <c r="T35" s="956"/>
      <c r="U35" s="300"/>
      <c r="V35" s="300"/>
      <c r="W35" s="300"/>
      <c r="X35" s="300"/>
    </row>
  </sheetData>
  <mergeCells count="2">
    <mergeCell ref="S12:T12"/>
    <mergeCell ref="R19:S19"/>
  </mergeCells>
  <phoneticPr fontId="3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35"/>
  <sheetViews>
    <sheetView workbookViewId="0">
      <selection activeCell="Y22" sqref="Y22"/>
    </sheetView>
  </sheetViews>
  <sheetFormatPr defaultRowHeight="13" x14ac:dyDescent="0.2"/>
  <cols>
    <col min="1" max="1" width="1.453125" customWidth="1"/>
    <col min="3" max="3" width="1" customWidth="1"/>
    <col min="4" max="5" width="3" customWidth="1"/>
    <col min="7" max="7" width="3.26953125" customWidth="1"/>
    <col min="9" max="9" width="3.90625" customWidth="1"/>
    <col min="10" max="10" width="2" customWidth="1"/>
    <col min="11" max="11" width="6.26953125" customWidth="1"/>
    <col min="12" max="12" width="10.26953125" customWidth="1"/>
    <col min="13" max="13" width="8.6328125" customWidth="1"/>
    <col min="14" max="14" width="1.6328125" customWidth="1"/>
    <col min="15" max="15" width="2.90625" customWidth="1"/>
    <col min="16" max="16" width="3" customWidth="1"/>
    <col min="17" max="17" width="10" customWidth="1"/>
    <col min="18" max="18" width="3.26953125" customWidth="1"/>
    <col min="19" max="19" width="4.6328125" customWidth="1"/>
    <col min="21" max="21" width="1.08984375" customWidth="1"/>
    <col min="22" max="22" width="3.90625" customWidth="1"/>
    <col min="23" max="23" width="9.26953125" bestFit="1" customWidth="1"/>
    <col min="24" max="24" width="9.08984375" bestFit="1" customWidth="1"/>
    <col min="257" max="257" width="1.453125" customWidth="1"/>
    <col min="259" max="259" width="1" customWidth="1"/>
    <col min="260" max="261" width="3" customWidth="1"/>
    <col min="263" max="263" width="3.26953125" customWidth="1"/>
    <col min="265" max="265" width="3.90625" customWidth="1"/>
    <col min="266" max="266" width="2" customWidth="1"/>
    <col min="267" max="267" width="6.26953125" customWidth="1"/>
    <col min="268" max="268" width="10.26953125" customWidth="1"/>
    <col min="269" max="269" width="8.6328125" customWidth="1"/>
    <col min="270" max="270" width="1.6328125" customWidth="1"/>
    <col min="271" max="271" width="2.90625" customWidth="1"/>
    <col min="272" max="272" width="3" customWidth="1"/>
    <col min="273" max="273" width="10" customWidth="1"/>
    <col min="274" max="274" width="3.26953125" customWidth="1"/>
    <col min="275" max="275" width="4.6328125" customWidth="1"/>
    <col min="277" max="277" width="1.08984375" customWidth="1"/>
    <col min="278" max="278" width="3.90625" customWidth="1"/>
    <col min="279" max="279" width="9.26953125" bestFit="1" customWidth="1"/>
    <col min="280" max="280" width="9.08984375" bestFit="1" customWidth="1"/>
    <col min="513" max="513" width="1.453125" customWidth="1"/>
    <col min="515" max="515" width="1" customWidth="1"/>
    <col min="516" max="517" width="3" customWidth="1"/>
    <col min="519" max="519" width="3.26953125" customWidth="1"/>
    <col min="521" max="521" width="3.90625" customWidth="1"/>
    <col min="522" max="522" width="2" customWidth="1"/>
    <col min="523" max="523" width="6.26953125" customWidth="1"/>
    <col min="524" max="524" width="10.26953125" customWidth="1"/>
    <col min="525" max="525" width="8.6328125" customWidth="1"/>
    <col min="526" max="526" width="1.6328125" customWidth="1"/>
    <col min="527" max="527" width="2.90625" customWidth="1"/>
    <col min="528" max="528" width="3" customWidth="1"/>
    <col min="529" max="529" width="10" customWidth="1"/>
    <col min="530" max="530" width="3.26953125" customWidth="1"/>
    <col min="531" max="531" width="4.6328125" customWidth="1"/>
    <col min="533" max="533" width="1.08984375" customWidth="1"/>
    <col min="534" max="534" width="3.90625" customWidth="1"/>
    <col min="535" max="535" width="9.26953125" bestFit="1" customWidth="1"/>
    <col min="536" max="536" width="9.08984375" bestFit="1" customWidth="1"/>
    <col min="769" max="769" width="1.453125" customWidth="1"/>
    <col min="771" max="771" width="1" customWidth="1"/>
    <col min="772" max="773" width="3" customWidth="1"/>
    <col min="775" max="775" width="3.26953125" customWidth="1"/>
    <col min="777" max="777" width="3.90625" customWidth="1"/>
    <col min="778" max="778" width="2" customWidth="1"/>
    <col min="779" max="779" width="6.26953125" customWidth="1"/>
    <col min="780" max="780" width="10.26953125" customWidth="1"/>
    <col min="781" max="781" width="8.6328125" customWidth="1"/>
    <col min="782" max="782" width="1.6328125" customWidth="1"/>
    <col min="783" max="783" width="2.90625" customWidth="1"/>
    <col min="784" max="784" width="3" customWidth="1"/>
    <col min="785" max="785" width="10" customWidth="1"/>
    <col min="786" max="786" width="3.26953125" customWidth="1"/>
    <col min="787" max="787" width="4.6328125" customWidth="1"/>
    <col min="789" max="789" width="1.08984375" customWidth="1"/>
    <col min="790" max="790" width="3.90625" customWidth="1"/>
    <col min="791" max="791" width="9.26953125" bestFit="1" customWidth="1"/>
    <col min="792" max="792" width="9.08984375" bestFit="1" customWidth="1"/>
    <col min="1025" max="1025" width="1.453125" customWidth="1"/>
    <col min="1027" max="1027" width="1" customWidth="1"/>
    <col min="1028" max="1029" width="3" customWidth="1"/>
    <col min="1031" max="1031" width="3.26953125" customWidth="1"/>
    <col min="1033" max="1033" width="3.90625" customWidth="1"/>
    <col min="1034" max="1034" width="2" customWidth="1"/>
    <col min="1035" max="1035" width="6.26953125" customWidth="1"/>
    <col min="1036" max="1036" width="10.26953125" customWidth="1"/>
    <col min="1037" max="1037" width="8.6328125" customWidth="1"/>
    <col min="1038" max="1038" width="1.6328125" customWidth="1"/>
    <col min="1039" max="1039" width="2.90625" customWidth="1"/>
    <col min="1040" max="1040" width="3" customWidth="1"/>
    <col min="1041" max="1041" width="10" customWidth="1"/>
    <col min="1042" max="1042" width="3.26953125" customWidth="1"/>
    <col min="1043" max="1043" width="4.6328125" customWidth="1"/>
    <col min="1045" max="1045" width="1.08984375" customWidth="1"/>
    <col min="1046" max="1046" width="3.90625" customWidth="1"/>
    <col min="1047" max="1047" width="9.26953125" bestFit="1" customWidth="1"/>
    <col min="1048" max="1048" width="9.08984375" bestFit="1" customWidth="1"/>
    <col min="1281" max="1281" width="1.453125" customWidth="1"/>
    <col min="1283" max="1283" width="1" customWidth="1"/>
    <col min="1284" max="1285" width="3" customWidth="1"/>
    <col min="1287" max="1287" width="3.26953125" customWidth="1"/>
    <col min="1289" max="1289" width="3.90625" customWidth="1"/>
    <col min="1290" max="1290" width="2" customWidth="1"/>
    <col min="1291" max="1291" width="6.26953125" customWidth="1"/>
    <col min="1292" max="1292" width="10.26953125" customWidth="1"/>
    <col min="1293" max="1293" width="8.6328125" customWidth="1"/>
    <col min="1294" max="1294" width="1.6328125" customWidth="1"/>
    <col min="1295" max="1295" width="2.90625" customWidth="1"/>
    <col min="1296" max="1296" width="3" customWidth="1"/>
    <col min="1297" max="1297" width="10" customWidth="1"/>
    <col min="1298" max="1298" width="3.26953125" customWidth="1"/>
    <col min="1299" max="1299" width="4.6328125" customWidth="1"/>
    <col min="1301" max="1301" width="1.08984375" customWidth="1"/>
    <col min="1302" max="1302" width="3.90625" customWidth="1"/>
    <col min="1303" max="1303" width="9.26953125" bestFit="1" customWidth="1"/>
    <col min="1304" max="1304" width="9.08984375" bestFit="1" customWidth="1"/>
    <col min="1537" max="1537" width="1.453125" customWidth="1"/>
    <col min="1539" max="1539" width="1" customWidth="1"/>
    <col min="1540" max="1541" width="3" customWidth="1"/>
    <col min="1543" max="1543" width="3.26953125" customWidth="1"/>
    <col min="1545" max="1545" width="3.90625" customWidth="1"/>
    <col min="1546" max="1546" width="2" customWidth="1"/>
    <col min="1547" max="1547" width="6.26953125" customWidth="1"/>
    <col min="1548" max="1548" width="10.26953125" customWidth="1"/>
    <col min="1549" max="1549" width="8.6328125" customWidth="1"/>
    <col min="1550" max="1550" width="1.6328125" customWidth="1"/>
    <col min="1551" max="1551" width="2.90625" customWidth="1"/>
    <col min="1552" max="1552" width="3" customWidth="1"/>
    <col min="1553" max="1553" width="10" customWidth="1"/>
    <col min="1554" max="1554" width="3.26953125" customWidth="1"/>
    <col min="1555" max="1555" width="4.6328125" customWidth="1"/>
    <col min="1557" max="1557" width="1.08984375" customWidth="1"/>
    <col min="1558" max="1558" width="3.90625" customWidth="1"/>
    <col min="1559" max="1559" width="9.26953125" bestFit="1" customWidth="1"/>
    <col min="1560" max="1560" width="9.08984375" bestFit="1" customWidth="1"/>
    <col min="1793" max="1793" width="1.453125" customWidth="1"/>
    <col min="1795" max="1795" width="1" customWidth="1"/>
    <col min="1796" max="1797" width="3" customWidth="1"/>
    <col min="1799" max="1799" width="3.26953125" customWidth="1"/>
    <col min="1801" max="1801" width="3.90625" customWidth="1"/>
    <col min="1802" max="1802" width="2" customWidth="1"/>
    <col min="1803" max="1803" width="6.26953125" customWidth="1"/>
    <col min="1804" max="1804" width="10.26953125" customWidth="1"/>
    <col min="1805" max="1805" width="8.6328125" customWidth="1"/>
    <col min="1806" max="1806" width="1.6328125" customWidth="1"/>
    <col min="1807" max="1807" width="2.90625" customWidth="1"/>
    <col min="1808" max="1808" width="3" customWidth="1"/>
    <col min="1809" max="1809" width="10" customWidth="1"/>
    <col min="1810" max="1810" width="3.26953125" customWidth="1"/>
    <col min="1811" max="1811" width="4.6328125" customWidth="1"/>
    <col min="1813" max="1813" width="1.08984375" customWidth="1"/>
    <col min="1814" max="1814" width="3.90625" customWidth="1"/>
    <col min="1815" max="1815" width="9.26953125" bestFit="1" customWidth="1"/>
    <col min="1816" max="1816" width="9.08984375" bestFit="1" customWidth="1"/>
    <col min="2049" max="2049" width="1.453125" customWidth="1"/>
    <col min="2051" max="2051" width="1" customWidth="1"/>
    <col min="2052" max="2053" width="3" customWidth="1"/>
    <col min="2055" max="2055" width="3.26953125" customWidth="1"/>
    <col min="2057" max="2057" width="3.90625" customWidth="1"/>
    <col min="2058" max="2058" width="2" customWidth="1"/>
    <col min="2059" max="2059" width="6.26953125" customWidth="1"/>
    <col min="2060" max="2060" width="10.26953125" customWidth="1"/>
    <col min="2061" max="2061" width="8.6328125" customWidth="1"/>
    <col min="2062" max="2062" width="1.6328125" customWidth="1"/>
    <col min="2063" max="2063" width="2.90625" customWidth="1"/>
    <col min="2064" max="2064" width="3" customWidth="1"/>
    <col min="2065" max="2065" width="10" customWidth="1"/>
    <col min="2066" max="2066" width="3.26953125" customWidth="1"/>
    <col min="2067" max="2067" width="4.6328125" customWidth="1"/>
    <col min="2069" max="2069" width="1.08984375" customWidth="1"/>
    <col min="2070" max="2070" width="3.90625" customWidth="1"/>
    <col min="2071" max="2071" width="9.26953125" bestFit="1" customWidth="1"/>
    <col min="2072" max="2072" width="9.08984375" bestFit="1" customWidth="1"/>
    <col min="2305" max="2305" width="1.453125" customWidth="1"/>
    <col min="2307" max="2307" width="1" customWidth="1"/>
    <col min="2308" max="2309" width="3" customWidth="1"/>
    <col min="2311" max="2311" width="3.26953125" customWidth="1"/>
    <col min="2313" max="2313" width="3.90625" customWidth="1"/>
    <col min="2314" max="2314" width="2" customWidth="1"/>
    <col min="2315" max="2315" width="6.26953125" customWidth="1"/>
    <col min="2316" max="2316" width="10.26953125" customWidth="1"/>
    <col min="2317" max="2317" width="8.6328125" customWidth="1"/>
    <col min="2318" max="2318" width="1.6328125" customWidth="1"/>
    <col min="2319" max="2319" width="2.90625" customWidth="1"/>
    <col min="2320" max="2320" width="3" customWidth="1"/>
    <col min="2321" max="2321" width="10" customWidth="1"/>
    <col min="2322" max="2322" width="3.26953125" customWidth="1"/>
    <col min="2323" max="2323" width="4.6328125" customWidth="1"/>
    <col min="2325" max="2325" width="1.08984375" customWidth="1"/>
    <col min="2326" max="2326" width="3.90625" customWidth="1"/>
    <col min="2327" max="2327" width="9.26953125" bestFit="1" customWidth="1"/>
    <col min="2328" max="2328" width="9.08984375" bestFit="1" customWidth="1"/>
    <col min="2561" max="2561" width="1.453125" customWidth="1"/>
    <col min="2563" max="2563" width="1" customWidth="1"/>
    <col min="2564" max="2565" width="3" customWidth="1"/>
    <col min="2567" max="2567" width="3.26953125" customWidth="1"/>
    <col min="2569" max="2569" width="3.90625" customWidth="1"/>
    <col min="2570" max="2570" width="2" customWidth="1"/>
    <col min="2571" max="2571" width="6.26953125" customWidth="1"/>
    <col min="2572" max="2572" width="10.26953125" customWidth="1"/>
    <col min="2573" max="2573" width="8.6328125" customWidth="1"/>
    <col min="2574" max="2574" width="1.6328125" customWidth="1"/>
    <col min="2575" max="2575" width="2.90625" customWidth="1"/>
    <col min="2576" max="2576" width="3" customWidth="1"/>
    <col min="2577" max="2577" width="10" customWidth="1"/>
    <col min="2578" max="2578" width="3.26953125" customWidth="1"/>
    <col min="2579" max="2579" width="4.6328125" customWidth="1"/>
    <col min="2581" max="2581" width="1.08984375" customWidth="1"/>
    <col min="2582" max="2582" width="3.90625" customWidth="1"/>
    <col min="2583" max="2583" width="9.26953125" bestFit="1" customWidth="1"/>
    <col min="2584" max="2584" width="9.08984375" bestFit="1" customWidth="1"/>
    <col min="2817" max="2817" width="1.453125" customWidth="1"/>
    <col min="2819" max="2819" width="1" customWidth="1"/>
    <col min="2820" max="2821" width="3" customWidth="1"/>
    <col min="2823" max="2823" width="3.26953125" customWidth="1"/>
    <col min="2825" max="2825" width="3.90625" customWidth="1"/>
    <col min="2826" max="2826" width="2" customWidth="1"/>
    <col min="2827" max="2827" width="6.26953125" customWidth="1"/>
    <col min="2828" max="2828" width="10.26953125" customWidth="1"/>
    <col min="2829" max="2829" width="8.6328125" customWidth="1"/>
    <col min="2830" max="2830" width="1.6328125" customWidth="1"/>
    <col min="2831" max="2831" width="2.90625" customWidth="1"/>
    <col min="2832" max="2832" width="3" customWidth="1"/>
    <col min="2833" max="2833" width="10" customWidth="1"/>
    <col min="2834" max="2834" width="3.26953125" customWidth="1"/>
    <col min="2835" max="2835" width="4.6328125" customWidth="1"/>
    <col min="2837" max="2837" width="1.08984375" customWidth="1"/>
    <col min="2838" max="2838" width="3.90625" customWidth="1"/>
    <col min="2839" max="2839" width="9.26953125" bestFit="1" customWidth="1"/>
    <col min="2840" max="2840" width="9.08984375" bestFit="1" customWidth="1"/>
    <col min="3073" max="3073" width="1.453125" customWidth="1"/>
    <col min="3075" max="3075" width="1" customWidth="1"/>
    <col min="3076" max="3077" width="3" customWidth="1"/>
    <col min="3079" max="3079" width="3.26953125" customWidth="1"/>
    <col min="3081" max="3081" width="3.90625" customWidth="1"/>
    <col min="3082" max="3082" width="2" customWidth="1"/>
    <col min="3083" max="3083" width="6.26953125" customWidth="1"/>
    <col min="3084" max="3084" width="10.26953125" customWidth="1"/>
    <col min="3085" max="3085" width="8.6328125" customWidth="1"/>
    <col min="3086" max="3086" width="1.6328125" customWidth="1"/>
    <col min="3087" max="3087" width="2.90625" customWidth="1"/>
    <col min="3088" max="3088" width="3" customWidth="1"/>
    <col min="3089" max="3089" width="10" customWidth="1"/>
    <col min="3090" max="3090" width="3.26953125" customWidth="1"/>
    <col min="3091" max="3091" width="4.6328125" customWidth="1"/>
    <col min="3093" max="3093" width="1.08984375" customWidth="1"/>
    <col min="3094" max="3094" width="3.90625" customWidth="1"/>
    <col min="3095" max="3095" width="9.26953125" bestFit="1" customWidth="1"/>
    <col min="3096" max="3096" width="9.08984375" bestFit="1" customWidth="1"/>
    <col min="3329" max="3329" width="1.453125" customWidth="1"/>
    <col min="3331" max="3331" width="1" customWidth="1"/>
    <col min="3332" max="3333" width="3" customWidth="1"/>
    <col min="3335" max="3335" width="3.26953125" customWidth="1"/>
    <col min="3337" max="3337" width="3.90625" customWidth="1"/>
    <col min="3338" max="3338" width="2" customWidth="1"/>
    <col min="3339" max="3339" width="6.26953125" customWidth="1"/>
    <col min="3340" max="3340" width="10.26953125" customWidth="1"/>
    <col min="3341" max="3341" width="8.6328125" customWidth="1"/>
    <col min="3342" max="3342" width="1.6328125" customWidth="1"/>
    <col min="3343" max="3343" width="2.90625" customWidth="1"/>
    <col min="3344" max="3344" width="3" customWidth="1"/>
    <col min="3345" max="3345" width="10" customWidth="1"/>
    <col min="3346" max="3346" width="3.26953125" customWidth="1"/>
    <col min="3347" max="3347" width="4.6328125" customWidth="1"/>
    <col min="3349" max="3349" width="1.08984375" customWidth="1"/>
    <col min="3350" max="3350" width="3.90625" customWidth="1"/>
    <col min="3351" max="3351" width="9.26953125" bestFit="1" customWidth="1"/>
    <col min="3352" max="3352" width="9.08984375" bestFit="1" customWidth="1"/>
    <col min="3585" max="3585" width="1.453125" customWidth="1"/>
    <col min="3587" max="3587" width="1" customWidth="1"/>
    <col min="3588" max="3589" width="3" customWidth="1"/>
    <col min="3591" max="3591" width="3.26953125" customWidth="1"/>
    <col min="3593" max="3593" width="3.90625" customWidth="1"/>
    <col min="3594" max="3594" width="2" customWidth="1"/>
    <col min="3595" max="3595" width="6.26953125" customWidth="1"/>
    <col min="3596" max="3596" width="10.26953125" customWidth="1"/>
    <col min="3597" max="3597" width="8.6328125" customWidth="1"/>
    <col min="3598" max="3598" width="1.6328125" customWidth="1"/>
    <col min="3599" max="3599" width="2.90625" customWidth="1"/>
    <col min="3600" max="3600" width="3" customWidth="1"/>
    <col min="3601" max="3601" width="10" customWidth="1"/>
    <col min="3602" max="3602" width="3.26953125" customWidth="1"/>
    <col min="3603" max="3603" width="4.6328125" customWidth="1"/>
    <col min="3605" max="3605" width="1.08984375" customWidth="1"/>
    <col min="3606" max="3606" width="3.90625" customWidth="1"/>
    <col min="3607" max="3607" width="9.26953125" bestFit="1" customWidth="1"/>
    <col min="3608" max="3608" width="9.08984375" bestFit="1" customWidth="1"/>
    <col min="3841" max="3841" width="1.453125" customWidth="1"/>
    <col min="3843" max="3843" width="1" customWidth="1"/>
    <col min="3844" max="3845" width="3" customWidth="1"/>
    <col min="3847" max="3847" width="3.26953125" customWidth="1"/>
    <col min="3849" max="3849" width="3.90625" customWidth="1"/>
    <col min="3850" max="3850" width="2" customWidth="1"/>
    <col min="3851" max="3851" width="6.26953125" customWidth="1"/>
    <col min="3852" max="3852" width="10.26953125" customWidth="1"/>
    <col min="3853" max="3853" width="8.6328125" customWidth="1"/>
    <col min="3854" max="3854" width="1.6328125" customWidth="1"/>
    <col min="3855" max="3855" width="2.90625" customWidth="1"/>
    <col min="3856" max="3856" width="3" customWidth="1"/>
    <col min="3857" max="3857" width="10" customWidth="1"/>
    <col min="3858" max="3858" width="3.26953125" customWidth="1"/>
    <col min="3859" max="3859" width="4.6328125" customWidth="1"/>
    <col min="3861" max="3861" width="1.08984375" customWidth="1"/>
    <col min="3862" max="3862" width="3.90625" customWidth="1"/>
    <col min="3863" max="3863" width="9.26953125" bestFit="1" customWidth="1"/>
    <col min="3864" max="3864" width="9.08984375" bestFit="1" customWidth="1"/>
    <col min="4097" max="4097" width="1.453125" customWidth="1"/>
    <col min="4099" max="4099" width="1" customWidth="1"/>
    <col min="4100" max="4101" width="3" customWidth="1"/>
    <col min="4103" max="4103" width="3.26953125" customWidth="1"/>
    <col min="4105" max="4105" width="3.90625" customWidth="1"/>
    <col min="4106" max="4106" width="2" customWidth="1"/>
    <col min="4107" max="4107" width="6.26953125" customWidth="1"/>
    <col min="4108" max="4108" width="10.26953125" customWidth="1"/>
    <col min="4109" max="4109" width="8.6328125" customWidth="1"/>
    <col min="4110" max="4110" width="1.6328125" customWidth="1"/>
    <col min="4111" max="4111" width="2.90625" customWidth="1"/>
    <col min="4112" max="4112" width="3" customWidth="1"/>
    <col min="4113" max="4113" width="10" customWidth="1"/>
    <col min="4114" max="4114" width="3.26953125" customWidth="1"/>
    <col min="4115" max="4115" width="4.6328125" customWidth="1"/>
    <col min="4117" max="4117" width="1.08984375" customWidth="1"/>
    <col min="4118" max="4118" width="3.90625" customWidth="1"/>
    <col min="4119" max="4119" width="9.26953125" bestFit="1" customWidth="1"/>
    <col min="4120" max="4120" width="9.08984375" bestFit="1" customWidth="1"/>
    <col min="4353" max="4353" width="1.453125" customWidth="1"/>
    <col min="4355" max="4355" width="1" customWidth="1"/>
    <col min="4356" max="4357" width="3" customWidth="1"/>
    <col min="4359" max="4359" width="3.26953125" customWidth="1"/>
    <col min="4361" max="4361" width="3.90625" customWidth="1"/>
    <col min="4362" max="4362" width="2" customWidth="1"/>
    <col min="4363" max="4363" width="6.26953125" customWidth="1"/>
    <col min="4364" max="4364" width="10.26953125" customWidth="1"/>
    <col min="4365" max="4365" width="8.6328125" customWidth="1"/>
    <col min="4366" max="4366" width="1.6328125" customWidth="1"/>
    <col min="4367" max="4367" width="2.90625" customWidth="1"/>
    <col min="4368" max="4368" width="3" customWidth="1"/>
    <col min="4369" max="4369" width="10" customWidth="1"/>
    <col min="4370" max="4370" width="3.26953125" customWidth="1"/>
    <col min="4371" max="4371" width="4.6328125" customWidth="1"/>
    <col min="4373" max="4373" width="1.08984375" customWidth="1"/>
    <col min="4374" max="4374" width="3.90625" customWidth="1"/>
    <col min="4375" max="4375" width="9.26953125" bestFit="1" customWidth="1"/>
    <col min="4376" max="4376" width="9.08984375" bestFit="1" customWidth="1"/>
    <col min="4609" max="4609" width="1.453125" customWidth="1"/>
    <col min="4611" max="4611" width="1" customWidth="1"/>
    <col min="4612" max="4613" width="3" customWidth="1"/>
    <col min="4615" max="4615" width="3.26953125" customWidth="1"/>
    <col min="4617" max="4617" width="3.90625" customWidth="1"/>
    <col min="4618" max="4618" width="2" customWidth="1"/>
    <col min="4619" max="4619" width="6.26953125" customWidth="1"/>
    <col min="4620" max="4620" width="10.26953125" customWidth="1"/>
    <col min="4621" max="4621" width="8.6328125" customWidth="1"/>
    <col min="4622" max="4622" width="1.6328125" customWidth="1"/>
    <col min="4623" max="4623" width="2.90625" customWidth="1"/>
    <col min="4624" max="4624" width="3" customWidth="1"/>
    <col min="4625" max="4625" width="10" customWidth="1"/>
    <col min="4626" max="4626" width="3.26953125" customWidth="1"/>
    <col min="4627" max="4627" width="4.6328125" customWidth="1"/>
    <col min="4629" max="4629" width="1.08984375" customWidth="1"/>
    <col min="4630" max="4630" width="3.90625" customWidth="1"/>
    <col min="4631" max="4631" width="9.26953125" bestFit="1" customWidth="1"/>
    <col min="4632" max="4632" width="9.08984375" bestFit="1" customWidth="1"/>
    <col min="4865" max="4865" width="1.453125" customWidth="1"/>
    <col min="4867" max="4867" width="1" customWidth="1"/>
    <col min="4868" max="4869" width="3" customWidth="1"/>
    <col min="4871" max="4871" width="3.26953125" customWidth="1"/>
    <col min="4873" max="4873" width="3.90625" customWidth="1"/>
    <col min="4874" max="4874" width="2" customWidth="1"/>
    <col min="4875" max="4875" width="6.26953125" customWidth="1"/>
    <col min="4876" max="4876" width="10.26953125" customWidth="1"/>
    <col min="4877" max="4877" width="8.6328125" customWidth="1"/>
    <col min="4878" max="4878" width="1.6328125" customWidth="1"/>
    <col min="4879" max="4879" width="2.90625" customWidth="1"/>
    <col min="4880" max="4880" width="3" customWidth="1"/>
    <col min="4881" max="4881" width="10" customWidth="1"/>
    <col min="4882" max="4882" width="3.26953125" customWidth="1"/>
    <col min="4883" max="4883" width="4.6328125" customWidth="1"/>
    <col min="4885" max="4885" width="1.08984375" customWidth="1"/>
    <col min="4886" max="4886" width="3.90625" customWidth="1"/>
    <col min="4887" max="4887" width="9.26953125" bestFit="1" customWidth="1"/>
    <col min="4888" max="4888" width="9.08984375" bestFit="1" customWidth="1"/>
    <col min="5121" max="5121" width="1.453125" customWidth="1"/>
    <col min="5123" max="5123" width="1" customWidth="1"/>
    <col min="5124" max="5125" width="3" customWidth="1"/>
    <col min="5127" max="5127" width="3.26953125" customWidth="1"/>
    <col min="5129" max="5129" width="3.90625" customWidth="1"/>
    <col min="5130" max="5130" width="2" customWidth="1"/>
    <col min="5131" max="5131" width="6.26953125" customWidth="1"/>
    <col min="5132" max="5132" width="10.26953125" customWidth="1"/>
    <col min="5133" max="5133" width="8.6328125" customWidth="1"/>
    <col min="5134" max="5134" width="1.6328125" customWidth="1"/>
    <col min="5135" max="5135" width="2.90625" customWidth="1"/>
    <col min="5136" max="5136" width="3" customWidth="1"/>
    <col min="5137" max="5137" width="10" customWidth="1"/>
    <col min="5138" max="5138" width="3.26953125" customWidth="1"/>
    <col min="5139" max="5139" width="4.6328125" customWidth="1"/>
    <col min="5141" max="5141" width="1.08984375" customWidth="1"/>
    <col min="5142" max="5142" width="3.90625" customWidth="1"/>
    <col min="5143" max="5143" width="9.26953125" bestFit="1" customWidth="1"/>
    <col min="5144" max="5144" width="9.08984375" bestFit="1" customWidth="1"/>
    <col min="5377" max="5377" width="1.453125" customWidth="1"/>
    <col min="5379" max="5379" width="1" customWidth="1"/>
    <col min="5380" max="5381" width="3" customWidth="1"/>
    <col min="5383" max="5383" width="3.26953125" customWidth="1"/>
    <col min="5385" max="5385" width="3.90625" customWidth="1"/>
    <col min="5386" max="5386" width="2" customWidth="1"/>
    <col min="5387" max="5387" width="6.26953125" customWidth="1"/>
    <col min="5388" max="5388" width="10.26953125" customWidth="1"/>
    <col min="5389" max="5389" width="8.6328125" customWidth="1"/>
    <col min="5390" max="5390" width="1.6328125" customWidth="1"/>
    <col min="5391" max="5391" width="2.90625" customWidth="1"/>
    <col min="5392" max="5392" width="3" customWidth="1"/>
    <col min="5393" max="5393" width="10" customWidth="1"/>
    <col min="5394" max="5394" width="3.26953125" customWidth="1"/>
    <col min="5395" max="5395" width="4.6328125" customWidth="1"/>
    <col min="5397" max="5397" width="1.08984375" customWidth="1"/>
    <col min="5398" max="5398" width="3.90625" customWidth="1"/>
    <col min="5399" max="5399" width="9.26953125" bestFit="1" customWidth="1"/>
    <col min="5400" max="5400" width="9.08984375" bestFit="1" customWidth="1"/>
    <col min="5633" max="5633" width="1.453125" customWidth="1"/>
    <col min="5635" max="5635" width="1" customWidth="1"/>
    <col min="5636" max="5637" width="3" customWidth="1"/>
    <col min="5639" max="5639" width="3.26953125" customWidth="1"/>
    <col min="5641" max="5641" width="3.90625" customWidth="1"/>
    <col min="5642" max="5642" width="2" customWidth="1"/>
    <col min="5643" max="5643" width="6.26953125" customWidth="1"/>
    <col min="5644" max="5644" width="10.26953125" customWidth="1"/>
    <col min="5645" max="5645" width="8.6328125" customWidth="1"/>
    <col min="5646" max="5646" width="1.6328125" customWidth="1"/>
    <col min="5647" max="5647" width="2.90625" customWidth="1"/>
    <col min="5648" max="5648" width="3" customWidth="1"/>
    <col min="5649" max="5649" width="10" customWidth="1"/>
    <col min="5650" max="5650" width="3.26953125" customWidth="1"/>
    <col min="5651" max="5651" width="4.6328125" customWidth="1"/>
    <col min="5653" max="5653" width="1.08984375" customWidth="1"/>
    <col min="5654" max="5654" width="3.90625" customWidth="1"/>
    <col min="5655" max="5655" width="9.26953125" bestFit="1" customWidth="1"/>
    <col min="5656" max="5656" width="9.08984375" bestFit="1" customWidth="1"/>
    <col min="5889" max="5889" width="1.453125" customWidth="1"/>
    <col min="5891" max="5891" width="1" customWidth="1"/>
    <col min="5892" max="5893" width="3" customWidth="1"/>
    <col min="5895" max="5895" width="3.26953125" customWidth="1"/>
    <col min="5897" max="5897" width="3.90625" customWidth="1"/>
    <col min="5898" max="5898" width="2" customWidth="1"/>
    <col min="5899" max="5899" width="6.26953125" customWidth="1"/>
    <col min="5900" max="5900" width="10.26953125" customWidth="1"/>
    <col min="5901" max="5901" width="8.6328125" customWidth="1"/>
    <col min="5902" max="5902" width="1.6328125" customWidth="1"/>
    <col min="5903" max="5903" width="2.90625" customWidth="1"/>
    <col min="5904" max="5904" width="3" customWidth="1"/>
    <col min="5905" max="5905" width="10" customWidth="1"/>
    <col min="5906" max="5906" width="3.26953125" customWidth="1"/>
    <col min="5907" max="5907" width="4.6328125" customWidth="1"/>
    <col min="5909" max="5909" width="1.08984375" customWidth="1"/>
    <col min="5910" max="5910" width="3.90625" customWidth="1"/>
    <col min="5911" max="5911" width="9.26953125" bestFit="1" customWidth="1"/>
    <col min="5912" max="5912" width="9.08984375" bestFit="1" customWidth="1"/>
    <col min="6145" max="6145" width="1.453125" customWidth="1"/>
    <col min="6147" max="6147" width="1" customWidth="1"/>
    <col min="6148" max="6149" width="3" customWidth="1"/>
    <col min="6151" max="6151" width="3.26953125" customWidth="1"/>
    <col min="6153" max="6153" width="3.90625" customWidth="1"/>
    <col min="6154" max="6154" width="2" customWidth="1"/>
    <col min="6155" max="6155" width="6.26953125" customWidth="1"/>
    <col min="6156" max="6156" width="10.26953125" customWidth="1"/>
    <col min="6157" max="6157" width="8.6328125" customWidth="1"/>
    <col min="6158" max="6158" width="1.6328125" customWidth="1"/>
    <col min="6159" max="6159" width="2.90625" customWidth="1"/>
    <col min="6160" max="6160" width="3" customWidth="1"/>
    <col min="6161" max="6161" width="10" customWidth="1"/>
    <col min="6162" max="6162" width="3.26953125" customWidth="1"/>
    <col min="6163" max="6163" width="4.6328125" customWidth="1"/>
    <col min="6165" max="6165" width="1.08984375" customWidth="1"/>
    <col min="6166" max="6166" width="3.90625" customWidth="1"/>
    <col min="6167" max="6167" width="9.26953125" bestFit="1" customWidth="1"/>
    <col min="6168" max="6168" width="9.08984375" bestFit="1" customWidth="1"/>
    <col min="6401" max="6401" width="1.453125" customWidth="1"/>
    <col min="6403" max="6403" width="1" customWidth="1"/>
    <col min="6404" max="6405" width="3" customWidth="1"/>
    <col min="6407" max="6407" width="3.26953125" customWidth="1"/>
    <col min="6409" max="6409" width="3.90625" customWidth="1"/>
    <col min="6410" max="6410" width="2" customWidth="1"/>
    <col min="6411" max="6411" width="6.26953125" customWidth="1"/>
    <col min="6412" max="6412" width="10.26953125" customWidth="1"/>
    <col min="6413" max="6413" width="8.6328125" customWidth="1"/>
    <col min="6414" max="6414" width="1.6328125" customWidth="1"/>
    <col min="6415" max="6415" width="2.90625" customWidth="1"/>
    <col min="6416" max="6416" width="3" customWidth="1"/>
    <col min="6417" max="6417" width="10" customWidth="1"/>
    <col min="6418" max="6418" width="3.26953125" customWidth="1"/>
    <col min="6419" max="6419" width="4.6328125" customWidth="1"/>
    <col min="6421" max="6421" width="1.08984375" customWidth="1"/>
    <col min="6422" max="6422" width="3.90625" customWidth="1"/>
    <col min="6423" max="6423" width="9.26953125" bestFit="1" customWidth="1"/>
    <col min="6424" max="6424" width="9.08984375" bestFit="1" customWidth="1"/>
    <col min="6657" max="6657" width="1.453125" customWidth="1"/>
    <col min="6659" max="6659" width="1" customWidth="1"/>
    <col min="6660" max="6661" width="3" customWidth="1"/>
    <col min="6663" max="6663" width="3.26953125" customWidth="1"/>
    <col min="6665" max="6665" width="3.90625" customWidth="1"/>
    <col min="6666" max="6666" width="2" customWidth="1"/>
    <col min="6667" max="6667" width="6.26953125" customWidth="1"/>
    <col min="6668" max="6668" width="10.26953125" customWidth="1"/>
    <col min="6669" max="6669" width="8.6328125" customWidth="1"/>
    <col min="6670" max="6670" width="1.6328125" customWidth="1"/>
    <col min="6671" max="6671" width="2.90625" customWidth="1"/>
    <col min="6672" max="6672" width="3" customWidth="1"/>
    <col min="6673" max="6673" width="10" customWidth="1"/>
    <col min="6674" max="6674" width="3.26953125" customWidth="1"/>
    <col min="6675" max="6675" width="4.6328125" customWidth="1"/>
    <col min="6677" max="6677" width="1.08984375" customWidth="1"/>
    <col min="6678" max="6678" width="3.90625" customWidth="1"/>
    <col min="6679" max="6679" width="9.26953125" bestFit="1" customWidth="1"/>
    <col min="6680" max="6680" width="9.08984375" bestFit="1" customWidth="1"/>
    <col min="6913" max="6913" width="1.453125" customWidth="1"/>
    <col min="6915" max="6915" width="1" customWidth="1"/>
    <col min="6916" max="6917" width="3" customWidth="1"/>
    <col min="6919" max="6919" width="3.26953125" customWidth="1"/>
    <col min="6921" max="6921" width="3.90625" customWidth="1"/>
    <col min="6922" max="6922" width="2" customWidth="1"/>
    <col min="6923" max="6923" width="6.26953125" customWidth="1"/>
    <col min="6924" max="6924" width="10.26953125" customWidth="1"/>
    <col min="6925" max="6925" width="8.6328125" customWidth="1"/>
    <col min="6926" max="6926" width="1.6328125" customWidth="1"/>
    <col min="6927" max="6927" width="2.90625" customWidth="1"/>
    <col min="6928" max="6928" width="3" customWidth="1"/>
    <col min="6929" max="6929" width="10" customWidth="1"/>
    <col min="6930" max="6930" width="3.26953125" customWidth="1"/>
    <col min="6931" max="6931" width="4.6328125" customWidth="1"/>
    <col min="6933" max="6933" width="1.08984375" customWidth="1"/>
    <col min="6934" max="6934" width="3.90625" customWidth="1"/>
    <col min="6935" max="6935" width="9.26953125" bestFit="1" customWidth="1"/>
    <col min="6936" max="6936" width="9.08984375" bestFit="1" customWidth="1"/>
    <col min="7169" max="7169" width="1.453125" customWidth="1"/>
    <col min="7171" max="7171" width="1" customWidth="1"/>
    <col min="7172" max="7173" width="3" customWidth="1"/>
    <col min="7175" max="7175" width="3.26953125" customWidth="1"/>
    <col min="7177" max="7177" width="3.90625" customWidth="1"/>
    <col min="7178" max="7178" width="2" customWidth="1"/>
    <col min="7179" max="7179" width="6.26953125" customWidth="1"/>
    <col min="7180" max="7180" width="10.26953125" customWidth="1"/>
    <col min="7181" max="7181" width="8.6328125" customWidth="1"/>
    <col min="7182" max="7182" width="1.6328125" customWidth="1"/>
    <col min="7183" max="7183" width="2.90625" customWidth="1"/>
    <col min="7184" max="7184" width="3" customWidth="1"/>
    <col min="7185" max="7185" width="10" customWidth="1"/>
    <col min="7186" max="7186" width="3.26953125" customWidth="1"/>
    <col min="7187" max="7187" width="4.6328125" customWidth="1"/>
    <col min="7189" max="7189" width="1.08984375" customWidth="1"/>
    <col min="7190" max="7190" width="3.90625" customWidth="1"/>
    <col min="7191" max="7191" width="9.26953125" bestFit="1" customWidth="1"/>
    <col min="7192" max="7192" width="9.08984375" bestFit="1" customWidth="1"/>
    <col min="7425" max="7425" width="1.453125" customWidth="1"/>
    <col min="7427" max="7427" width="1" customWidth="1"/>
    <col min="7428" max="7429" width="3" customWidth="1"/>
    <col min="7431" max="7431" width="3.26953125" customWidth="1"/>
    <col min="7433" max="7433" width="3.90625" customWidth="1"/>
    <col min="7434" max="7434" width="2" customWidth="1"/>
    <col min="7435" max="7435" width="6.26953125" customWidth="1"/>
    <col min="7436" max="7436" width="10.26953125" customWidth="1"/>
    <col min="7437" max="7437" width="8.6328125" customWidth="1"/>
    <col min="7438" max="7438" width="1.6328125" customWidth="1"/>
    <col min="7439" max="7439" width="2.90625" customWidth="1"/>
    <col min="7440" max="7440" width="3" customWidth="1"/>
    <col min="7441" max="7441" width="10" customWidth="1"/>
    <col min="7442" max="7442" width="3.26953125" customWidth="1"/>
    <col min="7443" max="7443" width="4.6328125" customWidth="1"/>
    <col min="7445" max="7445" width="1.08984375" customWidth="1"/>
    <col min="7446" max="7446" width="3.90625" customWidth="1"/>
    <col min="7447" max="7447" width="9.26953125" bestFit="1" customWidth="1"/>
    <col min="7448" max="7448" width="9.08984375" bestFit="1" customWidth="1"/>
    <col min="7681" max="7681" width="1.453125" customWidth="1"/>
    <col min="7683" max="7683" width="1" customWidth="1"/>
    <col min="7684" max="7685" width="3" customWidth="1"/>
    <col min="7687" max="7687" width="3.26953125" customWidth="1"/>
    <col min="7689" max="7689" width="3.90625" customWidth="1"/>
    <col min="7690" max="7690" width="2" customWidth="1"/>
    <col min="7691" max="7691" width="6.26953125" customWidth="1"/>
    <col min="7692" max="7692" width="10.26953125" customWidth="1"/>
    <col min="7693" max="7693" width="8.6328125" customWidth="1"/>
    <col min="7694" max="7694" width="1.6328125" customWidth="1"/>
    <col min="7695" max="7695" width="2.90625" customWidth="1"/>
    <col min="7696" max="7696" width="3" customWidth="1"/>
    <col min="7697" max="7697" width="10" customWidth="1"/>
    <col min="7698" max="7698" width="3.26953125" customWidth="1"/>
    <col min="7699" max="7699" width="4.6328125" customWidth="1"/>
    <col min="7701" max="7701" width="1.08984375" customWidth="1"/>
    <col min="7702" max="7702" width="3.90625" customWidth="1"/>
    <col min="7703" max="7703" width="9.26953125" bestFit="1" customWidth="1"/>
    <col min="7704" max="7704" width="9.08984375" bestFit="1" customWidth="1"/>
    <col min="7937" max="7937" width="1.453125" customWidth="1"/>
    <col min="7939" max="7939" width="1" customWidth="1"/>
    <col min="7940" max="7941" width="3" customWidth="1"/>
    <col min="7943" max="7943" width="3.26953125" customWidth="1"/>
    <col min="7945" max="7945" width="3.90625" customWidth="1"/>
    <col min="7946" max="7946" width="2" customWidth="1"/>
    <col min="7947" max="7947" width="6.26953125" customWidth="1"/>
    <col min="7948" max="7948" width="10.26953125" customWidth="1"/>
    <col min="7949" max="7949" width="8.6328125" customWidth="1"/>
    <col min="7950" max="7950" width="1.6328125" customWidth="1"/>
    <col min="7951" max="7951" width="2.90625" customWidth="1"/>
    <col min="7952" max="7952" width="3" customWidth="1"/>
    <col min="7953" max="7953" width="10" customWidth="1"/>
    <col min="7954" max="7954" width="3.26953125" customWidth="1"/>
    <col min="7955" max="7955" width="4.6328125" customWidth="1"/>
    <col min="7957" max="7957" width="1.08984375" customWidth="1"/>
    <col min="7958" max="7958" width="3.90625" customWidth="1"/>
    <col min="7959" max="7959" width="9.26953125" bestFit="1" customWidth="1"/>
    <col min="7960" max="7960" width="9.08984375" bestFit="1" customWidth="1"/>
    <col min="8193" max="8193" width="1.453125" customWidth="1"/>
    <col min="8195" max="8195" width="1" customWidth="1"/>
    <col min="8196" max="8197" width="3" customWidth="1"/>
    <col min="8199" max="8199" width="3.26953125" customWidth="1"/>
    <col min="8201" max="8201" width="3.90625" customWidth="1"/>
    <col min="8202" max="8202" width="2" customWidth="1"/>
    <col min="8203" max="8203" width="6.26953125" customWidth="1"/>
    <col min="8204" max="8204" width="10.26953125" customWidth="1"/>
    <col min="8205" max="8205" width="8.6328125" customWidth="1"/>
    <col min="8206" max="8206" width="1.6328125" customWidth="1"/>
    <col min="8207" max="8207" width="2.90625" customWidth="1"/>
    <col min="8208" max="8208" width="3" customWidth="1"/>
    <col min="8209" max="8209" width="10" customWidth="1"/>
    <col min="8210" max="8210" width="3.26953125" customWidth="1"/>
    <col min="8211" max="8211" width="4.6328125" customWidth="1"/>
    <col min="8213" max="8213" width="1.08984375" customWidth="1"/>
    <col min="8214" max="8214" width="3.90625" customWidth="1"/>
    <col min="8215" max="8215" width="9.26953125" bestFit="1" customWidth="1"/>
    <col min="8216" max="8216" width="9.08984375" bestFit="1" customWidth="1"/>
    <col min="8449" max="8449" width="1.453125" customWidth="1"/>
    <col min="8451" max="8451" width="1" customWidth="1"/>
    <col min="8452" max="8453" width="3" customWidth="1"/>
    <col min="8455" max="8455" width="3.26953125" customWidth="1"/>
    <col min="8457" max="8457" width="3.90625" customWidth="1"/>
    <col min="8458" max="8458" width="2" customWidth="1"/>
    <col min="8459" max="8459" width="6.26953125" customWidth="1"/>
    <col min="8460" max="8460" width="10.26953125" customWidth="1"/>
    <col min="8461" max="8461" width="8.6328125" customWidth="1"/>
    <col min="8462" max="8462" width="1.6328125" customWidth="1"/>
    <col min="8463" max="8463" width="2.90625" customWidth="1"/>
    <col min="8464" max="8464" width="3" customWidth="1"/>
    <col min="8465" max="8465" width="10" customWidth="1"/>
    <col min="8466" max="8466" width="3.26953125" customWidth="1"/>
    <col min="8467" max="8467" width="4.6328125" customWidth="1"/>
    <col min="8469" max="8469" width="1.08984375" customWidth="1"/>
    <col min="8470" max="8470" width="3.90625" customWidth="1"/>
    <col min="8471" max="8471" width="9.26953125" bestFit="1" customWidth="1"/>
    <col min="8472" max="8472" width="9.08984375" bestFit="1" customWidth="1"/>
    <col min="8705" max="8705" width="1.453125" customWidth="1"/>
    <col min="8707" max="8707" width="1" customWidth="1"/>
    <col min="8708" max="8709" width="3" customWidth="1"/>
    <col min="8711" max="8711" width="3.26953125" customWidth="1"/>
    <col min="8713" max="8713" width="3.90625" customWidth="1"/>
    <col min="8714" max="8714" width="2" customWidth="1"/>
    <col min="8715" max="8715" width="6.26953125" customWidth="1"/>
    <col min="8716" max="8716" width="10.26953125" customWidth="1"/>
    <col min="8717" max="8717" width="8.6328125" customWidth="1"/>
    <col min="8718" max="8718" width="1.6328125" customWidth="1"/>
    <col min="8719" max="8719" width="2.90625" customWidth="1"/>
    <col min="8720" max="8720" width="3" customWidth="1"/>
    <col min="8721" max="8721" width="10" customWidth="1"/>
    <col min="8722" max="8722" width="3.26953125" customWidth="1"/>
    <col min="8723" max="8723" width="4.6328125" customWidth="1"/>
    <col min="8725" max="8725" width="1.08984375" customWidth="1"/>
    <col min="8726" max="8726" width="3.90625" customWidth="1"/>
    <col min="8727" max="8727" width="9.26953125" bestFit="1" customWidth="1"/>
    <col min="8728" max="8728" width="9.08984375" bestFit="1" customWidth="1"/>
    <col min="8961" max="8961" width="1.453125" customWidth="1"/>
    <col min="8963" max="8963" width="1" customWidth="1"/>
    <col min="8964" max="8965" width="3" customWidth="1"/>
    <col min="8967" max="8967" width="3.26953125" customWidth="1"/>
    <col min="8969" max="8969" width="3.90625" customWidth="1"/>
    <col min="8970" max="8970" width="2" customWidth="1"/>
    <col min="8971" max="8971" width="6.26953125" customWidth="1"/>
    <col min="8972" max="8972" width="10.26953125" customWidth="1"/>
    <col min="8973" max="8973" width="8.6328125" customWidth="1"/>
    <col min="8974" max="8974" width="1.6328125" customWidth="1"/>
    <col min="8975" max="8975" width="2.90625" customWidth="1"/>
    <col min="8976" max="8976" width="3" customWidth="1"/>
    <col min="8977" max="8977" width="10" customWidth="1"/>
    <col min="8978" max="8978" width="3.26953125" customWidth="1"/>
    <col min="8979" max="8979" width="4.6328125" customWidth="1"/>
    <col min="8981" max="8981" width="1.08984375" customWidth="1"/>
    <col min="8982" max="8982" width="3.90625" customWidth="1"/>
    <col min="8983" max="8983" width="9.26953125" bestFit="1" customWidth="1"/>
    <col min="8984" max="8984" width="9.08984375" bestFit="1" customWidth="1"/>
    <col min="9217" max="9217" width="1.453125" customWidth="1"/>
    <col min="9219" max="9219" width="1" customWidth="1"/>
    <col min="9220" max="9221" width="3" customWidth="1"/>
    <col min="9223" max="9223" width="3.26953125" customWidth="1"/>
    <col min="9225" max="9225" width="3.90625" customWidth="1"/>
    <col min="9226" max="9226" width="2" customWidth="1"/>
    <col min="9227" max="9227" width="6.26953125" customWidth="1"/>
    <col min="9228" max="9228" width="10.26953125" customWidth="1"/>
    <col min="9229" max="9229" width="8.6328125" customWidth="1"/>
    <col min="9230" max="9230" width="1.6328125" customWidth="1"/>
    <col min="9231" max="9231" width="2.90625" customWidth="1"/>
    <col min="9232" max="9232" width="3" customWidth="1"/>
    <col min="9233" max="9233" width="10" customWidth="1"/>
    <col min="9234" max="9234" width="3.26953125" customWidth="1"/>
    <col min="9235" max="9235" width="4.6328125" customWidth="1"/>
    <col min="9237" max="9237" width="1.08984375" customWidth="1"/>
    <col min="9238" max="9238" width="3.90625" customWidth="1"/>
    <col min="9239" max="9239" width="9.26953125" bestFit="1" customWidth="1"/>
    <col min="9240" max="9240" width="9.08984375" bestFit="1" customWidth="1"/>
    <col min="9473" max="9473" width="1.453125" customWidth="1"/>
    <col min="9475" max="9475" width="1" customWidth="1"/>
    <col min="9476" max="9477" width="3" customWidth="1"/>
    <col min="9479" max="9479" width="3.26953125" customWidth="1"/>
    <col min="9481" max="9481" width="3.90625" customWidth="1"/>
    <col min="9482" max="9482" width="2" customWidth="1"/>
    <col min="9483" max="9483" width="6.26953125" customWidth="1"/>
    <col min="9484" max="9484" width="10.26953125" customWidth="1"/>
    <col min="9485" max="9485" width="8.6328125" customWidth="1"/>
    <col min="9486" max="9486" width="1.6328125" customWidth="1"/>
    <col min="9487" max="9487" width="2.90625" customWidth="1"/>
    <col min="9488" max="9488" width="3" customWidth="1"/>
    <col min="9489" max="9489" width="10" customWidth="1"/>
    <col min="9490" max="9490" width="3.26953125" customWidth="1"/>
    <col min="9491" max="9491" width="4.6328125" customWidth="1"/>
    <col min="9493" max="9493" width="1.08984375" customWidth="1"/>
    <col min="9494" max="9494" width="3.90625" customWidth="1"/>
    <col min="9495" max="9495" width="9.26953125" bestFit="1" customWidth="1"/>
    <col min="9496" max="9496" width="9.08984375" bestFit="1" customWidth="1"/>
    <col min="9729" max="9729" width="1.453125" customWidth="1"/>
    <col min="9731" max="9731" width="1" customWidth="1"/>
    <col min="9732" max="9733" width="3" customWidth="1"/>
    <col min="9735" max="9735" width="3.26953125" customWidth="1"/>
    <col min="9737" max="9737" width="3.90625" customWidth="1"/>
    <col min="9738" max="9738" width="2" customWidth="1"/>
    <col min="9739" max="9739" width="6.26953125" customWidth="1"/>
    <col min="9740" max="9740" width="10.26953125" customWidth="1"/>
    <col min="9741" max="9741" width="8.6328125" customWidth="1"/>
    <col min="9742" max="9742" width="1.6328125" customWidth="1"/>
    <col min="9743" max="9743" width="2.90625" customWidth="1"/>
    <col min="9744" max="9744" width="3" customWidth="1"/>
    <col min="9745" max="9745" width="10" customWidth="1"/>
    <col min="9746" max="9746" width="3.26953125" customWidth="1"/>
    <col min="9747" max="9747" width="4.6328125" customWidth="1"/>
    <col min="9749" max="9749" width="1.08984375" customWidth="1"/>
    <col min="9750" max="9750" width="3.90625" customWidth="1"/>
    <col min="9751" max="9751" width="9.26953125" bestFit="1" customWidth="1"/>
    <col min="9752" max="9752" width="9.08984375" bestFit="1" customWidth="1"/>
    <col min="9985" max="9985" width="1.453125" customWidth="1"/>
    <col min="9987" max="9987" width="1" customWidth="1"/>
    <col min="9988" max="9989" width="3" customWidth="1"/>
    <col min="9991" max="9991" width="3.26953125" customWidth="1"/>
    <col min="9993" max="9993" width="3.90625" customWidth="1"/>
    <col min="9994" max="9994" width="2" customWidth="1"/>
    <col min="9995" max="9995" width="6.26953125" customWidth="1"/>
    <col min="9996" max="9996" width="10.26953125" customWidth="1"/>
    <col min="9997" max="9997" width="8.6328125" customWidth="1"/>
    <col min="9998" max="9998" width="1.6328125" customWidth="1"/>
    <col min="9999" max="9999" width="2.90625" customWidth="1"/>
    <col min="10000" max="10000" width="3" customWidth="1"/>
    <col min="10001" max="10001" width="10" customWidth="1"/>
    <col min="10002" max="10002" width="3.26953125" customWidth="1"/>
    <col min="10003" max="10003" width="4.6328125" customWidth="1"/>
    <col min="10005" max="10005" width="1.08984375" customWidth="1"/>
    <col min="10006" max="10006" width="3.90625" customWidth="1"/>
    <col min="10007" max="10007" width="9.26953125" bestFit="1" customWidth="1"/>
    <col min="10008" max="10008" width="9.08984375" bestFit="1" customWidth="1"/>
    <col min="10241" max="10241" width="1.453125" customWidth="1"/>
    <col min="10243" max="10243" width="1" customWidth="1"/>
    <col min="10244" max="10245" width="3" customWidth="1"/>
    <col min="10247" max="10247" width="3.26953125" customWidth="1"/>
    <col min="10249" max="10249" width="3.90625" customWidth="1"/>
    <col min="10250" max="10250" width="2" customWidth="1"/>
    <col min="10251" max="10251" width="6.26953125" customWidth="1"/>
    <col min="10252" max="10252" width="10.26953125" customWidth="1"/>
    <col min="10253" max="10253" width="8.6328125" customWidth="1"/>
    <col min="10254" max="10254" width="1.6328125" customWidth="1"/>
    <col min="10255" max="10255" width="2.90625" customWidth="1"/>
    <col min="10256" max="10256" width="3" customWidth="1"/>
    <col min="10257" max="10257" width="10" customWidth="1"/>
    <col min="10258" max="10258" width="3.26953125" customWidth="1"/>
    <col min="10259" max="10259" width="4.6328125" customWidth="1"/>
    <col min="10261" max="10261" width="1.08984375" customWidth="1"/>
    <col min="10262" max="10262" width="3.90625" customWidth="1"/>
    <col min="10263" max="10263" width="9.26953125" bestFit="1" customWidth="1"/>
    <col min="10264" max="10264" width="9.08984375" bestFit="1" customWidth="1"/>
    <col min="10497" max="10497" width="1.453125" customWidth="1"/>
    <col min="10499" max="10499" width="1" customWidth="1"/>
    <col min="10500" max="10501" width="3" customWidth="1"/>
    <col min="10503" max="10503" width="3.26953125" customWidth="1"/>
    <col min="10505" max="10505" width="3.90625" customWidth="1"/>
    <col min="10506" max="10506" width="2" customWidth="1"/>
    <col min="10507" max="10507" width="6.26953125" customWidth="1"/>
    <col min="10508" max="10508" width="10.26953125" customWidth="1"/>
    <col min="10509" max="10509" width="8.6328125" customWidth="1"/>
    <col min="10510" max="10510" width="1.6328125" customWidth="1"/>
    <col min="10511" max="10511" width="2.90625" customWidth="1"/>
    <col min="10512" max="10512" width="3" customWidth="1"/>
    <col min="10513" max="10513" width="10" customWidth="1"/>
    <col min="10514" max="10514" width="3.26953125" customWidth="1"/>
    <col min="10515" max="10515" width="4.6328125" customWidth="1"/>
    <col min="10517" max="10517" width="1.08984375" customWidth="1"/>
    <col min="10518" max="10518" width="3.90625" customWidth="1"/>
    <col min="10519" max="10519" width="9.26953125" bestFit="1" customWidth="1"/>
    <col min="10520" max="10520" width="9.08984375" bestFit="1" customWidth="1"/>
    <col min="10753" max="10753" width="1.453125" customWidth="1"/>
    <col min="10755" max="10755" width="1" customWidth="1"/>
    <col min="10756" max="10757" width="3" customWidth="1"/>
    <col min="10759" max="10759" width="3.26953125" customWidth="1"/>
    <col min="10761" max="10761" width="3.90625" customWidth="1"/>
    <col min="10762" max="10762" width="2" customWidth="1"/>
    <col min="10763" max="10763" width="6.26953125" customWidth="1"/>
    <col min="10764" max="10764" width="10.26953125" customWidth="1"/>
    <col min="10765" max="10765" width="8.6328125" customWidth="1"/>
    <col min="10766" max="10766" width="1.6328125" customWidth="1"/>
    <col min="10767" max="10767" width="2.90625" customWidth="1"/>
    <col min="10768" max="10768" width="3" customWidth="1"/>
    <col min="10769" max="10769" width="10" customWidth="1"/>
    <col min="10770" max="10770" width="3.26953125" customWidth="1"/>
    <col min="10771" max="10771" width="4.6328125" customWidth="1"/>
    <col min="10773" max="10773" width="1.08984375" customWidth="1"/>
    <col min="10774" max="10774" width="3.90625" customWidth="1"/>
    <col min="10775" max="10775" width="9.26953125" bestFit="1" customWidth="1"/>
    <col min="10776" max="10776" width="9.08984375" bestFit="1" customWidth="1"/>
    <col min="11009" max="11009" width="1.453125" customWidth="1"/>
    <col min="11011" max="11011" width="1" customWidth="1"/>
    <col min="11012" max="11013" width="3" customWidth="1"/>
    <col min="11015" max="11015" width="3.26953125" customWidth="1"/>
    <col min="11017" max="11017" width="3.90625" customWidth="1"/>
    <col min="11018" max="11018" width="2" customWidth="1"/>
    <col min="11019" max="11019" width="6.26953125" customWidth="1"/>
    <col min="11020" max="11020" width="10.26953125" customWidth="1"/>
    <col min="11021" max="11021" width="8.6328125" customWidth="1"/>
    <col min="11022" max="11022" width="1.6328125" customWidth="1"/>
    <col min="11023" max="11023" width="2.90625" customWidth="1"/>
    <col min="11024" max="11024" width="3" customWidth="1"/>
    <col min="11025" max="11025" width="10" customWidth="1"/>
    <col min="11026" max="11026" width="3.26953125" customWidth="1"/>
    <col min="11027" max="11027" width="4.6328125" customWidth="1"/>
    <col min="11029" max="11029" width="1.08984375" customWidth="1"/>
    <col min="11030" max="11030" width="3.90625" customWidth="1"/>
    <col min="11031" max="11031" width="9.26953125" bestFit="1" customWidth="1"/>
    <col min="11032" max="11032" width="9.08984375" bestFit="1" customWidth="1"/>
    <col min="11265" max="11265" width="1.453125" customWidth="1"/>
    <col min="11267" max="11267" width="1" customWidth="1"/>
    <col min="11268" max="11269" width="3" customWidth="1"/>
    <col min="11271" max="11271" width="3.26953125" customWidth="1"/>
    <col min="11273" max="11273" width="3.90625" customWidth="1"/>
    <col min="11274" max="11274" width="2" customWidth="1"/>
    <col min="11275" max="11275" width="6.26953125" customWidth="1"/>
    <col min="11276" max="11276" width="10.26953125" customWidth="1"/>
    <col min="11277" max="11277" width="8.6328125" customWidth="1"/>
    <col min="11278" max="11278" width="1.6328125" customWidth="1"/>
    <col min="11279" max="11279" width="2.90625" customWidth="1"/>
    <col min="11280" max="11280" width="3" customWidth="1"/>
    <col min="11281" max="11281" width="10" customWidth="1"/>
    <col min="11282" max="11282" width="3.26953125" customWidth="1"/>
    <col min="11283" max="11283" width="4.6328125" customWidth="1"/>
    <col min="11285" max="11285" width="1.08984375" customWidth="1"/>
    <col min="11286" max="11286" width="3.90625" customWidth="1"/>
    <col min="11287" max="11287" width="9.26953125" bestFit="1" customWidth="1"/>
    <col min="11288" max="11288" width="9.08984375" bestFit="1" customWidth="1"/>
    <col min="11521" max="11521" width="1.453125" customWidth="1"/>
    <col min="11523" max="11523" width="1" customWidth="1"/>
    <col min="11524" max="11525" width="3" customWidth="1"/>
    <col min="11527" max="11527" width="3.26953125" customWidth="1"/>
    <col min="11529" max="11529" width="3.90625" customWidth="1"/>
    <col min="11530" max="11530" width="2" customWidth="1"/>
    <col min="11531" max="11531" width="6.26953125" customWidth="1"/>
    <col min="11532" max="11532" width="10.26953125" customWidth="1"/>
    <col min="11533" max="11533" width="8.6328125" customWidth="1"/>
    <col min="11534" max="11534" width="1.6328125" customWidth="1"/>
    <col min="11535" max="11535" width="2.90625" customWidth="1"/>
    <col min="11536" max="11536" width="3" customWidth="1"/>
    <col min="11537" max="11537" width="10" customWidth="1"/>
    <col min="11538" max="11538" width="3.26953125" customWidth="1"/>
    <col min="11539" max="11539" width="4.6328125" customWidth="1"/>
    <col min="11541" max="11541" width="1.08984375" customWidth="1"/>
    <col min="11542" max="11542" width="3.90625" customWidth="1"/>
    <col min="11543" max="11543" width="9.26953125" bestFit="1" customWidth="1"/>
    <col min="11544" max="11544" width="9.08984375" bestFit="1" customWidth="1"/>
    <col min="11777" max="11777" width="1.453125" customWidth="1"/>
    <col min="11779" max="11779" width="1" customWidth="1"/>
    <col min="11780" max="11781" width="3" customWidth="1"/>
    <col min="11783" max="11783" width="3.26953125" customWidth="1"/>
    <col min="11785" max="11785" width="3.90625" customWidth="1"/>
    <col min="11786" max="11786" width="2" customWidth="1"/>
    <col min="11787" max="11787" width="6.26953125" customWidth="1"/>
    <col min="11788" max="11788" width="10.26953125" customWidth="1"/>
    <col min="11789" max="11789" width="8.6328125" customWidth="1"/>
    <col min="11790" max="11790" width="1.6328125" customWidth="1"/>
    <col min="11791" max="11791" width="2.90625" customWidth="1"/>
    <col min="11792" max="11792" width="3" customWidth="1"/>
    <col min="11793" max="11793" width="10" customWidth="1"/>
    <col min="11794" max="11794" width="3.26953125" customWidth="1"/>
    <col min="11795" max="11795" width="4.6328125" customWidth="1"/>
    <col min="11797" max="11797" width="1.08984375" customWidth="1"/>
    <col min="11798" max="11798" width="3.90625" customWidth="1"/>
    <col min="11799" max="11799" width="9.26953125" bestFit="1" customWidth="1"/>
    <col min="11800" max="11800" width="9.08984375" bestFit="1" customWidth="1"/>
    <col min="12033" max="12033" width="1.453125" customWidth="1"/>
    <col min="12035" max="12035" width="1" customWidth="1"/>
    <col min="12036" max="12037" width="3" customWidth="1"/>
    <col min="12039" max="12039" width="3.26953125" customWidth="1"/>
    <col min="12041" max="12041" width="3.90625" customWidth="1"/>
    <col min="12042" max="12042" width="2" customWidth="1"/>
    <col min="12043" max="12043" width="6.26953125" customWidth="1"/>
    <col min="12044" max="12044" width="10.26953125" customWidth="1"/>
    <col min="12045" max="12045" width="8.6328125" customWidth="1"/>
    <col min="12046" max="12046" width="1.6328125" customWidth="1"/>
    <col min="12047" max="12047" width="2.90625" customWidth="1"/>
    <col min="12048" max="12048" width="3" customWidth="1"/>
    <col min="12049" max="12049" width="10" customWidth="1"/>
    <col min="12050" max="12050" width="3.26953125" customWidth="1"/>
    <col min="12051" max="12051" width="4.6328125" customWidth="1"/>
    <col min="12053" max="12053" width="1.08984375" customWidth="1"/>
    <col min="12054" max="12054" width="3.90625" customWidth="1"/>
    <col min="12055" max="12055" width="9.26953125" bestFit="1" customWidth="1"/>
    <col min="12056" max="12056" width="9.08984375" bestFit="1" customWidth="1"/>
    <col min="12289" max="12289" width="1.453125" customWidth="1"/>
    <col min="12291" max="12291" width="1" customWidth="1"/>
    <col min="12292" max="12293" width="3" customWidth="1"/>
    <col min="12295" max="12295" width="3.26953125" customWidth="1"/>
    <col min="12297" max="12297" width="3.90625" customWidth="1"/>
    <col min="12298" max="12298" width="2" customWidth="1"/>
    <col min="12299" max="12299" width="6.26953125" customWidth="1"/>
    <col min="12300" max="12300" width="10.26953125" customWidth="1"/>
    <col min="12301" max="12301" width="8.6328125" customWidth="1"/>
    <col min="12302" max="12302" width="1.6328125" customWidth="1"/>
    <col min="12303" max="12303" width="2.90625" customWidth="1"/>
    <col min="12304" max="12304" width="3" customWidth="1"/>
    <col min="12305" max="12305" width="10" customWidth="1"/>
    <col min="12306" max="12306" width="3.26953125" customWidth="1"/>
    <col min="12307" max="12307" width="4.6328125" customWidth="1"/>
    <col min="12309" max="12309" width="1.08984375" customWidth="1"/>
    <col min="12310" max="12310" width="3.90625" customWidth="1"/>
    <col min="12311" max="12311" width="9.26953125" bestFit="1" customWidth="1"/>
    <col min="12312" max="12312" width="9.08984375" bestFit="1" customWidth="1"/>
    <col min="12545" max="12545" width="1.453125" customWidth="1"/>
    <col min="12547" max="12547" width="1" customWidth="1"/>
    <col min="12548" max="12549" width="3" customWidth="1"/>
    <col min="12551" max="12551" width="3.26953125" customWidth="1"/>
    <col min="12553" max="12553" width="3.90625" customWidth="1"/>
    <col min="12554" max="12554" width="2" customWidth="1"/>
    <col min="12555" max="12555" width="6.26953125" customWidth="1"/>
    <col min="12556" max="12556" width="10.26953125" customWidth="1"/>
    <col min="12557" max="12557" width="8.6328125" customWidth="1"/>
    <col min="12558" max="12558" width="1.6328125" customWidth="1"/>
    <col min="12559" max="12559" width="2.90625" customWidth="1"/>
    <col min="12560" max="12560" width="3" customWidth="1"/>
    <col min="12561" max="12561" width="10" customWidth="1"/>
    <col min="12562" max="12562" width="3.26953125" customWidth="1"/>
    <col min="12563" max="12563" width="4.6328125" customWidth="1"/>
    <col min="12565" max="12565" width="1.08984375" customWidth="1"/>
    <col min="12566" max="12566" width="3.90625" customWidth="1"/>
    <col min="12567" max="12567" width="9.26953125" bestFit="1" customWidth="1"/>
    <col min="12568" max="12568" width="9.08984375" bestFit="1" customWidth="1"/>
    <col min="12801" max="12801" width="1.453125" customWidth="1"/>
    <col min="12803" max="12803" width="1" customWidth="1"/>
    <col min="12804" max="12805" width="3" customWidth="1"/>
    <col min="12807" max="12807" width="3.26953125" customWidth="1"/>
    <col min="12809" max="12809" width="3.90625" customWidth="1"/>
    <col min="12810" max="12810" width="2" customWidth="1"/>
    <col min="12811" max="12811" width="6.26953125" customWidth="1"/>
    <col min="12812" max="12812" width="10.26953125" customWidth="1"/>
    <col min="12813" max="12813" width="8.6328125" customWidth="1"/>
    <col min="12814" max="12814" width="1.6328125" customWidth="1"/>
    <col min="12815" max="12815" width="2.90625" customWidth="1"/>
    <col min="12816" max="12816" width="3" customWidth="1"/>
    <col min="12817" max="12817" width="10" customWidth="1"/>
    <col min="12818" max="12818" width="3.26953125" customWidth="1"/>
    <col min="12819" max="12819" width="4.6328125" customWidth="1"/>
    <col min="12821" max="12821" width="1.08984375" customWidth="1"/>
    <col min="12822" max="12822" width="3.90625" customWidth="1"/>
    <col min="12823" max="12823" width="9.26953125" bestFit="1" customWidth="1"/>
    <col min="12824" max="12824" width="9.08984375" bestFit="1" customWidth="1"/>
    <col min="13057" max="13057" width="1.453125" customWidth="1"/>
    <col min="13059" max="13059" width="1" customWidth="1"/>
    <col min="13060" max="13061" width="3" customWidth="1"/>
    <col min="13063" max="13063" width="3.26953125" customWidth="1"/>
    <col min="13065" max="13065" width="3.90625" customWidth="1"/>
    <col min="13066" max="13066" width="2" customWidth="1"/>
    <col min="13067" max="13067" width="6.26953125" customWidth="1"/>
    <col min="13068" max="13068" width="10.26953125" customWidth="1"/>
    <col min="13069" max="13069" width="8.6328125" customWidth="1"/>
    <col min="13070" max="13070" width="1.6328125" customWidth="1"/>
    <col min="13071" max="13071" width="2.90625" customWidth="1"/>
    <col min="13072" max="13072" width="3" customWidth="1"/>
    <col min="13073" max="13073" width="10" customWidth="1"/>
    <col min="13074" max="13074" width="3.26953125" customWidth="1"/>
    <col min="13075" max="13075" width="4.6328125" customWidth="1"/>
    <col min="13077" max="13077" width="1.08984375" customWidth="1"/>
    <col min="13078" max="13078" width="3.90625" customWidth="1"/>
    <col min="13079" max="13079" width="9.26953125" bestFit="1" customWidth="1"/>
    <col min="13080" max="13080" width="9.08984375" bestFit="1" customWidth="1"/>
    <col min="13313" max="13313" width="1.453125" customWidth="1"/>
    <col min="13315" max="13315" width="1" customWidth="1"/>
    <col min="13316" max="13317" width="3" customWidth="1"/>
    <col min="13319" max="13319" width="3.26953125" customWidth="1"/>
    <col min="13321" max="13321" width="3.90625" customWidth="1"/>
    <col min="13322" max="13322" width="2" customWidth="1"/>
    <col min="13323" max="13323" width="6.26953125" customWidth="1"/>
    <col min="13324" max="13324" width="10.26953125" customWidth="1"/>
    <col min="13325" max="13325" width="8.6328125" customWidth="1"/>
    <col min="13326" max="13326" width="1.6328125" customWidth="1"/>
    <col min="13327" max="13327" width="2.90625" customWidth="1"/>
    <col min="13328" max="13328" width="3" customWidth="1"/>
    <col min="13329" max="13329" width="10" customWidth="1"/>
    <col min="13330" max="13330" width="3.26953125" customWidth="1"/>
    <col min="13331" max="13331" width="4.6328125" customWidth="1"/>
    <col min="13333" max="13333" width="1.08984375" customWidth="1"/>
    <col min="13334" max="13334" width="3.90625" customWidth="1"/>
    <col min="13335" max="13335" width="9.26953125" bestFit="1" customWidth="1"/>
    <col min="13336" max="13336" width="9.08984375" bestFit="1" customWidth="1"/>
    <col min="13569" max="13569" width="1.453125" customWidth="1"/>
    <col min="13571" max="13571" width="1" customWidth="1"/>
    <col min="13572" max="13573" width="3" customWidth="1"/>
    <col min="13575" max="13575" width="3.26953125" customWidth="1"/>
    <col min="13577" max="13577" width="3.90625" customWidth="1"/>
    <col min="13578" max="13578" width="2" customWidth="1"/>
    <col min="13579" max="13579" width="6.26953125" customWidth="1"/>
    <col min="13580" max="13580" width="10.26953125" customWidth="1"/>
    <col min="13581" max="13581" width="8.6328125" customWidth="1"/>
    <col min="13582" max="13582" width="1.6328125" customWidth="1"/>
    <col min="13583" max="13583" width="2.90625" customWidth="1"/>
    <col min="13584" max="13584" width="3" customWidth="1"/>
    <col min="13585" max="13585" width="10" customWidth="1"/>
    <col min="13586" max="13586" width="3.26953125" customWidth="1"/>
    <col min="13587" max="13587" width="4.6328125" customWidth="1"/>
    <col min="13589" max="13589" width="1.08984375" customWidth="1"/>
    <col min="13590" max="13590" width="3.90625" customWidth="1"/>
    <col min="13591" max="13591" width="9.26953125" bestFit="1" customWidth="1"/>
    <col min="13592" max="13592" width="9.08984375" bestFit="1" customWidth="1"/>
    <col min="13825" max="13825" width="1.453125" customWidth="1"/>
    <col min="13827" max="13827" width="1" customWidth="1"/>
    <col min="13828" max="13829" width="3" customWidth="1"/>
    <col min="13831" max="13831" width="3.26953125" customWidth="1"/>
    <col min="13833" max="13833" width="3.90625" customWidth="1"/>
    <col min="13834" max="13834" width="2" customWidth="1"/>
    <col min="13835" max="13835" width="6.26953125" customWidth="1"/>
    <col min="13836" max="13836" width="10.26953125" customWidth="1"/>
    <col min="13837" max="13837" width="8.6328125" customWidth="1"/>
    <col min="13838" max="13838" width="1.6328125" customWidth="1"/>
    <col min="13839" max="13839" width="2.90625" customWidth="1"/>
    <col min="13840" max="13840" width="3" customWidth="1"/>
    <col min="13841" max="13841" width="10" customWidth="1"/>
    <col min="13842" max="13842" width="3.26953125" customWidth="1"/>
    <col min="13843" max="13843" width="4.6328125" customWidth="1"/>
    <col min="13845" max="13845" width="1.08984375" customWidth="1"/>
    <col min="13846" max="13846" width="3.90625" customWidth="1"/>
    <col min="13847" max="13847" width="9.26953125" bestFit="1" customWidth="1"/>
    <col min="13848" max="13848" width="9.08984375" bestFit="1" customWidth="1"/>
    <col min="14081" max="14081" width="1.453125" customWidth="1"/>
    <col min="14083" max="14083" width="1" customWidth="1"/>
    <col min="14084" max="14085" width="3" customWidth="1"/>
    <col min="14087" max="14087" width="3.26953125" customWidth="1"/>
    <col min="14089" max="14089" width="3.90625" customWidth="1"/>
    <col min="14090" max="14090" width="2" customWidth="1"/>
    <col min="14091" max="14091" width="6.26953125" customWidth="1"/>
    <col min="14092" max="14092" width="10.26953125" customWidth="1"/>
    <col min="14093" max="14093" width="8.6328125" customWidth="1"/>
    <col min="14094" max="14094" width="1.6328125" customWidth="1"/>
    <col min="14095" max="14095" width="2.90625" customWidth="1"/>
    <col min="14096" max="14096" width="3" customWidth="1"/>
    <col min="14097" max="14097" width="10" customWidth="1"/>
    <col min="14098" max="14098" width="3.26953125" customWidth="1"/>
    <col min="14099" max="14099" width="4.6328125" customWidth="1"/>
    <col min="14101" max="14101" width="1.08984375" customWidth="1"/>
    <col min="14102" max="14102" width="3.90625" customWidth="1"/>
    <col min="14103" max="14103" width="9.26953125" bestFit="1" customWidth="1"/>
    <col min="14104" max="14104" width="9.08984375" bestFit="1" customWidth="1"/>
    <col min="14337" max="14337" width="1.453125" customWidth="1"/>
    <col min="14339" max="14339" width="1" customWidth="1"/>
    <col min="14340" max="14341" width="3" customWidth="1"/>
    <col min="14343" max="14343" width="3.26953125" customWidth="1"/>
    <col min="14345" max="14345" width="3.90625" customWidth="1"/>
    <col min="14346" max="14346" width="2" customWidth="1"/>
    <col min="14347" max="14347" width="6.26953125" customWidth="1"/>
    <col min="14348" max="14348" width="10.26953125" customWidth="1"/>
    <col min="14349" max="14349" width="8.6328125" customWidth="1"/>
    <col min="14350" max="14350" width="1.6328125" customWidth="1"/>
    <col min="14351" max="14351" width="2.90625" customWidth="1"/>
    <col min="14352" max="14352" width="3" customWidth="1"/>
    <col min="14353" max="14353" width="10" customWidth="1"/>
    <col min="14354" max="14354" width="3.26953125" customWidth="1"/>
    <col min="14355" max="14355" width="4.6328125" customWidth="1"/>
    <col min="14357" max="14357" width="1.08984375" customWidth="1"/>
    <col min="14358" max="14358" width="3.90625" customWidth="1"/>
    <col min="14359" max="14359" width="9.26953125" bestFit="1" customWidth="1"/>
    <col min="14360" max="14360" width="9.08984375" bestFit="1" customWidth="1"/>
    <col min="14593" max="14593" width="1.453125" customWidth="1"/>
    <col min="14595" max="14595" width="1" customWidth="1"/>
    <col min="14596" max="14597" width="3" customWidth="1"/>
    <col min="14599" max="14599" width="3.26953125" customWidth="1"/>
    <col min="14601" max="14601" width="3.90625" customWidth="1"/>
    <col min="14602" max="14602" width="2" customWidth="1"/>
    <col min="14603" max="14603" width="6.26953125" customWidth="1"/>
    <col min="14604" max="14604" width="10.26953125" customWidth="1"/>
    <col min="14605" max="14605" width="8.6328125" customWidth="1"/>
    <col min="14606" max="14606" width="1.6328125" customWidth="1"/>
    <col min="14607" max="14607" width="2.90625" customWidth="1"/>
    <col min="14608" max="14608" width="3" customWidth="1"/>
    <col min="14609" max="14609" width="10" customWidth="1"/>
    <col min="14610" max="14610" width="3.26953125" customWidth="1"/>
    <col min="14611" max="14611" width="4.6328125" customWidth="1"/>
    <col min="14613" max="14613" width="1.08984375" customWidth="1"/>
    <col min="14614" max="14614" width="3.90625" customWidth="1"/>
    <col min="14615" max="14615" width="9.26953125" bestFit="1" customWidth="1"/>
    <col min="14616" max="14616" width="9.08984375" bestFit="1" customWidth="1"/>
    <col min="14849" max="14849" width="1.453125" customWidth="1"/>
    <col min="14851" max="14851" width="1" customWidth="1"/>
    <col min="14852" max="14853" width="3" customWidth="1"/>
    <col min="14855" max="14855" width="3.26953125" customWidth="1"/>
    <col min="14857" max="14857" width="3.90625" customWidth="1"/>
    <col min="14858" max="14858" width="2" customWidth="1"/>
    <col min="14859" max="14859" width="6.26953125" customWidth="1"/>
    <col min="14860" max="14860" width="10.26953125" customWidth="1"/>
    <col min="14861" max="14861" width="8.6328125" customWidth="1"/>
    <col min="14862" max="14862" width="1.6328125" customWidth="1"/>
    <col min="14863" max="14863" width="2.90625" customWidth="1"/>
    <col min="14864" max="14864" width="3" customWidth="1"/>
    <col min="14865" max="14865" width="10" customWidth="1"/>
    <col min="14866" max="14866" width="3.26953125" customWidth="1"/>
    <col min="14867" max="14867" width="4.6328125" customWidth="1"/>
    <col min="14869" max="14869" width="1.08984375" customWidth="1"/>
    <col min="14870" max="14870" width="3.90625" customWidth="1"/>
    <col min="14871" max="14871" width="9.26953125" bestFit="1" customWidth="1"/>
    <col min="14872" max="14872" width="9.08984375" bestFit="1" customWidth="1"/>
    <col min="15105" max="15105" width="1.453125" customWidth="1"/>
    <col min="15107" max="15107" width="1" customWidth="1"/>
    <col min="15108" max="15109" width="3" customWidth="1"/>
    <col min="15111" max="15111" width="3.26953125" customWidth="1"/>
    <col min="15113" max="15113" width="3.90625" customWidth="1"/>
    <col min="15114" max="15114" width="2" customWidth="1"/>
    <col min="15115" max="15115" width="6.26953125" customWidth="1"/>
    <col min="15116" max="15116" width="10.26953125" customWidth="1"/>
    <col min="15117" max="15117" width="8.6328125" customWidth="1"/>
    <col min="15118" max="15118" width="1.6328125" customWidth="1"/>
    <col min="15119" max="15119" width="2.90625" customWidth="1"/>
    <col min="15120" max="15120" width="3" customWidth="1"/>
    <col min="15121" max="15121" width="10" customWidth="1"/>
    <col min="15122" max="15122" width="3.26953125" customWidth="1"/>
    <col min="15123" max="15123" width="4.6328125" customWidth="1"/>
    <col min="15125" max="15125" width="1.08984375" customWidth="1"/>
    <col min="15126" max="15126" width="3.90625" customWidth="1"/>
    <col min="15127" max="15127" width="9.26953125" bestFit="1" customWidth="1"/>
    <col min="15128" max="15128" width="9.08984375" bestFit="1" customWidth="1"/>
    <col min="15361" max="15361" width="1.453125" customWidth="1"/>
    <col min="15363" max="15363" width="1" customWidth="1"/>
    <col min="15364" max="15365" width="3" customWidth="1"/>
    <col min="15367" max="15367" width="3.26953125" customWidth="1"/>
    <col min="15369" max="15369" width="3.90625" customWidth="1"/>
    <col min="15370" max="15370" width="2" customWidth="1"/>
    <col min="15371" max="15371" width="6.26953125" customWidth="1"/>
    <col min="15372" max="15372" width="10.26953125" customWidth="1"/>
    <col min="15373" max="15373" width="8.6328125" customWidth="1"/>
    <col min="15374" max="15374" width="1.6328125" customWidth="1"/>
    <col min="15375" max="15375" width="2.90625" customWidth="1"/>
    <col min="15376" max="15376" width="3" customWidth="1"/>
    <col min="15377" max="15377" width="10" customWidth="1"/>
    <col min="15378" max="15378" width="3.26953125" customWidth="1"/>
    <col min="15379" max="15379" width="4.6328125" customWidth="1"/>
    <col min="15381" max="15381" width="1.08984375" customWidth="1"/>
    <col min="15382" max="15382" width="3.90625" customWidth="1"/>
    <col min="15383" max="15383" width="9.26953125" bestFit="1" customWidth="1"/>
    <col min="15384" max="15384" width="9.08984375" bestFit="1" customWidth="1"/>
    <col min="15617" max="15617" width="1.453125" customWidth="1"/>
    <col min="15619" max="15619" width="1" customWidth="1"/>
    <col min="15620" max="15621" width="3" customWidth="1"/>
    <col min="15623" max="15623" width="3.26953125" customWidth="1"/>
    <col min="15625" max="15625" width="3.90625" customWidth="1"/>
    <col min="15626" max="15626" width="2" customWidth="1"/>
    <col min="15627" max="15627" width="6.26953125" customWidth="1"/>
    <col min="15628" max="15628" width="10.26953125" customWidth="1"/>
    <col min="15629" max="15629" width="8.6328125" customWidth="1"/>
    <col min="15630" max="15630" width="1.6328125" customWidth="1"/>
    <col min="15631" max="15631" width="2.90625" customWidth="1"/>
    <col min="15632" max="15632" width="3" customWidth="1"/>
    <col min="15633" max="15633" width="10" customWidth="1"/>
    <col min="15634" max="15634" width="3.26953125" customWidth="1"/>
    <col min="15635" max="15635" width="4.6328125" customWidth="1"/>
    <col min="15637" max="15637" width="1.08984375" customWidth="1"/>
    <col min="15638" max="15638" width="3.90625" customWidth="1"/>
    <col min="15639" max="15639" width="9.26953125" bestFit="1" customWidth="1"/>
    <col min="15640" max="15640" width="9.08984375" bestFit="1" customWidth="1"/>
    <col min="15873" max="15873" width="1.453125" customWidth="1"/>
    <col min="15875" max="15875" width="1" customWidth="1"/>
    <col min="15876" max="15877" width="3" customWidth="1"/>
    <col min="15879" max="15879" width="3.26953125" customWidth="1"/>
    <col min="15881" max="15881" width="3.90625" customWidth="1"/>
    <col min="15882" max="15882" width="2" customWidth="1"/>
    <col min="15883" max="15883" width="6.26953125" customWidth="1"/>
    <col min="15884" max="15884" width="10.26953125" customWidth="1"/>
    <col min="15885" max="15885" width="8.6328125" customWidth="1"/>
    <col min="15886" max="15886" width="1.6328125" customWidth="1"/>
    <col min="15887" max="15887" width="2.90625" customWidth="1"/>
    <col min="15888" max="15888" width="3" customWidth="1"/>
    <col min="15889" max="15889" width="10" customWidth="1"/>
    <col min="15890" max="15890" width="3.26953125" customWidth="1"/>
    <col min="15891" max="15891" width="4.6328125" customWidth="1"/>
    <col min="15893" max="15893" width="1.08984375" customWidth="1"/>
    <col min="15894" max="15894" width="3.90625" customWidth="1"/>
    <col min="15895" max="15895" width="9.26953125" bestFit="1" customWidth="1"/>
    <col min="15896" max="15896" width="9.08984375" bestFit="1" customWidth="1"/>
    <col min="16129" max="16129" width="1.453125" customWidth="1"/>
    <col min="16131" max="16131" width="1" customWidth="1"/>
    <col min="16132" max="16133" width="3" customWidth="1"/>
    <col min="16135" max="16135" width="3.26953125" customWidth="1"/>
    <col min="16137" max="16137" width="3.90625" customWidth="1"/>
    <col min="16138" max="16138" width="2" customWidth="1"/>
    <col min="16139" max="16139" width="6.26953125" customWidth="1"/>
    <col min="16140" max="16140" width="10.26953125" customWidth="1"/>
    <col min="16141" max="16141" width="8.6328125" customWidth="1"/>
    <col min="16142" max="16142" width="1.6328125" customWidth="1"/>
    <col min="16143" max="16143" width="2.90625" customWidth="1"/>
    <col min="16144" max="16144" width="3" customWidth="1"/>
    <col min="16145" max="16145" width="10" customWidth="1"/>
    <col min="16146" max="16146" width="3.26953125" customWidth="1"/>
    <col min="16147" max="16147" width="4.6328125" customWidth="1"/>
    <col min="16149" max="16149" width="1.08984375" customWidth="1"/>
    <col min="16150" max="16150" width="3.90625" customWidth="1"/>
    <col min="16151" max="16151" width="9.26953125" bestFit="1" customWidth="1"/>
    <col min="16152" max="16152" width="9.08984375" bestFit="1" customWidth="1"/>
  </cols>
  <sheetData>
    <row r="1" spans="1:24" ht="16.5" x14ac:dyDescent="0.25">
      <c r="A1" s="300"/>
      <c r="B1" s="300"/>
      <c r="C1" s="300"/>
      <c r="D1" s="300"/>
      <c r="E1" s="300"/>
      <c r="F1" s="300"/>
      <c r="G1" s="300"/>
      <c r="H1" s="300"/>
      <c r="I1" s="661" t="s">
        <v>2239</v>
      </c>
      <c r="J1" s="300"/>
      <c r="K1" s="300"/>
      <c r="L1" s="300"/>
      <c r="M1" s="300"/>
      <c r="N1" s="300"/>
      <c r="O1" s="300"/>
      <c r="P1" s="300"/>
      <c r="Q1" s="300"/>
      <c r="R1" s="300"/>
      <c r="S1" s="300"/>
      <c r="T1" s="300"/>
      <c r="U1" s="300"/>
      <c r="V1" s="300"/>
      <c r="W1" s="300"/>
      <c r="X1" s="300"/>
    </row>
    <row r="2" spans="1:24" x14ac:dyDescent="0.2">
      <c r="A2" s="300"/>
      <c r="B2" s="300"/>
      <c r="C2" s="300"/>
      <c r="D2" s="300"/>
      <c r="E2" s="300"/>
      <c r="F2" s="300"/>
      <c r="G2" s="300"/>
      <c r="H2" s="300"/>
      <c r="I2" s="300"/>
      <c r="J2" s="300"/>
      <c r="K2" s="300"/>
      <c r="L2" s="300"/>
      <c r="M2" s="300"/>
      <c r="N2" s="300"/>
      <c r="O2" s="300"/>
      <c r="P2" s="300"/>
      <c r="Q2" s="300"/>
      <c r="R2" s="300"/>
      <c r="S2" s="300"/>
      <c r="T2" s="300"/>
      <c r="U2" s="300"/>
      <c r="V2" s="300"/>
      <c r="W2" s="300"/>
      <c r="X2" s="301" t="s">
        <v>681</v>
      </c>
    </row>
    <row r="3" spans="1:24" x14ac:dyDescent="0.2">
      <c r="A3" s="300"/>
      <c r="B3" s="300"/>
      <c r="C3" s="300"/>
      <c r="D3" s="300"/>
      <c r="E3" s="300"/>
      <c r="F3" s="300"/>
      <c r="G3" s="300"/>
      <c r="H3" s="300"/>
      <c r="I3" s="300"/>
      <c r="J3" s="300"/>
      <c r="K3" s="300"/>
      <c r="L3" s="300"/>
      <c r="M3" s="300"/>
      <c r="N3" s="300"/>
      <c r="O3" s="300"/>
      <c r="P3" s="300"/>
      <c r="Q3" s="300"/>
      <c r="R3" s="300"/>
      <c r="S3" s="300"/>
      <c r="T3" s="300"/>
      <c r="U3" s="300"/>
      <c r="V3" s="300"/>
      <c r="W3" s="300"/>
      <c r="X3" s="300"/>
    </row>
    <row r="4" spans="1:24" x14ac:dyDescent="0.2">
      <c r="A4" s="300"/>
      <c r="B4" s="300"/>
      <c r="C4" s="300"/>
      <c r="D4" s="300"/>
      <c r="E4" s="300"/>
      <c r="F4" s="300"/>
      <c r="G4" s="300"/>
      <c r="H4" s="300"/>
      <c r="I4" s="300"/>
      <c r="J4" s="300"/>
      <c r="K4" s="300"/>
      <c r="L4" s="300"/>
      <c r="M4" s="300"/>
      <c r="N4" s="300"/>
      <c r="O4" s="300"/>
      <c r="P4" s="300"/>
      <c r="Q4" s="300"/>
      <c r="R4" s="300"/>
      <c r="S4" s="300"/>
      <c r="T4" s="300"/>
      <c r="U4" s="300"/>
      <c r="V4" s="942" t="s">
        <v>672</v>
      </c>
      <c r="W4" s="943"/>
      <c r="X4" s="944"/>
    </row>
    <row r="5" spans="1:24" x14ac:dyDescent="0.2">
      <c r="A5" s="303"/>
      <c r="B5" s="303"/>
      <c r="C5" s="303"/>
      <c r="D5" s="303"/>
      <c r="E5" s="303"/>
      <c r="F5" s="302" t="s">
        <v>570</v>
      </c>
      <c r="G5" s="303"/>
      <c r="H5" s="303"/>
      <c r="I5" s="303"/>
      <c r="J5" s="303"/>
      <c r="K5" s="303"/>
      <c r="L5" s="303"/>
      <c r="M5" s="303"/>
      <c r="N5" s="303"/>
      <c r="O5" s="303"/>
      <c r="P5" s="303"/>
      <c r="Q5" s="300"/>
      <c r="R5" s="300"/>
      <c r="S5" s="300"/>
      <c r="T5" s="300"/>
      <c r="U5" s="300"/>
      <c r="V5" s="300"/>
      <c r="W5" s="288">
        <f>+W10+W18+W25</f>
        <v>3805224.1919585792</v>
      </c>
      <c r="X5" s="304">
        <f>+W5/W5</f>
        <v>1</v>
      </c>
    </row>
    <row r="6" spans="1:24" x14ac:dyDescent="0.2">
      <c r="A6" s="303"/>
      <c r="B6" s="303"/>
      <c r="C6" s="303"/>
      <c r="D6" s="303"/>
      <c r="E6" s="945"/>
      <c r="F6" s="946"/>
      <c r="G6" s="947"/>
      <c r="H6" s="948"/>
      <c r="I6" s="303"/>
      <c r="J6" s="303"/>
      <c r="K6" s="303"/>
      <c r="L6" s="303"/>
      <c r="M6" s="303"/>
      <c r="N6" s="303"/>
      <c r="O6" s="303"/>
      <c r="P6" s="303"/>
      <c r="Q6" s="300"/>
      <c r="R6" s="300"/>
      <c r="S6" s="300"/>
      <c r="T6" s="303"/>
      <c r="U6" s="303"/>
      <c r="V6" s="303"/>
      <c r="W6" s="946" t="s">
        <v>663</v>
      </c>
      <c r="X6" s="300"/>
    </row>
    <row r="7" spans="1:24" x14ac:dyDescent="0.2">
      <c r="A7" s="303"/>
      <c r="B7" s="300"/>
      <c r="C7" s="310"/>
      <c r="D7" s="303"/>
      <c r="E7" s="311"/>
      <c r="F7" s="950">
        <v>65350.431366558347</v>
      </c>
      <c r="G7" s="303"/>
      <c r="H7" s="303"/>
      <c r="I7" s="303"/>
      <c r="J7" s="303"/>
      <c r="K7" s="303"/>
      <c r="L7" s="300"/>
      <c r="M7" s="303"/>
      <c r="N7" s="303"/>
      <c r="O7" s="303"/>
      <c r="P7" s="303"/>
      <c r="Q7" s="300"/>
      <c r="R7" s="300"/>
      <c r="S7" s="300"/>
      <c r="T7" s="303"/>
      <c r="U7" s="303"/>
      <c r="V7" s="303"/>
      <c r="W7" s="287" t="s">
        <v>673</v>
      </c>
      <c r="X7" s="300"/>
    </row>
    <row r="8" spans="1:24" x14ac:dyDescent="0.2">
      <c r="A8" s="303"/>
      <c r="B8" s="949" t="s">
        <v>661</v>
      </c>
      <c r="C8" s="310"/>
      <c r="D8" s="303"/>
      <c r="E8" s="311"/>
      <c r="F8" s="287"/>
      <c r="G8" s="303"/>
      <c r="H8" s="303"/>
      <c r="I8" s="303"/>
      <c r="J8" s="303"/>
      <c r="K8" s="303"/>
      <c r="L8" s="949" t="s">
        <v>669</v>
      </c>
      <c r="M8" s="303"/>
      <c r="N8" s="303"/>
      <c r="O8" s="303"/>
      <c r="P8" s="303"/>
      <c r="Q8" s="300"/>
      <c r="R8" s="300"/>
      <c r="S8" s="300"/>
      <c r="T8" s="303"/>
      <c r="U8" s="303"/>
      <c r="V8" s="303"/>
      <c r="W8" s="287" t="s">
        <v>674</v>
      </c>
      <c r="X8" s="300"/>
    </row>
    <row r="9" spans="1:24" x14ac:dyDescent="0.2">
      <c r="A9" s="303"/>
      <c r="B9" s="303"/>
      <c r="C9" s="303"/>
      <c r="D9" s="303"/>
      <c r="E9" s="311"/>
      <c r="F9" s="287">
        <v>217975.22977384512</v>
      </c>
      <c r="G9" s="303"/>
      <c r="H9" s="303"/>
      <c r="I9" s="303"/>
      <c r="J9" s="303"/>
      <c r="K9" s="303"/>
      <c r="L9" s="303"/>
      <c r="M9" s="303"/>
      <c r="N9" s="303"/>
      <c r="O9" s="303"/>
      <c r="P9" s="312" t="s">
        <v>680</v>
      </c>
      <c r="Q9" s="300"/>
      <c r="R9" s="300"/>
      <c r="S9" s="300"/>
      <c r="T9" s="303"/>
      <c r="U9" s="303"/>
      <c r="V9" s="303"/>
      <c r="W9" s="287" t="s">
        <v>675</v>
      </c>
      <c r="X9" s="300"/>
    </row>
    <row r="10" spans="1:24" x14ac:dyDescent="0.2">
      <c r="A10" s="303"/>
      <c r="B10" s="946" t="s">
        <v>690</v>
      </c>
      <c r="C10" s="310"/>
      <c r="D10" s="303"/>
      <c r="E10" s="311"/>
      <c r="F10" s="950"/>
      <c r="G10" s="303"/>
      <c r="H10" s="303"/>
      <c r="I10" s="303"/>
      <c r="J10" s="303"/>
      <c r="K10" s="303"/>
      <c r="L10" s="303"/>
      <c r="M10" s="313" t="s">
        <v>668</v>
      </c>
      <c r="N10" s="303"/>
      <c r="O10" s="303"/>
      <c r="P10" s="303"/>
      <c r="Q10" s="300"/>
      <c r="R10" s="300"/>
      <c r="S10" s="300"/>
      <c r="T10" s="303"/>
      <c r="U10" s="303"/>
      <c r="V10" s="303"/>
      <c r="W10" s="287">
        <v>465155.29301146563</v>
      </c>
      <c r="X10" s="300"/>
    </row>
    <row r="11" spans="1:24" x14ac:dyDescent="0.2">
      <c r="A11" s="303"/>
      <c r="B11" s="287" t="s">
        <v>662</v>
      </c>
      <c r="C11" s="310"/>
      <c r="D11" s="303"/>
      <c r="E11" s="311"/>
      <c r="F11" s="300"/>
      <c r="G11" s="303"/>
      <c r="H11" s="303"/>
      <c r="I11" s="303"/>
      <c r="J11" s="303"/>
      <c r="K11" s="303"/>
      <c r="L11" s="314"/>
      <c r="M11" s="946">
        <v>76396.690177051016</v>
      </c>
      <c r="N11" s="303"/>
      <c r="O11" s="303"/>
      <c r="P11" s="303"/>
      <c r="Q11" s="300"/>
      <c r="R11" s="300"/>
      <c r="S11" s="300"/>
      <c r="T11" s="303"/>
      <c r="U11" s="303"/>
      <c r="V11" s="303"/>
      <c r="W11" s="951">
        <f>+W10/W$5</f>
        <v>0.12224123193436508</v>
      </c>
      <c r="X11" s="300"/>
    </row>
    <row r="12" spans="1:24" x14ac:dyDescent="0.2">
      <c r="A12" s="303"/>
      <c r="B12" s="287" t="s">
        <v>663</v>
      </c>
      <c r="C12" s="310"/>
      <c r="D12" s="303"/>
      <c r="E12" s="311"/>
      <c r="F12" s="303"/>
      <c r="G12" s="303"/>
      <c r="H12" s="303"/>
      <c r="I12" s="303"/>
      <c r="J12" s="303"/>
      <c r="K12" s="303"/>
      <c r="L12" s="945"/>
      <c r="M12" s="952"/>
      <c r="N12" s="303"/>
      <c r="O12" s="303"/>
      <c r="P12" s="303"/>
      <c r="Q12" s="317" t="s">
        <v>670</v>
      </c>
      <c r="R12" s="935"/>
      <c r="S12" s="300"/>
      <c r="T12" s="303"/>
      <c r="U12" s="303"/>
      <c r="V12" s="303"/>
      <c r="W12" s="952"/>
      <c r="X12" s="300"/>
    </row>
    <row r="13" spans="1:24" x14ac:dyDescent="0.2">
      <c r="A13" s="303"/>
      <c r="B13" s="287" t="s">
        <v>664</v>
      </c>
      <c r="C13" s="310"/>
      <c r="D13" s="303"/>
      <c r="E13" s="311"/>
      <c r="F13" s="302" t="s">
        <v>655</v>
      </c>
      <c r="G13" s="303"/>
      <c r="H13" s="303"/>
      <c r="I13" s="303"/>
      <c r="J13" s="303"/>
      <c r="K13" s="303"/>
      <c r="L13" s="303"/>
      <c r="M13" s="950">
        <v>199608.23134193901</v>
      </c>
      <c r="N13" s="303"/>
      <c r="O13" s="303"/>
      <c r="P13" s="303"/>
      <c r="Q13" s="953"/>
      <c r="R13" s="319"/>
      <c r="S13" s="303"/>
      <c r="T13" s="303"/>
      <c r="U13" s="303"/>
      <c r="V13" s="303"/>
      <c r="W13" s="320"/>
      <c r="X13" s="300"/>
    </row>
    <row r="14" spans="1:24" x14ac:dyDescent="0.2">
      <c r="A14" s="303"/>
      <c r="B14" s="950">
        <f>+F7+F14+F24</f>
        <v>200624.27942305885</v>
      </c>
      <c r="C14" s="310"/>
      <c r="D14" s="303"/>
      <c r="E14" s="311"/>
      <c r="F14" s="954">
        <v>117050.06480327899</v>
      </c>
      <c r="G14" s="303"/>
      <c r="H14" s="303"/>
      <c r="I14" s="303"/>
      <c r="J14" s="303"/>
      <c r="K14" s="300"/>
      <c r="L14" s="303"/>
      <c r="M14" s="303"/>
      <c r="N14" s="303"/>
      <c r="O14" s="303"/>
      <c r="P14" s="303"/>
      <c r="Q14" s="955">
        <v>436821.2671028144</v>
      </c>
      <c r="R14" s="956"/>
      <c r="S14" s="311"/>
      <c r="T14" s="303"/>
      <c r="U14" s="303"/>
      <c r="V14" s="303"/>
      <c r="W14" s="287" t="s">
        <v>676</v>
      </c>
      <c r="X14" s="300"/>
    </row>
    <row r="15" spans="1:24" x14ac:dyDescent="0.2">
      <c r="A15" s="303"/>
      <c r="B15" s="946"/>
      <c r="C15" s="311"/>
      <c r="D15" s="948"/>
      <c r="E15" s="950"/>
      <c r="F15" s="946"/>
      <c r="G15" s="947"/>
      <c r="H15" s="303"/>
      <c r="I15" s="303"/>
      <c r="J15" s="303"/>
      <c r="K15" s="957"/>
      <c r="L15" s="325" t="s">
        <v>571</v>
      </c>
      <c r="M15" s="326"/>
      <c r="N15" s="947"/>
      <c r="O15" s="303"/>
      <c r="P15" s="303"/>
      <c r="Q15" s="958"/>
      <c r="R15" s="319"/>
      <c r="S15" s="311"/>
      <c r="T15" s="303"/>
      <c r="U15" s="303"/>
      <c r="V15" s="303"/>
      <c r="W15" s="287" t="s">
        <v>677</v>
      </c>
      <c r="X15" s="300"/>
    </row>
    <row r="16" spans="1:24" x14ac:dyDescent="0.2">
      <c r="A16" s="303"/>
      <c r="B16" s="287"/>
      <c r="C16" s="310"/>
      <c r="D16" s="303"/>
      <c r="E16" s="311"/>
      <c r="F16" s="287">
        <v>236079.87363089234</v>
      </c>
      <c r="G16" s="303"/>
      <c r="H16" s="303"/>
      <c r="I16" s="303"/>
      <c r="J16" s="303"/>
      <c r="K16" s="947"/>
      <c r="L16" s="948">
        <f>+Q14+Q20</f>
        <v>520055.03171766514</v>
      </c>
      <c r="M16" s="945"/>
      <c r="N16" s="303"/>
      <c r="O16" s="325"/>
      <c r="P16" s="946"/>
      <c r="Q16" s="328">
        <v>1066183.6343453724</v>
      </c>
      <c r="R16" s="329"/>
      <c r="S16" s="959"/>
      <c r="T16" s="303"/>
      <c r="U16" s="303"/>
      <c r="V16" s="303"/>
      <c r="W16" s="287" t="s">
        <v>674</v>
      </c>
      <c r="X16" s="300"/>
    </row>
    <row r="17" spans="1:24" x14ac:dyDescent="0.2">
      <c r="A17" s="303"/>
      <c r="B17" s="287" t="s">
        <v>665</v>
      </c>
      <c r="C17" s="310"/>
      <c r="D17" s="303"/>
      <c r="E17" s="311"/>
      <c r="F17" s="950"/>
      <c r="G17" s="303"/>
      <c r="H17" s="303"/>
      <c r="I17" s="303"/>
      <c r="J17" s="303"/>
      <c r="K17" s="959"/>
      <c r="L17" s="331"/>
      <c r="M17" s="326"/>
      <c r="N17" s="303"/>
      <c r="O17" s="303"/>
      <c r="P17" s="311"/>
      <c r="Q17" s="960"/>
      <c r="R17" s="956"/>
      <c r="S17" s="303"/>
      <c r="T17" s="303"/>
      <c r="U17" s="303"/>
      <c r="V17" s="303"/>
      <c r="W17" s="287" t="s">
        <v>675</v>
      </c>
      <c r="X17" s="300"/>
    </row>
    <row r="18" spans="1:24" x14ac:dyDescent="0.2">
      <c r="A18" s="303"/>
      <c r="B18" s="287" t="s">
        <v>666</v>
      </c>
      <c r="C18" s="310"/>
      <c r="D18" s="303"/>
      <c r="E18" s="311"/>
      <c r="F18" s="300"/>
      <c r="G18" s="303"/>
      <c r="H18" s="300"/>
      <c r="I18" s="303"/>
      <c r="J18" s="303"/>
      <c r="K18" s="311"/>
      <c r="L18" s="310" t="s">
        <v>679</v>
      </c>
      <c r="M18" s="314"/>
      <c r="N18" s="303"/>
      <c r="O18" s="303"/>
      <c r="P18" s="311"/>
      <c r="Q18" s="935"/>
      <c r="R18" s="935"/>
      <c r="S18" s="300"/>
      <c r="T18" s="303"/>
      <c r="U18" s="303"/>
      <c r="V18" s="303"/>
      <c r="W18" s="333">
        <v>2417285.8989471137</v>
      </c>
      <c r="X18" s="300"/>
    </row>
    <row r="19" spans="1:24" x14ac:dyDescent="0.2">
      <c r="A19" s="303"/>
      <c r="B19" s="287">
        <f>+F9+F16+F26</f>
        <v>512301.82225753274</v>
      </c>
      <c r="C19" s="310"/>
      <c r="D19" s="303"/>
      <c r="E19" s="311"/>
      <c r="F19" s="303"/>
      <c r="G19" s="303"/>
      <c r="H19" s="334"/>
      <c r="I19" s="303"/>
      <c r="J19" s="303"/>
      <c r="K19" s="947"/>
      <c r="L19" s="948">
        <f>+Q16+Q22</f>
        <v>1221367.5125579243</v>
      </c>
      <c r="M19" s="945"/>
      <c r="N19" s="303"/>
      <c r="O19" s="303"/>
      <c r="P19" s="311"/>
      <c r="Q19" s="335" t="s">
        <v>656</v>
      </c>
      <c r="R19" s="935"/>
      <c r="S19" s="300"/>
      <c r="T19" s="303"/>
      <c r="U19" s="303"/>
      <c r="V19" s="303"/>
      <c r="W19" s="336">
        <f>+W18/W$5</f>
        <v>0.63525452824973172</v>
      </c>
      <c r="X19" s="300"/>
    </row>
    <row r="20" spans="1:24" x14ac:dyDescent="0.2">
      <c r="A20" s="303"/>
      <c r="B20" s="287"/>
      <c r="C20" s="310"/>
      <c r="D20" s="303"/>
      <c r="E20" s="311"/>
      <c r="F20" s="303"/>
      <c r="G20" s="303"/>
      <c r="H20" s="303"/>
      <c r="I20" s="303"/>
      <c r="J20" s="303"/>
      <c r="K20" s="303"/>
      <c r="L20" s="303"/>
      <c r="M20" s="303"/>
      <c r="N20" s="303"/>
      <c r="O20" s="303"/>
      <c r="P20" s="950"/>
      <c r="Q20" s="961">
        <v>83233.764614850777</v>
      </c>
      <c r="R20" s="338"/>
      <c r="S20" s="300"/>
      <c r="T20" s="303"/>
      <c r="U20" s="303"/>
      <c r="V20" s="303"/>
      <c r="W20" s="287"/>
      <c r="X20" s="300"/>
    </row>
    <row r="21" spans="1:24" x14ac:dyDescent="0.2">
      <c r="A21" s="303"/>
      <c r="B21" s="950"/>
      <c r="C21" s="310"/>
      <c r="D21" s="303"/>
      <c r="E21" s="311"/>
      <c r="F21" s="300"/>
      <c r="G21" s="303"/>
      <c r="H21" s="303"/>
      <c r="I21" s="303"/>
      <c r="J21" s="303"/>
      <c r="K21" s="303"/>
      <c r="L21" s="303"/>
      <c r="M21" s="303"/>
      <c r="N21" s="303"/>
      <c r="O21" s="303"/>
      <c r="P21" s="314"/>
      <c r="Q21" s="962"/>
      <c r="R21" s="340"/>
      <c r="S21" s="300"/>
      <c r="T21" s="303"/>
      <c r="U21" s="303"/>
      <c r="V21" s="303"/>
      <c r="W21" s="320"/>
      <c r="X21" s="300"/>
    </row>
    <row r="22" spans="1:24" x14ac:dyDescent="0.2">
      <c r="A22" s="303"/>
      <c r="B22" s="303"/>
      <c r="C22" s="303"/>
      <c r="D22" s="303"/>
      <c r="E22" s="311"/>
      <c r="F22" s="300"/>
      <c r="G22" s="303"/>
      <c r="H22" s="303"/>
      <c r="I22" s="303"/>
      <c r="J22" s="303"/>
      <c r="K22" s="303"/>
      <c r="L22" s="303"/>
      <c r="M22" s="303"/>
      <c r="N22" s="303"/>
      <c r="O22" s="303"/>
      <c r="P22" s="314"/>
      <c r="Q22" s="963">
        <v>155183.87821255182</v>
      </c>
      <c r="R22" s="338"/>
      <c r="S22" s="300"/>
      <c r="T22" s="949" t="s">
        <v>671</v>
      </c>
      <c r="U22" s="303"/>
      <c r="V22" s="303"/>
      <c r="W22" s="952"/>
      <c r="X22" s="300"/>
    </row>
    <row r="23" spans="1:24" x14ac:dyDescent="0.2">
      <c r="A23" s="303"/>
      <c r="B23" s="303"/>
      <c r="C23" s="303"/>
      <c r="D23" s="303"/>
      <c r="E23" s="311"/>
      <c r="F23" s="302" t="s">
        <v>656</v>
      </c>
      <c r="G23" s="303"/>
      <c r="H23" s="303"/>
      <c r="I23" s="303"/>
      <c r="J23" s="303"/>
      <c r="K23" s="303"/>
      <c r="L23" s="303"/>
      <c r="M23" s="303"/>
      <c r="N23" s="303"/>
      <c r="O23" s="303"/>
      <c r="P23" s="303"/>
      <c r="Q23" s="300"/>
      <c r="R23" s="300"/>
      <c r="S23" s="300"/>
      <c r="T23" s="303"/>
      <c r="U23" s="303"/>
      <c r="V23" s="303"/>
      <c r="W23" s="287" t="s">
        <v>678</v>
      </c>
      <c r="X23" s="300"/>
    </row>
    <row r="24" spans="1:24" x14ac:dyDescent="0.2">
      <c r="A24" s="303"/>
      <c r="B24" s="303"/>
      <c r="C24" s="303"/>
      <c r="D24" s="303"/>
      <c r="E24" s="287"/>
      <c r="F24" s="946">
        <v>18223.783253221525</v>
      </c>
      <c r="G24" s="303"/>
      <c r="H24" s="303"/>
      <c r="I24" s="303"/>
      <c r="J24" s="303"/>
      <c r="K24" s="303"/>
      <c r="L24" s="303"/>
      <c r="M24" s="303"/>
      <c r="N24" s="303"/>
      <c r="O24" s="303"/>
      <c r="P24" s="303"/>
      <c r="Q24" s="300"/>
      <c r="R24" s="300"/>
      <c r="S24" s="300"/>
      <c r="T24" s="946"/>
      <c r="U24" s="303"/>
      <c r="V24" s="303"/>
      <c r="W24" s="287" t="s">
        <v>674</v>
      </c>
      <c r="X24" s="300"/>
    </row>
    <row r="25" spans="1:24" x14ac:dyDescent="0.2">
      <c r="A25" s="303"/>
      <c r="B25" s="303"/>
      <c r="C25" s="303"/>
      <c r="D25" s="303"/>
      <c r="E25" s="947"/>
      <c r="F25" s="952"/>
      <c r="G25" s="948"/>
      <c r="H25" s="303"/>
      <c r="I25" s="303"/>
      <c r="J25" s="303"/>
      <c r="K25" s="303"/>
      <c r="L25" s="303"/>
      <c r="M25" s="303"/>
      <c r="N25" s="303"/>
      <c r="O25" s="303"/>
      <c r="P25" s="303"/>
      <c r="Q25" s="300"/>
      <c r="R25" s="300"/>
      <c r="S25" s="300"/>
      <c r="T25" s="287">
        <v>782389</v>
      </c>
      <c r="U25" s="303"/>
      <c r="V25" s="303"/>
      <c r="W25" s="287">
        <v>922783</v>
      </c>
      <c r="X25" s="300"/>
    </row>
    <row r="26" spans="1:24" x14ac:dyDescent="0.2">
      <c r="A26" s="303"/>
      <c r="B26" s="303"/>
      <c r="C26" s="303"/>
      <c r="D26" s="303"/>
      <c r="E26" s="303"/>
      <c r="F26" s="950">
        <v>58246.718852795282</v>
      </c>
      <c r="G26" s="303"/>
      <c r="H26" s="303"/>
      <c r="I26" s="303"/>
      <c r="J26" s="303"/>
      <c r="K26" s="303"/>
      <c r="L26" s="303"/>
      <c r="M26" s="303"/>
      <c r="N26" s="303"/>
      <c r="O26" s="303"/>
      <c r="P26" s="303"/>
      <c r="Q26" s="300"/>
      <c r="R26" s="300"/>
      <c r="S26" s="300"/>
      <c r="T26" s="950"/>
      <c r="U26" s="303"/>
      <c r="V26" s="303"/>
      <c r="W26" s="336">
        <f>+W25/W$5</f>
        <v>0.24250423981590327</v>
      </c>
      <c r="X26" s="300"/>
    </row>
    <row r="27" spans="1:24" x14ac:dyDescent="0.2">
      <c r="A27" s="303"/>
      <c r="B27" s="303"/>
      <c r="C27" s="303"/>
      <c r="D27" s="303"/>
      <c r="E27" s="303"/>
      <c r="F27" s="303"/>
      <c r="G27" s="303"/>
      <c r="H27" s="303"/>
      <c r="I27" s="303"/>
      <c r="J27" s="303"/>
      <c r="K27" s="303"/>
      <c r="L27" s="303"/>
      <c r="M27" s="303"/>
      <c r="N27" s="303"/>
      <c r="O27" s="303"/>
      <c r="P27" s="303"/>
      <c r="Q27" s="301" t="s">
        <v>686</v>
      </c>
      <c r="R27" s="301"/>
      <c r="S27" s="300"/>
      <c r="T27" s="954">
        <v>140394</v>
      </c>
      <c r="U27" s="303"/>
      <c r="V27" s="303"/>
      <c r="W27" s="320"/>
      <c r="X27" s="300"/>
    </row>
    <row r="28" spans="1:24" x14ac:dyDescent="0.2">
      <c r="A28" s="303"/>
      <c r="B28" s="303"/>
      <c r="C28" s="303"/>
      <c r="D28" s="303"/>
      <c r="E28" s="303"/>
      <c r="F28" s="303"/>
      <c r="G28" s="303"/>
      <c r="H28" s="303"/>
      <c r="I28" s="303"/>
      <c r="J28" s="303"/>
      <c r="K28" s="303"/>
      <c r="L28" s="303"/>
      <c r="M28" s="303"/>
      <c r="N28" s="303"/>
      <c r="O28" s="303"/>
      <c r="P28" s="303"/>
      <c r="Q28" s="300"/>
      <c r="R28" s="300"/>
      <c r="S28" s="300"/>
      <c r="T28" s="300"/>
      <c r="U28" s="300"/>
      <c r="V28" s="300"/>
      <c r="W28" s="964"/>
      <c r="X28" s="300"/>
    </row>
    <row r="29" spans="1:24" x14ac:dyDescent="0.2">
      <c r="A29" s="303"/>
      <c r="B29" s="303"/>
      <c r="C29" s="303"/>
      <c r="D29" s="303"/>
      <c r="E29" s="303"/>
      <c r="F29" s="303"/>
      <c r="G29" s="303"/>
      <c r="H29" s="303"/>
      <c r="I29" s="303"/>
      <c r="J29" s="303"/>
      <c r="K29" s="303"/>
      <c r="L29" s="303"/>
      <c r="M29" s="303"/>
      <c r="N29" s="303"/>
      <c r="O29" s="303"/>
      <c r="P29" s="303"/>
      <c r="Q29" s="300"/>
      <c r="R29" s="300"/>
      <c r="S29" s="300"/>
      <c r="T29" s="300"/>
      <c r="U29" s="300"/>
      <c r="V29" s="300"/>
      <c r="W29" s="343"/>
      <c r="X29" s="300"/>
    </row>
    <row r="30" spans="1:24" x14ac:dyDescent="0.2">
      <c r="A30" s="300"/>
      <c r="B30" s="958" t="s">
        <v>682</v>
      </c>
      <c r="C30" s="331" t="s">
        <v>2240</v>
      </c>
      <c r="D30" s="331"/>
      <c r="E30" s="325"/>
      <c r="F30" s="325"/>
      <c r="G30" s="325"/>
      <c r="H30" s="325"/>
      <c r="I30" s="331"/>
      <c r="J30" s="331"/>
      <c r="K30" s="331"/>
      <c r="L30" s="331"/>
      <c r="M30" s="331"/>
      <c r="N30" s="331"/>
      <c r="O30" s="325"/>
      <c r="P30" s="325"/>
      <c r="Q30" s="331"/>
      <c r="R30" s="331"/>
      <c r="S30" s="331"/>
      <c r="T30" s="319"/>
      <c r="U30" s="300"/>
      <c r="V30" s="300"/>
      <c r="W30" s="300"/>
      <c r="X30" s="300"/>
    </row>
    <row r="31" spans="1:24" x14ac:dyDescent="0.2">
      <c r="A31" s="300"/>
      <c r="B31" s="344" t="s">
        <v>600</v>
      </c>
      <c r="C31" s="343" t="s">
        <v>2241</v>
      </c>
      <c r="D31" s="343"/>
      <c r="E31" s="343"/>
      <c r="F31" s="310"/>
      <c r="G31" s="343"/>
      <c r="H31" s="343"/>
      <c r="I31" s="343"/>
      <c r="J31" s="343"/>
      <c r="K31" s="343"/>
      <c r="L31" s="343"/>
      <c r="M31" s="343"/>
      <c r="N31" s="343"/>
      <c r="O31" s="343"/>
      <c r="P31" s="343"/>
      <c r="Q31" s="343"/>
      <c r="R31" s="343"/>
      <c r="S31" s="343"/>
      <c r="T31" s="329"/>
      <c r="U31" s="300"/>
      <c r="V31" s="300"/>
      <c r="W31" s="300"/>
      <c r="X31" s="300"/>
    </row>
    <row r="32" spans="1:24" x14ac:dyDescent="0.2">
      <c r="A32" s="300"/>
      <c r="B32" s="344" t="s">
        <v>601</v>
      </c>
      <c r="C32" s="343"/>
      <c r="D32" s="343"/>
      <c r="E32" s="343" t="s">
        <v>599</v>
      </c>
      <c r="F32" s="343"/>
      <c r="G32" s="343"/>
      <c r="H32" s="343"/>
      <c r="I32" s="343"/>
      <c r="J32" s="343"/>
      <c r="K32" s="343"/>
      <c r="L32" s="343"/>
      <c r="M32" s="343"/>
      <c r="N32" s="343"/>
      <c r="O32" s="343"/>
      <c r="P32" s="343"/>
      <c r="Q32" s="343"/>
      <c r="R32" s="343"/>
      <c r="S32" s="343"/>
      <c r="T32" s="329"/>
      <c r="U32" s="300"/>
      <c r="V32" s="300"/>
      <c r="W32" s="300"/>
      <c r="X32" s="300"/>
    </row>
    <row r="33" spans="1:24" x14ac:dyDescent="0.2">
      <c r="A33" s="300"/>
      <c r="B33" s="344" t="s">
        <v>602</v>
      </c>
      <c r="C33" s="343" t="s">
        <v>683</v>
      </c>
      <c r="D33" s="343"/>
      <c r="E33" s="343"/>
      <c r="F33" s="343"/>
      <c r="G33" s="343"/>
      <c r="H33" s="343"/>
      <c r="I33" s="343"/>
      <c r="J33" s="343"/>
      <c r="K33" s="343"/>
      <c r="L33" s="343"/>
      <c r="M33" s="343"/>
      <c r="N33" s="343"/>
      <c r="O33" s="343"/>
      <c r="P33" s="343"/>
      <c r="Q33" s="343"/>
      <c r="R33" s="343"/>
      <c r="S33" s="343"/>
      <c r="T33" s="329"/>
      <c r="U33" s="300"/>
      <c r="V33" s="300"/>
      <c r="W33" s="300"/>
      <c r="X33" s="300"/>
    </row>
    <row r="34" spans="1:24" x14ac:dyDescent="0.2">
      <c r="A34" s="300"/>
      <c r="B34" s="344" t="s">
        <v>603</v>
      </c>
      <c r="C34" s="343" t="s">
        <v>684</v>
      </c>
      <c r="D34" s="343"/>
      <c r="E34" s="343"/>
      <c r="F34" s="343"/>
      <c r="G34" s="343"/>
      <c r="H34" s="343"/>
      <c r="I34" s="343"/>
      <c r="J34" s="343"/>
      <c r="K34" s="343"/>
      <c r="L34" s="343"/>
      <c r="M34" s="343"/>
      <c r="N34" s="343"/>
      <c r="O34" s="343"/>
      <c r="P34" s="343"/>
      <c r="Q34" s="343"/>
      <c r="R34" s="343"/>
      <c r="S34" s="343"/>
      <c r="T34" s="329"/>
      <c r="U34" s="300"/>
      <c r="V34" s="300"/>
      <c r="W34" s="300"/>
      <c r="X34" s="300"/>
    </row>
    <row r="35" spans="1:24" x14ac:dyDescent="0.2">
      <c r="A35" s="300"/>
      <c r="B35" s="965" t="s">
        <v>604</v>
      </c>
      <c r="C35" s="654" t="s">
        <v>685</v>
      </c>
      <c r="D35" s="654"/>
      <c r="E35" s="654"/>
      <c r="F35" s="654"/>
      <c r="G35" s="654"/>
      <c r="H35" s="654"/>
      <c r="I35" s="654"/>
      <c r="J35" s="654"/>
      <c r="K35" s="654"/>
      <c r="L35" s="654"/>
      <c r="M35" s="654"/>
      <c r="N35" s="654"/>
      <c r="O35" s="654"/>
      <c r="P35" s="654"/>
      <c r="Q35" s="654"/>
      <c r="R35" s="654"/>
      <c r="S35" s="654"/>
      <c r="T35" s="956"/>
      <c r="U35" s="300"/>
      <c r="V35" s="300"/>
      <c r="W35" s="300"/>
      <c r="X35" s="300"/>
    </row>
  </sheetData>
  <phoneticPr fontId="3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L37"/>
  <sheetViews>
    <sheetView zoomScaleNormal="100" workbookViewId="0">
      <pane xSplit="3" ySplit="4" topLeftCell="AN5" activePane="bottomRight" state="frozen"/>
      <selection pane="topRight" activeCell="D1" sqref="D1"/>
      <selection pane="bottomLeft" activeCell="A3" sqref="A3"/>
      <selection pane="bottomRight" activeCell="BB38" sqref="BB38"/>
    </sheetView>
  </sheetViews>
  <sheetFormatPr defaultColWidth="9" defaultRowHeight="13" x14ac:dyDescent="0.2"/>
  <cols>
    <col min="1" max="1" width="5.08984375" style="217" customWidth="1"/>
    <col min="2" max="2" width="3.453125" style="217" customWidth="1"/>
    <col min="3" max="3" width="16.453125" style="217" customWidth="1"/>
    <col min="4" max="4" width="9.26953125" style="217" bestFit="1" customWidth="1"/>
    <col min="5" max="8" width="9.08984375" style="217" bestFit="1" customWidth="1"/>
    <col min="9" max="9" width="10.7265625" style="217" bestFit="1" customWidth="1"/>
    <col min="10" max="13" width="9.08984375" style="217" bestFit="1" customWidth="1"/>
    <col min="14" max="14" width="10.7265625" style="217" bestFit="1" customWidth="1"/>
    <col min="15" max="17" width="9.08984375" style="217" bestFit="1" customWidth="1"/>
    <col min="18" max="18" width="9.7265625" style="217" bestFit="1" customWidth="1"/>
    <col min="19" max="19" width="9.08984375" style="217" bestFit="1" customWidth="1"/>
    <col min="20" max="43" width="9" style="217"/>
    <col min="44" max="44" width="9.453125" style="217" bestFit="1" customWidth="1"/>
    <col min="45" max="58" width="9" style="217"/>
    <col min="59" max="59" width="9.26953125" style="217" bestFit="1" customWidth="1"/>
    <col min="60" max="62" width="9" style="217"/>
    <col min="63" max="65" width="9.08984375" style="217" bestFit="1" customWidth="1"/>
    <col min="66" max="66" width="9.36328125" style="217" bestFit="1" customWidth="1"/>
    <col min="67" max="67" width="9.08984375" style="217" bestFit="1" customWidth="1"/>
    <col min="68" max="68" width="9.36328125" style="217" bestFit="1" customWidth="1"/>
    <col min="69" max="70" width="10" style="217" bestFit="1" customWidth="1"/>
    <col min="71" max="71" width="10.36328125" style="217" bestFit="1" customWidth="1"/>
    <col min="72" max="72" width="10" style="217" bestFit="1" customWidth="1"/>
    <col min="73" max="74" width="9" style="217"/>
    <col min="75" max="75" width="3.7265625" style="217" customWidth="1"/>
    <col min="76" max="79" width="9" style="217"/>
    <col min="80" max="80" width="0" style="217" hidden="1" customWidth="1"/>
    <col min="81" max="81" width="9" style="217"/>
    <col min="82" max="82" width="9.453125" style="217" bestFit="1" customWidth="1"/>
    <col min="83" max="86" width="9" style="217"/>
    <col min="87" max="87" width="9.453125" style="217" bestFit="1" customWidth="1"/>
    <col min="88" max="95" width="9" style="217"/>
    <col min="96" max="96" width="3.90625" style="217" customWidth="1"/>
    <col min="97" max="16384" width="9" style="217"/>
  </cols>
  <sheetData>
    <row r="1" spans="1:116" x14ac:dyDescent="0.2">
      <c r="A1" s="18" t="s">
        <v>498</v>
      </c>
      <c r="D1" s="217" t="s">
        <v>2174</v>
      </c>
      <c r="I1" s="217" t="s">
        <v>2174</v>
      </c>
      <c r="N1" s="217" t="s">
        <v>2174</v>
      </c>
      <c r="S1" s="217" t="s">
        <v>2174</v>
      </c>
      <c r="X1" s="217" t="s">
        <v>2174</v>
      </c>
      <c r="AC1" s="217" t="s">
        <v>2174</v>
      </c>
      <c r="AH1" s="217" t="s">
        <v>2174</v>
      </c>
      <c r="AM1" s="217" t="s">
        <v>2174</v>
      </c>
      <c r="AR1" s="217" t="s">
        <v>2174</v>
      </c>
      <c r="AW1" s="217" t="s">
        <v>2174</v>
      </c>
      <c r="BB1" s="217" t="s">
        <v>2174</v>
      </c>
      <c r="BG1" s="217" t="s">
        <v>2174</v>
      </c>
      <c r="BL1" s="217" t="s">
        <v>2174</v>
      </c>
      <c r="BQ1" s="217" t="s">
        <v>2174</v>
      </c>
      <c r="BS1" s="217" t="s">
        <v>309</v>
      </c>
      <c r="BW1" s="218"/>
      <c r="CR1" s="218"/>
    </row>
    <row r="2" spans="1:116" x14ac:dyDescent="0.2">
      <c r="A2" s="219"/>
      <c r="B2" s="220"/>
      <c r="C2" s="220"/>
      <c r="D2" s="425" t="s">
        <v>444</v>
      </c>
      <c r="E2" s="220"/>
      <c r="F2" s="220"/>
      <c r="G2" s="220"/>
      <c r="H2" s="221"/>
      <c r="I2" s="220" t="s">
        <v>440</v>
      </c>
      <c r="J2" s="220"/>
      <c r="K2" s="220"/>
      <c r="L2" s="220"/>
      <c r="M2" s="220"/>
      <c r="N2" s="219" t="s">
        <v>292</v>
      </c>
      <c r="O2" s="220"/>
      <c r="P2" s="220"/>
      <c r="Q2" s="220"/>
      <c r="R2" s="221"/>
      <c r="S2" s="220" t="s">
        <v>290</v>
      </c>
      <c r="T2" s="220"/>
      <c r="U2" s="220"/>
      <c r="V2" s="220"/>
      <c r="W2" s="220"/>
      <c r="X2" s="219" t="s">
        <v>287</v>
      </c>
      <c r="Y2" s="220"/>
      <c r="Z2" s="220"/>
      <c r="AA2" s="220"/>
      <c r="AB2" s="221"/>
      <c r="AC2" s="220" t="s">
        <v>284</v>
      </c>
      <c r="AD2" s="220"/>
      <c r="AE2" s="220"/>
      <c r="AF2" s="220"/>
      <c r="AG2" s="220"/>
      <c r="AH2" s="219" t="s">
        <v>273</v>
      </c>
      <c r="AI2" s="220"/>
      <c r="AJ2" s="220"/>
      <c r="AK2" s="220"/>
      <c r="AL2" s="221"/>
      <c r="AM2" s="220" t="s">
        <v>267</v>
      </c>
      <c r="AN2" s="220"/>
      <c r="AO2" s="220"/>
      <c r="AP2" s="220"/>
      <c r="AQ2" s="220"/>
      <c r="AR2" s="219" t="s">
        <v>264</v>
      </c>
      <c r="AS2" s="220"/>
      <c r="AT2" s="220"/>
      <c r="AU2" s="220"/>
      <c r="AV2" s="221"/>
      <c r="AW2" s="220" t="s">
        <v>260</v>
      </c>
      <c r="AX2" s="220"/>
      <c r="AY2" s="220"/>
      <c r="AZ2" s="220"/>
      <c r="BA2" s="220"/>
      <c r="BB2" s="219" t="s">
        <v>195</v>
      </c>
      <c r="BC2" s="220"/>
      <c r="BD2" s="220"/>
      <c r="BE2" s="220"/>
      <c r="BF2" s="221"/>
      <c r="BG2" s="220" t="s">
        <v>1184</v>
      </c>
      <c r="BH2" s="220"/>
      <c r="BI2" s="220"/>
      <c r="BJ2" s="220"/>
      <c r="BK2" s="220"/>
      <c r="BL2" s="219" t="s">
        <v>1196</v>
      </c>
      <c r="BM2" s="220"/>
      <c r="BN2" s="220"/>
      <c r="BO2" s="220"/>
      <c r="BP2" s="221"/>
      <c r="BQ2" s="220" t="s">
        <v>1197</v>
      </c>
      <c r="BR2" s="220" t="s">
        <v>1202</v>
      </c>
      <c r="BS2" s="220" t="s">
        <v>1206</v>
      </c>
      <c r="BT2" s="220">
        <v>9700</v>
      </c>
      <c r="BU2" s="219"/>
      <c r="BV2" s="221"/>
      <c r="BW2" s="218"/>
      <c r="BX2" s="219" t="s">
        <v>576</v>
      </c>
      <c r="BY2" s="220" t="s">
        <v>577</v>
      </c>
      <c r="BZ2" s="220" t="s">
        <v>578</v>
      </c>
      <c r="CA2" s="220" t="s">
        <v>579</v>
      </c>
      <c r="CB2" s="220"/>
      <c r="CC2" s="220" t="s">
        <v>581</v>
      </c>
      <c r="CD2" s="220" t="s">
        <v>582</v>
      </c>
      <c r="CE2" s="220" t="s">
        <v>583</v>
      </c>
      <c r="CF2" s="220" t="s">
        <v>584</v>
      </c>
      <c r="CG2" s="220" t="s">
        <v>585</v>
      </c>
      <c r="CH2" s="220" t="s">
        <v>586</v>
      </c>
      <c r="CI2" s="220" t="s">
        <v>587</v>
      </c>
      <c r="CJ2" s="220" t="s">
        <v>588</v>
      </c>
      <c r="CK2" s="222" t="s">
        <v>589</v>
      </c>
      <c r="CL2" s="222" t="s">
        <v>590</v>
      </c>
      <c r="CM2" s="220" t="s">
        <v>591</v>
      </c>
      <c r="CN2" s="220" t="s">
        <v>592</v>
      </c>
      <c r="CO2" s="220" t="s">
        <v>593</v>
      </c>
      <c r="CP2" s="220" t="s">
        <v>594</v>
      </c>
      <c r="CQ2" s="221" t="s">
        <v>595</v>
      </c>
      <c r="CR2" s="218"/>
      <c r="CS2" s="219" t="s">
        <v>650</v>
      </c>
      <c r="CT2" s="220"/>
      <c r="CU2" s="220"/>
      <c r="CV2" s="220"/>
      <c r="CW2" s="221"/>
      <c r="CX2" s="220" t="s">
        <v>651</v>
      </c>
      <c r="CY2" s="220"/>
      <c r="CZ2" s="220"/>
      <c r="DA2" s="220"/>
      <c r="DB2" s="220"/>
      <c r="DC2" s="219" t="s">
        <v>652</v>
      </c>
      <c r="DD2" s="220"/>
      <c r="DE2" s="220"/>
      <c r="DF2" s="220"/>
      <c r="DG2" s="221"/>
      <c r="DH2" s="219" t="s">
        <v>653</v>
      </c>
      <c r="DI2" s="220"/>
      <c r="DJ2" s="220"/>
      <c r="DK2" s="220"/>
      <c r="DL2" s="221"/>
    </row>
    <row r="3" spans="1:116" x14ac:dyDescent="0.2">
      <c r="A3" s="223"/>
      <c r="B3" s="218"/>
      <c r="C3" s="224"/>
      <c r="D3" s="218" t="s">
        <v>534</v>
      </c>
      <c r="E3" s="218"/>
      <c r="F3" s="218"/>
      <c r="G3" s="218"/>
      <c r="H3" s="224"/>
      <c r="I3" s="218" t="s">
        <v>535</v>
      </c>
      <c r="J3" s="218"/>
      <c r="K3" s="218"/>
      <c r="L3" s="218"/>
      <c r="M3" s="218"/>
      <c r="N3" s="223" t="s">
        <v>536</v>
      </c>
      <c r="O3" s="218"/>
      <c r="P3" s="218"/>
      <c r="Q3" s="218"/>
      <c r="R3" s="224"/>
      <c r="S3" s="218" t="s">
        <v>537</v>
      </c>
      <c r="T3" s="218"/>
      <c r="U3" s="218"/>
      <c r="V3" s="218"/>
      <c r="W3" s="218"/>
      <c r="X3" s="223" t="s">
        <v>538</v>
      </c>
      <c r="Y3" s="218"/>
      <c r="Z3" s="218"/>
      <c r="AA3" s="218"/>
      <c r="AB3" s="224"/>
      <c r="AC3" s="218" t="s">
        <v>539</v>
      </c>
      <c r="AD3" s="218"/>
      <c r="AE3" s="218"/>
      <c r="AF3" s="218"/>
      <c r="AG3" s="218"/>
      <c r="AH3" s="223" t="s">
        <v>540</v>
      </c>
      <c r="AI3" s="218"/>
      <c r="AJ3" s="218"/>
      <c r="AK3" s="218"/>
      <c r="AL3" s="224"/>
      <c r="AM3" s="218" t="s">
        <v>541</v>
      </c>
      <c r="AN3" s="218"/>
      <c r="AO3" s="218"/>
      <c r="AP3" s="218"/>
      <c r="AQ3" s="218"/>
      <c r="AR3" s="223" t="s">
        <v>542</v>
      </c>
      <c r="AS3" s="218"/>
      <c r="AT3" s="218"/>
      <c r="AU3" s="218"/>
      <c r="AV3" s="224"/>
      <c r="AW3" s="218" t="s">
        <v>543</v>
      </c>
      <c r="AX3" s="218"/>
      <c r="AY3" s="218"/>
      <c r="AZ3" s="218"/>
      <c r="BA3" s="218"/>
      <c r="BB3" s="223" t="s">
        <v>569</v>
      </c>
      <c r="BC3" s="218"/>
      <c r="BD3" s="218"/>
      <c r="BE3" s="218"/>
      <c r="BF3" s="224"/>
      <c r="BG3" s="218" t="s">
        <v>1239</v>
      </c>
      <c r="BH3" s="218"/>
      <c r="BI3" s="218"/>
      <c r="BJ3" s="218"/>
      <c r="BK3" s="218"/>
      <c r="BL3" s="223" t="s">
        <v>1244</v>
      </c>
      <c r="BM3" s="218"/>
      <c r="BN3" s="218"/>
      <c r="BO3" s="218"/>
      <c r="BP3" s="224"/>
      <c r="BQ3" s="218"/>
      <c r="BR3" s="218"/>
      <c r="BS3" s="218"/>
      <c r="BT3" s="218"/>
      <c r="BU3" s="223"/>
      <c r="BV3" s="224"/>
      <c r="BW3" s="218"/>
      <c r="BX3" s="223"/>
      <c r="BY3" s="218"/>
      <c r="BZ3" s="218"/>
      <c r="CA3" s="218"/>
      <c r="CB3" s="218"/>
      <c r="CC3" s="218"/>
      <c r="CD3" s="218"/>
      <c r="CE3" s="218"/>
      <c r="CF3" s="218"/>
      <c r="CG3" s="218"/>
      <c r="CH3" s="218"/>
      <c r="CI3" s="218"/>
      <c r="CJ3" s="218"/>
      <c r="CK3" s="225"/>
      <c r="CL3" s="225"/>
      <c r="CM3" s="218"/>
      <c r="CN3" s="218"/>
      <c r="CO3" s="218"/>
      <c r="CP3" s="218"/>
      <c r="CQ3" s="224"/>
      <c r="CR3" s="218"/>
      <c r="CS3" s="223" t="s">
        <v>596</v>
      </c>
      <c r="CT3" s="218"/>
      <c r="CU3" s="218"/>
      <c r="CV3" s="218"/>
      <c r="CW3" s="224"/>
      <c r="CX3" s="218" t="s">
        <v>606</v>
      </c>
      <c r="CY3" s="218"/>
      <c r="CZ3" s="218"/>
      <c r="DA3" s="218"/>
      <c r="DB3" s="218"/>
      <c r="DC3" s="223" t="s">
        <v>607</v>
      </c>
      <c r="DD3" s="218"/>
      <c r="DE3" s="218"/>
      <c r="DF3" s="218"/>
      <c r="DG3" s="224"/>
      <c r="DH3" s="223" t="s">
        <v>523</v>
      </c>
      <c r="DI3" s="218"/>
      <c r="DJ3" s="218"/>
      <c r="DK3" s="218"/>
      <c r="DL3" s="224"/>
    </row>
    <row r="4" spans="1:116" ht="27" customHeight="1" x14ac:dyDescent="0.2">
      <c r="A4" s="223"/>
      <c r="B4" s="218"/>
      <c r="C4" s="224" t="s">
        <v>402</v>
      </c>
      <c r="D4" s="39" t="s">
        <v>306</v>
      </c>
      <c r="E4" s="39" t="s">
        <v>520</v>
      </c>
      <c r="F4" s="39" t="s">
        <v>521</v>
      </c>
      <c r="G4" s="45" t="s">
        <v>573</v>
      </c>
      <c r="H4" s="46" t="s">
        <v>574</v>
      </c>
      <c r="I4" s="39" t="s">
        <v>306</v>
      </c>
      <c r="J4" s="39" t="s">
        <v>520</v>
      </c>
      <c r="K4" s="39" t="s">
        <v>521</v>
      </c>
      <c r="L4" s="45" t="s">
        <v>573</v>
      </c>
      <c r="M4" s="46" t="s">
        <v>574</v>
      </c>
      <c r="N4" s="39" t="s">
        <v>306</v>
      </c>
      <c r="O4" s="39" t="s">
        <v>520</v>
      </c>
      <c r="P4" s="39" t="s">
        <v>521</v>
      </c>
      <c r="Q4" s="45" t="s">
        <v>573</v>
      </c>
      <c r="R4" s="46" t="s">
        <v>574</v>
      </c>
      <c r="S4" s="39" t="s">
        <v>306</v>
      </c>
      <c r="T4" s="39" t="s">
        <v>520</v>
      </c>
      <c r="U4" s="39" t="s">
        <v>521</v>
      </c>
      <c r="V4" s="45" t="s">
        <v>573</v>
      </c>
      <c r="W4" s="46" t="s">
        <v>574</v>
      </c>
      <c r="X4" s="39" t="s">
        <v>306</v>
      </c>
      <c r="Y4" s="39" t="s">
        <v>520</v>
      </c>
      <c r="Z4" s="39" t="s">
        <v>521</v>
      </c>
      <c r="AA4" s="45" t="s">
        <v>573</v>
      </c>
      <c r="AB4" s="46" t="s">
        <v>574</v>
      </c>
      <c r="AC4" s="39" t="s">
        <v>306</v>
      </c>
      <c r="AD4" s="39" t="s">
        <v>520</v>
      </c>
      <c r="AE4" s="39" t="s">
        <v>521</v>
      </c>
      <c r="AF4" s="45" t="s">
        <v>573</v>
      </c>
      <c r="AG4" s="46" t="s">
        <v>574</v>
      </c>
      <c r="AH4" s="39" t="s">
        <v>306</v>
      </c>
      <c r="AI4" s="39" t="s">
        <v>520</v>
      </c>
      <c r="AJ4" s="39" t="s">
        <v>521</v>
      </c>
      <c r="AK4" s="45" t="s">
        <v>573</v>
      </c>
      <c r="AL4" s="46" t="s">
        <v>574</v>
      </c>
      <c r="AM4" s="39" t="s">
        <v>306</v>
      </c>
      <c r="AN4" s="39" t="s">
        <v>520</v>
      </c>
      <c r="AO4" s="39" t="s">
        <v>521</v>
      </c>
      <c r="AP4" s="45" t="s">
        <v>573</v>
      </c>
      <c r="AQ4" s="46" t="s">
        <v>574</v>
      </c>
      <c r="AR4" s="39" t="s">
        <v>306</v>
      </c>
      <c r="AS4" s="39" t="s">
        <v>520</v>
      </c>
      <c r="AT4" s="39" t="s">
        <v>521</v>
      </c>
      <c r="AU4" s="45" t="s">
        <v>573</v>
      </c>
      <c r="AV4" s="46" t="s">
        <v>574</v>
      </c>
      <c r="AW4" s="39" t="s">
        <v>306</v>
      </c>
      <c r="AX4" s="39" t="s">
        <v>520</v>
      </c>
      <c r="AY4" s="39" t="s">
        <v>521</v>
      </c>
      <c r="AZ4" s="45" t="s">
        <v>573</v>
      </c>
      <c r="BA4" s="46" t="s">
        <v>574</v>
      </c>
      <c r="BB4" s="39" t="s">
        <v>306</v>
      </c>
      <c r="BC4" s="39" t="s">
        <v>520</v>
      </c>
      <c r="BD4" s="39" t="s">
        <v>521</v>
      </c>
      <c r="BE4" s="45" t="s">
        <v>573</v>
      </c>
      <c r="BF4" s="46" t="s">
        <v>574</v>
      </c>
      <c r="BG4" s="39" t="s">
        <v>306</v>
      </c>
      <c r="BH4" s="39" t="s">
        <v>520</v>
      </c>
      <c r="BI4" s="39" t="s">
        <v>521</v>
      </c>
      <c r="BJ4" s="45" t="s">
        <v>573</v>
      </c>
      <c r="BK4" s="46" t="s">
        <v>574</v>
      </c>
      <c r="BL4" s="39" t="s">
        <v>306</v>
      </c>
      <c r="BM4" s="39" t="s">
        <v>520</v>
      </c>
      <c r="BN4" s="39" t="s">
        <v>521</v>
      </c>
      <c r="BO4" s="45" t="s">
        <v>573</v>
      </c>
      <c r="BP4" s="46" t="s">
        <v>574</v>
      </c>
      <c r="BQ4" s="226" t="s">
        <v>687</v>
      </c>
      <c r="BR4" s="226" t="s">
        <v>546</v>
      </c>
      <c r="BS4" s="226" t="s">
        <v>547</v>
      </c>
      <c r="BT4" s="227" t="s">
        <v>548</v>
      </c>
      <c r="BU4" s="226" t="s">
        <v>688</v>
      </c>
      <c r="BV4" s="227" t="s">
        <v>689</v>
      </c>
      <c r="BW4" s="218"/>
      <c r="BX4" s="282" t="s">
        <v>558</v>
      </c>
      <c r="BY4" s="283" t="s">
        <v>549</v>
      </c>
      <c r="BZ4" s="283" t="s">
        <v>550</v>
      </c>
      <c r="CA4" s="283" t="s">
        <v>551</v>
      </c>
      <c r="CB4" s="283"/>
      <c r="CC4" s="283" t="s">
        <v>553</v>
      </c>
      <c r="CD4" s="283" t="s">
        <v>554</v>
      </c>
      <c r="CE4" s="283" t="s">
        <v>555</v>
      </c>
      <c r="CF4" s="283" t="s">
        <v>556</v>
      </c>
      <c r="CG4" s="283" t="s">
        <v>557</v>
      </c>
      <c r="CH4" s="283" t="s">
        <v>560</v>
      </c>
      <c r="CI4" s="283" t="s">
        <v>561</v>
      </c>
      <c r="CJ4" s="283" t="s">
        <v>562</v>
      </c>
      <c r="CK4" s="283" t="s">
        <v>563</v>
      </c>
      <c r="CL4" s="283" t="s">
        <v>564</v>
      </c>
      <c r="CM4" s="283" t="s">
        <v>565</v>
      </c>
      <c r="CN4" s="283" t="s">
        <v>566</v>
      </c>
      <c r="CO4" s="283" t="s">
        <v>567</v>
      </c>
      <c r="CP4" s="283" t="s">
        <v>568</v>
      </c>
      <c r="CQ4" s="281" t="s">
        <v>569</v>
      </c>
      <c r="CR4" s="218"/>
      <c r="CS4" s="44" t="s">
        <v>306</v>
      </c>
      <c r="CT4" s="39" t="s">
        <v>520</v>
      </c>
      <c r="CU4" s="39" t="s">
        <v>521</v>
      </c>
      <c r="CV4" s="45" t="s">
        <v>573</v>
      </c>
      <c r="CW4" s="46" t="s">
        <v>574</v>
      </c>
      <c r="CX4" s="39" t="s">
        <v>306</v>
      </c>
      <c r="CY4" s="39" t="s">
        <v>520</v>
      </c>
      <c r="CZ4" s="39" t="s">
        <v>521</v>
      </c>
      <c r="DA4" s="45" t="s">
        <v>573</v>
      </c>
      <c r="DB4" s="39" t="s">
        <v>574</v>
      </c>
      <c r="DC4" s="44" t="s">
        <v>306</v>
      </c>
      <c r="DD4" s="39" t="s">
        <v>520</v>
      </c>
      <c r="DE4" s="39" t="s">
        <v>521</v>
      </c>
      <c r="DF4" s="45" t="s">
        <v>573</v>
      </c>
      <c r="DG4" s="46" t="s">
        <v>574</v>
      </c>
      <c r="DH4" s="44" t="s">
        <v>306</v>
      </c>
      <c r="DI4" s="39" t="s">
        <v>520</v>
      </c>
      <c r="DJ4" s="39" t="s">
        <v>521</v>
      </c>
      <c r="DK4" s="45" t="s">
        <v>573</v>
      </c>
      <c r="DL4" s="46" t="s">
        <v>574</v>
      </c>
    </row>
    <row r="5" spans="1:116" x14ac:dyDescent="0.2">
      <c r="A5" s="220" t="s">
        <v>508</v>
      </c>
      <c r="B5" s="220" t="s">
        <v>2185</v>
      </c>
      <c r="C5" s="221" t="s">
        <v>525</v>
      </c>
      <c r="D5" s="535">
        <f>'10県IO185'!T6</f>
        <v>0</v>
      </c>
      <c r="E5" s="230"/>
      <c r="F5" s="230"/>
      <c r="G5" s="230"/>
      <c r="H5" s="231"/>
      <c r="I5" s="266">
        <f>'10県IO185'!U6</f>
        <v>0</v>
      </c>
      <c r="J5" s="230"/>
      <c r="K5" s="230"/>
      <c r="L5" s="230"/>
      <c r="M5" s="231"/>
      <c r="N5" s="266">
        <f>'10県IO185'!V6</f>
        <v>71561</v>
      </c>
      <c r="O5" s="230">
        <f>+N5*'9国ﾏｰｼﾞﾝ比率'!O5</f>
        <v>3389.8429404105882</v>
      </c>
      <c r="P5" s="230">
        <f>+N5*'9国ﾏｰｼﾞﾝ比率'!P5</f>
        <v>0</v>
      </c>
      <c r="Q5" s="230">
        <f>+N5*'9国ﾏｰｼﾞﾝ比率'!Q5</f>
        <v>6044.1227937612357</v>
      </c>
      <c r="R5" s="231">
        <f>+N5*'9国ﾏｰｼﾞﾝ比率'!R5</f>
        <v>80994.965734171827</v>
      </c>
      <c r="S5" s="266">
        <f>'10県IO185'!W6</f>
        <v>0</v>
      </c>
      <c r="T5" s="230"/>
      <c r="U5" s="230"/>
      <c r="V5" s="230"/>
      <c r="W5" s="231"/>
      <c r="X5" s="266">
        <f>'10県IO185'!X6</f>
        <v>0</v>
      </c>
      <c r="Y5" s="230"/>
      <c r="Z5" s="230"/>
      <c r="AA5" s="230"/>
      <c r="AB5" s="231"/>
      <c r="AC5" s="266">
        <f>'10県IO185'!Y6</f>
        <v>334</v>
      </c>
      <c r="AD5" s="230">
        <f>+AC5*'9国ﾏｰｼﾞﾝ比率'!AD5</f>
        <v>21.997454661151764</v>
      </c>
      <c r="AE5" s="230">
        <f>+AC5*'9国ﾏｰｼﾞﾝ比率'!AE5</f>
        <v>0</v>
      </c>
      <c r="AF5" s="230">
        <f>+AC5*'9国ﾏｰｼﾞﾝ比率'!AF5</f>
        <v>77.416162901686292</v>
      </c>
      <c r="AG5" s="231">
        <f>+AC5*'9国ﾏｰｼﾞﾝ比率'!AG5</f>
        <v>433.41361756283806</v>
      </c>
      <c r="AH5" s="266">
        <f>'10県IO185'!Z6</f>
        <v>215</v>
      </c>
      <c r="AI5" s="230">
        <f>+AH5*'9国ﾏｰｼﾞﾝ比率'!AI5</f>
        <v>21.695454545454545</v>
      </c>
      <c r="AJ5" s="230">
        <f>+AH5*'9国ﾏｰｼﾞﾝ比率'!AJ5</f>
        <v>0</v>
      </c>
      <c r="AK5" s="230">
        <f>+AH5*'9国ﾏｰｼﾞﾝ比率'!AK5</f>
        <v>58.734090909090909</v>
      </c>
      <c r="AL5" s="231">
        <f>+AH5*'9国ﾏｰｼﾞﾝ比率'!AL5</f>
        <v>295.42954545454546</v>
      </c>
      <c r="AM5" s="266">
        <f>'10県IO185'!AA6</f>
        <v>196</v>
      </c>
      <c r="AN5" s="230">
        <f>+AM5*'9国ﾏｰｼﾞﾝ比率'!AN5</f>
        <v>14.992828685258964</v>
      </c>
      <c r="AO5" s="230">
        <f>+AM5*'9国ﾏｰｼﾞﾝ比率'!AO5</f>
        <v>0</v>
      </c>
      <c r="AP5" s="230">
        <f>+AM5*'9国ﾏｰｼﾞﾝ比率'!AP5</f>
        <v>62.079681274900395</v>
      </c>
      <c r="AQ5" s="231">
        <f>+AM5*'9国ﾏｰｼﾞﾝ比率'!AQ5</f>
        <v>273.07250996015938</v>
      </c>
      <c r="AR5" s="266">
        <f>'10県IO185'!AB6</f>
        <v>28</v>
      </c>
      <c r="AS5" s="230">
        <f>+AR5*'9国ﾏｰｼﾞﾝ比率'!AS5</f>
        <v>2.1466666666666665</v>
      </c>
      <c r="AT5" s="230">
        <f>+AR5*'9国ﾏｰｼﾞﾝ比率'!AT5</f>
        <v>0</v>
      </c>
      <c r="AU5" s="230">
        <f>+AR5*'9国ﾏｰｼﾞﾝ比率'!AU5</f>
        <v>8.89</v>
      </c>
      <c r="AV5" s="231">
        <f>+AR5*'9国ﾏｰｼﾞﾝ比率'!AV5</f>
        <v>39.036666666666669</v>
      </c>
      <c r="AW5" s="266">
        <f>'10県IO185'!AD6</f>
        <v>0</v>
      </c>
      <c r="AX5" s="230"/>
      <c r="AY5" s="230"/>
      <c r="AZ5" s="230"/>
      <c r="BA5" s="231"/>
      <c r="BB5" s="266">
        <f>'10県IO185'!AX6</f>
        <v>0</v>
      </c>
      <c r="BC5" s="230"/>
      <c r="BD5" s="230"/>
      <c r="BE5" s="230"/>
      <c r="BF5" s="231"/>
      <c r="BG5" s="266">
        <f>'10県IO185'!GA6</f>
        <v>0</v>
      </c>
      <c r="BH5" s="230"/>
      <c r="BI5" s="230"/>
      <c r="BJ5" s="230"/>
      <c r="BK5" s="709"/>
      <c r="BL5" s="710">
        <f>'10県IO185'!GP6</f>
        <v>-236</v>
      </c>
      <c r="BM5" s="711">
        <f>+BL5*'9国ﾏｰｼﾞﾝ比率'!BM5</f>
        <v>6.6524241884754618</v>
      </c>
      <c r="BN5" s="711">
        <f>+BL5*'9国ﾏｰｼﾞﾝ比率'!BN5</f>
        <v>4.2015310664055547E-2</v>
      </c>
      <c r="BO5" s="711">
        <f>+BL5*'9国ﾏｰｼﾞﾝ比率'!BO5</f>
        <v>20.321405257848198</v>
      </c>
      <c r="BP5" s="709">
        <f>+BL5*'9国ﾏｰｼﾞﾝ比率'!BP5</f>
        <v>-208.98415524301228</v>
      </c>
      <c r="BQ5" s="710">
        <f>'10県IO185'!GQ6</f>
        <v>75921</v>
      </c>
      <c r="BR5" s="710">
        <f>'10県IO185'!GX6</f>
        <v>99658</v>
      </c>
      <c r="BS5" s="710">
        <f>'10県IO185'!HE6</f>
        <v>-54846</v>
      </c>
      <c r="BT5" s="712">
        <f>'10県IO185'!HG6</f>
        <v>44812</v>
      </c>
      <c r="BU5" s="64">
        <f>+(BT5-(BR5-BQ5))/BQ5</f>
        <v>0.27759118030584423</v>
      </c>
      <c r="BV5" s="62">
        <f>-BS5/BQ5</f>
        <v>0.72240881969415571</v>
      </c>
      <c r="BW5" s="218"/>
      <c r="BX5" s="56">
        <f t="shared" ref="BX5:CA13" si="0">+$I5*BX$32/SUM($BX$32:$CC$32)</f>
        <v>0</v>
      </c>
      <c r="BY5" s="32">
        <f t="shared" si="0"/>
        <v>0</v>
      </c>
      <c r="BZ5" s="32">
        <f t="shared" si="0"/>
        <v>0</v>
      </c>
      <c r="CA5" s="32">
        <f t="shared" si="0"/>
        <v>0</v>
      </c>
      <c r="CB5" s="32"/>
      <c r="CC5" s="32">
        <f t="shared" ref="CC5:CC13" si="1">+$I5*CC$32/SUM($BX$32:$CC$32)</f>
        <v>0</v>
      </c>
      <c r="CD5" s="32">
        <f t="shared" ref="CD5:CG14" si="2">+$N5*CD$32/SUM($CD$32:$CG$32)</f>
        <v>31013.895445999584</v>
      </c>
      <c r="CE5" s="32">
        <f t="shared" si="2"/>
        <v>365.71730729057867</v>
      </c>
      <c r="CF5" s="32">
        <f t="shared" si="2"/>
        <v>37632.577867140171</v>
      </c>
      <c r="CG5" s="32">
        <f t="shared" si="2"/>
        <v>2548.8093795696677</v>
      </c>
      <c r="CH5" s="32">
        <f t="shared" ref="CH5:CJ14" si="3">+$AR5*CH$32/SUM($CH$32:$CJ$32)</f>
        <v>12.235113394228705</v>
      </c>
      <c r="CI5" s="32">
        <f t="shared" si="3"/>
        <v>15.301233874564344</v>
      </c>
      <c r="CJ5" s="32">
        <f t="shared" si="3"/>
        <v>0.46365273120695066</v>
      </c>
      <c r="CK5" s="32">
        <f t="shared" ref="CK5:CQ13" si="4">+$BB5*CK$32/SUM($CK$32:$CQ$32)</f>
        <v>0</v>
      </c>
      <c r="CL5" s="32">
        <f t="shared" si="4"/>
        <v>0</v>
      </c>
      <c r="CM5" s="32">
        <f t="shared" si="4"/>
        <v>0</v>
      </c>
      <c r="CN5" s="32">
        <f t="shared" si="4"/>
        <v>0</v>
      </c>
      <c r="CO5" s="32">
        <f t="shared" si="4"/>
        <v>0</v>
      </c>
      <c r="CP5" s="32">
        <f t="shared" si="4"/>
        <v>0</v>
      </c>
      <c r="CQ5" s="59">
        <f t="shared" si="4"/>
        <v>0</v>
      </c>
      <c r="CR5" s="218"/>
      <c r="CS5" s="234">
        <f>+SUM(BY5:CA5)+CC5</f>
        <v>0</v>
      </c>
      <c r="CT5" s="230"/>
      <c r="CU5" s="230"/>
      <c r="CV5" s="230"/>
      <c r="CW5" s="230"/>
      <c r="CX5" s="291">
        <f>+CF5+CG5</f>
        <v>40181.387246709841</v>
      </c>
      <c r="CY5" s="235">
        <f>+CX5*'9国ﾏｰｼﾞﾝ比率'!$O5</f>
        <v>1903.3913988647921</v>
      </c>
      <c r="CZ5" s="235">
        <f>+CX5*'9国ﾏｰｼﾞﾝ比率'!$P5</f>
        <v>0</v>
      </c>
      <c r="DA5" s="235">
        <f>+CX5*'9国ﾏｰｼﾞﾝ比率'!$Q5</f>
        <v>3393.7652987351485</v>
      </c>
      <c r="DB5" s="236">
        <f>+CX5*'9国ﾏｰｼﾞﾝ比率'!$R5</f>
        <v>45478.543944309786</v>
      </c>
      <c r="DC5" s="291">
        <f>+CH5+CI5</f>
        <v>27.536347268793051</v>
      </c>
      <c r="DD5" s="235">
        <f>+DC5*'9国ﾏｰｼﾞﾝ比率'!$AS5</f>
        <v>2.1111199572741337</v>
      </c>
      <c r="DE5" s="235">
        <f>+DC5*'9国ﾏｰｼﾞﾝ比率'!$AT5</f>
        <v>0</v>
      </c>
      <c r="DF5" s="235">
        <f>+DC5*'9国ﾏｰｼﾞﾝ比率'!$AU5</f>
        <v>8.7427902578417935</v>
      </c>
      <c r="DG5" s="236">
        <f>+DC5*'9国ﾏｰｼﾞﾝ比率'!$AV5</f>
        <v>38.390257483908982</v>
      </c>
      <c r="DH5" s="234">
        <f>+CO5+CP5</f>
        <v>0</v>
      </c>
      <c r="DI5" s="235"/>
      <c r="DJ5" s="235"/>
      <c r="DK5" s="235"/>
      <c r="DL5" s="236"/>
    </row>
    <row r="6" spans="1:116" x14ac:dyDescent="0.2">
      <c r="A6" s="218" t="s">
        <v>500</v>
      </c>
      <c r="B6" s="218" t="s">
        <v>2185</v>
      </c>
      <c r="C6" s="224" t="s">
        <v>526</v>
      </c>
      <c r="D6" s="536">
        <f>'10県IO185'!T7</f>
        <v>0</v>
      </c>
      <c r="E6" s="237">
        <f>+D6*'9国ﾏｰｼﾞﾝ比率'!E6</f>
        <v>0</v>
      </c>
      <c r="F6" s="237">
        <f>+D6*'9国ﾏｰｼﾞﾝ比率'!F6</f>
        <v>0</v>
      </c>
      <c r="G6" s="237">
        <f>+D6*'9国ﾏｰｼﾞﾝ比率'!G6</f>
        <v>0</v>
      </c>
      <c r="H6" s="238">
        <f>+D6*'9国ﾏｰｼﾞﾝ比率'!H6</f>
        <v>0</v>
      </c>
      <c r="I6" s="266">
        <f>'10県IO185'!U7</f>
        <v>0</v>
      </c>
      <c r="J6" s="237"/>
      <c r="K6" s="237"/>
      <c r="L6" s="237"/>
      <c r="M6" s="238"/>
      <c r="N6" s="266">
        <f>'10県IO185'!V7</f>
        <v>164</v>
      </c>
      <c r="O6" s="237">
        <f>+N6*'9国ﾏｰｼﾞﾝ比率'!O6</f>
        <v>17.119515885022693</v>
      </c>
      <c r="P6" s="237">
        <f>+N6*'9国ﾏｰｼﾞﾝ比率'!P6</f>
        <v>0</v>
      </c>
      <c r="Q6" s="237">
        <f>+N6*'9国ﾏｰｼﾞﾝ比率'!Q6</f>
        <v>12.529500756429652</v>
      </c>
      <c r="R6" s="238">
        <f>+N6*'9国ﾏｰｼﾞﾝ比率'!R6</f>
        <v>193.64901664145233</v>
      </c>
      <c r="S6" s="266">
        <f>'10県IO185'!W7</f>
        <v>1934</v>
      </c>
      <c r="T6" s="237">
        <f>+S6*'9国ﾏｰｼﾞﾝ比率'!T6</f>
        <v>892.49610029885559</v>
      </c>
      <c r="U6" s="237">
        <f>+S6*'9国ﾏｰｼﾞﾝ比率'!U6</f>
        <v>0</v>
      </c>
      <c r="V6" s="237">
        <f>+S6*'9国ﾏｰｼﾞﾝ比率'!V6</f>
        <v>291.38989722282963</v>
      </c>
      <c r="W6" s="238">
        <f>+S6*'9国ﾏｰｼﾞﾝ比率'!W6</f>
        <v>3117.8859975216856</v>
      </c>
      <c r="X6" s="266">
        <f>'10県IO185'!X7</f>
        <v>139</v>
      </c>
      <c r="Y6" s="237">
        <f>+X6*'9国ﾏｰｼﾞﾝ比率'!Y6</f>
        <v>50.673540720027958</v>
      </c>
      <c r="Z6" s="237">
        <f>+X6*'9国ﾏｰｼﾞﾝ比率'!Z6</f>
        <v>0</v>
      </c>
      <c r="AA6" s="237">
        <f>+X6*'9国ﾏｰｼﾞﾝ比率'!AA6</f>
        <v>21.474309681929395</v>
      </c>
      <c r="AB6" s="238">
        <f>+X6*'9国ﾏｰｼﾞﾝ比率'!AB6</f>
        <v>211.14785040195736</v>
      </c>
      <c r="AC6" s="266">
        <f>'10県IO185'!Y7</f>
        <v>24015</v>
      </c>
      <c r="AD6" s="237">
        <f>+AC6*'9国ﾏｰｼﾞﾝ比率'!AD6</f>
        <v>3134.4305725823897</v>
      </c>
      <c r="AE6" s="237">
        <f>+AC6*'9国ﾏｰｼﾞﾝ比率'!AE6</f>
        <v>0</v>
      </c>
      <c r="AF6" s="237">
        <f>+AC6*'9国ﾏｰｼﾞﾝ比率'!AF6</f>
        <v>1980.3239705776305</v>
      </c>
      <c r="AG6" s="238">
        <f>+AC6*'9国ﾏｰｼﾞﾝ比率'!AG6</f>
        <v>29129.754543160019</v>
      </c>
      <c r="AH6" s="266">
        <f>'10県IO185'!Z7</f>
        <v>6631</v>
      </c>
      <c r="AI6" s="237">
        <f>+AH6*'9国ﾏｰｼﾞﾝ比率'!AI6</f>
        <v>1129.1516615327173</v>
      </c>
      <c r="AJ6" s="237">
        <f>+AH6*'9国ﾏｰｼﾞﾝ比率'!AJ6</f>
        <v>76.184596596035973</v>
      </c>
      <c r="AK6" s="237">
        <f>+AH6*'9国ﾏｰｼﾞﾝ比率'!AK6</f>
        <v>637.48505709574033</v>
      </c>
      <c r="AL6" s="238">
        <f>+AH6*'9国ﾏｰｼﾞﾝ比率'!AL6</f>
        <v>8473.8213152244934</v>
      </c>
      <c r="AM6" s="266">
        <f>'10県IO185'!AA7</f>
        <v>353</v>
      </c>
      <c r="AN6" s="237">
        <f>+AM6*'9国ﾏｰｼﾞﾝ比率'!AN6</f>
        <v>139.73503591380688</v>
      </c>
      <c r="AO6" s="237">
        <f>+AM6*'9国ﾏｰｼﾞﾝ比率'!AO6</f>
        <v>0</v>
      </c>
      <c r="AP6" s="237">
        <f>+AM6*'9国ﾏｰｼﾞﾝ比率'!AP6</f>
        <v>63.182979032141048</v>
      </c>
      <c r="AQ6" s="238">
        <f>+AM6*'9国ﾏｰｼﾞﾝ比率'!AQ6</f>
        <v>555.9180149459479</v>
      </c>
      <c r="AR6" s="266">
        <f>'10県IO185'!AB7</f>
        <v>122</v>
      </c>
      <c r="AS6" s="237">
        <f>+AR6*'9国ﾏｰｼﾞﾝ比率'!AS6</f>
        <v>14.569615384615386</v>
      </c>
      <c r="AT6" s="237">
        <f>+AR6*'9国ﾏｰｼﾞﾝ比率'!AT6</f>
        <v>0</v>
      </c>
      <c r="AU6" s="237">
        <f>+AR6*'9国ﾏｰｼﾞﾝ比率'!AU6</f>
        <v>10.20576923076923</v>
      </c>
      <c r="AV6" s="238">
        <f>+AR6*'9国ﾏｰｼﾞﾝ比率'!AV6</f>
        <v>146.77538461538464</v>
      </c>
      <c r="AW6" s="266">
        <f>'10県IO185'!AD7</f>
        <v>0</v>
      </c>
      <c r="AX6" s="237"/>
      <c r="AY6" s="237"/>
      <c r="AZ6" s="237"/>
      <c r="BA6" s="238"/>
      <c r="BB6" s="266">
        <f>'10県IO185'!AX7</f>
        <v>0</v>
      </c>
      <c r="BC6" s="237"/>
      <c r="BD6" s="237"/>
      <c r="BE6" s="237"/>
      <c r="BF6" s="238"/>
      <c r="BG6" s="266">
        <f>'10県IO185'!GA7</f>
        <v>2025</v>
      </c>
      <c r="BH6" s="237">
        <f>+BG6*'9国ﾏｰｼﾞﾝ比率'!BH6</f>
        <v>940.2404891006081</v>
      </c>
      <c r="BI6" s="237">
        <f>+BG6*'9国ﾏｰｼﾞﾝ比率'!BI6</f>
        <v>340.82661954207185</v>
      </c>
      <c r="BJ6" s="237">
        <f>+BG6*'9国ﾏｰｼﾞﾝ比率'!BJ6</f>
        <v>319.39992975215682</v>
      </c>
      <c r="BK6" s="713">
        <f>+BG6*'9国ﾏｰｼﾞﾝ比率'!BK6</f>
        <v>3625.4670383948364</v>
      </c>
      <c r="BL6" s="710">
        <f>'10県IO185'!GP7</f>
        <v>5471</v>
      </c>
      <c r="BM6" s="714">
        <f>+BL6*'9国ﾏｰｼﾞﾝ比率'!BM6</f>
        <v>2040.9540930887504</v>
      </c>
      <c r="BN6" s="714">
        <f>+BL6*'9国ﾏｰｼﾞﾝ比率'!BN6</f>
        <v>2572.8857893134418</v>
      </c>
      <c r="BO6" s="714">
        <f>+BL6*'9国ﾏｰｼﾞﾝ比率'!BO6</f>
        <v>751.70032539199269</v>
      </c>
      <c r="BP6" s="713">
        <f>+BL6*'9国ﾏｰｼﾞﾝ比率'!BP6</f>
        <v>10836.540207794185</v>
      </c>
      <c r="BQ6" s="710">
        <f>'10県IO185'!GQ7</f>
        <v>42148</v>
      </c>
      <c r="BR6" s="710">
        <f>'10県IO185'!GX7</f>
        <v>44351</v>
      </c>
      <c r="BS6" s="710">
        <f>'10県IO185'!HE7</f>
        <v>-40844</v>
      </c>
      <c r="BT6" s="712">
        <f>'10県IO185'!HG7</f>
        <v>3507</v>
      </c>
      <c r="BU6" s="65">
        <f t="shared" ref="BU6:BU14" si="5">+(BT6-(BR6-BQ6))/BQ6</f>
        <v>3.0938597323716427E-2</v>
      </c>
      <c r="BV6" s="63">
        <f t="shared" ref="BV6:BV14" si="6">-BS6/BQ6</f>
        <v>0.9690614026762836</v>
      </c>
      <c r="BW6" s="218"/>
      <c r="BX6" s="57">
        <f t="shared" si="0"/>
        <v>0</v>
      </c>
      <c r="BY6" s="33">
        <f t="shared" si="0"/>
        <v>0</v>
      </c>
      <c r="BZ6" s="33">
        <f t="shared" si="0"/>
        <v>0</v>
      </c>
      <c r="CA6" s="33">
        <f t="shared" si="0"/>
        <v>0</v>
      </c>
      <c r="CB6" s="33"/>
      <c r="CC6" s="33">
        <f t="shared" si="1"/>
        <v>0</v>
      </c>
      <c r="CD6" s="33">
        <f t="shared" si="2"/>
        <v>71.076128801217578</v>
      </c>
      <c r="CE6" s="33">
        <f t="shared" si="2"/>
        <v>0.83813303888507562</v>
      </c>
      <c r="CF6" s="33">
        <f t="shared" si="2"/>
        <v>86.244501477215081</v>
      </c>
      <c r="CG6" s="33">
        <f t="shared" si="2"/>
        <v>5.8412366826822648</v>
      </c>
      <c r="CH6" s="33">
        <f t="shared" si="3"/>
        <v>53.310136931996496</v>
      </c>
      <c r="CI6" s="33">
        <f t="shared" si="3"/>
        <v>66.669661882030354</v>
      </c>
      <c r="CJ6" s="33">
        <f t="shared" si="3"/>
        <v>2.0202011859731424</v>
      </c>
      <c r="CK6" s="33">
        <f t="shared" si="4"/>
        <v>0</v>
      </c>
      <c r="CL6" s="33">
        <f t="shared" si="4"/>
        <v>0</v>
      </c>
      <c r="CM6" s="33">
        <f t="shared" si="4"/>
        <v>0</v>
      </c>
      <c r="CN6" s="33">
        <f t="shared" si="4"/>
        <v>0</v>
      </c>
      <c r="CO6" s="33">
        <f t="shared" si="4"/>
        <v>0</v>
      </c>
      <c r="CP6" s="33">
        <f t="shared" si="4"/>
        <v>0</v>
      </c>
      <c r="CQ6" s="60">
        <f t="shared" si="4"/>
        <v>0</v>
      </c>
      <c r="CR6" s="218"/>
      <c r="CS6" s="240">
        <f t="shared" ref="CS6:CS14" si="7">+SUM(BY6:CA6)+CC6</f>
        <v>0</v>
      </c>
      <c r="CT6" s="237"/>
      <c r="CU6" s="237"/>
      <c r="CV6" s="237"/>
      <c r="CW6" s="237"/>
      <c r="CX6" s="240">
        <f t="shared" ref="CX6:CX14" si="8">+CF6+CG6</f>
        <v>92.085738159897346</v>
      </c>
      <c r="CY6" s="241">
        <f>+CX6*'9国ﾏｰｼﾞﾝ比率'!$O6</f>
        <v>9.6125808366609942</v>
      </c>
      <c r="CZ6" s="241">
        <f>+CX6*'9国ﾏｰｼﾞﾝ比率'!$P6</f>
        <v>0</v>
      </c>
      <c r="DA6" s="241">
        <f>+CX6*'9国ﾏｰｼﾞﾝ比率'!$Q6</f>
        <v>7.0352946703098578</v>
      </c>
      <c r="DB6" s="242">
        <f>+CX6*'9国ﾏｰｼﾞﾝ比率'!$R6</f>
        <v>108.73361366686819</v>
      </c>
      <c r="DC6" s="240">
        <f t="shared" ref="DC6:DC14" si="9">+CH6+CI6</f>
        <v>119.97979881402685</v>
      </c>
      <c r="DD6" s="241">
        <f>+DC6*'9国ﾏｰｼﾞﾝ比率'!$AS6</f>
        <v>14.328356742982821</v>
      </c>
      <c r="DE6" s="241">
        <f>+DC6*'9国ﾏｰｼﾞﾝ比率'!$AT6</f>
        <v>0</v>
      </c>
      <c r="DF6" s="241">
        <f>+DC6*'9国ﾏｰｼﾞﾝ比率'!$AU6</f>
        <v>10.036771631558015</v>
      </c>
      <c r="DG6" s="242">
        <f>+DC6*'9国ﾏｰｼﾞﾝ比率'!$AV6</f>
        <v>144.34492718856771</v>
      </c>
      <c r="DH6" s="240">
        <f t="shared" ref="DH6:DH14" si="10">+CO6+CP6</f>
        <v>0</v>
      </c>
      <c r="DI6" s="241"/>
      <c r="DJ6" s="241"/>
      <c r="DK6" s="241"/>
      <c r="DL6" s="242"/>
    </row>
    <row r="7" spans="1:116" x14ac:dyDescent="0.2">
      <c r="A7" s="218" t="s">
        <v>490</v>
      </c>
      <c r="B7" s="218" t="s">
        <v>2185</v>
      </c>
      <c r="C7" s="224" t="s">
        <v>527</v>
      </c>
      <c r="D7" s="536">
        <f>'10県IO185'!T8</f>
        <v>257</v>
      </c>
      <c r="E7" s="237">
        <f>+D7*'9国ﾏｰｼﾞﾝ比率'!E7</f>
        <v>139.08235294117645</v>
      </c>
      <c r="F7" s="237">
        <f>+D7*'9国ﾏｰｼﾞﾝ比率'!F7</f>
        <v>0</v>
      </c>
      <c r="G7" s="237">
        <f>+D7*'9国ﾏｰｼﾞﾝ比率'!G7</f>
        <v>33.667408585055639</v>
      </c>
      <c r="H7" s="238">
        <f>+D7*'9国ﾏｰｼﾞﾝ比率'!H7</f>
        <v>429.74976152623208</v>
      </c>
      <c r="I7" s="266">
        <f>'10県IO185'!U8</f>
        <v>361</v>
      </c>
      <c r="J7" s="237">
        <f>+I7*'9国ﾏｰｼﾞﾝ比率'!J7</f>
        <v>195.41807636539392</v>
      </c>
      <c r="K7" s="237">
        <f>+I7*'9国ﾏｰｼﾞﾝ比率'!K7</f>
        <v>0</v>
      </c>
      <c r="L7" s="237">
        <f>+I7*'9国ﾏｰｼﾞﾝ比率'!L7</f>
        <v>47.284195263412279</v>
      </c>
      <c r="M7" s="238">
        <f>+I7*'9国ﾏｰｼﾞﾝ比率'!M7</f>
        <v>603.7022716288061</v>
      </c>
      <c r="N7" s="266">
        <f>'10県IO185'!V8</f>
        <v>0</v>
      </c>
      <c r="O7" s="237"/>
      <c r="P7" s="237"/>
      <c r="Q7" s="237"/>
      <c r="R7" s="238"/>
      <c r="S7" s="266">
        <f>'10県IO185'!W8</f>
        <v>1007</v>
      </c>
      <c r="T7" s="237">
        <f>+S7*'9国ﾏｰｼﾞﾝ比率'!T7</f>
        <v>544.94472553179924</v>
      </c>
      <c r="U7" s="237">
        <f>+S7*'9国ﾏｰｼﾞﾝ比率'!U7</f>
        <v>0</v>
      </c>
      <c r="V7" s="237">
        <f>+S7*'9国ﾏｰｼﾞﾝ比率'!V7</f>
        <v>132.19580001088079</v>
      </c>
      <c r="W7" s="238">
        <f>+S7*'9国ﾏｰｼﾞﾝ比率'!W7</f>
        <v>1684.1405255426798</v>
      </c>
      <c r="X7" s="266">
        <f>'10県IO185'!X8</f>
        <v>5558</v>
      </c>
      <c r="Y7" s="237">
        <f>+X7*'9国ﾏｰｼﾞﾝ比率'!Y7</f>
        <v>3007.8501784848618</v>
      </c>
      <c r="Z7" s="237">
        <f>+X7*'9国ﾏｰｼﾞﾝ比率'!Z7</f>
        <v>0</v>
      </c>
      <c r="AA7" s="237">
        <f>+X7*'9国ﾏｰｼﾞﾝ比率'!AA7</f>
        <v>729.78296240800319</v>
      </c>
      <c r="AB7" s="238">
        <f>+X7*'9国ﾏｰｼﾞﾝ比率'!AB7</f>
        <v>9295.6331408928654</v>
      </c>
      <c r="AC7" s="266">
        <f>'10県IO185'!Y8</f>
        <v>1670</v>
      </c>
      <c r="AD7" s="237">
        <f>+AC7*'9国ﾏｰｼﾞﾝ比率'!AD7</f>
        <v>903.78347396911317</v>
      </c>
      <c r="AE7" s="237">
        <f>+AC7*'9国ﾏｰｼﾞﾝ比率'!AE7</f>
        <v>0</v>
      </c>
      <c r="AF7" s="237">
        <f>+AC7*'9国ﾏｰｼﾞﾝ比率'!AF7</f>
        <v>219.29883776468714</v>
      </c>
      <c r="AG7" s="238">
        <f>+AC7*'9国ﾏｰｼﾞﾝ比率'!AG7</f>
        <v>2793.0823117338005</v>
      </c>
      <c r="AH7" s="266">
        <f>'10県IO185'!Z8</f>
        <v>9393</v>
      </c>
      <c r="AI7" s="237">
        <f>+AH7*'9国ﾏｰｼﾞﾝ比率'!AI7</f>
        <v>5083.2132069378222</v>
      </c>
      <c r="AJ7" s="237">
        <f>+AH7*'9国ﾏｰｼﾞﾝ比率'!AJ7</f>
        <v>537.40734056498036</v>
      </c>
      <c r="AK7" s="237">
        <f>+AH7*'9国ﾏｰｼﾞﾝ比率'!AK7</f>
        <v>1233.2710347840955</v>
      </c>
      <c r="AL7" s="238">
        <f>+AH7*'9国ﾏｰｼﾞﾝ比率'!AL7</f>
        <v>16246.891582286898</v>
      </c>
      <c r="AM7" s="266">
        <f>'10県IO185'!AA8</f>
        <v>0</v>
      </c>
      <c r="AN7" s="237"/>
      <c r="AO7" s="237"/>
      <c r="AP7" s="237"/>
      <c r="AQ7" s="238"/>
      <c r="AR7" s="266">
        <f>'10県IO185'!AB8</f>
        <v>121</v>
      </c>
      <c r="AS7" s="237">
        <f>+AR7*'9国ﾏｰｼﾞﾝ比率'!AS7</f>
        <v>65.474052478134112</v>
      </c>
      <c r="AT7" s="237">
        <f>+AR7*'9国ﾏｰｼﾞﾝ比率'!AT7</f>
        <v>0</v>
      </c>
      <c r="AU7" s="237">
        <f>+AR7*'9国ﾏｰｼﾞﾝ比率'!AU7</f>
        <v>15.898153547133138</v>
      </c>
      <c r="AV7" s="238">
        <f>+AR7*'9国ﾏｰｼﾞﾝ比率'!AV7</f>
        <v>202.37220602526725</v>
      </c>
      <c r="AW7" s="266">
        <f>'10県IO185'!AD8</f>
        <v>0</v>
      </c>
      <c r="AX7" s="237"/>
      <c r="AY7" s="237"/>
      <c r="AZ7" s="237"/>
      <c r="BA7" s="238"/>
      <c r="BB7" s="266">
        <f>'10県IO185'!AX8</f>
        <v>0</v>
      </c>
      <c r="BC7" s="237"/>
      <c r="BD7" s="237"/>
      <c r="BE7" s="237"/>
      <c r="BF7" s="238"/>
      <c r="BG7" s="266">
        <f>'10県IO185'!GA8</f>
        <v>17382</v>
      </c>
      <c r="BH7" s="237">
        <f>+BG7*'9国ﾏｰｼﾞﾝ比率'!BH7</f>
        <v>9404.9659484622625</v>
      </c>
      <c r="BI7" s="237">
        <f>+BG7*'9国ﾏｰｼﾞﾝ比率'!BI7</f>
        <v>3140.663117193661</v>
      </c>
      <c r="BJ7" s="237">
        <f>+BG7*'9国ﾏｰｼﾞﾝ比率'!BJ7</f>
        <v>2281.7550507491542</v>
      </c>
      <c r="BK7" s="713">
        <f>+BG7*'9国ﾏｰｼﾞﾝ比率'!BK7</f>
        <v>32209.384116405079</v>
      </c>
      <c r="BL7" s="710">
        <f>'10県IO185'!GP8</f>
        <v>65658</v>
      </c>
      <c r="BM7" s="714">
        <f>+BL7*'9国ﾏｰｼﾞﾝ比率'!BM7</f>
        <v>28493.143477614158</v>
      </c>
      <c r="BN7" s="714">
        <f>+BL7*'9国ﾏｰｼﾞﾝ比率'!BN7</f>
        <v>31678.870028261194</v>
      </c>
      <c r="BO7" s="714">
        <f>+BL7*'9国ﾏｰｼﾞﾝ比率'!BO7</f>
        <v>7038.849141008478</v>
      </c>
      <c r="BP7" s="713">
        <f>+BL7*'9国ﾏｰｼﾞﾝ比率'!BP7</f>
        <v>132868.86264688385</v>
      </c>
      <c r="BQ7" s="710">
        <f>'10県IO185'!GQ8</f>
        <v>108025</v>
      </c>
      <c r="BR7" s="710">
        <f>'10県IO185'!GX8</f>
        <v>134571</v>
      </c>
      <c r="BS7" s="710">
        <f>'10県IO185'!HE8</f>
        <v>-92142</v>
      </c>
      <c r="BT7" s="712">
        <f>'10県IO185'!HG8</f>
        <v>42429</v>
      </c>
      <c r="BU7" s="65">
        <f t="shared" si="5"/>
        <v>0.1470307799120574</v>
      </c>
      <c r="BV7" s="63">
        <f t="shared" si="6"/>
        <v>0.85296922008794263</v>
      </c>
      <c r="BW7" s="218"/>
      <c r="BX7" s="57">
        <f t="shared" si="0"/>
        <v>22.848188669140431</v>
      </c>
      <c r="BY7" s="33">
        <f t="shared" si="0"/>
        <v>49.245476454611527</v>
      </c>
      <c r="BZ7" s="33">
        <f t="shared" si="0"/>
        <v>2.7895642859875291</v>
      </c>
      <c r="CA7" s="33">
        <f t="shared" si="0"/>
        <v>125.48551126582763</v>
      </c>
      <c r="CB7" s="33"/>
      <c r="CC7" s="33">
        <f t="shared" si="1"/>
        <v>160.63125932443288</v>
      </c>
      <c r="CD7" s="33">
        <f t="shared" si="2"/>
        <v>0</v>
      </c>
      <c r="CE7" s="33">
        <f t="shared" si="2"/>
        <v>0</v>
      </c>
      <c r="CF7" s="33">
        <f t="shared" si="2"/>
        <v>0</v>
      </c>
      <c r="CG7" s="33">
        <f t="shared" si="2"/>
        <v>0</v>
      </c>
      <c r="CH7" s="33">
        <f t="shared" si="3"/>
        <v>52.873168596488327</v>
      </c>
      <c r="CI7" s="33">
        <f t="shared" si="3"/>
        <v>66.123189243653059</v>
      </c>
      <c r="CJ7" s="33">
        <f t="shared" si="3"/>
        <v>2.0036421598586083</v>
      </c>
      <c r="CK7" s="33">
        <f t="shared" si="4"/>
        <v>0</v>
      </c>
      <c r="CL7" s="33">
        <f t="shared" si="4"/>
        <v>0</v>
      </c>
      <c r="CM7" s="33">
        <f t="shared" si="4"/>
        <v>0</v>
      </c>
      <c r="CN7" s="33">
        <f t="shared" si="4"/>
        <v>0</v>
      </c>
      <c r="CO7" s="33">
        <f t="shared" si="4"/>
        <v>0</v>
      </c>
      <c r="CP7" s="33">
        <f t="shared" si="4"/>
        <v>0</v>
      </c>
      <c r="CQ7" s="60">
        <f t="shared" si="4"/>
        <v>0</v>
      </c>
      <c r="CR7" s="218"/>
      <c r="CS7" s="240">
        <f t="shared" si="7"/>
        <v>338.15181133085957</v>
      </c>
      <c r="CT7" s="237">
        <f>+CS7*'9国ﾏｰｼﾞﾝ比率'!$J7</f>
        <v>183.04979637049914</v>
      </c>
      <c r="CU7" s="237">
        <f>+CS7*'9国ﾏｰｼﾞﾝ比率'!$K7</f>
        <v>0</v>
      </c>
      <c r="CV7" s="237">
        <f>+CS7*'9国ﾏｰｼﾞﾝ比率'!$L7</f>
        <v>44.291513228933276</v>
      </c>
      <c r="CW7" s="237">
        <f>+CS7*'9国ﾏｰｼﾞﾝ比率'!$M7</f>
        <v>565.49312093029198</v>
      </c>
      <c r="CX7" s="240">
        <f t="shared" si="8"/>
        <v>0</v>
      </c>
      <c r="CY7" s="241"/>
      <c r="CZ7" s="241"/>
      <c r="DA7" s="241"/>
      <c r="DB7" s="242"/>
      <c r="DC7" s="240">
        <f t="shared" si="9"/>
        <v>118.99635784014139</v>
      </c>
      <c r="DD7" s="241">
        <f>+DC7*'9国ﾏｰｼﾞﾝ比率'!$AS7</f>
        <v>64.389865933324316</v>
      </c>
      <c r="DE7" s="241">
        <f>+DC7*'9国ﾏｰｼﾞﾝ比率'!$AT7</f>
        <v>0</v>
      </c>
      <c r="DF7" s="241">
        <f>+DC7*'9国ﾏｰｼﾞﾝ比率'!$AU7</f>
        <v>15.634895607373288</v>
      </c>
      <c r="DG7" s="242">
        <f>+DC7*'9国ﾏｰｼﾞﾝ比率'!$AV7</f>
        <v>199.021119380839</v>
      </c>
      <c r="DH7" s="240">
        <f t="shared" si="10"/>
        <v>0</v>
      </c>
      <c r="DI7" s="241"/>
      <c r="DJ7" s="241"/>
      <c r="DK7" s="241"/>
      <c r="DL7" s="242"/>
    </row>
    <row r="8" spans="1:116" x14ac:dyDescent="0.2">
      <c r="A8" s="218" t="s">
        <v>489</v>
      </c>
      <c r="B8" s="218" t="s">
        <v>2185</v>
      </c>
      <c r="C8" s="224" t="s">
        <v>528</v>
      </c>
      <c r="D8" s="536">
        <f>'10県IO185'!T9</f>
        <v>1</v>
      </c>
      <c r="E8" s="237">
        <f>+D8*'9国ﾏｰｼﾞﾝ比率'!E8</f>
        <v>0.8571428571428571</v>
      </c>
      <c r="F8" s="237">
        <f>+D8*'9国ﾏｰｼﾞﾝ比率'!F8</f>
        <v>0</v>
      </c>
      <c r="G8" s="237">
        <f>+D8*'9国ﾏｰｼﾞﾝ比率'!G8</f>
        <v>0</v>
      </c>
      <c r="H8" s="238">
        <f>+D8*'9国ﾏｰｼﾞﾝ比率'!H8</f>
        <v>1.8571428571428572</v>
      </c>
      <c r="I8" s="266">
        <f>'10県IO185'!U9</f>
        <v>51</v>
      </c>
      <c r="J8" s="237">
        <f>+I8*'9国ﾏｰｼﾞﾝ比率'!J8</f>
        <v>45.925123152709361</v>
      </c>
      <c r="K8" s="237">
        <f>+I8*'9国ﾏｰｼﾞﾝ比率'!K8</f>
        <v>0</v>
      </c>
      <c r="L8" s="237">
        <f>+I8*'9国ﾏｰｼﾞﾝ比率'!L8</f>
        <v>2.1605911330049263</v>
      </c>
      <c r="M8" s="238">
        <f>+I8*'9国ﾏｰｼﾞﾝ比率'!M8</f>
        <v>99.085714285714289</v>
      </c>
      <c r="N8" s="266">
        <f>'10県IO185'!V9</f>
        <v>0</v>
      </c>
      <c r="O8" s="237"/>
      <c r="P8" s="237"/>
      <c r="Q8" s="237"/>
      <c r="R8" s="238"/>
      <c r="S8" s="266">
        <f>'10県IO185'!W9</f>
        <v>800</v>
      </c>
      <c r="T8" s="237">
        <f>+S8*'9国ﾏｰｼﾞﾝ比率'!T8</f>
        <v>720.26718228159609</v>
      </c>
      <c r="U8" s="237">
        <f>+S8*'9国ﾏｰｼﾞﾝ比率'!U8</f>
        <v>0</v>
      </c>
      <c r="V8" s="237">
        <f>+S8*'9国ﾏｰｼﾞﾝ比率'!V8</f>
        <v>33.186851819300408</v>
      </c>
      <c r="W8" s="238">
        <f>+S8*'9国ﾏｰｼﾞﾝ比率'!W8</f>
        <v>1553.4540341008965</v>
      </c>
      <c r="X8" s="266">
        <f>'10県IO185'!X9</f>
        <v>1193</v>
      </c>
      <c r="Y8" s="237">
        <f>+X8*'9国ﾏｰｼﾞﾝ比率'!Y8</f>
        <v>1074.1114806602611</v>
      </c>
      <c r="Z8" s="237">
        <f>+X8*'9国ﾏｰｼﾞﾝ比率'!Z8</f>
        <v>0</v>
      </c>
      <c r="AA8" s="237">
        <f>+X8*'9国ﾏｰｼﾞﾝ比率'!AA8</f>
        <v>49.377679231337765</v>
      </c>
      <c r="AB8" s="238">
        <f>+X8*'9国ﾏｰｼﾞﾝ比率'!AB8</f>
        <v>2316.4891598915988</v>
      </c>
      <c r="AC8" s="266">
        <f>'10県IO185'!Y9</f>
        <v>67</v>
      </c>
      <c r="AD8" s="237">
        <f>+AC8*'9国ﾏｰｼﾞﾝ比率'!AD8</f>
        <v>60.337311058074782</v>
      </c>
      <c r="AE8" s="237">
        <f>+AC8*'9国ﾏｰｼﾞﾝ比率'!AE8</f>
        <v>0</v>
      </c>
      <c r="AF8" s="237">
        <f>+AC8*'9国ﾏｰｼﾞﾝ比率'!AF8</f>
        <v>2.8249801113762927</v>
      </c>
      <c r="AG8" s="238">
        <f>+AC8*'9国ﾏｰｼﾞﾝ比率'!AG8</f>
        <v>130.16229116945107</v>
      </c>
      <c r="AH8" s="266">
        <f>'10県IO185'!Z9</f>
        <v>4347</v>
      </c>
      <c r="AI8" s="237">
        <f>+AH8*'9国ﾏｰｼﾞﾝ比率'!AI8</f>
        <v>3913.8052899672625</v>
      </c>
      <c r="AJ8" s="237">
        <f>+AH8*'9国ﾏｰｼﾞﾝ比率'!AJ8</f>
        <v>44.747698344226066</v>
      </c>
      <c r="AK8" s="237">
        <f>+AH8*'9国ﾏｰｼﾞﾝ比率'!AK8</f>
        <v>179.91554489262879</v>
      </c>
      <c r="AL8" s="238">
        <f>+AH8*'9国ﾏｰｼﾞﾝ比率'!AL8</f>
        <v>8485.4685332041172</v>
      </c>
      <c r="AM8" s="266">
        <f>'10県IO185'!AA9</f>
        <v>155</v>
      </c>
      <c r="AN8" s="237">
        <f>+AM8*'9国ﾏｰｼﾞﾝ比率'!AN8</f>
        <v>139.53989703989706</v>
      </c>
      <c r="AO8" s="237">
        <f>+AM8*'9国ﾏｰｼﾞﾝ比率'!AO8</f>
        <v>0</v>
      </c>
      <c r="AP8" s="237">
        <f>+AM8*'9国ﾏｰｼﾞﾝ比率'!AP8</f>
        <v>6.4333976833976836</v>
      </c>
      <c r="AQ8" s="238">
        <f>+AM8*'9国ﾏｰｼﾞﾝ比率'!AQ8</f>
        <v>300.97329472329471</v>
      </c>
      <c r="AR8" s="266">
        <f>'10県IO185'!AB9</f>
        <v>579</v>
      </c>
      <c r="AS8" s="237">
        <f>+AR8*'9国ﾏｰｼﾞﾝ比率'!AS8</f>
        <v>521.29823917828321</v>
      </c>
      <c r="AT8" s="237">
        <f>+AR8*'9国ﾏｰｼﾞﾝ比率'!AT8</f>
        <v>0</v>
      </c>
      <c r="AU8" s="237">
        <f>+AR8*'9国ﾏｰｼﾞﾝ比率'!AU8</f>
        <v>23.97750061139643</v>
      </c>
      <c r="AV8" s="238">
        <f>+AR8*'9国ﾏｰｼﾞﾝ比率'!AV8</f>
        <v>1124.2757397896796</v>
      </c>
      <c r="AW8" s="266">
        <f>'10県IO185'!AD9</f>
        <v>0</v>
      </c>
      <c r="AX8" s="237"/>
      <c r="AY8" s="237"/>
      <c r="AZ8" s="237"/>
      <c r="BA8" s="238"/>
      <c r="BB8" s="266">
        <f>'10県IO185'!AX9</f>
        <v>0</v>
      </c>
      <c r="BC8" s="237"/>
      <c r="BD8" s="237"/>
      <c r="BE8" s="237"/>
      <c r="BF8" s="238"/>
      <c r="BG8" s="266">
        <f>'10県IO185'!GA9</f>
        <v>8494</v>
      </c>
      <c r="BH8" s="237">
        <f>+BG8*'9国ﾏｰｼﾞﾝ比率'!BH8</f>
        <v>7647.0181732703004</v>
      </c>
      <c r="BI8" s="237">
        <f>+BG8*'9国ﾏｰｼﾞﾝ比率'!BI8</f>
        <v>1534.1423668608143</v>
      </c>
      <c r="BJ8" s="237">
        <f>+BG8*'9国ﾏｰｼﾞﾝ比率'!BJ8</f>
        <v>357.93401415624101</v>
      </c>
      <c r="BK8" s="713">
        <f>+BG8*'9国ﾏｰｼﾞﾝ比率'!BK8</f>
        <v>18033.094554287356</v>
      </c>
      <c r="BL8" s="710">
        <f>'10県IO185'!GP9</f>
        <v>26684</v>
      </c>
      <c r="BM8" s="714">
        <f>+BL8*'9国ﾏｰｼﾞﾝ比率'!BM8</f>
        <v>20976.781688251238</v>
      </c>
      <c r="BN8" s="714">
        <f>+BL8*'9国ﾏｰｼﾞﾝ比率'!BN8</f>
        <v>13966.742994825179</v>
      </c>
      <c r="BO8" s="714">
        <f>+BL8*'9国ﾏｰｼﾞﾝ比率'!BO8</f>
        <v>982.08342140568948</v>
      </c>
      <c r="BP8" s="713">
        <f>+BL8*'9国ﾏｰｼﾞﾝ比率'!BP8</f>
        <v>62609.608104482104</v>
      </c>
      <c r="BQ8" s="710">
        <f>'10県IO185'!GQ9</f>
        <v>45412</v>
      </c>
      <c r="BR8" s="710">
        <f>'10県IO185'!GX9</f>
        <v>47690</v>
      </c>
      <c r="BS8" s="710">
        <f>'10県IO185'!HE9</f>
        <v>-44114</v>
      </c>
      <c r="BT8" s="712">
        <f>'10県IO185'!HG9</f>
        <v>3576</v>
      </c>
      <c r="BU8" s="65">
        <f t="shared" si="5"/>
        <v>2.8582753457235974E-2</v>
      </c>
      <c r="BV8" s="63">
        <f t="shared" si="6"/>
        <v>0.97141724654276407</v>
      </c>
      <c r="BW8" s="218"/>
      <c r="BX8" s="57">
        <f t="shared" si="0"/>
        <v>3.2278604491029417</v>
      </c>
      <c r="BY8" s="33">
        <f t="shared" si="0"/>
        <v>6.9571171722581386</v>
      </c>
      <c r="BZ8" s="33">
        <f t="shared" si="0"/>
        <v>0.39409356948854291</v>
      </c>
      <c r="CA8" s="33">
        <f t="shared" si="0"/>
        <v>17.727870012623846</v>
      </c>
      <c r="CB8" s="33"/>
      <c r="CC8" s="33">
        <f t="shared" si="1"/>
        <v>22.693058796526529</v>
      </c>
      <c r="CD8" s="33">
        <f t="shared" si="2"/>
        <v>0</v>
      </c>
      <c r="CE8" s="33">
        <f t="shared" si="2"/>
        <v>0</v>
      </c>
      <c r="CF8" s="33">
        <f t="shared" si="2"/>
        <v>0</v>
      </c>
      <c r="CG8" s="33">
        <f t="shared" si="2"/>
        <v>0</v>
      </c>
      <c r="CH8" s="33">
        <f t="shared" si="3"/>
        <v>253.00466625922928</v>
      </c>
      <c r="CI8" s="33">
        <f t="shared" si="3"/>
        <v>316.40765762045555</v>
      </c>
      <c r="CJ8" s="33">
        <f t="shared" si="3"/>
        <v>9.5876761203151588</v>
      </c>
      <c r="CK8" s="33">
        <f t="shared" si="4"/>
        <v>0</v>
      </c>
      <c r="CL8" s="33">
        <f t="shared" si="4"/>
        <v>0</v>
      </c>
      <c r="CM8" s="33">
        <f t="shared" si="4"/>
        <v>0</v>
      </c>
      <c r="CN8" s="33">
        <f t="shared" si="4"/>
        <v>0</v>
      </c>
      <c r="CO8" s="33">
        <f t="shared" si="4"/>
        <v>0</v>
      </c>
      <c r="CP8" s="33">
        <f t="shared" si="4"/>
        <v>0</v>
      </c>
      <c r="CQ8" s="60">
        <f t="shared" si="4"/>
        <v>0</v>
      </c>
      <c r="CR8" s="218"/>
      <c r="CS8" s="240">
        <f t="shared" si="7"/>
        <v>47.772139550897059</v>
      </c>
      <c r="CT8" s="237">
        <f>+CS8*'9国ﾏｰｼﾞﾝ比率'!$J8</f>
        <v>43.018458669477745</v>
      </c>
      <c r="CU8" s="237">
        <f>+CS8*'9国ﾏｰｼﾞﾝ比率'!$K8</f>
        <v>0</v>
      </c>
      <c r="CV8" s="237">
        <f>+CS8*'9国ﾏｰｼﾞﾝ比率'!$L8</f>
        <v>2.023844335653767</v>
      </c>
      <c r="CW8" s="237">
        <f>+CS8*'9国ﾏｰｼﾞﾝ比率'!$M8</f>
        <v>92.814442556028567</v>
      </c>
      <c r="CX8" s="240">
        <f t="shared" si="8"/>
        <v>0</v>
      </c>
      <c r="CY8" s="241"/>
      <c r="CZ8" s="241"/>
      <c r="DA8" s="241"/>
      <c r="DB8" s="242"/>
      <c r="DC8" s="240">
        <f t="shared" si="9"/>
        <v>569.41232387968489</v>
      </c>
      <c r="DD8" s="241">
        <f>+DC8*'9国ﾏｰｼﾞﾝ比率'!$AS8</f>
        <v>512.66604802226948</v>
      </c>
      <c r="DE8" s="241">
        <f>+DC8*'9国ﾏｰｼﾞﾝ比率'!$AT8</f>
        <v>0</v>
      </c>
      <c r="DF8" s="241">
        <f>+DC8*'9国ﾏｰｼﾞﾝ比率'!$AU8</f>
        <v>23.580456552611064</v>
      </c>
      <c r="DG8" s="242">
        <f>+DC8*'9国ﾏｰｼﾞﾝ比率'!$AV8</f>
        <v>1105.6588284545655</v>
      </c>
      <c r="DH8" s="240">
        <f t="shared" si="10"/>
        <v>0</v>
      </c>
      <c r="DI8" s="241"/>
      <c r="DJ8" s="241"/>
      <c r="DK8" s="241"/>
      <c r="DL8" s="242"/>
    </row>
    <row r="9" spans="1:116" x14ac:dyDescent="0.2">
      <c r="A9" s="218" t="s">
        <v>487</v>
      </c>
      <c r="B9" s="218" t="s">
        <v>2185</v>
      </c>
      <c r="C9" s="224" t="s">
        <v>529</v>
      </c>
      <c r="D9" s="536">
        <f>'10県IO185'!T10</f>
        <v>0</v>
      </c>
      <c r="E9" s="237"/>
      <c r="F9" s="237"/>
      <c r="G9" s="237"/>
      <c r="H9" s="238"/>
      <c r="I9" s="266">
        <f>'10県IO185'!U10</f>
        <v>2</v>
      </c>
      <c r="J9" s="237">
        <f>+I9*'9国ﾏｰｼﾞﾝ比率'!J9</f>
        <v>0.21621621621621623</v>
      </c>
      <c r="K9" s="237">
        <f>+I9*'9国ﾏｰｼﾞﾝ比率'!K9</f>
        <v>0</v>
      </c>
      <c r="L9" s="237">
        <f>+I9*'9国ﾏｰｼﾞﾝ比率'!L9</f>
        <v>0.16216216216216217</v>
      </c>
      <c r="M9" s="238">
        <f>+I9*'9国ﾏｰｼﾞﾝ比率'!M9</f>
        <v>2.3783783783783785</v>
      </c>
      <c r="N9" s="266">
        <f>'10県IO185'!V10</f>
        <v>3745</v>
      </c>
      <c r="O9" s="237">
        <f>+N9*'9国ﾏｰｼﾞﾝ比率'!O9</f>
        <v>1093.3837316783308</v>
      </c>
      <c r="P9" s="237">
        <f>+N9*'9国ﾏｰｼﾞﾝ比率'!P9</f>
        <v>0</v>
      </c>
      <c r="Q9" s="237">
        <f>+N9*'9国ﾏｰｼﾞﾝ比率'!Q9</f>
        <v>481.1679651393107</v>
      </c>
      <c r="R9" s="238">
        <f>+N9*'9国ﾏｰｼﾞﾝ比率'!R9</f>
        <v>5319.5516968176416</v>
      </c>
      <c r="S9" s="266">
        <f>'10県IO185'!W10</f>
        <v>1232</v>
      </c>
      <c r="T9" s="237">
        <f>+S9*'9国ﾏｰｼﾞﾝ比率'!T9</f>
        <v>276.19873730441947</v>
      </c>
      <c r="U9" s="237">
        <f>+S9*'9国ﾏｰｼﾞﾝ比率'!U9</f>
        <v>0</v>
      </c>
      <c r="V9" s="237">
        <f>+S9*'9国ﾏｰｼﾞﾝ比率'!V9</f>
        <v>52.659895690365083</v>
      </c>
      <c r="W9" s="238">
        <f>+S9*'9国ﾏｰｼﾞﾝ比率'!W9</f>
        <v>1560.8586329947846</v>
      </c>
      <c r="X9" s="266">
        <f>'10県IO185'!X10</f>
        <v>6</v>
      </c>
      <c r="Y9" s="237">
        <f>+X9*'9国ﾏｰｼﾞﾝ比率'!Y9</f>
        <v>0.81600000000000006</v>
      </c>
      <c r="Z9" s="237">
        <f>+X9*'9国ﾏｰｼﾞﾝ比率'!Z9</f>
        <v>0</v>
      </c>
      <c r="AA9" s="237">
        <f>+X9*'9国ﾏｰｼﾞﾝ比率'!AA9</f>
        <v>0.48</v>
      </c>
      <c r="AB9" s="238">
        <f>+X9*'9国ﾏｰｼﾞﾝ比率'!AB9</f>
        <v>7.2959999999999994</v>
      </c>
      <c r="AC9" s="266">
        <f>'10県IO185'!Y10</f>
        <v>38262</v>
      </c>
      <c r="AD9" s="237">
        <f>+AC9*'9国ﾏｰｼﾞﾝ比率'!AD9</f>
        <v>5074.943208956488</v>
      </c>
      <c r="AE9" s="237">
        <f>+AC9*'9国ﾏｰｼﾞﾝ比率'!AE9</f>
        <v>0</v>
      </c>
      <c r="AF9" s="237">
        <f>+AC9*'9国ﾏｰｼﾞﾝ比率'!AF9</f>
        <v>2567.6063074812419</v>
      </c>
      <c r="AG9" s="238">
        <f>+AC9*'9国ﾏｰｼﾞﾝ比率'!AG9</f>
        <v>45904.549516437728</v>
      </c>
      <c r="AH9" s="266">
        <f>'10県IO185'!Z10</f>
        <v>1644</v>
      </c>
      <c r="AI9" s="237">
        <f>+AH9*'9国ﾏｰｼﾞﾝ比率'!AI9</f>
        <v>252.24666254088942</v>
      </c>
      <c r="AJ9" s="237">
        <f>+AH9*'9国ﾏｰｼﾞﾝ比率'!AJ9</f>
        <v>45.27504199451861</v>
      </c>
      <c r="AK9" s="237">
        <f>+AH9*'9国ﾏｰｼﾞﾝ比率'!AK9</f>
        <v>132.99089382017505</v>
      </c>
      <c r="AL9" s="238">
        <f>+AH9*'9国ﾏｰｼﾞﾝ比率'!AL9</f>
        <v>2074.5125983555831</v>
      </c>
      <c r="AM9" s="266">
        <f>'10県IO185'!AA10</f>
        <v>217</v>
      </c>
      <c r="AN9" s="237">
        <f>+AM9*'9国ﾏｰｼﾞﾝ比率'!AN9</f>
        <v>100.50446350428847</v>
      </c>
      <c r="AO9" s="237">
        <f>+AM9*'9国ﾏｰｼﾞﾝ比率'!AO9</f>
        <v>0</v>
      </c>
      <c r="AP9" s="237">
        <f>+AM9*'9国ﾏｰｼﾞﾝ比率'!AP9</f>
        <v>13.142307019079292</v>
      </c>
      <c r="AQ9" s="238">
        <f>+AM9*'9国ﾏｰｼﾞﾝ比率'!AQ9</f>
        <v>330.64677052336776</v>
      </c>
      <c r="AR9" s="266">
        <f>'10県IO185'!AB10</f>
        <v>15072</v>
      </c>
      <c r="AS9" s="237">
        <f>+AR9*'9国ﾏｰｼﾞﾝ比率'!AS9</f>
        <v>4137.1127870058626</v>
      </c>
      <c r="AT9" s="237">
        <f>+AR9*'9国ﾏｰｼﾞﾝ比率'!AT9</f>
        <v>0</v>
      </c>
      <c r="AU9" s="237">
        <f>+AR9*'9国ﾏｰｼﾞﾝ比率'!AU9</f>
        <v>350.09815980358439</v>
      </c>
      <c r="AV9" s="238">
        <f>+AR9*'9国ﾏｰｼﾞﾝ比率'!AV9</f>
        <v>19559.210946809446</v>
      </c>
      <c r="AW9" s="266">
        <f>'10県IO185'!AD10</f>
        <v>0</v>
      </c>
      <c r="AX9" s="237"/>
      <c r="AY9" s="237"/>
      <c r="AZ9" s="237"/>
      <c r="BA9" s="238"/>
      <c r="BB9" s="266">
        <f>'10県IO185'!AX10</f>
        <v>0</v>
      </c>
      <c r="BC9" s="237"/>
      <c r="BD9" s="237"/>
      <c r="BE9" s="237"/>
      <c r="BF9" s="238"/>
      <c r="BG9" s="266">
        <f>'10県IO185'!GA10</f>
        <v>54</v>
      </c>
      <c r="BH9" s="237">
        <f>+BG9*'9国ﾏｰｼﾞﾝ比率'!BH9</f>
        <v>5.5693069306930694</v>
      </c>
      <c r="BI9" s="237">
        <f>+BG9*'9国ﾏｰｼﾞﾝ比率'!BI9</f>
        <v>3.0297029702970297</v>
      </c>
      <c r="BJ9" s="237">
        <f>+BG9*'9国ﾏｰｼﾞﾝ比率'!BJ9</f>
        <v>4.0544554455445549</v>
      </c>
      <c r="BK9" s="713">
        <f>+BG9*'9国ﾏｰｼﾞﾝ比率'!BK9</f>
        <v>66.653465346534659</v>
      </c>
      <c r="BL9" s="710">
        <f>'10県IO185'!GP10</f>
        <v>-233</v>
      </c>
      <c r="BM9" s="714">
        <f>+BL9*'9国ﾏｰｼﾞﾝ比率'!BM9</f>
        <v>-13.151642796967144</v>
      </c>
      <c r="BN9" s="714">
        <f>+BL9*'9国ﾏｰｼﾞﾝ比率'!BN9</f>
        <v>-10.123119508966182</v>
      </c>
      <c r="BO9" s="714">
        <f>+BL9*'9国ﾏｰｼﾞﾝ比率'!BO9</f>
        <v>-7.038512456372608</v>
      </c>
      <c r="BP9" s="713">
        <f>+BL9*'9国ﾏｰｼﾞﾝ比率'!BP9</f>
        <v>-263.31327476230592</v>
      </c>
      <c r="BQ9" s="710">
        <f>'10県IO185'!GQ10</f>
        <v>73619</v>
      </c>
      <c r="BR9" s="710">
        <f>'10県IO185'!GX10</f>
        <v>73696</v>
      </c>
      <c r="BS9" s="710">
        <f>'10県IO185'!HE10</f>
        <v>-73584</v>
      </c>
      <c r="BT9" s="712">
        <f>'10県IO185'!HG10</f>
        <v>112</v>
      </c>
      <c r="BU9" s="738">
        <f t="shared" si="5"/>
        <v>4.7542074736141483E-4</v>
      </c>
      <c r="BV9" s="651">
        <f t="shared" si="6"/>
        <v>0.9995245792526386</v>
      </c>
      <c r="BW9" s="218"/>
      <c r="BX9" s="57">
        <f t="shared" si="0"/>
        <v>0.12658276270991928</v>
      </c>
      <c r="BY9" s="33">
        <f t="shared" si="0"/>
        <v>0.27282812440227994</v>
      </c>
      <c r="BZ9" s="33">
        <f t="shared" si="0"/>
        <v>1.5454649783864427E-2</v>
      </c>
      <c r="CA9" s="33">
        <f t="shared" si="0"/>
        <v>0.69521058873034691</v>
      </c>
      <c r="CB9" s="33"/>
      <c r="CC9" s="33">
        <f t="shared" si="1"/>
        <v>0.88992387437358933</v>
      </c>
      <c r="CD9" s="33">
        <f t="shared" si="2"/>
        <v>1623.04940463756</v>
      </c>
      <c r="CE9" s="33">
        <f t="shared" si="2"/>
        <v>19.139074576979318</v>
      </c>
      <c r="CF9" s="33">
        <f t="shared" si="2"/>
        <v>1969.4247440986003</v>
      </c>
      <c r="CG9" s="33">
        <f t="shared" si="2"/>
        <v>133.38677668686026</v>
      </c>
      <c r="CH9" s="33">
        <f t="shared" si="3"/>
        <v>6585.9867527791084</v>
      </c>
      <c r="CI9" s="33">
        <f t="shared" si="3"/>
        <v>8236.4356056226352</v>
      </c>
      <c r="CJ9" s="33">
        <f t="shared" si="3"/>
        <v>249.57764159825572</v>
      </c>
      <c r="CK9" s="33">
        <f t="shared" si="4"/>
        <v>0</v>
      </c>
      <c r="CL9" s="33">
        <f t="shared" si="4"/>
        <v>0</v>
      </c>
      <c r="CM9" s="33">
        <f t="shared" si="4"/>
        <v>0</v>
      </c>
      <c r="CN9" s="33">
        <f t="shared" si="4"/>
        <v>0</v>
      </c>
      <c r="CO9" s="33">
        <f t="shared" si="4"/>
        <v>0</v>
      </c>
      <c r="CP9" s="33">
        <f t="shared" si="4"/>
        <v>0</v>
      </c>
      <c r="CQ9" s="60">
        <f t="shared" si="4"/>
        <v>0</v>
      </c>
      <c r="CR9" s="218"/>
      <c r="CS9" s="240">
        <f t="shared" si="7"/>
        <v>1.8734172372900806</v>
      </c>
      <c r="CT9" s="237">
        <f>+CS9*'9国ﾏｰｼﾞﾝ比率'!$J9</f>
        <v>0.20253159322054926</v>
      </c>
      <c r="CU9" s="237">
        <f>+CS9*'9国ﾏｰｼﾞﾝ比率'!$K9</f>
        <v>0</v>
      </c>
      <c r="CV9" s="237">
        <f>+CS9*'9国ﾏｰｼﾞﾝ比率'!$L9</f>
        <v>0.15189869491541194</v>
      </c>
      <c r="CW9" s="237">
        <f>+CS9*'9国ﾏｰｼﾞﾝ比率'!$M9</f>
        <v>2.2278475254260419</v>
      </c>
      <c r="CX9" s="240">
        <f t="shared" si="8"/>
        <v>2102.8115207854607</v>
      </c>
      <c r="CY9" s="241">
        <f>+CX9*'9国ﾏｰｼﾞﾝ比率'!$O9</f>
        <v>613.93321965623318</v>
      </c>
      <c r="CZ9" s="241">
        <f>+CX9*'9国ﾏｰｼﾞﾝ比率'!$P9</f>
        <v>0</v>
      </c>
      <c r="DA9" s="241">
        <f>+CX9*'9国ﾏｰｼﾞﾝ比率'!$Q9</f>
        <v>270.17504419969009</v>
      </c>
      <c r="DB9" s="242">
        <f>+CX9*'9国ﾏｰｼﾞﾝ比率'!$R9</f>
        <v>2986.919784641384</v>
      </c>
      <c r="DC9" s="240">
        <f t="shared" si="9"/>
        <v>14822.422358401744</v>
      </c>
      <c r="DD9" s="241">
        <f>+DC9*'9国ﾏｰｼﾞﾝ比率'!$AS9</f>
        <v>4068.6062283270599</v>
      </c>
      <c r="DE9" s="241">
        <f>+DC9*'9国ﾏｰｼﾞﾝ比率'!$AT9</f>
        <v>0</v>
      </c>
      <c r="DF9" s="241">
        <f>+DC9*'9国ﾏｰｼﾞﾝ比率'!$AU9</f>
        <v>344.30087523274653</v>
      </c>
      <c r="DG9" s="242">
        <f>+DC9*'9国ﾏｰｼﾞﾝ比率'!$AV9</f>
        <v>19235.329461961548</v>
      </c>
      <c r="DH9" s="240">
        <f t="shared" si="10"/>
        <v>0</v>
      </c>
      <c r="DI9" s="241"/>
      <c r="DJ9" s="241"/>
      <c r="DK9" s="241"/>
      <c r="DL9" s="242"/>
    </row>
    <row r="10" spans="1:116" x14ac:dyDescent="0.2">
      <c r="A10" s="218" t="s">
        <v>472</v>
      </c>
      <c r="B10" s="218" t="s">
        <v>2185</v>
      </c>
      <c r="C10" s="224" t="s">
        <v>530</v>
      </c>
      <c r="D10" s="536">
        <f>'10県IO185'!T12</f>
        <v>108392</v>
      </c>
      <c r="E10" s="237">
        <f>+D10*'9国ﾏｰｼﾞﾝ比率'!E10</f>
        <v>5088.8158522728418</v>
      </c>
      <c r="F10" s="237">
        <f>+D10*'9国ﾏｰｼﾞﾝ比率'!F10</f>
        <v>0</v>
      </c>
      <c r="G10" s="237">
        <f>+D10*'9国ﾏｰｼﾞﾝ比率'!G10</f>
        <v>2223.0735084194584</v>
      </c>
      <c r="H10" s="238">
        <f>+D10*'9国ﾏｰｼﾞﾝ比率'!H10</f>
        <v>115703.88936069229</v>
      </c>
      <c r="I10" s="266">
        <f>'10県IO185'!U12</f>
        <v>215</v>
      </c>
      <c r="J10" s="237">
        <f>+I10*'9国ﾏｰｼﾞﾝ比率'!J10</f>
        <v>28.403324584426944</v>
      </c>
      <c r="K10" s="237">
        <f>+I10*'9国ﾏｰｼﾞﾝ比率'!K10</f>
        <v>0</v>
      </c>
      <c r="L10" s="237">
        <f>+I10*'9国ﾏｰｼﾞﾝ比率'!L10</f>
        <v>6.8657042869641289</v>
      </c>
      <c r="M10" s="238">
        <f>+I10*'9国ﾏｰｼﾞﾝ比率'!M10</f>
        <v>250.26902887139107</v>
      </c>
      <c r="N10" s="266">
        <f>'10県IO185'!V12</f>
        <v>0</v>
      </c>
      <c r="O10" s="237"/>
      <c r="P10" s="237"/>
      <c r="Q10" s="237"/>
      <c r="R10" s="238"/>
      <c r="S10" s="266">
        <f>'10県IO185'!W12</f>
        <v>1113</v>
      </c>
      <c r="T10" s="237">
        <f>+S10*'9国ﾏｰｼﾞﾝ比率'!T10</f>
        <v>147.05949284785436</v>
      </c>
      <c r="U10" s="237">
        <f>+S10*'9国ﾏｰｼﾞﾝ比率'!U10</f>
        <v>20.417750325097529</v>
      </c>
      <c r="V10" s="237">
        <f>+S10*'9国ﾏｰｼﾞﾝ比率'!V10</f>
        <v>35.511378413524056</v>
      </c>
      <c r="W10" s="238">
        <f>+S10*'9国ﾏｰｼﾞﾝ比率'!W10</f>
        <v>1315.988621586476</v>
      </c>
      <c r="X10" s="266">
        <f>'10県IO185'!X12</f>
        <v>0</v>
      </c>
      <c r="Y10" s="237"/>
      <c r="Z10" s="237"/>
      <c r="AA10" s="237"/>
      <c r="AB10" s="238"/>
      <c r="AC10" s="266">
        <f>'10県IO185'!Y12</f>
        <v>942</v>
      </c>
      <c r="AD10" s="237">
        <f>+AC10*'9国ﾏｰｼﾞﾝ比率'!AD10</f>
        <v>124.43286478856672</v>
      </c>
      <c r="AE10" s="237">
        <f>+AC10*'9国ﾏｰｼﾞﾝ比率'!AE10</f>
        <v>0</v>
      </c>
      <c r="AF10" s="237">
        <f>+AC10*'9国ﾏｰｼﾞﾝ比率'!AF10</f>
        <v>30.138681409163091</v>
      </c>
      <c r="AG10" s="238">
        <f>+AC10*'9国ﾏｰｼﾞﾝ比率'!AG10</f>
        <v>1096.5715461977297</v>
      </c>
      <c r="AH10" s="266">
        <f>'10県IO185'!Z12</f>
        <v>3945</v>
      </c>
      <c r="AI10" s="237">
        <f>+AH10*'9国ﾏｰｼﾞﾝ比率'!AI10</f>
        <v>541.6472291318355</v>
      </c>
      <c r="AJ10" s="237">
        <f>+AH10*'9国ﾏｰｼﾞﾝ比率'!AJ10</f>
        <v>46.276760592097219</v>
      </c>
      <c r="AK10" s="237">
        <f>+AH10*'9国ﾏｰｼﾞﾝ比率'!AK10</f>
        <v>137.59694980222648</v>
      </c>
      <c r="AL10" s="238">
        <f>+AH10*'9国ﾏｰｼﾞﾝ比率'!AL10</f>
        <v>4670.5209395261591</v>
      </c>
      <c r="AM10" s="266">
        <f>'10県IO185'!AA12</f>
        <v>0</v>
      </c>
      <c r="AN10" s="237"/>
      <c r="AO10" s="237"/>
      <c r="AP10" s="237"/>
      <c r="AQ10" s="238"/>
      <c r="AR10" s="266">
        <f>'10県IO185'!AB12</f>
        <v>0</v>
      </c>
      <c r="AS10" s="237"/>
      <c r="AT10" s="237"/>
      <c r="AU10" s="237"/>
      <c r="AV10" s="238"/>
      <c r="AW10" s="266">
        <f>'10県IO185'!AD12</f>
        <v>0</v>
      </c>
      <c r="AX10" s="237"/>
      <c r="AY10" s="237"/>
      <c r="AZ10" s="237"/>
      <c r="BA10" s="238"/>
      <c r="BB10" s="266">
        <f>'10県IO185'!AX12</f>
        <v>0</v>
      </c>
      <c r="BC10" s="237"/>
      <c r="BD10" s="237"/>
      <c r="BE10" s="237"/>
      <c r="BF10" s="238"/>
      <c r="BG10" s="266">
        <f>'10県IO185'!GA12</f>
        <v>7291</v>
      </c>
      <c r="BH10" s="237">
        <f>+BG10*'9国ﾏｰｼﾞﾝ比率'!BH10</f>
        <v>154.44256329882879</v>
      </c>
      <c r="BI10" s="237">
        <f>+BG10*'9国ﾏｰｼﾞﾝ比率'!BI10</f>
        <v>304.05741240219658</v>
      </c>
      <c r="BJ10" s="237">
        <f>+BG10*'9国ﾏｰｼﾞﾝ比率'!BJ10</f>
        <v>29.984977158963893</v>
      </c>
      <c r="BK10" s="713">
        <f>+BG10*'9国ﾏｰｼﾞﾝ比率'!BK10</f>
        <v>928.8256366331342</v>
      </c>
      <c r="BL10" s="710">
        <f>'10県IO185'!GP12</f>
        <v>17382</v>
      </c>
      <c r="BM10" s="714">
        <f>+BL10*'9国ﾏｰｼﾞﾝ比率'!BM10</f>
        <v>1281.6044801343835</v>
      </c>
      <c r="BN10" s="714">
        <f>+BL10*'9国ﾏｰｼﾞﾝ比率'!BN10</f>
        <v>2145.220918560703</v>
      </c>
      <c r="BO10" s="714">
        <f>+BL10*'9国ﾏｰｼﾞﾝ比率'!BO10</f>
        <v>311.43247021949992</v>
      </c>
      <c r="BP10" s="713">
        <f>+BL10*'9国ﾏｰｼﾞﾝ比率'!BP10</f>
        <v>21120.257868914585</v>
      </c>
      <c r="BQ10" s="710">
        <f>'10県IO185'!GQ12</f>
        <v>150231</v>
      </c>
      <c r="BR10" s="710">
        <f>'10県IO185'!GX12</f>
        <v>187975</v>
      </c>
      <c r="BS10" s="710">
        <f>'10県IO185'!HE12</f>
        <v>-125886</v>
      </c>
      <c r="BT10" s="712">
        <f>'10県IO185'!HG12</f>
        <v>62089</v>
      </c>
      <c r="BU10" s="738">
        <f t="shared" si="5"/>
        <v>0.16205044231882901</v>
      </c>
      <c r="BV10" s="651">
        <f t="shared" si="6"/>
        <v>0.83794955768117096</v>
      </c>
      <c r="BW10" s="218"/>
      <c r="BX10" s="57">
        <f t="shared" si="0"/>
        <v>13.607646991316322</v>
      </c>
      <c r="BY10" s="33">
        <f t="shared" si="0"/>
        <v>29.329023373245093</v>
      </c>
      <c r="BZ10" s="33">
        <f t="shared" si="0"/>
        <v>1.6613748517654259</v>
      </c>
      <c r="CA10" s="33">
        <f t="shared" si="0"/>
        <v>74.735138288512303</v>
      </c>
      <c r="CB10" s="33"/>
      <c r="CC10" s="33">
        <f t="shared" si="1"/>
        <v>95.666816495160859</v>
      </c>
      <c r="CD10" s="33">
        <f t="shared" si="2"/>
        <v>0</v>
      </c>
      <c r="CE10" s="33">
        <f t="shared" si="2"/>
        <v>0</v>
      </c>
      <c r="CF10" s="33">
        <f t="shared" si="2"/>
        <v>0</v>
      </c>
      <c r="CG10" s="33">
        <f t="shared" si="2"/>
        <v>0</v>
      </c>
      <c r="CH10" s="33">
        <f t="shared" si="3"/>
        <v>0</v>
      </c>
      <c r="CI10" s="33">
        <f t="shared" si="3"/>
        <v>0</v>
      </c>
      <c r="CJ10" s="33">
        <f t="shared" si="3"/>
        <v>0</v>
      </c>
      <c r="CK10" s="33">
        <f t="shared" si="4"/>
        <v>0</v>
      </c>
      <c r="CL10" s="33">
        <f t="shared" si="4"/>
        <v>0</v>
      </c>
      <c r="CM10" s="33">
        <f t="shared" si="4"/>
        <v>0</v>
      </c>
      <c r="CN10" s="33">
        <f t="shared" si="4"/>
        <v>0</v>
      </c>
      <c r="CO10" s="33">
        <f t="shared" si="4"/>
        <v>0</v>
      </c>
      <c r="CP10" s="33">
        <f t="shared" si="4"/>
        <v>0</v>
      </c>
      <c r="CQ10" s="60">
        <f t="shared" si="4"/>
        <v>0</v>
      </c>
      <c r="CR10" s="218"/>
      <c r="CS10" s="240">
        <f t="shared" si="7"/>
        <v>201.3923530086837</v>
      </c>
      <c r="CT10" s="237">
        <f>+CS10*'9国ﾏｰｼﾞﾝ比率'!$J10</f>
        <v>26.605638936405281</v>
      </c>
      <c r="CU10" s="237">
        <f>+CS10*'9国ﾏｰｼﾞﾝ比率'!$K10</f>
        <v>0</v>
      </c>
      <c r="CV10" s="237">
        <f>+CS10*'9国ﾏｰｼﾞﾝ比率'!$L10</f>
        <v>6.4311643786675017</v>
      </c>
      <c r="CW10" s="237">
        <f>+CS10*'9国ﾏｰｼﾞﾝ比率'!$M10</f>
        <v>234.42915632375647</v>
      </c>
      <c r="CX10" s="240">
        <f t="shared" si="8"/>
        <v>0</v>
      </c>
      <c r="CY10" s="241"/>
      <c r="CZ10" s="241"/>
      <c r="DA10" s="241"/>
      <c r="DB10" s="242"/>
      <c r="DC10" s="240">
        <f t="shared" si="9"/>
        <v>0</v>
      </c>
      <c r="DD10" s="241"/>
      <c r="DE10" s="241"/>
      <c r="DF10" s="241"/>
      <c r="DG10" s="242"/>
      <c r="DH10" s="240">
        <f t="shared" si="10"/>
        <v>0</v>
      </c>
      <c r="DI10" s="241"/>
      <c r="DJ10" s="241"/>
      <c r="DK10" s="241"/>
      <c r="DL10" s="242"/>
    </row>
    <row r="11" spans="1:116" x14ac:dyDescent="0.2">
      <c r="A11" s="218" t="s">
        <v>1097</v>
      </c>
      <c r="B11" s="218" t="s">
        <v>2185</v>
      </c>
      <c r="C11" s="224" t="s">
        <v>531</v>
      </c>
      <c r="D11" s="536">
        <f>'10県IO185'!T16</f>
        <v>0</v>
      </c>
      <c r="E11" s="237"/>
      <c r="F11" s="237"/>
      <c r="G11" s="237"/>
      <c r="H11" s="238"/>
      <c r="I11" s="266">
        <f>'10県IO185'!U16</f>
        <v>18</v>
      </c>
      <c r="J11" s="237">
        <f>+I11*'9国ﾏｰｼﾞﾝ比率'!J11</f>
        <v>9.0517241379310356</v>
      </c>
      <c r="K11" s="237">
        <f>+I11*'9国ﾏｰｼﾞﾝ比率'!K11</f>
        <v>0</v>
      </c>
      <c r="L11" s="237">
        <f>+I11*'9国ﾏｰｼﾞﾝ比率'!L11</f>
        <v>0.62068965517241381</v>
      </c>
      <c r="M11" s="238">
        <f>+I11*'9国ﾏｰｼﾞﾝ比率'!M11</f>
        <v>27.672413793103448</v>
      </c>
      <c r="N11" s="266">
        <f>'10県IO185'!V16</f>
        <v>0</v>
      </c>
      <c r="O11" s="237"/>
      <c r="P11" s="237"/>
      <c r="Q11" s="237"/>
      <c r="R11" s="238"/>
      <c r="S11" s="266">
        <f>'10県IO185'!W16</f>
        <v>63</v>
      </c>
      <c r="T11" s="237">
        <f>+S11*'9国ﾏｰｼﾞﾝ比率'!T11</f>
        <v>31.723404255319146</v>
      </c>
      <c r="U11" s="237">
        <f>+S11*'9国ﾏｰｼﾞﾝ比率'!U11</f>
        <v>0</v>
      </c>
      <c r="V11" s="237">
        <f>+S11*'9国ﾏｰｼﾞﾝ比率'!V11</f>
        <v>2.2340425531914896</v>
      </c>
      <c r="W11" s="238">
        <f>+S11*'9国ﾏｰｼﾞﾝ比率'!W11</f>
        <v>96.957446808510625</v>
      </c>
      <c r="X11" s="266">
        <f>'10県IO185'!X16</f>
        <v>29</v>
      </c>
      <c r="Y11" s="237">
        <f>+X11*'9国ﾏｰｼﾞﾝ比率'!Y11</f>
        <v>14.574358974358974</v>
      </c>
      <c r="Z11" s="237">
        <f>+X11*'9国ﾏｰｼﾞﾝ比率'!Z11</f>
        <v>0</v>
      </c>
      <c r="AA11" s="237">
        <f>+X11*'9国ﾏｰｼﾞﾝ比率'!AA11</f>
        <v>1.0410256410256409</v>
      </c>
      <c r="AB11" s="238">
        <f>+X11*'9国ﾏｰｼﾞﾝ比率'!AB11</f>
        <v>44.61538461538462</v>
      </c>
      <c r="AC11" s="266">
        <f>'10県IO185'!Y16</f>
        <v>0</v>
      </c>
      <c r="AD11" s="237"/>
      <c r="AE11" s="237"/>
      <c r="AF11" s="237"/>
      <c r="AG11" s="238"/>
      <c r="AH11" s="266">
        <f>'10県IO185'!Z16</f>
        <v>745</v>
      </c>
      <c r="AI11" s="237">
        <f>+AH11*'9国ﾏｰｼﾞﾝ比率'!AI11</f>
        <v>374.85966918880871</v>
      </c>
      <c r="AJ11" s="237">
        <f>+AH11*'9国ﾏｰｼﾞﾝ比率'!AJ11</f>
        <v>82.391782509238084</v>
      </c>
      <c r="AK11" s="237">
        <f>+AH11*'9国ﾏｰｼﾞﾝ比率'!AK11</f>
        <v>27.595020235790955</v>
      </c>
      <c r="AL11" s="238">
        <f>+AH11*'9国ﾏｰｼﾞﾝ比率'!AL11</f>
        <v>1229.8464719338378</v>
      </c>
      <c r="AM11" s="266">
        <f>'10県IO185'!AA16</f>
        <v>0</v>
      </c>
      <c r="AN11" s="237"/>
      <c r="AO11" s="237"/>
      <c r="AP11" s="237"/>
      <c r="AQ11" s="238"/>
      <c r="AR11" s="266">
        <f>'10県IO185'!AB16</f>
        <v>0</v>
      </c>
      <c r="AS11" s="237"/>
      <c r="AT11" s="237"/>
      <c r="AU11" s="237"/>
      <c r="AV11" s="238"/>
      <c r="AW11" s="266">
        <f>'10県IO185'!AD16</f>
        <v>0</v>
      </c>
      <c r="AX11" s="237"/>
      <c r="AY11" s="237"/>
      <c r="AZ11" s="237"/>
      <c r="BA11" s="238"/>
      <c r="BB11" s="266">
        <f>'10県IO185'!AX16</f>
        <v>33</v>
      </c>
      <c r="BC11" s="237">
        <f>+BB11*'9国ﾏｰｼﾞﾝ比率'!BC11</f>
        <v>16.632423756019264</v>
      </c>
      <c r="BD11" s="237">
        <f>+BB11*'9国ﾏｰｼﾞﾝ比率'!BD11</f>
        <v>0</v>
      </c>
      <c r="BE11" s="237">
        <f>+BB11*'9国ﾏｰｼﾞﾝ比率'!BE11</f>
        <v>1.2182985553772072</v>
      </c>
      <c r="BF11" s="238">
        <f>+BB11*'9国ﾏｰｼﾞﾝ比率'!BF11</f>
        <v>50.850722311396474</v>
      </c>
      <c r="BG11" s="266">
        <f>'10県IO185'!GA16</f>
        <v>2307</v>
      </c>
      <c r="BH11" s="237">
        <f>+BG11*'9国ﾏｰｼﾞﾝ比率'!BH11</f>
        <v>1160.5624273424785</v>
      </c>
      <c r="BI11" s="237">
        <f>+BG11*'9国ﾏｰｼﾞﾝ比率'!BI11</f>
        <v>360.58608463148101</v>
      </c>
      <c r="BJ11" s="237">
        <f>+BG11*'9国ﾏｰｼﾞﾝ比率'!BJ11</f>
        <v>85.285514996512433</v>
      </c>
      <c r="BK11" s="713">
        <f>+BG11*'9国ﾏｰｼﾞﾝ比率'!BK11</f>
        <v>3913.4340269704717</v>
      </c>
      <c r="BL11" s="710">
        <f>'10県IO185'!GP16</f>
        <v>6957</v>
      </c>
      <c r="BM11" s="714">
        <f>+BL11*'9国ﾏｰｼﾞﾝ比率'!BM11</f>
        <v>3157.0611893830865</v>
      </c>
      <c r="BN11" s="714">
        <f>+BL11*'9国ﾏｰｼﾞﾝ比率'!BN11</f>
        <v>3261.9054889397748</v>
      </c>
      <c r="BO11" s="714">
        <f>+BL11*'9国ﾏｰｼﾞﾝ比率'!BO11</f>
        <v>235.42881636980968</v>
      </c>
      <c r="BP11" s="713">
        <f>+BL11*'9国ﾏｰｼﾞﾝ比率'!BP11</f>
        <v>13611.395494692671</v>
      </c>
      <c r="BQ11" s="710">
        <f>'10県IO185'!GQ16</f>
        <v>11415</v>
      </c>
      <c r="BR11" s="710">
        <f>'10県IO185'!GX16</f>
        <v>11595</v>
      </c>
      <c r="BS11" s="710">
        <f>'10県IO185'!HE16</f>
        <v>-10190</v>
      </c>
      <c r="BT11" s="712">
        <f>'10県IO185'!HG16</f>
        <v>1405</v>
      </c>
      <c r="BU11" s="738">
        <f t="shared" si="5"/>
        <v>0.10731493648707841</v>
      </c>
      <c r="BV11" s="651">
        <f t="shared" si="6"/>
        <v>0.89268506351292154</v>
      </c>
      <c r="BW11" s="218"/>
      <c r="BX11" s="57">
        <f t="shared" si="0"/>
        <v>1.1392448643892736</v>
      </c>
      <c r="BY11" s="33">
        <f t="shared" si="0"/>
        <v>2.4554531196205196</v>
      </c>
      <c r="BZ11" s="33">
        <f t="shared" si="0"/>
        <v>0.13909184805477984</v>
      </c>
      <c r="CA11" s="33">
        <f t="shared" si="0"/>
        <v>6.2568952985731228</v>
      </c>
      <c r="CB11" s="33"/>
      <c r="CC11" s="33">
        <f t="shared" si="1"/>
        <v>8.0093148693623046</v>
      </c>
      <c r="CD11" s="33">
        <f t="shared" si="2"/>
        <v>0</v>
      </c>
      <c r="CE11" s="33">
        <f t="shared" si="2"/>
        <v>0</v>
      </c>
      <c r="CF11" s="33">
        <f t="shared" si="2"/>
        <v>0</v>
      </c>
      <c r="CG11" s="33">
        <f t="shared" si="2"/>
        <v>0</v>
      </c>
      <c r="CH11" s="33">
        <f t="shared" si="3"/>
        <v>0</v>
      </c>
      <c r="CI11" s="33">
        <f t="shared" si="3"/>
        <v>0</v>
      </c>
      <c r="CJ11" s="33">
        <f t="shared" si="3"/>
        <v>0</v>
      </c>
      <c r="CK11" s="33">
        <f t="shared" si="4"/>
        <v>1.1275304754276434</v>
      </c>
      <c r="CL11" s="33">
        <f t="shared" si="4"/>
        <v>0</v>
      </c>
      <c r="CM11" s="33">
        <f t="shared" si="4"/>
        <v>2.1945928746200858</v>
      </c>
      <c r="CN11" s="33">
        <f t="shared" si="4"/>
        <v>8.8906176280187399</v>
      </c>
      <c r="CO11" s="33">
        <f t="shared" si="4"/>
        <v>0</v>
      </c>
      <c r="CP11" s="33">
        <f t="shared" si="4"/>
        <v>2.8336716444112837</v>
      </c>
      <c r="CQ11" s="60">
        <f t="shared" si="4"/>
        <v>17.953587377522247</v>
      </c>
      <c r="CR11" s="218"/>
      <c r="CS11" s="240">
        <f t="shared" si="7"/>
        <v>16.860755135610727</v>
      </c>
      <c r="CT11" s="237">
        <f>+CS11*'9国ﾏｰｼﾞﾝ比率'!$J11</f>
        <v>8.4788280135973491</v>
      </c>
      <c r="CU11" s="237">
        <f>+CS11*'9国ﾏｰｼﾞﾝ比率'!$K11</f>
        <v>0</v>
      </c>
      <c r="CV11" s="237">
        <f>+CS11*'9国ﾏｰｼﾞﾝ比率'!$L11</f>
        <v>0.58140534950381817</v>
      </c>
      <c r="CW11" s="237">
        <f>+CS11*'9国ﾏｰｼﾞﾝ比率'!$M11</f>
        <v>25.920988498711893</v>
      </c>
      <c r="CX11" s="240">
        <f t="shared" si="8"/>
        <v>0</v>
      </c>
      <c r="CY11" s="241"/>
      <c r="CZ11" s="241"/>
      <c r="DA11" s="241"/>
      <c r="DB11" s="242"/>
      <c r="DC11" s="240">
        <f t="shared" si="9"/>
        <v>0</v>
      </c>
      <c r="DD11" s="241"/>
      <c r="DE11" s="241"/>
      <c r="DF11" s="241"/>
      <c r="DG11" s="242"/>
      <c r="DH11" s="240">
        <f t="shared" si="10"/>
        <v>2.8336716444112837</v>
      </c>
      <c r="DI11" s="241">
        <f>+DH11*'9国ﾏｰｼﾞﾝ比率'!$BC11</f>
        <v>1.4282068962201335</v>
      </c>
      <c r="DJ11" s="241">
        <f>+DH11*'9国ﾏｰｼﾞﾝ比率'!$BD11</f>
        <v>0</v>
      </c>
      <c r="DK11" s="241">
        <f>+DH11*'9国ﾏｰｼﾞﾝ比率'!$BE11</f>
        <v>0.10461388093332188</v>
      </c>
      <c r="DL11" s="242">
        <f>+DH11*'9国ﾏｰｼﾞﾝ比率'!$BF11</f>
        <v>4.3664924215647396</v>
      </c>
    </row>
    <row r="12" spans="1:116" x14ac:dyDescent="0.2">
      <c r="A12" s="218" t="s">
        <v>1098</v>
      </c>
      <c r="B12" s="218" t="s">
        <v>2185</v>
      </c>
      <c r="C12" s="224" t="s">
        <v>532</v>
      </c>
      <c r="D12" s="536">
        <f>'10県IO185'!T17</f>
        <v>54</v>
      </c>
      <c r="E12" s="237"/>
      <c r="F12" s="237"/>
      <c r="G12" s="237"/>
      <c r="H12" s="238"/>
      <c r="I12" s="266">
        <f>'10県IO185'!U17</f>
        <v>18979</v>
      </c>
      <c r="J12" s="237">
        <f>+I12*'9国ﾏｰｼﾞﾝ比率'!J12</f>
        <v>2884.1327048463572</v>
      </c>
      <c r="K12" s="237">
        <f>+I12*'9国ﾏｰｼﾞﾝ比率'!K12</f>
        <v>0</v>
      </c>
      <c r="L12" s="237">
        <f>+I12*'9国ﾏｰｼﾞﾝ比率'!L12</f>
        <v>911.9913042097312</v>
      </c>
      <c r="M12" s="238">
        <f>+I12*'9国ﾏｰｼﾞﾝ比率'!M12</f>
        <v>22775.12400905609</v>
      </c>
      <c r="N12" s="266">
        <f>'10県IO185'!V17</f>
        <v>0</v>
      </c>
      <c r="O12" s="237"/>
      <c r="P12" s="237"/>
      <c r="Q12" s="237"/>
      <c r="R12" s="238"/>
      <c r="S12" s="266">
        <f>'10県IO185'!W17</f>
        <v>46</v>
      </c>
      <c r="T12" s="237">
        <f>+S12*'9国ﾏｰｼﾞﾝ比率'!T12</f>
        <v>9.6126401630988791</v>
      </c>
      <c r="U12" s="237">
        <f>+S12*'9国ﾏｰｼﾞﾝ比率'!U12</f>
        <v>0</v>
      </c>
      <c r="V12" s="237">
        <f>+S12*'9国ﾏｰｼﾞﾝ比率'!V12</f>
        <v>1.8756371049949032</v>
      </c>
      <c r="W12" s="238">
        <f>+S12*'9国ﾏｰｼﾞﾝ比率'!W12</f>
        <v>57.488277268093782</v>
      </c>
      <c r="X12" s="266">
        <f>'10県IO185'!X17</f>
        <v>0</v>
      </c>
      <c r="Y12" s="237"/>
      <c r="Z12" s="237"/>
      <c r="AA12" s="237"/>
      <c r="AB12" s="238"/>
      <c r="AC12" s="266">
        <f>'10県IO185'!Y17</f>
        <v>74</v>
      </c>
      <c r="AD12" s="237">
        <f>+AC12*'9国ﾏｰｼﾞﾝ比率'!AD12</f>
        <v>15.221006564551423</v>
      </c>
      <c r="AE12" s="237">
        <f>+AC12*'9国ﾏｰｼﾞﾝ比率'!AE12</f>
        <v>0</v>
      </c>
      <c r="AF12" s="237">
        <f>+AC12*'9国ﾏｰｼﾞﾝ比率'!AF12</f>
        <v>3.562363238512035</v>
      </c>
      <c r="AG12" s="238">
        <f>+AC12*'9国ﾏｰｼﾞﾝ比率'!AG12</f>
        <v>92.783369803063451</v>
      </c>
      <c r="AH12" s="266">
        <f>'10県IO185'!Z17</f>
        <v>2736</v>
      </c>
      <c r="AI12" s="237">
        <f>+AH12*'9国ﾏｰｼﾞﾝ比率'!AI12</f>
        <v>568.63302940572873</v>
      </c>
      <c r="AJ12" s="237">
        <f>+AH12*'9国ﾏｰｼﾞﾝ比率'!AJ12</f>
        <v>460.66574804303849</v>
      </c>
      <c r="AK12" s="237">
        <f>+AH12*'9国ﾏｰｼﾞﾝ比率'!AK12</f>
        <v>120.56079040722389</v>
      </c>
      <c r="AL12" s="238">
        <f>+AH12*'9国ﾏｰｼﾞﾝ比率'!AL12</f>
        <v>3885.8595678559909</v>
      </c>
      <c r="AM12" s="266">
        <f>'10県IO185'!AA17</f>
        <v>0</v>
      </c>
      <c r="AN12" s="237"/>
      <c r="AO12" s="237"/>
      <c r="AP12" s="237"/>
      <c r="AQ12" s="238"/>
      <c r="AR12" s="266">
        <f>'10県IO185'!AB17</f>
        <v>0</v>
      </c>
      <c r="AS12" s="237"/>
      <c r="AT12" s="237"/>
      <c r="AU12" s="237"/>
      <c r="AV12" s="238"/>
      <c r="AW12" s="266">
        <f>'10県IO185'!AD17</f>
        <v>0</v>
      </c>
      <c r="AX12" s="237"/>
      <c r="AY12" s="237"/>
      <c r="AZ12" s="237"/>
      <c r="BA12" s="238"/>
      <c r="BB12" s="266">
        <f>'10県IO185'!AX17</f>
        <v>0</v>
      </c>
      <c r="BC12" s="237"/>
      <c r="BD12" s="237"/>
      <c r="BE12" s="237"/>
      <c r="BF12" s="238"/>
      <c r="BG12" s="266">
        <f>'10県IO185'!GA17</f>
        <v>5240</v>
      </c>
      <c r="BH12" s="237">
        <f>+BG12*'9国ﾏｰｼﾞﾝ比率'!BH12</f>
        <v>1086.1589612869675</v>
      </c>
      <c r="BI12" s="237">
        <f>+BG12*'9国ﾏｰｼﾞﾝ比率'!BI12</f>
        <v>1178.9430429926938</v>
      </c>
      <c r="BJ12" s="237">
        <f>+BG12*'9国ﾏｰｼﾞﾝ比率'!BJ12</f>
        <v>294.83627311400778</v>
      </c>
      <c r="BK12" s="713">
        <f>+BG12*'9国ﾏｰｼﾞﾝ比率'!BK12</f>
        <v>7799.9382773936686</v>
      </c>
      <c r="BL12" s="710">
        <f>'10県IO185'!GP17</f>
        <v>15700</v>
      </c>
      <c r="BM12" s="714">
        <f>+BL12*'9国ﾏｰｼﾞﾝ比率'!BM12</f>
        <v>3045.0604086317585</v>
      </c>
      <c r="BN12" s="714">
        <f>+BL12*'9国ﾏｰｼﾞﾝ比率'!BN12</f>
        <v>10090.226082612484</v>
      </c>
      <c r="BO12" s="714">
        <f>+BL12*'9国ﾏｰｼﾞﾝ比率'!BO12</f>
        <v>727.49982901814792</v>
      </c>
      <c r="BP12" s="713">
        <f>+BL12*'9国ﾏｰｼﾞﾝ比率'!BP12</f>
        <v>29562.786320262392</v>
      </c>
      <c r="BQ12" s="710">
        <f>'10県IO185'!GQ17</f>
        <v>50777</v>
      </c>
      <c r="BR12" s="710">
        <f>'10県IO185'!GX17</f>
        <v>58495</v>
      </c>
      <c r="BS12" s="710">
        <f>'10県IO185'!HE17</f>
        <v>-12827</v>
      </c>
      <c r="BT12" s="712">
        <f>'10県IO185'!HG17</f>
        <v>45668</v>
      </c>
      <c r="BU12" s="738">
        <f t="shared" si="5"/>
        <v>0.74738562735096603</v>
      </c>
      <c r="BV12" s="651">
        <f t="shared" si="6"/>
        <v>0.25261437264903402</v>
      </c>
      <c r="BW12" s="218"/>
      <c r="BX12" s="57">
        <f t="shared" si="0"/>
        <v>1201.207126735779</v>
      </c>
      <c r="BY12" s="33">
        <f t="shared" si="0"/>
        <v>2589.0024865154355</v>
      </c>
      <c r="BZ12" s="33">
        <f t="shared" si="0"/>
        <v>146.65689912398147</v>
      </c>
      <c r="CA12" s="33">
        <f t="shared" si="0"/>
        <v>6597.2008817566275</v>
      </c>
      <c r="CB12" s="33"/>
      <c r="CC12" s="33">
        <f t="shared" si="1"/>
        <v>8444.9326058681763</v>
      </c>
      <c r="CD12" s="33">
        <f t="shared" si="2"/>
        <v>0</v>
      </c>
      <c r="CE12" s="33">
        <f t="shared" si="2"/>
        <v>0</v>
      </c>
      <c r="CF12" s="33">
        <f t="shared" si="2"/>
        <v>0</v>
      </c>
      <c r="CG12" s="33">
        <f t="shared" si="2"/>
        <v>0</v>
      </c>
      <c r="CH12" s="33">
        <f t="shared" si="3"/>
        <v>0</v>
      </c>
      <c r="CI12" s="33">
        <f t="shared" si="3"/>
        <v>0</v>
      </c>
      <c r="CJ12" s="33">
        <f t="shared" si="3"/>
        <v>0</v>
      </c>
      <c r="CK12" s="33">
        <f t="shared" si="4"/>
        <v>0</v>
      </c>
      <c r="CL12" s="33">
        <f t="shared" si="4"/>
        <v>0</v>
      </c>
      <c r="CM12" s="33">
        <f t="shared" si="4"/>
        <v>0</v>
      </c>
      <c r="CN12" s="33">
        <f t="shared" si="4"/>
        <v>0</v>
      </c>
      <c r="CO12" s="33">
        <f t="shared" si="4"/>
        <v>0</v>
      </c>
      <c r="CP12" s="33">
        <f t="shared" si="4"/>
        <v>0</v>
      </c>
      <c r="CQ12" s="60">
        <f t="shared" si="4"/>
        <v>0</v>
      </c>
      <c r="CR12" s="218"/>
      <c r="CS12" s="240">
        <f t="shared" si="7"/>
        <v>17777.792873264221</v>
      </c>
      <c r="CT12" s="237">
        <f>+CS12*'9国ﾏｰｼﾞﾝ比率'!$J12</f>
        <v>2701.5919619456154</v>
      </c>
      <c r="CU12" s="237">
        <f>+CS12*'9国ﾏｰｼﾞﾝ比率'!$K12</f>
        <v>0</v>
      </c>
      <c r="CV12" s="237">
        <f>+CS12*'9国ﾏｰｼﾞﾝ比率'!$L12</f>
        <v>854.27011478258612</v>
      </c>
      <c r="CW12" s="237">
        <f>+CS12*'9国ﾏｰｼﾞﾝ比率'!$M12</f>
        <v>21333.654949992422</v>
      </c>
      <c r="CX12" s="240">
        <f t="shared" si="8"/>
        <v>0</v>
      </c>
      <c r="CY12" s="241"/>
      <c r="CZ12" s="241"/>
      <c r="DA12" s="241"/>
      <c r="DB12" s="242"/>
      <c r="DC12" s="240">
        <f t="shared" si="9"/>
        <v>0</v>
      </c>
      <c r="DD12" s="241"/>
      <c r="DE12" s="241"/>
      <c r="DF12" s="241"/>
      <c r="DG12" s="242"/>
      <c r="DH12" s="240">
        <f t="shared" si="10"/>
        <v>0</v>
      </c>
      <c r="DI12" s="241"/>
      <c r="DJ12" s="241"/>
      <c r="DK12" s="241"/>
      <c r="DL12" s="242"/>
    </row>
    <row r="13" spans="1:116" x14ac:dyDescent="0.2">
      <c r="A13" s="218" t="s">
        <v>1099</v>
      </c>
      <c r="B13" s="218" t="s">
        <v>2185</v>
      </c>
      <c r="C13" s="224" t="s">
        <v>533</v>
      </c>
      <c r="D13" s="536">
        <f>'10県IO185'!T18</f>
        <v>0</v>
      </c>
      <c r="E13" s="237"/>
      <c r="F13" s="237"/>
      <c r="G13" s="237"/>
      <c r="H13" s="238"/>
      <c r="I13" s="266">
        <f>'10県IO185'!U18</f>
        <v>574</v>
      </c>
      <c r="J13" s="237">
        <f>+I13*'9国ﾏｰｼﾞﾝ比率'!J13</f>
        <v>146.34302241503977</v>
      </c>
      <c r="K13" s="237">
        <f>+I13*'9国ﾏｰｼﾞﾝ比率'!K13</f>
        <v>0</v>
      </c>
      <c r="L13" s="237">
        <f>+I13*'9国ﾏｰｼﾞﾝ比率'!L13</f>
        <v>24.321330441070138</v>
      </c>
      <c r="M13" s="238">
        <f>+I13*'9国ﾏｰｼﾞﾝ比率'!M13</f>
        <v>744.66435285610987</v>
      </c>
      <c r="N13" s="266">
        <f>'10県IO185'!V18</f>
        <v>0</v>
      </c>
      <c r="O13" s="237"/>
      <c r="P13" s="237"/>
      <c r="Q13" s="237"/>
      <c r="R13" s="238"/>
      <c r="S13" s="266">
        <f>'10県IO185'!W18</f>
        <v>0</v>
      </c>
      <c r="T13" s="237"/>
      <c r="U13" s="237"/>
      <c r="V13" s="237"/>
      <c r="W13" s="238"/>
      <c r="X13" s="266">
        <f>'10県IO185'!X18</f>
        <v>0</v>
      </c>
      <c r="Y13" s="237"/>
      <c r="Z13" s="237"/>
      <c r="AA13" s="237"/>
      <c r="AB13" s="238"/>
      <c r="AC13" s="266">
        <f>'10県IO185'!Y18</f>
        <v>0</v>
      </c>
      <c r="AD13" s="237"/>
      <c r="AE13" s="237"/>
      <c r="AF13" s="237"/>
      <c r="AG13" s="238"/>
      <c r="AH13" s="266">
        <f>'10県IO185'!Z18</f>
        <v>557</v>
      </c>
      <c r="AI13" s="237">
        <f>+AH13*'9国ﾏｰｼﾞﾝ比率'!AI13</f>
        <v>141.95975080498388</v>
      </c>
      <c r="AJ13" s="237">
        <f>+AH13*'9国ﾏｰｼﾞﾝ比率'!AJ13</f>
        <v>13.763194736105278</v>
      </c>
      <c r="AK13" s="237">
        <f>+AH13*'9国ﾏｰｼﾞﾝ比率'!AK13</f>
        <v>23.549489010219798</v>
      </c>
      <c r="AL13" s="238">
        <f>+AH13*'9国ﾏｰｼﾞﾝ比率'!AL13</f>
        <v>736.27243455130895</v>
      </c>
      <c r="AM13" s="266">
        <f>'10県IO185'!AA18</f>
        <v>0</v>
      </c>
      <c r="AN13" s="237"/>
      <c r="AO13" s="237"/>
      <c r="AP13" s="237"/>
      <c r="AQ13" s="238"/>
      <c r="AR13" s="266">
        <f>'10県IO185'!AB18</f>
        <v>0</v>
      </c>
      <c r="AS13" s="237"/>
      <c r="AT13" s="237"/>
      <c r="AU13" s="237"/>
      <c r="AV13" s="238"/>
      <c r="AW13" s="266">
        <f>'10県IO185'!AD18</f>
        <v>0</v>
      </c>
      <c r="AX13" s="237"/>
      <c r="AY13" s="237"/>
      <c r="AZ13" s="237"/>
      <c r="BA13" s="238"/>
      <c r="BB13" s="266">
        <f>'10県IO185'!AX18</f>
        <v>0</v>
      </c>
      <c r="BC13" s="237"/>
      <c r="BD13" s="237"/>
      <c r="BE13" s="237"/>
      <c r="BF13" s="238"/>
      <c r="BG13" s="266">
        <f>'10県IO185'!GA18</f>
        <v>2915</v>
      </c>
      <c r="BH13" s="237">
        <f>+BG13*'9国ﾏｰｼﾞﾝ比率'!BH13</f>
        <v>743.5959839234215</v>
      </c>
      <c r="BI13" s="237">
        <f>+BG13*'9国ﾏｰｼﾞﾝ比率'!BI13</f>
        <v>1634.3103025096643</v>
      </c>
      <c r="BJ13" s="237">
        <f>+BG13*'9国ﾏｰｼﾞﾝ比率'!BJ13</f>
        <v>127.8453856538013</v>
      </c>
      <c r="BK13" s="713">
        <f>+BG13*'9国ﾏｰｼﾞﾝ比率'!BK13</f>
        <v>5420.7516720868871</v>
      </c>
      <c r="BL13" s="710">
        <f>'10県IO185'!GP18</f>
        <v>726</v>
      </c>
      <c r="BM13" s="714">
        <f>+BL13*'9国ﾏｰｼﾞﾝ比率'!BM13</f>
        <v>175.9286004056795</v>
      </c>
      <c r="BN13" s="714">
        <f>+BL13*'9国ﾏｰｼﾞﾝ比率'!BN13</f>
        <v>1269.8864097363082</v>
      </c>
      <c r="BO13" s="714">
        <f>+BL13*'9国ﾏｰｼﾞﾝ比率'!BO13</f>
        <v>30.286815415821501</v>
      </c>
      <c r="BP13" s="713">
        <f>+BL13*'9国ﾏｰｼﾞﾝ比率'!BP13</f>
        <v>2202.1018255578097</v>
      </c>
      <c r="BQ13" s="710">
        <f>'10県IO185'!GQ18</f>
        <v>5249</v>
      </c>
      <c r="BR13" s="710">
        <f>'10県IO185'!GX18</f>
        <v>5278</v>
      </c>
      <c r="BS13" s="710">
        <f>'10県IO185'!HE18</f>
        <v>-5097</v>
      </c>
      <c r="BT13" s="712">
        <f>'10県IO185'!HG18</f>
        <v>181</v>
      </c>
      <c r="BU13" s="738">
        <f t="shared" si="5"/>
        <v>2.8957896742236616E-2</v>
      </c>
      <c r="BV13" s="651">
        <f t="shared" si="6"/>
        <v>0.97104210325776341</v>
      </c>
      <c r="BW13" s="218"/>
      <c r="BX13" s="57">
        <f t="shared" si="0"/>
        <v>36.329252897746834</v>
      </c>
      <c r="BY13" s="33">
        <f t="shared" si="0"/>
        <v>78.301671703454346</v>
      </c>
      <c r="BZ13" s="33">
        <f t="shared" si="0"/>
        <v>4.4354844879690907</v>
      </c>
      <c r="CA13" s="33">
        <f t="shared" si="0"/>
        <v>199.52543896560957</v>
      </c>
      <c r="CB13" s="33"/>
      <c r="CC13" s="33">
        <f t="shared" si="1"/>
        <v>255.40815194522014</v>
      </c>
      <c r="CD13" s="33">
        <f t="shared" si="2"/>
        <v>0</v>
      </c>
      <c r="CE13" s="33">
        <f t="shared" si="2"/>
        <v>0</v>
      </c>
      <c r="CF13" s="33">
        <f t="shared" si="2"/>
        <v>0</v>
      </c>
      <c r="CG13" s="33">
        <f t="shared" si="2"/>
        <v>0</v>
      </c>
      <c r="CH13" s="33">
        <f t="shared" si="3"/>
        <v>0</v>
      </c>
      <c r="CI13" s="33">
        <f t="shared" si="3"/>
        <v>0</v>
      </c>
      <c r="CJ13" s="33">
        <f t="shared" si="3"/>
        <v>0</v>
      </c>
      <c r="CK13" s="33">
        <f t="shared" si="4"/>
        <v>0</v>
      </c>
      <c r="CL13" s="33">
        <f t="shared" si="4"/>
        <v>0</v>
      </c>
      <c r="CM13" s="33">
        <f t="shared" si="4"/>
        <v>0</v>
      </c>
      <c r="CN13" s="33">
        <f t="shared" si="4"/>
        <v>0</v>
      </c>
      <c r="CO13" s="33">
        <f t="shared" si="4"/>
        <v>0</v>
      </c>
      <c r="CP13" s="33">
        <f t="shared" si="4"/>
        <v>0</v>
      </c>
      <c r="CQ13" s="60">
        <f t="shared" si="4"/>
        <v>0</v>
      </c>
      <c r="CR13" s="218"/>
      <c r="CS13" s="240">
        <f t="shared" si="7"/>
        <v>537.67074710225313</v>
      </c>
      <c r="CT13" s="237">
        <f>+CS13*'9国ﾏｰｼﾞﾝ比率'!$J13</f>
        <v>137.08077037473208</v>
      </c>
      <c r="CU13" s="237">
        <f>+CS13*'9国ﾏｰｼﾞﾝ比率'!$K13</f>
        <v>0</v>
      </c>
      <c r="CV13" s="237">
        <f>+CS13*'9国ﾏｰｼﾞﾝ比率'!$L13</f>
        <v>22.78199984106438</v>
      </c>
      <c r="CW13" s="237">
        <f>+CS13*'9国ﾏｰｼﾞﾝ比率'!$M13</f>
        <v>697.53351731804958</v>
      </c>
      <c r="CX13" s="240">
        <f t="shared" si="8"/>
        <v>0</v>
      </c>
      <c r="CY13" s="241"/>
      <c r="CZ13" s="241"/>
      <c r="DA13" s="241"/>
      <c r="DB13" s="242"/>
      <c r="DC13" s="240">
        <f t="shared" si="9"/>
        <v>0</v>
      </c>
      <c r="DD13" s="241"/>
      <c r="DE13" s="241"/>
      <c r="DF13" s="241"/>
      <c r="DG13" s="242"/>
      <c r="DH13" s="240">
        <f t="shared" si="10"/>
        <v>0</v>
      </c>
      <c r="DI13" s="241"/>
      <c r="DJ13" s="241"/>
      <c r="DK13" s="241"/>
      <c r="DL13" s="242"/>
    </row>
    <row r="14" spans="1:116" x14ac:dyDescent="0.2">
      <c r="A14" s="229" t="s">
        <v>444</v>
      </c>
      <c r="B14" s="229" t="s">
        <v>2185</v>
      </c>
      <c r="C14" s="426" t="s">
        <v>534</v>
      </c>
      <c r="D14" s="536">
        <f>'10県IO185'!T22</f>
        <v>54835</v>
      </c>
      <c r="E14" s="237">
        <f>+D14*'9国ﾏｰｼﾞﾝ比率'!E14</f>
        <v>10753.256423555595</v>
      </c>
      <c r="F14" s="237">
        <f>+D14*'9国ﾏｰｼﾞﾝ比率'!F14</f>
        <v>0</v>
      </c>
      <c r="G14" s="237">
        <f>+D14*'9国ﾏｰｼﾞﾝ比率'!G14</f>
        <v>1479.297152654827</v>
      </c>
      <c r="H14" s="238">
        <f>+D14*'9国ﾏｰｼﾞﾝ比率'!H14</f>
        <v>67067.553576210426</v>
      </c>
      <c r="I14" s="266">
        <f>'10県IO185'!U22</f>
        <v>490</v>
      </c>
      <c r="J14" s="237">
        <f>+I14*'9国ﾏｰｼﾞﾝ比率'!J14</f>
        <v>124.37563797209936</v>
      </c>
      <c r="K14" s="237">
        <f>+I14*'9国ﾏｰｼﾞﾝ比率'!K14</f>
        <v>0</v>
      </c>
      <c r="L14" s="237">
        <f>+I14*'9国ﾏｰｼﾞﾝ比率'!L14</f>
        <v>16.338890779176591</v>
      </c>
      <c r="M14" s="238">
        <f>+I14*'9国ﾏｰｼﾞﾝ比率'!M14</f>
        <v>630.71452875127602</v>
      </c>
      <c r="N14" s="266">
        <f>'10県IO185'!V22</f>
        <v>0</v>
      </c>
      <c r="O14" s="237"/>
      <c r="P14" s="237"/>
      <c r="Q14" s="237"/>
      <c r="R14" s="238"/>
      <c r="S14" s="266">
        <f>'10県IO185'!W22</f>
        <v>13826</v>
      </c>
      <c r="T14" s="237">
        <f>+S14*'9国ﾏｰｼﾞﾝ比率'!T14</f>
        <v>3555.9811563905041</v>
      </c>
      <c r="U14" s="237">
        <f>+S14*'9国ﾏｰｼﾞﾝ比率'!U14</f>
        <v>0</v>
      </c>
      <c r="V14" s="237">
        <f>+S14*'9国ﾏｰｼﾞﾝ比率'!V14</f>
        <v>563.87503221741747</v>
      </c>
      <c r="W14" s="238">
        <f>+S14*'9国ﾏｰｼﾞﾝ比率'!W14</f>
        <v>17945.856188607919</v>
      </c>
      <c r="X14" s="266">
        <f>'10県IO185'!X22</f>
        <v>0</v>
      </c>
      <c r="Y14" s="237"/>
      <c r="Z14" s="237"/>
      <c r="AA14" s="237"/>
      <c r="AB14" s="238"/>
      <c r="AC14" s="266">
        <f>'10県IO185'!Y22</f>
        <v>5608</v>
      </c>
      <c r="AD14" s="237">
        <f>+AC14*'9国ﾏｰｼﾞﾝ比率'!AD14</f>
        <v>1457.6609413219362</v>
      </c>
      <c r="AE14" s="237">
        <f>+AC14*'9国ﾏｰｼﾞﾝ比率'!AE14</f>
        <v>0</v>
      </c>
      <c r="AF14" s="237">
        <f>+AC14*'9国ﾏｰｼﾞﾝ比率'!AF14</f>
        <v>187.37048087519827</v>
      </c>
      <c r="AG14" s="238">
        <f>+AC14*'9国ﾏｰｼﾞﾝ比率'!AG14</f>
        <v>7253.0314221971339</v>
      </c>
      <c r="AH14" s="266">
        <f>'10県IO185'!Z22</f>
        <v>29417</v>
      </c>
      <c r="AI14" s="237">
        <f>+AH14*'9国ﾏｰｼﾞﾝ比率'!AI14</f>
        <v>6611.9066213415981</v>
      </c>
      <c r="AJ14" s="237">
        <f>+AH14*'9国ﾏｰｼﾞﾝ比率'!AJ14</f>
        <v>1956.9706181691483</v>
      </c>
      <c r="AK14" s="237">
        <f>+AH14*'9国ﾏｰｼﾞﾝ比率'!AK14</f>
        <v>1026.4284594366609</v>
      </c>
      <c r="AL14" s="238">
        <f>+AH14*'9国ﾏｰｼﾞﾝ比率'!AL14</f>
        <v>39012.305698947406</v>
      </c>
      <c r="AM14" s="266">
        <f>'10県IO185'!AA22</f>
        <v>37</v>
      </c>
      <c r="AN14" s="237"/>
      <c r="AO14" s="237"/>
      <c r="AP14" s="237"/>
      <c r="AQ14" s="238"/>
      <c r="AR14" s="266">
        <f>'10県IO185'!AB22</f>
        <v>4356</v>
      </c>
      <c r="AS14" s="237"/>
      <c r="AT14" s="237"/>
      <c r="AU14" s="237"/>
      <c r="AV14" s="238"/>
      <c r="AW14" s="266">
        <f>'10県IO185'!AD22</f>
        <v>0</v>
      </c>
      <c r="AX14" s="237"/>
      <c r="AY14" s="237"/>
      <c r="AZ14" s="237"/>
      <c r="BA14" s="238"/>
      <c r="BB14" s="266">
        <f>'10県IO185'!AX22</f>
        <v>0</v>
      </c>
      <c r="BC14" s="237"/>
      <c r="BD14" s="237"/>
      <c r="BE14" s="237"/>
      <c r="BF14" s="238"/>
      <c r="BG14" s="266">
        <f>'10県IO185'!GA22</f>
        <v>71193</v>
      </c>
      <c r="BH14" s="237">
        <f>+BG14*'9国ﾏｰｼﾞﾝ比率'!BH14</f>
        <v>16238.424637064867</v>
      </c>
      <c r="BI14" s="237">
        <f>+BG14*'9国ﾏｰｼﾞﾝ比率'!BI14</f>
        <v>8474.5920003287374</v>
      </c>
      <c r="BJ14" s="237">
        <f>+BG14*'9国ﾏｰｼﾞﾝ比率'!BJ14</f>
        <v>2605.5857605278738</v>
      </c>
      <c r="BK14" s="713">
        <f>+BG14*'9国ﾏｰｼﾞﾝ比率'!BK14</f>
        <v>98511.602397921481</v>
      </c>
      <c r="BL14" s="710">
        <f>'10県IO185'!GP22</f>
        <v>177316</v>
      </c>
      <c r="BM14" s="714">
        <f>+BL14*'9国ﾏｰｼﾞﾝ比率'!BM14</f>
        <v>39890.591663115061</v>
      </c>
      <c r="BN14" s="714">
        <f>+BL14*'9国ﾏｰｼﾞﾝ比率'!BN14</f>
        <v>69223.426887500667</v>
      </c>
      <c r="BO14" s="714">
        <f>+BL14*'9国ﾏｰｼﾞﾝ比率'!BO14</f>
        <v>6832.4196981877576</v>
      </c>
      <c r="BP14" s="713">
        <f>+BL14*'9国ﾏｰｼﾞﾝ比率'!BP14</f>
        <v>293262.43824880349</v>
      </c>
      <c r="BQ14" s="710">
        <f>'10県IO185'!GQ22</f>
        <v>377915</v>
      </c>
      <c r="BR14" s="710">
        <f>'10県IO185'!GX22</f>
        <v>549943</v>
      </c>
      <c r="BS14" s="710">
        <f>'10県IO185'!HE22</f>
        <v>-245100</v>
      </c>
      <c r="BT14" s="712">
        <f>'10県IO185'!HG22</f>
        <v>304843</v>
      </c>
      <c r="BU14" s="738">
        <f t="shared" si="5"/>
        <v>0.35144146170435153</v>
      </c>
      <c r="BV14" s="651">
        <f t="shared" si="6"/>
        <v>0.64855853829564847</v>
      </c>
      <c r="BW14" s="218"/>
      <c r="BX14" s="58">
        <f t="shared" ref="BX14:CC14" si="11">+$I14*BX$32/SUM($BX$32:$CC$32)</f>
        <v>31.012776863930224</v>
      </c>
      <c r="BY14" s="34">
        <f t="shared" si="11"/>
        <v>66.842890478558587</v>
      </c>
      <c r="BZ14" s="34">
        <f t="shared" si="11"/>
        <v>3.7863891970467849</v>
      </c>
      <c r="CA14" s="34">
        <f t="shared" si="11"/>
        <v>170.326594238935</v>
      </c>
      <c r="CB14" s="34"/>
      <c r="CC14" s="34">
        <f t="shared" si="11"/>
        <v>218.03134922152941</v>
      </c>
      <c r="CD14" s="34">
        <f t="shared" si="2"/>
        <v>0</v>
      </c>
      <c r="CE14" s="34">
        <f t="shared" si="2"/>
        <v>0</v>
      </c>
      <c r="CF14" s="34">
        <f t="shared" si="2"/>
        <v>0</v>
      </c>
      <c r="CG14" s="34">
        <f t="shared" si="2"/>
        <v>0</v>
      </c>
      <c r="CH14" s="34">
        <f t="shared" si="3"/>
        <v>1903.4340694735799</v>
      </c>
      <c r="CI14" s="34">
        <f t="shared" si="3"/>
        <v>2380.4348127715102</v>
      </c>
      <c r="CJ14" s="34">
        <f t="shared" si="3"/>
        <v>72.131117754909894</v>
      </c>
      <c r="CK14" s="34">
        <f t="shared" ref="CK14:CQ14" si="12">+$BB14*CK$32/SUM($CK$32:$CQ$32)</f>
        <v>0</v>
      </c>
      <c r="CL14" s="34">
        <f t="shared" si="12"/>
        <v>0</v>
      </c>
      <c r="CM14" s="34">
        <f t="shared" si="12"/>
        <v>0</v>
      </c>
      <c r="CN14" s="34">
        <f t="shared" si="12"/>
        <v>0</v>
      </c>
      <c r="CO14" s="34">
        <f t="shared" si="12"/>
        <v>0</v>
      </c>
      <c r="CP14" s="34">
        <f t="shared" si="12"/>
        <v>0</v>
      </c>
      <c r="CQ14" s="61">
        <f t="shared" si="12"/>
        <v>0</v>
      </c>
      <c r="CR14" s="218"/>
      <c r="CS14" s="247">
        <f t="shared" si="7"/>
        <v>458.98722313606982</v>
      </c>
      <c r="CT14" s="245">
        <f>+CS14*'9国ﾏｰｼﾞﾝ比率'!$J14</f>
        <v>116.50373203794082</v>
      </c>
      <c r="CU14" s="245">
        <f>+CS14*'9国ﾏｰｼﾞﾝ比率'!$K14</f>
        <v>0</v>
      </c>
      <c r="CV14" s="245">
        <f>+CS14*'9国ﾏｰｼﾞﾝ比率'!$L14</f>
        <v>15.304779811954692</v>
      </c>
      <c r="CW14" s="243">
        <f>+CS14*'9国ﾏｰｼﾞﾝ比率'!$M14</f>
        <v>590.7957349859654</v>
      </c>
      <c r="CX14" s="292">
        <f t="shared" si="8"/>
        <v>0</v>
      </c>
      <c r="CY14" s="290"/>
      <c r="CZ14" s="290"/>
      <c r="DA14" s="290"/>
      <c r="DB14" s="293"/>
      <c r="DC14" s="292">
        <f t="shared" si="9"/>
        <v>4283.8688822450904</v>
      </c>
      <c r="DD14" s="241">
        <f>+DC14*'9国ﾏｰｼﾞﾝ比率'!$AS21</f>
        <v>0</v>
      </c>
      <c r="DE14" s="241">
        <f>+DC14*'9国ﾏｰｼﾞﾝ比率'!$AT21</f>
        <v>0</v>
      </c>
      <c r="DF14" s="241">
        <f>+DC14*'9国ﾏｰｼﾞﾝ比率'!$AU21</f>
        <v>0</v>
      </c>
      <c r="DG14" s="242">
        <f>+DC14*'9国ﾏｰｼﾞﾝ比率'!$AV21</f>
        <v>4283.8688822450904</v>
      </c>
      <c r="DH14" s="247">
        <f t="shared" si="10"/>
        <v>0</v>
      </c>
      <c r="DI14" s="248"/>
      <c r="DJ14" s="248"/>
      <c r="DK14" s="248"/>
      <c r="DL14" s="249"/>
    </row>
    <row r="15" spans="1:116" x14ac:dyDescent="0.2">
      <c r="A15" s="220" t="s">
        <v>440</v>
      </c>
      <c r="B15" s="220" t="s">
        <v>2185</v>
      </c>
      <c r="C15" s="221" t="s">
        <v>535</v>
      </c>
      <c r="D15" s="535">
        <f>'10県IO185'!T23</f>
        <v>132</v>
      </c>
      <c r="E15" s="230">
        <f>+D15*'9国ﾏｰｼﾞﾝ比率'!E15</f>
        <v>15.384996900185989</v>
      </c>
      <c r="F15" s="230">
        <f>+D15*'9国ﾏｰｼﾞﾝ比率'!F15</f>
        <v>0</v>
      </c>
      <c r="G15" s="230">
        <f>+D15*'9国ﾏｰｼﾞﾝ比率'!G15</f>
        <v>7.2014879107253567</v>
      </c>
      <c r="H15" s="231">
        <f>+D15*'9国ﾏｰｼﾞﾝ比率'!H15</f>
        <v>154.58648481091134</v>
      </c>
      <c r="I15" s="535">
        <f>'10県IO185'!U23</f>
        <v>12979</v>
      </c>
      <c r="J15" s="230">
        <f>+I15*'9国ﾏｰｼﾞﾝ比率'!J15</f>
        <v>912.29364184979227</v>
      </c>
      <c r="K15" s="230">
        <f>+I15*'9国ﾏｰｼﾞﾝ比率'!K15</f>
        <v>0</v>
      </c>
      <c r="L15" s="230">
        <f>+I15*'9国ﾏｰｼﾞﾝ比率'!L15</f>
        <v>697.66748736291106</v>
      </c>
      <c r="M15" s="231">
        <f>+I15*'9国ﾏｰｼﾞﾝ比率'!M15</f>
        <v>14588.961129212705</v>
      </c>
      <c r="N15" s="535">
        <f>'10県IO185'!V23</f>
        <v>0</v>
      </c>
      <c r="O15" s="232"/>
      <c r="P15" s="232"/>
      <c r="Q15" s="232"/>
      <c r="R15" s="233"/>
      <c r="S15" s="538">
        <f>'10県IO185'!W23</f>
        <v>1258</v>
      </c>
      <c r="T15" s="230">
        <f>+S15*'9国ﾏｰｼﾞﾝ比率'!T15</f>
        <v>268.22997946611912</v>
      </c>
      <c r="U15" s="230">
        <f>+S15*'9国ﾏｰｼﾞﾝ比率'!U15</f>
        <v>0</v>
      </c>
      <c r="V15" s="230">
        <f>+S15*'9国ﾏｰｼﾞﾝ比率'!V15</f>
        <v>52.501026694045173</v>
      </c>
      <c r="W15" s="231">
        <f>+S15*'9国ﾏｰｼﾞﾝ比率'!W15</f>
        <v>1578.7310061601643</v>
      </c>
      <c r="X15" s="538">
        <f>'10県IO185'!X23</f>
        <v>121</v>
      </c>
      <c r="Y15" s="230">
        <f>+X15*'9国ﾏｰｼﾞﾝ比率'!Y15</f>
        <v>19.35803969218307</v>
      </c>
      <c r="Z15" s="230">
        <f>+X15*'9国ﾏｰｼﾞﾝ比率'!Z15</f>
        <v>0</v>
      </c>
      <c r="AA15" s="230">
        <f>+X15*'9国ﾏｰｼﾞﾝ比率'!AA15</f>
        <v>4.8517618469015797</v>
      </c>
      <c r="AB15" s="231">
        <f>+X15*'9国ﾏｰｼﾞﾝ比率'!AB15</f>
        <v>145.20980153908465</v>
      </c>
      <c r="AC15" s="538">
        <f>'10県IO185'!Y23</f>
        <v>1332</v>
      </c>
      <c r="AD15" s="230">
        <f>+AC15*'9国ﾏｰｼﾞﾝ比率'!AD15</f>
        <v>303.74170274170274</v>
      </c>
      <c r="AE15" s="230">
        <f>+AC15*'9国ﾏｰｼﾞﾝ比率'!AE15</f>
        <v>0</v>
      </c>
      <c r="AF15" s="230">
        <f>+AC15*'9国ﾏｰｼﾞﾝ比率'!AF15</f>
        <v>54.085137085137085</v>
      </c>
      <c r="AG15" s="231">
        <f>+AC15*'9国ﾏｰｼﾞﾝ比率'!AG15</f>
        <v>1689.8268398268397</v>
      </c>
      <c r="AH15" s="538">
        <f>'10県IO185'!Z23</f>
        <v>8353</v>
      </c>
      <c r="AI15" s="230">
        <f>+AH15*'9国ﾏｰｼﾞﾝ比率'!AI15</f>
        <v>1396.1077711050384</v>
      </c>
      <c r="AJ15" s="230">
        <f>+AH15*'9国ﾏｰｼﾞﾝ比率'!AJ15</f>
        <v>673.92885896156167</v>
      </c>
      <c r="AK15" s="230">
        <f>+AH15*'9国ﾏｰｼﾞﾝ比率'!AK15</f>
        <v>383.33505424555318</v>
      </c>
      <c r="AL15" s="231">
        <f>+AH15*'9国ﾏｰｼﾞﾝ比率'!AL15</f>
        <v>10806.371684312153</v>
      </c>
      <c r="AM15" s="538">
        <f>'10県IO185'!AA23</f>
        <v>0</v>
      </c>
      <c r="AN15" s="232"/>
      <c r="AO15" s="232"/>
      <c r="AP15" s="232"/>
      <c r="AQ15" s="233"/>
      <c r="AR15" s="538">
        <f>'10県IO185'!AB23</f>
        <v>0</v>
      </c>
      <c r="AS15" s="232"/>
      <c r="AT15" s="232"/>
      <c r="AU15" s="232"/>
      <c r="AV15" s="233"/>
      <c r="AW15" s="538">
        <f>'10県IO185'!AD23</f>
        <v>0</v>
      </c>
      <c r="AX15" s="232"/>
      <c r="AY15" s="232"/>
      <c r="AZ15" s="232"/>
      <c r="BA15" s="233"/>
      <c r="BB15" s="538">
        <f>'10県IO185'!AX23</f>
        <v>0</v>
      </c>
      <c r="BC15" s="232"/>
      <c r="BD15" s="232"/>
      <c r="BE15" s="232"/>
      <c r="BF15" s="233"/>
      <c r="BG15" s="538">
        <f>'10県IO185'!GA23</f>
        <v>31863</v>
      </c>
      <c r="BH15" s="230">
        <f>+BG15*'9国ﾏｰｼﾞﾝ比率'!BH15</f>
        <v>5235.1123730666213</v>
      </c>
      <c r="BI15" s="230">
        <f>+BG15*'9国ﾏｰｼﾞﾝ比率'!BI15</f>
        <v>4403.2193628507612</v>
      </c>
      <c r="BJ15" s="230">
        <f>+BG15*'9国ﾏｰｼﾞﾝ比率'!BJ15</f>
        <v>1538.2532145330549</v>
      </c>
      <c r="BK15" s="709">
        <f>+BG15*'9国ﾏｰｼﾞﾝ比率'!BK15</f>
        <v>43039.584950450437</v>
      </c>
      <c r="BL15" s="715">
        <f>'10県IO185'!GP23</f>
        <v>114301</v>
      </c>
      <c r="BM15" s="711">
        <f>+BL15*'9国ﾏｰｼﾞﾝ比率'!BM15</f>
        <v>19652.560475564183</v>
      </c>
      <c r="BN15" s="711">
        <f>+BL15*'9国ﾏｰｼﾞﾝ比率'!BN15</f>
        <v>51783.884148176716</v>
      </c>
      <c r="BO15" s="711">
        <f>+BL15*'9国ﾏｰｼﾞﾝ比率'!BO15</f>
        <v>5453.6701831816827</v>
      </c>
      <c r="BP15" s="709">
        <f>+BL15*'9国ﾏｰｼﾞﾝ比率'!BP15</f>
        <v>191191.11480692259</v>
      </c>
      <c r="BQ15" s="715">
        <f>'10県IO185'!GQ23</f>
        <v>179316</v>
      </c>
      <c r="BR15" s="715">
        <f>'10県IO185'!GX23</f>
        <v>260697</v>
      </c>
      <c r="BS15" s="715">
        <f>'10県IO185'!HE23</f>
        <v>-156133</v>
      </c>
      <c r="BT15" s="716">
        <f>'10県IO185'!HG23</f>
        <v>104564</v>
      </c>
      <c r="BU15" s="739">
        <f>+(BT15-(BR15-BQ15))/BQ15</f>
        <v>0.12928573021927769</v>
      </c>
      <c r="BV15" s="649">
        <f>-BS15/BQ15</f>
        <v>0.87071426978072231</v>
      </c>
      <c r="BW15" s="218"/>
      <c r="BX15" s="56">
        <f t="shared" ref="BX15:CC15" si="13">+$I15*BX$32/SUM($BX$32:$CC$32)</f>
        <v>821.45883860602123</v>
      </c>
      <c r="BY15" s="32">
        <f t="shared" si="13"/>
        <v>1770.5181133085957</v>
      </c>
      <c r="BZ15" s="32">
        <f t="shared" si="13"/>
        <v>100.2929497723882</v>
      </c>
      <c r="CA15" s="32">
        <f t="shared" si="13"/>
        <v>4511.5691155655868</v>
      </c>
      <c r="CB15" s="32"/>
      <c r="CC15" s="32">
        <f t="shared" si="13"/>
        <v>5775.1609827474085</v>
      </c>
      <c r="CD15" s="32">
        <f t="shared" ref="CD15:CG15" si="14">+$N15*CD$32/SUM($CD$32:$CG$32)</f>
        <v>0</v>
      </c>
      <c r="CE15" s="32">
        <f t="shared" si="14"/>
        <v>0</v>
      </c>
      <c r="CF15" s="32">
        <f t="shared" si="14"/>
        <v>0</v>
      </c>
      <c r="CG15" s="32">
        <f t="shared" si="14"/>
        <v>0</v>
      </c>
      <c r="CH15" s="32">
        <f t="shared" ref="CH15:CJ15" si="15">+$AR15*CH$32/SUM($CH$32:$CJ$32)</f>
        <v>0</v>
      </c>
      <c r="CI15" s="32">
        <f t="shared" si="15"/>
        <v>0</v>
      </c>
      <c r="CJ15" s="32">
        <f t="shared" si="15"/>
        <v>0</v>
      </c>
      <c r="CK15" s="32">
        <f t="shared" ref="CK15:CQ15" si="16">+$BB15*CK$32/SUM($CK$32:$CQ$32)</f>
        <v>0</v>
      </c>
      <c r="CL15" s="32">
        <f t="shared" si="16"/>
        <v>0</v>
      </c>
      <c r="CM15" s="32">
        <f t="shared" si="16"/>
        <v>0</v>
      </c>
      <c r="CN15" s="32">
        <f t="shared" si="16"/>
        <v>0</v>
      </c>
      <c r="CO15" s="32">
        <f t="shared" si="16"/>
        <v>0</v>
      </c>
      <c r="CP15" s="32">
        <f t="shared" si="16"/>
        <v>0</v>
      </c>
      <c r="CQ15" s="59">
        <f t="shared" si="16"/>
        <v>0</v>
      </c>
      <c r="CR15" s="218"/>
      <c r="CS15" s="219"/>
      <c r="CT15" s="232"/>
      <c r="CU15" s="232"/>
      <c r="CV15" s="232"/>
      <c r="CW15" s="233"/>
      <c r="CX15" s="220"/>
      <c r="CY15" s="220"/>
      <c r="CZ15" s="220"/>
      <c r="DA15" s="220"/>
      <c r="DB15" s="220"/>
      <c r="DC15" s="219"/>
      <c r="DD15" s="220"/>
      <c r="DE15" s="220"/>
      <c r="DF15" s="220"/>
      <c r="DG15" s="221"/>
      <c r="DH15" s="219"/>
      <c r="DI15" s="220"/>
      <c r="DJ15" s="220"/>
      <c r="DK15" s="220"/>
      <c r="DL15" s="221"/>
    </row>
    <row r="16" spans="1:116" x14ac:dyDescent="0.2">
      <c r="A16" s="229" t="s">
        <v>292</v>
      </c>
      <c r="B16" s="229" t="s">
        <v>2185</v>
      </c>
      <c r="C16" s="426" t="s">
        <v>536</v>
      </c>
      <c r="D16" s="537">
        <f>'10県IO185'!T24</f>
        <v>0</v>
      </c>
      <c r="E16" s="243">
        <f>+D16*'9国ﾏｰｼﾞﾝ比率'!E16</f>
        <v>0</v>
      </c>
      <c r="F16" s="243">
        <f>+D16*'9国ﾏｰｼﾞﾝ比率'!F16</f>
        <v>0</v>
      </c>
      <c r="G16" s="243">
        <f>+D16*'9国ﾏｰｼﾞﾝ比率'!G16</f>
        <v>0</v>
      </c>
      <c r="H16" s="289">
        <f>+D16*'9国ﾏｰｼﾞﾝ比率'!H16</f>
        <v>0</v>
      </c>
      <c r="I16" s="537">
        <f>'10県IO185'!U24</f>
        <v>37</v>
      </c>
      <c r="J16" s="243">
        <f>+I16*'9国ﾏｰｼﾞﾝ比率'!J16</f>
        <v>5.8000000000000007</v>
      </c>
      <c r="K16" s="243">
        <f>+I16*'9国ﾏｰｼﾞﾝ比率'!K16</f>
        <v>0</v>
      </c>
      <c r="L16" s="243">
        <f>+I16*'9国ﾏｰｼﾞﾝ比率'!L16</f>
        <v>5.1333333333333329</v>
      </c>
      <c r="M16" s="289">
        <f>+I16*'9国ﾏｰｼﾞﾝ比率'!M16</f>
        <v>47.933333333333337</v>
      </c>
      <c r="N16" s="537">
        <f>'10県IO185'!V24</f>
        <v>3699</v>
      </c>
      <c r="O16" s="243">
        <f>+N16*'9国ﾏｰｼﾞﾝ比率'!O16</f>
        <v>1038.3222991272946</v>
      </c>
      <c r="P16" s="243">
        <f>+N16*'9国ﾏｰｼﾞﾝ比率'!P16</f>
        <v>0</v>
      </c>
      <c r="Q16" s="243">
        <f>+N16*'9国ﾏｰｼﾞﾝ比率'!Q16</f>
        <v>90.165212157688842</v>
      </c>
      <c r="R16" s="289">
        <f>+N16*'9国ﾏｰｼﾞﾝ比率'!R16</f>
        <v>4827.4875112849832</v>
      </c>
      <c r="S16" s="539">
        <f>'10県IO185'!W24</f>
        <v>29580</v>
      </c>
      <c r="T16" s="243">
        <f>+S16*'9国ﾏｰｼﾞﾝ比率'!T16</f>
        <v>5075.0288411968386</v>
      </c>
      <c r="U16" s="243">
        <f>+S16*'9国ﾏｰｼﾞﾝ比率'!U16</f>
        <v>0</v>
      </c>
      <c r="V16" s="243">
        <f>+S16*'9国ﾏｰｼﾞﾝ比率'!V16</f>
        <v>2825.2706932035444</v>
      </c>
      <c r="W16" s="289">
        <f>+S16*'9国ﾏｰｼﾞﾝ比率'!W16</f>
        <v>37480.299534400379</v>
      </c>
      <c r="X16" s="539">
        <f>'10県IO185'!X24</f>
        <v>9</v>
      </c>
      <c r="Y16" s="243">
        <f>+X16*'9国ﾏｰｼﾞﾝ比率'!Y16</f>
        <v>1.8191489361702127</v>
      </c>
      <c r="Z16" s="243">
        <f>+X16*'9国ﾏｰｼﾞﾝ比率'!Z16</f>
        <v>0</v>
      </c>
      <c r="AA16" s="243">
        <f>+X16*'9国ﾏｰｼﾞﾝ比率'!AA16</f>
        <v>0.81382978723404265</v>
      </c>
      <c r="AB16" s="289">
        <f>+X16*'9国ﾏｰｼﾞﾝ比率'!AB16</f>
        <v>11.632978723404255</v>
      </c>
      <c r="AC16" s="539">
        <f>'10県IO185'!Y24</f>
        <v>1719</v>
      </c>
      <c r="AD16" s="243">
        <f>+AC16*'9国ﾏｰｼﾞﾝ比率'!AD16</f>
        <v>440.3974696889826</v>
      </c>
      <c r="AE16" s="243">
        <f>+AC16*'9国ﾏｰｼﾞﾝ比率'!AE16</f>
        <v>0</v>
      </c>
      <c r="AF16" s="243">
        <f>+AC16*'9国ﾏｰｼﾞﾝ比率'!AF16</f>
        <v>91.885397996837114</v>
      </c>
      <c r="AG16" s="289">
        <f>+AC16*'9国ﾏｰｼﾞﾝ比率'!AG16</f>
        <v>2251.2828676858194</v>
      </c>
      <c r="AH16" s="539">
        <f>'10県IO185'!Z24</f>
        <v>20609</v>
      </c>
      <c r="AI16" s="243">
        <f>+AH16*'9国ﾏｰｼﾞﾝ比率'!AI16</f>
        <v>5438.7728025556926</v>
      </c>
      <c r="AJ16" s="243">
        <f>+AH16*'9国ﾏｰｼﾞﾝ比率'!AJ16</f>
        <v>430.17208049385624</v>
      </c>
      <c r="AK16" s="243">
        <f>+AH16*'9国ﾏｰｼﾞﾝ比率'!AK16</f>
        <v>773.79707312921835</v>
      </c>
      <c r="AL16" s="289">
        <f>+AH16*'9国ﾏｰｼﾞﾝ比率'!AL16</f>
        <v>27251.741956178765</v>
      </c>
      <c r="AM16" s="539">
        <f>'10県IO185'!AA24</f>
        <v>9479</v>
      </c>
      <c r="AN16" s="243">
        <f>+AM16*'9国ﾏｰｼﾞﾝ比率'!AN16</f>
        <v>2384.610557512241</v>
      </c>
      <c r="AO16" s="243">
        <f>+AM16*'9国ﾏｰｼﾞﾝ比率'!AO16</f>
        <v>0</v>
      </c>
      <c r="AP16" s="243">
        <f>+AM16*'9国ﾏｰｼﾞﾝ比率'!AP16</f>
        <v>635.95043381152823</v>
      </c>
      <c r="AQ16" s="289">
        <f>+AM16*'9国ﾏｰｼﾞﾝ比率'!AQ16</f>
        <v>12499.560991323769</v>
      </c>
      <c r="AR16" s="539">
        <f>'10県IO185'!AB24</f>
        <v>0</v>
      </c>
      <c r="AS16" s="267"/>
      <c r="AT16" s="267"/>
      <c r="AU16" s="267"/>
      <c r="AV16" s="268"/>
      <c r="AW16" s="539">
        <f>'10県IO185'!AD24</f>
        <v>0</v>
      </c>
      <c r="AX16" s="267"/>
      <c r="AY16" s="267"/>
      <c r="AZ16" s="267"/>
      <c r="BA16" s="268"/>
      <c r="BB16" s="539">
        <f>'10県IO185'!AX24</f>
        <v>0</v>
      </c>
      <c r="BC16" s="267"/>
      <c r="BD16" s="267"/>
      <c r="BE16" s="267"/>
      <c r="BF16" s="268"/>
      <c r="BG16" s="539">
        <f>'10県IO185'!GA24</f>
        <v>13921</v>
      </c>
      <c r="BH16" s="243">
        <f>+BG16*'9国ﾏｰｼﾞﾝ比率'!BH16</f>
        <v>3738.4660160589037</v>
      </c>
      <c r="BI16" s="243">
        <f>+BG16*'9国ﾏｰｼﾞﾝ比率'!BI16</f>
        <v>592.55594274651685</v>
      </c>
      <c r="BJ16" s="243">
        <f>+BG16*'9国ﾏｰｼﾞﾝ比率'!BJ16</f>
        <v>449.80704243232088</v>
      </c>
      <c r="BK16" s="717">
        <f>+BG16*'9国ﾏｰｼﾞﾝ比率'!BK16</f>
        <v>18701.829001237744</v>
      </c>
      <c r="BL16" s="718">
        <f>'10県IO185'!GP24</f>
        <v>47387</v>
      </c>
      <c r="BM16" s="719">
        <f>+BL16*'9国ﾏｰｼﾞﾝ比率'!BM16</f>
        <v>10021.918511495793</v>
      </c>
      <c r="BN16" s="719">
        <f>+BL16*'9国ﾏｰｼﾞﾝ比率'!BN16</f>
        <v>5078.9390501947128</v>
      </c>
      <c r="BO16" s="719">
        <f>+BL16*'9国ﾏｰｼﾞﾝ比率'!BO16</f>
        <v>926.12178100767142</v>
      </c>
      <c r="BP16" s="717">
        <f>+BL16*'9国ﾏｰｼﾞﾝ比率'!BP16</f>
        <v>63413.979342698178</v>
      </c>
      <c r="BQ16" s="718">
        <f>'10県IO185'!GQ24</f>
        <v>133551</v>
      </c>
      <c r="BR16" s="718">
        <f>'10県IO185'!GX24</f>
        <v>228002</v>
      </c>
      <c r="BS16" s="718">
        <f>'10県IO185'!HE24</f>
        <v>-93966</v>
      </c>
      <c r="BT16" s="720">
        <f>'10県IO185'!HG24</f>
        <v>134036</v>
      </c>
      <c r="BU16" s="740">
        <f>+(BT16-(BR16-BQ16))/BQ16</f>
        <v>0.29640362108857288</v>
      </c>
      <c r="BV16" s="741">
        <f>-BS16/BQ16</f>
        <v>0.70359637891142712</v>
      </c>
      <c r="BW16" s="218"/>
      <c r="BX16" s="58">
        <f t="shared" ref="BX16:CC16" si="17">+$I16*BX$32/SUM($BX$32:$CC$32)</f>
        <v>2.3417811101335069</v>
      </c>
      <c r="BY16" s="34">
        <f t="shared" si="17"/>
        <v>5.0473203014421788</v>
      </c>
      <c r="BZ16" s="34">
        <f t="shared" si="17"/>
        <v>0.28591102100149191</v>
      </c>
      <c r="CA16" s="34">
        <f t="shared" si="17"/>
        <v>12.861395891511419</v>
      </c>
      <c r="CB16" s="34"/>
      <c r="CC16" s="34">
        <f t="shared" si="17"/>
        <v>16.463591675911402</v>
      </c>
      <c r="CD16" s="34">
        <f>+$N16*CD$32/SUM($CD$32:$CG$32)</f>
        <v>1603.1134172908771</v>
      </c>
      <c r="CE16" s="34">
        <f>+$N16*CE$32/SUM($CD$32:$CG$32)</f>
        <v>18.903988480706676</v>
      </c>
      <c r="CF16" s="34">
        <f>+$N16*CF$32/SUM($CD$32:$CG$32)</f>
        <v>1945.2342131964547</v>
      </c>
      <c r="CG16" s="34">
        <f>+$N16*CG$32/SUM($CD$32:$CG$32)</f>
        <v>131.74838103196157</v>
      </c>
      <c r="CH16" s="34">
        <f>+$AR16*CH$32/SUM($CH$32:$CJ$32)</f>
        <v>0</v>
      </c>
      <c r="CI16" s="34">
        <f>+$AR16*CI$32/SUM($CH$32:$CJ$32)</f>
        <v>0</v>
      </c>
      <c r="CJ16" s="34">
        <f>+$AR16*CJ$32/SUM($CH$32:$CJ$32)</f>
        <v>0</v>
      </c>
      <c r="CK16" s="34">
        <f t="shared" ref="CK16:CQ16" si="18">+$BB16*CK$32/SUM($CK$32:$CQ$32)</f>
        <v>0</v>
      </c>
      <c r="CL16" s="34">
        <f t="shared" si="18"/>
        <v>0</v>
      </c>
      <c r="CM16" s="34">
        <f t="shared" si="18"/>
        <v>0</v>
      </c>
      <c r="CN16" s="34">
        <f t="shared" si="18"/>
        <v>0</v>
      </c>
      <c r="CO16" s="34">
        <f t="shared" si="18"/>
        <v>0</v>
      </c>
      <c r="CP16" s="34">
        <f t="shared" si="18"/>
        <v>0</v>
      </c>
      <c r="CQ16" s="61">
        <f t="shared" si="18"/>
        <v>0</v>
      </c>
      <c r="CR16" s="218"/>
      <c r="CS16" s="228"/>
      <c r="CT16" s="244"/>
      <c r="CU16" s="244"/>
      <c r="CV16" s="244"/>
      <c r="CW16" s="246"/>
      <c r="CX16" s="229"/>
      <c r="CY16" s="229"/>
      <c r="CZ16" s="229"/>
      <c r="DA16" s="229"/>
      <c r="DB16" s="229"/>
      <c r="DC16" s="228"/>
      <c r="DD16" s="229"/>
      <c r="DE16" s="229"/>
      <c r="DF16" s="229"/>
      <c r="DG16" s="250"/>
      <c r="DH16" s="228"/>
      <c r="DI16" s="229"/>
      <c r="DJ16" s="229"/>
      <c r="DK16" s="229"/>
      <c r="DL16" s="250"/>
    </row>
    <row r="17" spans="1:116" x14ac:dyDescent="0.2">
      <c r="A17" s="218"/>
      <c r="B17" s="218"/>
      <c r="C17" s="218"/>
      <c r="D17" s="223"/>
      <c r="E17" s="218"/>
      <c r="F17" s="218"/>
      <c r="G17" s="218"/>
      <c r="H17" s="224"/>
      <c r="N17" s="223"/>
      <c r="O17" s="218"/>
      <c r="P17" s="218"/>
      <c r="Q17" s="218"/>
      <c r="R17" s="224"/>
      <c r="X17" s="223"/>
      <c r="Y17" s="218"/>
      <c r="Z17" s="218"/>
      <c r="AA17" s="218"/>
      <c r="AB17" s="224"/>
      <c r="AH17" s="223"/>
      <c r="AI17" s="218"/>
      <c r="AJ17" s="218"/>
      <c r="AK17" s="218"/>
      <c r="AL17" s="224"/>
      <c r="AR17" s="223"/>
      <c r="AS17" s="218"/>
      <c r="AT17" s="218"/>
      <c r="AU17" s="218"/>
      <c r="AV17" s="224"/>
      <c r="BB17" s="223"/>
      <c r="BC17" s="218"/>
      <c r="BD17" s="218"/>
      <c r="BE17" s="218"/>
      <c r="BF17" s="224"/>
      <c r="BK17" s="721"/>
      <c r="BL17" s="722"/>
      <c r="BM17" s="723"/>
      <c r="BN17" s="723"/>
      <c r="BO17" s="723"/>
      <c r="BP17" s="724"/>
      <c r="BQ17" s="721"/>
      <c r="BR17" s="721"/>
      <c r="BS17" s="721"/>
      <c r="BT17" s="725"/>
      <c r="BU17" s="742"/>
      <c r="BV17" s="743"/>
      <c r="BW17" s="218"/>
      <c r="BX17" s="23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25"/>
      <c r="CR17" s="218"/>
      <c r="CS17" s="223"/>
      <c r="CT17" s="218"/>
      <c r="CU17" s="218"/>
      <c r="CV17" s="218"/>
      <c r="CW17" s="224"/>
      <c r="CX17" s="218"/>
      <c r="CY17" s="218"/>
      <c r="CZ17" s="218"/>
      <c r="DA17" s="218"/>
      <c r="DB17" s="218"/>
      <c r="DC17" s="223"/>
      <c r="DD17" s="218"/>
      <c r="DE17" s="218"/>
      <c r="DF17" s="218"/>
      <c r="DG17" s="224"/>
      <c r="DH17" s="223"/>
      <c r="DI17" s="218"/>
      <c r="DJ17" s="218"/>
      <c r="DK17" s="218"/>
      <c r="DL17" s="224"/>
    </row>
    <row r="18" spans="1:116" x14ac:dyDescent="0.2">
      <c r="A18" s="220">
        <v>1113</v>
      </c>
      <c r="B18" s="220">
        <v>11</v>
      </c>
      <c r="C18" s="220" t="s">
        <v>558</v>
      </c>
      <c r="D18" s="294">
        <f t="shared" ref="D18:D23" si="19">+D$15*$BT18/SUM($BT$18:$BT$23)</f>
        <v>22.428227208917384</v>
      </c>
      <c r="E18" s="230">
        <f>+D18*'9国ﾏｰｼﾞﾝ比率'!E18</f>
        <v>7.1488777162497126</v>
      </c>
      <c r="F18" s="230">
        <f>+D18*'9国ﾏｰｼﾞﾝ比率'!F18</f>
        <v>0</v>
      </c>
      <c r="G18" s="230">
        <f>+D18*'9国ﾏｰｼﾞﾝ比率'!G18</f>
        <v>0.70387476509625446</v>
      </c>
      <c r="H18" s="231">
        <f>+D18*'9国ﾏｰｼﾞﾝ比率'!H18</f>
        <v>30.280979690263351</v>
      </c>
      <c r="I18" s="294">
        <f t="shared" ref="I18:I23" si="20">+I$15*$BT18/SUM($BT$18:$BT$23)</f>
        <v>2205.2724313980207</v>
      </c>
      <c r="J18" s="230">
        <f>+I18*'9国ﾏｰｼﾞﾝ比率'!J18</f>
        <v>701.39037216384031</v>
      </c>
      <c r="K18" s="230">
        <f>+I18*'9国ﾏｰｼﾞﾝ比率'!K18</f>
        <v>0</v>
      </c>
      <c r="L18" s="230">
        <f>+I18*'9国ﾏｰｼﾞﾝ比率'!L18</f>
        <v>63.188321816562201</v>
      </c>
      <c r="M18" s="230">
        <f>+I18*'9国ﾏｰｼﾞﾝ比率'!M18</f>
        <v>2969.8511253784231</v>
      </c>
      <c r="N18" s="294">
        <f t="shared" ref="N18:N23" si="21">+N$15*$BT18/SUM($BT$18:$BT$23)</f>
        <v>0</v>
      </c>
      <c r="O18" s="20"/>
      <c r="P18" s="20"/>
      <c r="Q18" s="20"/>
      <c r="R18" s="20"/>
      <c r="S18" s="294">
        <f t="shared" ref="S18:S23" si="22">+S$15*$BT18/SUM($BT$18:$BT$23)</f>
        <v>213.74780173347023</v>
      </c>
      <c r="T18" s="230">
        <f>+S18*'9国ﾏｰｼﾞﾝ比率'!T18</f>
        <v>68.122413244413735</v>
      </c>
      <c r="U18" s="230">
        <f>+S18*'9国ﾏｰｼﾞﾝ比率'!U18</f>
        <v>0</v>
      </c>
      <c r="V18" s="230">
        <f>+S18*'9国ﾏｰｼﾞﾝ比率'!V18</f>
        <v>6.7640561675222184</v>
      </c>
      <c r="W18" s="231">
        <f>+S18*'9国ﾏｰｼﾞﾝ比率'!W18</f>
        <v>288.63427114540616</v>
      </c>
      <c r="X18" s="294">
        <f t="shared" ref="X18:X23" si="23">+X$15*$BT18/SUM($BT$18:$BT$23)</f>
        <v>20.559208274840934</v>
      </c>
      <c r="Y18" s="230">
        <f>+X18*'9国ﾏｰｼﾞﾝ比率'!Y18</f>
        <v>6.5522910257212672</v>
      </c>
      <c r="Z18" s="230">
        <f>+X18*'9国ﾏｰｼﾞﾝ比率'!Z18</f>
        <v>0</v>
      </c>
      <c r="AA18" s="230">
        <f>+X18*'9国ﾏｰｼﾞﾝ比率'!AA18</f>
        <v>0.65084929185271256</v>
      </c>
      <c r="AB18" s="231">
        <f>+X18*'9国ﾏｰｼﾞﾝ比率'!AB18</f>
        <v>27.762348592414913</v>
      </c>
      <c r="AC18" s="294">
        <f t="shared" ref="AC18:AC23" si="24">+AC$15*$BT18/SUM($BT$18:$BT$23)</f>
        <v>226.32120183543907</v>
      </c>
      <c r="AD18" s="230">
        <f>+AC18*'9国ﾏｰｼﾞﾝ比率'!AD18</f>
        <v>72.124580354970121</v>
      </c>
      <c r="AE18" s="230">
        <f>+AC18*'9国ﾏｰｼﾞﾝ比率'!AE18</f>
        <v>0</v>
      </c>
      <c r="AF18" s="230">
        <f>+AC18*'9国ﾏｰｼﾞﾝ比率'!AF18</f>
        <v>7.1586583028528734</v>
      </c>
      <c r="AG18" s="231">
        <f>+AC18*'9国ﾏｰｼﾞﾝ比率'!AG18</f>
        <v>305.60444049326208</v>
      </c>
      <c r="AH18" s="294">
        <f t="shared" ref="AH18:AH23" si="25">+AH$15*$BT18/SUM($BT$18:$BT$23)</f>
        <v>1419.2650142127795</v>
      </c>
      <c r="AI18" s="230">
        <f>+AH18*'9国ﾏｰｼﾞﾝ比率'!AI18</f>
        <v>452.32967319109025</v>
      </c>
      <c r="AJ18" s="230">
        <f>+AH18*'9国ﾏｰｼﾞﾝ比率'!AJ18</f>
        <v>101.83841391128487</v>
      </c>
      <c r="AK18" s="230">
        <f>+AH18*'9国ﾏｰｼﾞﾝ比率'!AK18</f>
        <v>44.877945113447574</v>
      </c>
      <c r="AL18" s="230">
        <f>+AH18*'9国ﾏｰｼﾞﾝ比率'!AL18</f>
        <v>2018.3110464286021</v>
      </c>
      <c r="AM18" s="294">
        <f t="shared" ref="AM18:AM23" si="26">+AM$15*$BT18/SUM($BT$18:$BT$23)</f>
        <v>0</v>
      </c>
      <c r="AN18" s="20"/>
      <c r="AO18" s="20"/>
      <c r="AP18" s="20"/>
      <c r="AQ18" s="24"/>
      <c r="AR18" s="32">
        <f t="shared" ref="AR18:AR23" si="27">+AR$15*$BT18/SUM($BT$18:$BT$23)</f>
        <v>0</v>
      </c>
      <c r="AS18" s="20"/>
      <c r="AT18" s="20"/>
      <c r="AU18" s="20"/>
      <c r="AV18" s="24"/>
      <c r="AW18" s="32">
        <f t="shared" ref="AW18:AW23" si="28">+AW$15*$BT18/SUM($BT$18:$BT$23)</f>
        <v>0</v>
      </c>
      <c r="AX18" s="20"/>
      <c r="AY18" s="20"/>
      <c r="AZ18" s="20"/>
      <c r="BA18" s="20"/>
      <c r="BB18" s="56">
        <f t="shared" ref="BB18:BB23" si="29">+BB$15*$BT18/SUM($BT$18:$BT$23)</f>
        <v>0</v>
      </c>
      <c r="BC18" s="20"/>
      <c r="BD18" s="20"/>
      <c r="BE18" s="20"/>
      <c r="BF18" s="24"/>
      <c r="BG18" s="294">
        <f t="shared" ref="BG18:BG23" si="30">+BG$15*$BT18/SUM($BT$18:$BT$23)</f>
        <v>5413.8682087707166</v>
      </c>
      <c r="BH18" s="230">
        <f>+BG18*'9国ﾏｰｼﾞﾝ比率'!BH18</f>
        <v>1725.424720699611</v>
      </c>
      <c r="BI18" s="230">
        <f>+BG18*'9国ﾏｰｼﾞﾝ比率'!BI18</f>
        <v>758.24140966856851</v>
      </c>
      <c r="BJ18" s="230">
        <f>+BG18*'9国ﾏｰｼﾞﾝ比率'!BJ18</f>
        <v>171.83283793101299</v>
      </c>
      <c r="BK18" s="709">
        <f>+BG18*'9国ﾏｰｼﾞﾝ比率'!BK18</f>
        <v>8069.3671770699093</v>
      </c>
      <c r="BL18" s="726">
        <f t="shared" ref="BL18:BL23" si="31">+BL$15*$BT18/SUM($BT$18:$BT$23)</f>
        <v>19420.97574398838</v>
      </c>
      <c r="BM18" s="714">
        <f>+BL18*'9国ﾏｰｼﾞﾝ比率'!BM18</f>
        <v>6196.2130196484504</v>
      </c>
      <c r="BN18" s="714">
        <f>+BL18*'9国ﾏｰｼﾞﾝ比率'!BN18</f>
        <v>9068.2250900330346</v>
      </c>
      <c r="BO18" s="714">
        <f>+BL18*'9国ﾏｰｼﾞﾝ比率'!BO18</f>
        <v>617.11448086868461</v>
      </c>
      <c r="BP18" s="713">
        <f>+BL18*'9国ﾏｰｼﾞﾝ比率'!BP18</f>
        <v>35302.528334538547</v>
      </c>
      <c r="BQ18" s="568">
        <f t="shared" ref="BQ18:BS23" si="32">+BQ$15*$BT18/SUM($BT$18:$BT$23)</f>
        <v>30467.727198441135</v>
      </c>
      <c r="BR18" s="568">
        <f t="shared" si="32"/>
        <v>44295.239005175266</v>
      </c>
      <c r="BS18" s="568">
        <f t="shared" si="32"/>
        <v>-26528.684839468922</v>
      </c>
      <c r="BT18" s="568">
        <v>24328</v>
      </c>
      <c r="BU18" s="744"/>
      <c r="BV18" s="745"/>
      <c r="BW18" s="218"/>
      <c r="BX18" s="56">
        <f t="shared" ref="BX18:CC27" si="33">+$I18*BX$32/SUM($BX$32:$CC$32)</f>
        <v>139.57473844719118</v>
      </c>
      <c r="BY18" s="32">
        <f t="shared" si="33"/>
        <v>300.83017062718875</v>
      </c>
      <c r="BZ18" s="32">
        <f t="shared" si="33"/>
        <v>17.040856552633802</v>
      </c>
      <c r="CA18" s="32">
        <f t="shared" si="33"/>
        <v>766.5643726715108</v>
      </c>
      <c r="CB18" s="32"/>
      <c r="CC18" s="32">
        <f t="shared" si="33"/>
        <v>981.26229309949599</v>
      </c>
      <c r="CD18" s="32">
        <f t="shared" ref="CD18:CG27" si="34">+$N18*CD$32/SUM($CD$32:$CG$32)</f>
        <v>0</v>
      </c>
      <c r="CE18" s="32">
        <f t="shared" si="34"/>
        <v>0</v>
      </c>
      <c r="CF18" s="32">
        <f t="shared" si="34"/>
        <v>0</v>
      </c>
      <c r="CG18" s="32">
        <f t="shared" si="34"/>
        <v>0</v>
      </c>
      <c r="CH18" s="32">
        <f t="shared" ref="CH18:CJ27" si="35">+$AR18*CH$32/SUM($CH$32:$CJ$32)</f>
        <v>0</v>
      </c>
      <c r="CI18" s="32">
        <f t="shared" si="35"/>
        <v>0</v>
      </c>
      <c r="CJ18" s="32">
        <f t="shared" si="35"/>
        <v>0</v>
      </c>
      <c r="CK18" s="32">
        <f t="shared" ref="CK18:CQ27" si="36">+$BB18*CK$32/SUM($CK$32:$CQ$32)</f>
        <v>0</v>
      </c>
      <c r="CL18" s="32">
        <f t="shared" si="36"/>
        <v>0</v>
      </c>
      <c r="CM18" s="32">
        <f t="shared" si="36"/>
        <v>0</v>
      </c>
      <c r="CN18" s="32">
        <f t="shared" si="36"/>
        <v>0</v>
      </c>
      <c r="CO18" s="32">
        <f t="shared" si="36"/>
        <v>0</v>
      </c>
      <c r="CP18" s="32">
        <f t="shared" si="36"/>
        <v>0</v>
      </c>
      <c r="CQ18" s="59">
        <f t="shared" si="36"/>
        <v>0</v>
      </c>
      <c r="CR18" s="218"/>
      <c r="CS18" s="291">
        <f t="shared" ref="CS18:CS27" si="37">+SUM(BY18:CA18)+CC18</f>
        <v>2065.6976929508292</v>
      </c>
      <c r="CT18" s="230">
        <f>+CS18*'9国ﾏｰｼﾞﾝ比率'!$J18</f>
        <v>656.99840664052158</v>
      </c>
      <c r="CU18" s="230">
        <f>+CS18*'9国ﾏｰｼﾞﾝ比率'!$K18</f>
        <v>0</v>
      </c>
      <c r="CV18" s="230">
        <f>+CS18*'9国ﾏｰｼﾞﾝ比率'!$L18</f>
        <v>59.189045643290235</v>
      </c>
      <c r="CW18" s="231">
        <f>+CS18*'9国ﾏｰｼﾞﾝ比率'!$M18</f>
        <v>2781.8851452346407</v>
      </c>
      <c r="CX18" s="291">
        <f t="shared" ref="CX18:CX27" si="38">+CF18+CG18</f>
        <v>0</v>
      </c>
      <c r="CY18" s="251"/>
      <c r="CZ18" s="251"/>
      <c r="DA18" s="251"/>
      <c r="DB18" s="252"/>
      <c r="DC18" s="234">
        <f t="shared" ref="DC18:DC27" si="39">+CH18+CI18</f>
        <v>0</v>
      </c>
      <c r="DD18" s="251"/>
      <c r="DE18" s="251"/>
      <c r="DF18" s="251"/>
      <c r="DG18" s="252"/>
      <c r="DH18" s="234">
        <f t="shared" ref="DH18:DH27" si="40">+CO18+CP18</f>
        <v>0</v>
      </c>
      <c r="DI18" s="251"/>
      <c r="DJ18" s="251"/>
      <c r="DK18" s="251"/>
      <c r="DL18" s="252"/>
    </row>
    <row r="19" spans="1:116" x14ac:dyDescent="0.2">
      <c r="A19" s="218">
        <v>1113</v>
      </c>
      <c r="B19" s="218">
        <v>21</v>
      </c>
      <c r="C19" s="218" t="s">
        <v>549</v>
      </c>
      <c r="D19" s="57">
        <f t="shared" si="19"/>
        <v>14.775452050202192</v>
      </c>
      <c r="E19" s="237">
        <f>+D19*'9国ﾏｰｼﾞﾝ比率'!E19</f>
        <v>2.6414353911003374</v>
      </c>
      <c r="F19" s="237">
        <f>+D19*'9国ﾏｰｼﾞﾝ比率'!F19</f>
        <v>0</v>
      </c>
      <c r="G19" s="237">
        <f>+D19*'9国ﾏｰｼﾞﾝ比率'!G19</f>
        <v>1.1867527189526057</v>
      </c>
      <c r="H19" s="238">
        <f>+D19*'9国ﾏｰｼﾞﾝ比率'!H19</f>
        <v>18.603640160255136</v>
      </c>
      <c r="I19" s="57">
        <f t="shared" si="20"/>
        <v>1452.807516360411</v>
      </c>
      <c r="J19" s="237">
        <f>+I19*'9国ﾏｰｼﾞﾝ比率'!J19</f>
        <v>234.79943724846399</v>
      </c>
      <c r="K19" s="237">
        <f>+I19*'9国ﾏｰｼﾞﾝ比率'!K19</f>
        <v>0</v>
      </c>
      <c r="L19" s="237">
        <f>+I19*'9国ﾏｰｼﾞﾝ比率'!L19</f>
        <v>86.087017195702771</v>
      </c>
      <c r="M19" s="237">
        <f>+I19*'9国ﾏｰｼﾞﾝ比率'!M19</f>
        <v>1773.6939708045777</v>
      </c>
      <c r="N19" s="57">
        <f t="shared" si="21"/>
        <v>0</v>
      </c>
      <c r="O19" s="11"/>
      <c r="P19" s="11"/>
      <c r="Q19" s="11"/>
      <c r="R19" s="11"/>
      <c r="S19" s="57">
        <f t="shared" si="22"/>
        <v>140.81453544813908</v>
      </c>
      <c r="T19" s="237">
        <f>+S19*'9国ﾏｰｼﾞﾝ比率'!T19</f>
        <v>23.191862043818062</v>
      </c>
      <c r="U19" s="237">
        <f>+S19*'9国ﾏｰｼﾞﾝ比率'!U19</f>
        <v>0</v>
      </c>
      <c r="V19" s="237">
        <f>+S19*'9国ﾏｰｼﾞﾝ比率'!V19</f>
        <v>9.5704011740278609</v>
      </c>
      <c r="W19" s="238">
        <f>+S19*'9国ﾏｰｼﾞﾝ比率'!W19</f>
        <v>173.57679866598502</v>
      </c>
      <c r="X19" s="57">
        <f t="shared" si="23"/>
        <v>13.54416437935201</v>
      </c>
      <c r="Y19" s="237">
        <f>+X19*'9国ﾏｰｼﾞﾝ比率'!Y19</f>
        <v>2.274398627739378</v>
      </c>
      <c r="Z19" s="237">
        <f>+X19*'9国ﾏｰｼﾞﾝ比率'!Z19</f>
        <v>0</v>
      </c>
      <c r="AA19" s="237">
        <f>+X19*'9国ﾏｰｼﾞﾝ比率'!AA19</f>
        <v>0.76895569152686816</v>
      </c>
      <c r="AB19" s="238">
        <f>+X19*'9国ﾏｰｼﾞﾝ比率'!AB19</f>
        <v>16.870412096838844</v>
      </c>
      <c r="AC19" s="57">
        <f t="shared" si="24"/>
        <v>149.09774341567666</v>
      </c>
      <c r="AD19" s="237">
        <f>+AC19*'9国ﾏｰｼﾞﾝ比率'!AD19</f>
        <v>13.615673865738756</v>
      </c>
      <c r="AE19" s="237">
        <f>+AC19*'9国ﾏｰｼﾞﾝ比率'!AE19</f>
        <v>0</v>
      </c>
      <c r="AF19" s="237">
        <f>+AC19*'9国ﾏｰｼﾞﾝ比率'!AF19</f>
        <v>12.057010348669349</v>
      </c>
      <c r="AG19" s="238">
        <f>+AC19*'9国ﾏｰｼﾞﾝ比率'!AG19</f>
        <v>174.79075664273864</v>
      </c>
      <c r="AH19" s="57">
        <f t="shared" si="25"/>
        <v>934.99508314650689</v>
      </c>
      <c r="AI19" s="237">
        <f>+AH19*'9国ﾏｰｼﾞﾝ比率'!AI19</f>
        <v>146.47484820440036</v>
      </c>
      <c r="AJ19" s="237">
        <f>+AH19*'9国ﾏｰｼﾞﾝ比率'!AJ19</f>
        <v>40.599250173610272</v>
      </c>
      <c r="AK19" s="237">
        <f>+AH19*'9国ﾏｰｼﾞﾝ比率'!AK19</f>
        <v>51.527433139411549</v>
      </c>
      <c r="AL19" s="237">
        <f>+AH19*'9国ﾏｰｼﾞﾝ比率'!AL19</f>
        <v>1173.5966146639291</v>
      </c>
      <c r="AM19" s="57">
        <f t="shared" si="26"/>
        <v>0</v>
      </c>
      <c r="AN19" s="11"/>
      <c r="AO19" s="11"/>
      <c r="AP19" s="11"/>
      <c r="AQ19" s="25"/>
      <c r="AR19" s="33">
        <f t="shared" si="27"/>
        <v>0</v>
      </c>
      <c r="AS19" s="11"/>
      <c r="AT19" s="11"/>
      <c r="AU19" s="11"/>
      <c r="AV19" s="25"/>
      <c r="AW19" s="33">
        <f t="shared" si="28"/>
        <v>0</v>
      </c>
      <c r="AX19" s="11"/>
      <c r="AY19" s="11"/>
      <c r="AZ19" s="11"/>
      <c r="BA19" s="11"/>
      <c r="BB19" s="57">
        <f t="shared" si="29"/>
        <v>0</v>
      </c>
      <c r="BC19" s="11"/>
      <c r="BD19" s="11"/>
      <c r="BE19" s="11"/>
      <c r="BF19" s="25"/>
      <c r="BG19" s="57">
        <f t="shared" si="30"/>
        <v>3566.5926414817609</v>
      </c>
      <c r="BH19" s="237">
        <f>+BG19*'9国ﾏｰｼﾞﾝ比率'!BH19</f>
        <v>556.99311822351888</v>
      </c>
      <c r="BI19" s="237">
        <f>+BG19*'9国ﾏｰｼﾞﾝ比率'!BI19</f>
        <v>484.07883672472747</v>
      </c>
      <c r="BJ19" s="237">
        <f>+BG19*'9国ﾏｰｼﾞﾝ比率'!BJ19</f>
        <v>192.30757639368176</v>
      </c>
      <c r="BK19" s="713">
        <f>+BG19*'9国ﾏｰｼﾞﾝ比率'!BK19</f>
        <v>4799.9721728236891</v>
      </c>
      <c r="BL19" s="726">
        <f t="shared" si="31"/>
        <v>12794.310187804247</v>
      </c>
      <c r="BM19" s="714">
        <f>+BL19*'9国ﾏｰｼﾞﾝ比率'!BM19</f>
        <v>1984.0477786935653</v>
      </c>
      <c r="BN19" s="714">
        <f>+BL19*'9国ﾏｰｼﾞﾝ比率'!BN19</f>
        <v>5530.2130087892438</v>
      </c>
      <c r="BO19" s="714">
        <f>+BL19*'9国ﾏｰｼﾞﾝ比率'!BO19</f>
        <v>649.47902114952331</v>
      </c>
      <c r="BP19" s="713">
        <f>+BL19*'9国ﾏｰｼﾞﾝ比率'!BP19</f>
        <v>20958.049996436581</v>
      </c>
      <c r="BQ19" s="581">
        <f t="shared" si="32"/>
        <v>20071.779998742852</v>
      </c>
      <c r="BR19" s="581">
        <f t="shared" si="32"/>
        <v>29181.181993420916</v>
      </c>
      <c r="BS19" s="581">
        <f t="shared" si="32"/>
        <v>-17476.785264804686</v>
      </c>
      <c r="BT19" s="581">
        <v>16027</v>
      </c>
      <c r="BU19" s="742"/>
      <c r="BV19" s="743"/>
      <c r="BW19" s="218"/>
      <c r="BX19" s="57">
        <f t="shared" si="33"/>
        <v>91.950194553318553</v>
      </c>
      <c r="BY19" s="33">
        <f t="shared" si="33"/>
        <v>198.18337490307277</v>
      </c>
      <c r="BZ19" s="33">
        <f t="shared" si="33"/>
        <v>11.226315684358021</v>
      </c>
      <c r="CA19" s="33">
        <f t="shared" si="33"/>
        <v>505.00358438039723</v>
      </c>
      <c r="CB19" s="33"/>
      <c r="CC19" s="33">
        <f t="shared" si="33"/>
        <v>646.44404683926439</v>
      </c>
      <c r="CD19" s="33">
        <f t="shared" si="34"/>
        <v>0</v>
      </c>
      <c r="CE19" s="33">
        <f t="shared" si="34"/>
        <v>0</v>
      </c>
      <c r="CF19" s="33">
        <f t="shared" si="34"/>
        <v>0</v>
      </c>
      <c r="CG19" s="33">
        <f t="shared" si="34"/>
        <v>0</v>
      </c>
      <c r="CH19" s="33">
        <f t="shared" si="35"/>
        <v>0</v>
      </c>
      <c r="CI19" s="33">
        <f t="shared" si="35"/>
        <v>0</v>
      </c>
      <c r="CJ19" s="33">
        <f t="shared" si="35"/>
        <v>0</v>
      </c>
      <c r="CK19" s="33">
        <f t="shared" si="36"/>
        <v>0</v>
      </c>
      <c r="CL19" s="33">
        <f t="shared" si="36"/>
        <v>0</v>
      </c>
      <c r="CM19" s="33">
        <f t="shared" si="36"/>
        <v>0</v>
      </c>
      <c r="CN19" s="33">
        <f t="shared" si="36"/>
        <v>0</v>
      </c>
      <c r="CO19" s="33">
        <f t="shared" si="36"/>
        <v>0</v>
      </c>
      <c r="CP19" s="33">
        <f t="shared" si="36"/>
        <v>0</v>
      </c>
      <c r="CQ19" s="60">
        <f t="shared" si="36"/>
        <v>0</v>
      </c>
      <c r="CR19" s="218"/>
      <c r="CS19" s="240">
        <f t="shared" si="37"/>
        <v>1360.8573218070924</v>
      </c>
      <c r="CT19" s="237">
        <f>+CS19*'9国ﾏｰｼﾞﾝ比率'!$J19</f>
        <v>219.93865652364153</v>
      </c>
      <c r="CU19" s="237">
        <f>+CS19*'9国ﾏｰｼﾞﾝ比率'!$K19</f>
        <v>0</v>
      </c>
      <c r="CV19" s="237">
        <f>+CS19*'9国ﾏｰｼﾞﾝ比率'!$L19</f>
        <v>80.638450960658574</v>
      </c>
      <c r="CW19" s="238">
        <f>+CS19*'9国ﾏｰｼﾞﾝ比率'!$M19</f>
        <v>1661.4344292913925</v>
      </c>
      <c r="CX19" s="240">
        <f t="shared" si="38"/>
        <v>0</v>
      </c>
      <c r="CY19" s="253"/>
      <c r="CZ19" s="253"/>
      <c r="DA19" s="253"/>
      <c r="DB19" s="254"/>
      <c r="DC19" s="240">
        <f t="shared" si="39"/>
        <v>0</v>
      </c>
      <c r="DD19" s="253"/>
      <c r="DE19" s="253"/>
      <c r="DF19" s="253"/>
      <c r="DG19" s="254"/>
      <c r="DH19" s="240">
        <f t="shared" si="40"/>
        <v>0</v>
      </c>
      <c r="DI19" s="253"/>
      <c r="DJ19" s="253"/>
      <c r="DK19" s="253"/>
      <c r="DL19" s="254"/>
    </row>
    <row r="20" spans="1:116" x14ac:dyDescent="0.2">
      <c r="A20" s="218">
        <v>1113</v>
      </c>
      <c r="B20" s="218">
        <v>31</v>
      </c>
      <c r="C20" s="218" t="s">
        <v>550</v>
      </c>
      <c r="D20" s="57">
        <f t="shared" si="19"/>
        <v>0</v>
      </c>
      <c r="E20" s="237">
        <f>+D20*'9国ﾏｰｼﾞﾝ比率'!E20</f>
        <v>0</v>
      </c>
      <c r="F20" s="237">
        <f>+D20*'9国ﾏｰｼﾞﾝ比率'!F20</f>
        <v>0</v>
      </c>
      <c r="G20" s="237">
        <f>+D20*'9国ﾏｰｼﾞﾝ比率'!G20</f>
        <v>0</v>
      </c>
      <c r="H20" s="238">
        <f>+D20*'9国ﾏｰｼﾞﾝ比率'!H20</f>
        <v>0</v>
      </c>
      <c r="I20" s="57">
        <f t="shared" si="20"/>
        <v>0</v>
      </c>
      <c r="J20" s="11"/>
      <c r="K20" s="11"/>
      <c r="L20" s="11"/>
      <c r="M20" s="11"/>
      <c r="N20" s="57">
        <f t="shared" si="21"/>
        <v>0</v>
      </c>
      <c r="O20" s="11"/>
      <c r="P20" s="11"/>
      <c r="Q20" s="11"/>
      <c r="R20" s="11"/>
      <c r="S20" s="57">
        <f t="shared" si="22"/>
        <v>0</v>
      </c>
      <c r="T20" s="11"/>
      <c r="U20" s="11"/>
      <c r="V20" s="11"/>
      <c r="W20" s="25"/>
      <c r="X20" s="57">
        <f t="shared" si="23"/>
        <v>0</v>
      </c>
      <c r="Y20" s="11"/>
      <c r="Z20" s="11"/>
      <c r="AA20" s="11"/>
      <c r="AB20" s="25"/>
      <c r="AC20" s="57">
        <f t="shared" si="24"/>
        <v>0</v>
      </c>
      <c r="AD20" s="11"/>
      <c r="AE20" s="11"/>
      <c r="AF20" s="11"/>
      <c r="AG20" s="25"/>
      <c r="AH20" s="57">
        <f t="shared" si="25"/>
        <v>0</v>
      </c>
      <c r="AI20" s="11"/>
      <c r="AJ20" s="11"/>
      <c r="AK20" s="11"/>
      <c r="AL20" s="11"/>
      <c r="AM20" s="57">
        <f t="shared" si="26"/>
        <v>0</v>
      </c>
      <c r="AN20" s="11"/>
      <c r="AO20" s="11"/>
      <c r="AP20" s="11"/>
      <c r="AQ20" s="25"/>
      <c r="AR20" s="33">
        <f t="shared" si="27"/>
        <v>0</v>
      </c>
      <c r="AS20" s="11"/>
      <c r="AT20" s="11"/>
      <c r="AU20" s="11"/>
      <c r="AV20" s="25"/>
      <c r="AW20" s="33">
        <f t="shared" si="28"/>
        <v>0</v>
      </c>
      <c r="AX20" s="11"/>
      <c r="AY20" s="11"/>
      <c r="AZ20" s="11"/>
      <c r="BA20" s="11"/>
      <c r="BB20" s="57">
        <f t="shared" si="29"/>
        <v>0</v>
      </c>
      <c r="BC20" s="11"/>
      <c r="BD20" s="11"/>
      <c r="BE20" s="11"/>
      <c r="BF20" s="25"/>
      <c r="BG20" s="57">
        <f t="shared" si="30"/>
        <v>0</v>
      </c>
      <c r="BH20" s="11"/>
      <c r="BI20" s="11"/>
      <c r="BJ20" s="11"/>
      <c r="BK20" s="727"/>
      <c r="BL20" s="726">
        <f t="shared" si="31"/>
        <v>0</v>
      </c>
      <c r="BM20" s="728"/>
      <c r="BN20" s="728"/>
      <c r="BO20" s="728"/>
      <c r="BP20" s="727"/>
      <c r="BQ20" s="581">
        <f t="shared" si="32"/>
        <v>0</v>
      </c>
      <c r="BR20" s="581">
        <f t="shared" si="32"/>
        <v>0</v>
      </c>
      <c r="BS20" s="581">
        <f t="shared" si="32"/>
        <v>0</v>
      </c>
      <c r="BT20" s="581">
        <v>0</v>
      </c>
      <c r="BU20" s="742"/>
      <c r="BV20" s="743"/>
      <c r="BW20" s="218"/>
      <c r="BX20" s="57">
        <f t="shared" si="33"/>
        <v>0</v>
      </c>
      <c r="BY20" s="33">
        <f t="shared" si="33"/>
        <v>0</v>
      </c>
      <c r="BZ20" s="33">
        <f t="shared" si="33"/>
        <v>0</v>
      </c>
      <c r="CA20" s="33">
        <f t="shared" si="33"/>
        <v>0</v>
      </c>
      <c r="CB20" s="33"/>
      <c r="CC20" s="33">
        <f t="shared" si="33"/>
        <v>0</v>
      </c>
      <c r="CD20" s="33">
        <f t="shared" si="34"/>
        <v>0</v>
      </c>
      <c r="CE20" s="33">
        <f t="shared" si="34"/>
        <v>0</v>
      </c>
      <c r="CF20" s="33">
        <f t="shared" si="34"/>
        <v>0</v>
      </c>
      <c r="CG20" s="33">
        <f t="shared" si="34"/>
        <v>0</v>
      </c>
      <c r="CH20" s="33">
        <f t="shared" si="35"/>
        <v>0</v>
      </c>
      <c r="CI20" s="33">
        <f t="shared" si="35"/>
        <v>0</v>
      </c>
      <c r="CJ20" s="33">
        <f t="shared" si="35"/>
        <v>0</v>
      </c>
      <c r="CK20" s="33">
        <f t="shared" si="36"/>
        <v>0</v>
      </c>
      <c r="CL20" s="33">
        <f t="shared" si="36"/>
        <v>0</v>
      </c>
      <c r="CM20" s="33">
        <f t="shared" si="36"/>
        <v>0</v>
      </c>
      <c r="CN20" s="33">
        <f t="shared" si="36"/>
        <v>0</v>
      </c>
      <c r="CO20" s="33">
        <f t="shared" si="36"/>
        <v>0</v>
      </c>
      <c r="CP20" s="33">
        <f t="shared" si="36"/>
        <v>0</v>
      </c>
      <c r="CQ20" s="60">
        <f t="shared" si="36"/>
        <v>0</v>
      </c>
      <c r="CR20" s="218"/>
      <c r="CS20" s="240">
        <f t="shared" si="37"/>
        <v>0</v>
      </c>
      <c r="CT20" s="237">
        <f>+CS20*'9国ﾏｰｼﾞﾝ比率'!$J20</f>
        <v>0</v>
      </c>
      <c r="CU20" s="237">
        <f>+CS20*'9国ﾏｰｼﾞﾝ比率'!$K20</f>
        <v>0</v>
      </c>
      <c r="CV20" s="237">
        <f>+CS20*'9国ﾏｰｼﾞﾝ比率'!$L20</f>
        <v>0</v>
      </c>
      <c r="CW20" s="238">
        <f>+CS20*'9国ﾏｰｼﾞﾝ比率'!$M20</f>
        <v>0</v>
      </c>
      <c r="CX20" s="240">
        <f t="shared" si="38"/>
        <v>0</v>
      </c>
      <c r="CY20" s="253"/>
      <c r="CZ20" s="253"/>
      <c r="DA20" s="253"/>
      <c r="DB20" s="254"/>
      <c r="DC20" s="240">
        <f t="shared" si="39"/>
        <v>0</v>
      </c>
      <c r="DD20" s="253"/>
      <c r="DE20" s="253"/>
      <c r="DF20" s="253"/>
      <c r="DG20" s="254"/>
      <c r="DH20" s="240">
        <f t="shared" si="40"/>
        <v>0</v>
      </c>
      <c r="DI20" s="253"/>
      <c r="DJ20" s="253"/>
      <c r="DK20" s="253"/>
      <c r="DL20" s="254"/>
    </row>
    <row r="21" spans="1:116" x14ac:dyDescent="0.2">
      <c r="A21" s="218">
        <v>1113</v>
      </c>
      <c r="B21" s="218">
        <v>41</v>
      </c>
      <c r="C21" s="218" t="s">
        <v>551</v>
      </c>
      <c r="D21" s="57">
        <f t="shared" si="19"/>
        <v>33.974228424162426</v>
      </c>
      <c r="E21" s="237">
        <f>+D21*'9国ﾏｰｼﾞﾝ比率'!E21</f>
        <v>10.339982563875521</v>
      </c>
      <c r="F21" s="237">
        <f>+D21*'9国ﾏｰｼﾞﾝ比率'!F21</f>
        <v>0</v>
      </c>
      <c r="G21" s="237">
        <f>+D21*'9国ﾏｰｼﾞﾝ比率'!G21</f>
        <v>1.4771403662679314</v>
      </c>
      <c r="H21" s="238">
        <f>+D21*'9国ﾏｰｼﾞﾝ比率'!H21</f>
        <v>45.791351354305881</v>
      </c>
      <c r="I21" s="57">
        <f t="shared" si="20"/>
        <v>3340.5417478576069</v>
      </c>
      <c r="J21" s="237">
        <f>+I21*'9国ﾏｰｼﾞﾝ比率'!J21</f>
        <v>1040.698619637732</v>
      </c>
      <c r="K21" s="237">
        <f>+I21*'9国ﾏｰｼﾞﾝ比率'!K21</f>
        <v>0</v>
      </c>
      <c r="L21" s="237">
        <f>+I21*'9国ﾏｰｼﾞﾝ比率'!L21</f>
        <v>209.48400632105046</v>
      </c>
      <c r="M21" s="237">
        <f>+I21*'9国ﾏｰｼﾞﾝ比率'!M21</f>
        <v>4590.7243738163897</v>
      </c>
      <c r="N21" s="57">
        <f t="shared" si="21"/>
        <v>0</v>
      </c>
      <c r="O21" s="11"/>
      <c r="P21" s="11"/>
      <c r="Q21" s="11"/>
      <c r="R21" s="11"/>
      <c r="S21" s="57">
        <f t="shared" si="22"/>
        <v>323.7846921030025</v>
      </c>
      <c r="T21" s="237">
        <f>+S21*'9国ﾏｰｼﾞﾝ比率'!T21</f>
        <v>100.77988968823097</v>
      </c>
      <c r="U21" s="237">
        <f>+S21*'9国ﾏｰｼﾞﾝ比率'!U21</f>
        <v>0</v>
      </c>
      <c r="V21" s="237">
        <f>+S21*'9国ﾏｰｼﾞﾝ比率'!V21</f>
        <v>16.171656717413807</v>
      </c>
      <c r="W21" s="238">
        <f>+S21*'9国ﾏｰｼﾞﾝ比率'!W21</f>
        <v>440.73623850864726</v>
      </c>
      <c r="X21" s="57">
        <f t="shared" si="23"/>
        <v>31.143042722148888</v>
      </c>
      <c r="Y21" s="237">
        <f>+X21*'9国ﾏｰｼﾞﾝ比率'!Y21</f>
        <v>9.6956797355960411</v>
      </c>
      <c r="Z21" s="237">
        <f>+X21*'9国ﾏｰｼﾞﾝ比率'!Z21</f>
        <v>0</v>
      </c>
      <c r="AA21" s="237">
        <f>+X21*'9国ﾏｰｼﾞﾝ比率'!AA21</f>
        <v>1.9045085194920792</v>
      </c>
      <c r="AB21" s="238">
        <f>+X21*'9国ﾏｰｼﾞﾝ比率'!AB21</f>
        <v>42.743230977237012</v>
      </c>
      <c r="AC21" s="57">
        <f t="shared" si="24"/>
        <v>342.83085046200262</v>
      </c>
      <c r="AD21" s="237">
        <f>+AC21*'9国ﾏｰｼﾞﾝ比率'!AD21</f>
        <v>106.62039449368281</v>
      </c>
      <c r="AE21" s="237">
        <f>+AC21*'9国ﾏｰｼﾞﾝ比率'!AE21</f>
        <v>0</v>
      </c>
      <c r="AF21" s="237">
        <f>+AC21*'9国ﾏｰｼﾞﾝ比率'!AF21</f>
        <v>16.970127097869131</v>
      </c>
      <c r="AG21" s="238">
        <f>+AC21*'9国ﾏｰｼﾞﾝ比率'!AG21</f>
        <v>466.42137205355459</v>
      </c>
      <c r="AH21" s="57">
        <f t="shared" si="25"/>
        <v>2149.8994699017326</v>
      </c>
      <c r="AI21" s="237">
        <f>+AH21*'9国ﾏｰｼﾞﾝ比率'!AI21</f>
        <v>671.38498804098469</v>
      </c>
      <c r="AJ21" s="237">
        <f>+AH21*'9国ﾏｰｼﾞﾝ比率'!AJ21</f>
        <v>0</v>
      </c>
      <c r="AK21" s="237">
        <f>+AH21*'9国ﾏｰｼﾞﾝ比率'!AK21</f>
        <v>132.07573535232487</v>
      </c>
      <c r="AL21" s="237">
        <f>+AH21*'9国ﾏｰｼﾞﾝ比率'!AL21</f>
        <v>2953.3601932950419</v>
      </c>
      <c r="AM21" s="57">
        <f t="shared" si="26"/>
        <v>0</v>
      </c>
      <c r="AN21" s="11"/>
      <c r="AO21" s="11"/>
      <c r="AP21" s="11"/>
      <c r="AQ21" s="25"/>
      <c r="AR21" s="33">
        <f t="shared" si="27"/>
        <v>0</v>
      </c>
      <c r="AS21" s="11"/>
      <c r="AT21" s="11"/>
      <c r="AU21" s="11"/>
      <c r="AV21" s="25"/>
      <c r="AW21" s="33">
        <f t="shared" si="28"/>
        <v>0</v>
      </c>
      <c r="AX21" s="11"/>
      <c r="AY21" s="11"/>
      <c r="AZ21" s="11"/>
      <c r="BA21" s="11"/>
      <c r="BB21" s="57">
        <f t="shared" si="29"/>
        <v>0</v>
      </c>
      <c r="BC21" s="11"/>
      <c r="BD21" s="11"/>
      <c r="BE21" s="11"/>
      <c r="BF21" s="25"/>
      <c r="BG21" s="57">
        <f t="shared" si="30"/>
        <v>8200.9154566597517</v>
      </c>
      <c r="BH21" s="237">
        <f>+BG21*'9国ﾏｰｼﾞﾝ比率'!BH21</f>
        <v>2575.0944916658977</v>
      </c>
      <c r="BI21" s="237">
        <f>+BG21*'9国ﾏｰｼﾞﾝ比率'!BI21</f>
        <v>524.98115473778569</v>
      </c>
      <c r="BJ21" s="237">
        <f>+BG21*'9国ﾏｰｼﾞﾝ比率'!BJ21</f>
        <v>546.62918157682941</v>
      </c>
      <c r="BK21" s="713">
        <f>+BG21*'9国ﾏｰｼﾞﾝ比率'!BK21</f>
        <v>11847.620284640265</v>
      </c>
      <c r="BL21" s="726">
        <f t="shared" si="31"/>
        <v>29418.850629622644</v>
      </c>
      <c r="BM21" s="714">
        <f>+BL21*'9国ﾏｰｼﾞﾝ比率'!BM21</f>
        <v>9359.8822027214628</v>
      </c>
      <c r="BN21" s="714">
        <f>+BL21*'9国ﾏｰｼﾞﾝ比率'!BN21</f>
        <v>13469.867902130025</v>
      </c>
      <c r="BO21" s="714">
        <f>+BL21*'9国ﾏｰｼﾞﾝ比率'!BO21</f>
        <v>1635.7398743063395</v>
      </c>
      <c r="BP21" s="713">
        <f>+BL21*'9国ﾏｰｼﾞﾝ比率'!BP21</f>
        <v>53884.340608780476</v>
      </c>
      <c r="BQ21" s="581">
        <f t="shared" si="32"/>
        <v>46152.445031114461</v>
      </c>
      <c r="BR21" s="581">
        <f t="shared" si="32"/>
        <v>67098.328996165699</v>
      </c>
      <c r="BS21" s="581">
        <f t="shared" si="32"/>
        <v>-40185.592473861754</v>
      </c>
      <c r="BT21" s="581">
        <v>36852</v>
      </c>
      <c r="BU21" s="742"/>
      <c r="BV21" s="743"/>
      <c r="BW21" s="218"/>
      <c r="BX21" s="57">
        <f t="shared" si="33"/>
        <v>211.42750169581922</v>
      </c>
      <c r="BY21" s="33">
        <f t="shared" si="33"/>
        <v>455.69686977775245</v>
      </c>
      <c r="BZ21" s="33">
        <f t="shared" si="33"/>
        <v>25.813451400758829</v>
      </c>
      <c r="CA21" s="33">
        <f t="shared" si="33"/>
        <v>1161.1899976031946</v>
      </c>
      <c r="CB21" s="33"/>
      <c r="CC21" s="33">
        <f t="shared" si="33"/>
        <v>1486.4139273800818</v>
      </c>
      <c r="CD21" s="33">
        <f t="shared" si="34"/>
        <v>0</v>
      </c>
      <c r="CE21" s="33">
        <f t="shared" si="34"/>
        <v>0</v>
      </c>
      <c r="CF21" s="33">
        <f t="shared" si="34"/>
        <v>0</v>
      </c>
      <c r="CG21" s="33">
        <f t="shared" si="34"/>
        <v>0</v>
      </c>
      <c r="CH21" s="33">
        <f t="shared" si="35"/>
        <v>0</v>
      </c>
      <c r="CI21" s="33">
        <f t="shared" si="35"/>
        <v>0</v>
      </c>
      <c r="CJ21" s="33">
        <f t="shared" si="35"/>
        <v>0</v>
      </c>
      <c r="CK21" s="33">
        <f t="shared" si="36"/>
        <v>0</v>
      </c>
      <c r="CL21" s="33">
        <f t="shared" si="36"/>
        <v>0</v>
      </c>
      <c r="CM21" s="33">
        <f t="shared" si="36"/>
        <v>0</v>
      </c>
      <c r="CN21" s="33">
        <f t="shared" si="36"/>
        <v>0</v>
      </c>
      <c r="CO21" s="33">
        <f t="shared" si="36"/>
        <v>0</v>
      </c>
      <c r="CP21" s="33">
        <f t="shared" si="36"/>
        <v>0</v>
      </c>
      <c r="CQ21" s="60">
        <f t="shared" si="36"/>
        <v>0</v>
      </c>
      <c r="CR21" s="218"/>
      <c r="CS21" s="240">
        <f t="shared" si="37"/>
        <v>3129.1142461617874</v>
      </c>
      <c r="CT21" s="237">
        <f>+CS21*'9国ﾏｰｼﾞﾝ比率'!$J21</f>
        <v>974.83136642666022</v>
      </c>
      <c r="CU21" s="237">
        <f>+CS21*'9国ﾏｰｼﾞﾝ比率'!$K21</f>
        <v>0</v>
      </c>
      <c r="CV21" s="237">
        <f>+CS21*'9国ﾏｰｼﾞﾝ比率'!$L21</f>
        <v>196.22547418922005</v>
      </c>
      <c r="CW21" s="238">
        <f>+CS21*'9国ﾏｰｼﾞﾝ比率'!$M21</f>
        <v>4300.1710867776674</v>
      </c>
      <c r="CX21" s="240">
        <f t="shared" si="38"/>
        <v>0</v>
      </c>
      <c r="CY21" s="253"/>
      <c r="CZ21" s="253"/>
      <c r="DA21" s="253"/>
      <c r="DB21" s="254"/>
      <c r="DC21" s="240">
        <f t="shared" si="39"/>
        <v>0</v>
      </c>
      <c r="DD21" s="253"/>
      <c r="DE21" s="253"/>
      <c r="DF21" s="253"/>
      <c r="DG21" s="254"/>
      <c r="DH21" s="240">
        <f t="shared" si="40"/>
        <v>0</v>
      </c>
      <c r="DI21" s="253"/>
      <c r="DJ21" s="253"/>
      <c r="DK21" s="253"/>
      <c r="DL21" s="254"/>
    </row>
    <row r="22" spans="1:116" x14ac:dyDescent="0.2">
      <c r="A22" s="218">
        <v>1113</v>
      </c>
      <c r="B22" s="218">
        <v>51</v>
      </c>
      <c r="C22" s="218" t="s">
        <v>552</v>
      </c>
      <c r="D22" s="57">
        <f t="shared" si="19"/>
        <v>3.5954491168520966E-2</v>
      </c>
      <c r="E22" s="237">
        <f>+D22*'9国ﾏｰｼﾞﾝ比率'!E22</f>
        <v>5.1811622066363881E-3</v>
      </c>
      <c r="F22" s="237">
        <f>+D22*'9国ﾏｰｼﾞﾝ比率'!F22</f>
        <v>0</v>
      </c>
      <c r="G22" s="237">
        <f>+D22*'9国ﾏｰｼﾞﾝ比率'!G22</f>
        <v>1.3048406178141311E-3</v>
      </c>
      <c r="H22" s="238">
        <f>+D22*'9国ﾏｰｼﾞﾝ比率'!H22</f>
        <v>4.2440493992971486E-2</v>
      </c>
      <c r="I22" s="57">
        <f t="shared" si="20"/>
        <v>3.5352525823957088</v>
      </c>
      <c r="J22" s="237">
        <f>+I22*'9国ﾏｰｼﾞﾝ比率'!J22</f>
        <v>0.51771481332154734</v>
      </c>
      <c r="K22" s="237">
        <f>+I22*'9国ﾏｰｼﾞﾝ比率'!K22</f>
        <v>0</v>
      </c>
      <c r="L22" s="237">
        <f>+I22*'9国ﾏｰｼﾞﾝ比率'!L22</f>
        <v>0.11833481447349652</v>
      </c>
      <c r="M22" s="237">
        <f>+I22*'9国ﾏｰｼﾞﾝ比率'!M22</f>
        <v>4.1713022101907526</v>
      </c>
      <c r="N22" s="57">
        <f t="shared" si="21"/>
        <v>0</v>
      </c>
      <c r="O22" s="11"/>
      <c r="P22" s="11"/>
      <c r="Q22" s="11"/>
      <c r="R22" s="11"/>
      <c r="S22" s="57">
        <f t="shared" si="22"/>
        <v>0.34265719613635887</v>
      </c>
      <c r="T22" s="11"/>
      <c r="U22" s="11"/>
      <c r="V22" s="11"/>
      <c r="W22" s="25"/>
      <c r="X22" s="57">
        <f t="shared" si="23"/>
        <v>3.2958283571144213E-2</v>
      </c>
      <c r="Y22" s="11"/>
      <c r="Z22" s="11"/>
      <c r="AA22" s="11"/>
      <c r="AB22" s="25"/>
      <c r="AC22" s="57">
        <f t="shared" si="24"/>
        <v>0.36281350179143879</v>
      </c>
      <c r="AD22" s="11"/>
      <c r="AE22" s="11"/>
      <c r="AF22" s="11"/>
      <c r="AG22" s="25"/>
      <c r="AH22" s="57">
        <f t="shared" si="25"/>
        <v>2.2752110964443606</v>
      </c>
      <c r="AI22" s="237">
        <f>+AH22*'9国ﾏｰｼﾞﾝ比率'!AI22</f>
        <v>0.34937530077811624</v>
      </c>
      <c r="AJ22" s="237">
        <f>+AH22*'9国ﾏｰｼﾞﾝ比率'!AJ22</f>
        <v>2.0009267547781432E-2</v>
      </c>
      <c r="AK22" s="237">
        <f>+AH22*'9国ﾏｰｼﾞﾝ比率'!AK22</f>
        <v>9.802292866104162E-2</v>
      </c>
      <c r="AL22" s="237">
        <f>+AH22*'9国ﾏｰｼﾞﾝ比率'!AL22</f>
        <v>2.7426185934312999</v>
      </c>
      <c r="AM22" s="57">
        <f t="shared" si="26"/>
        <v>0</v>
      </c>
      <c r="AN22" s="11"/>
      <c r="AO22" s="11"/>
      <c r="AP22" s="11"/>
      <c r="AQ22" s="25"/>
      <c r="AR22" s="33">
        <f t="shared" si="27"/>
        <v>0</v>
      </c>
      <c r="AS22" s="11"/>
      <c r="AT22" s="11"/>
      <c r="AU22" s="11"/>
      <c r="AV22" s="25"/>
      <c r="AW22" s="33">
        <f t="shared" si="28"/>
        <v>0</v>
      </c>
      <c r="AX22" s="11"/>
      <c r="AY22" s="11"/>
      <c r="AZ22" s="11"/>
      <c r="BA22" s="11"/>
      <c r="BB22" s="57">
        <f t="shared" si="29"/>
        <v>0</v>
      </c>
      <c r="BC22" s="11"/>
      <c r="BD22" s="11"/>
      <c r="BE22" s="11"/>
      <c r="BF22" s="25"/>
      <c r="BG22" s="57">
        <f t="shared" si="30"/>
        <v>8.6789238795650263</v>
      </c>
      <c r="BH22" s="237">
        <f>+BG22*'9国ﾏｰｼﾞﾝ比率'!BH22</f>
        <v>1.7091572050456916</v>
      </c>
      <c r="BI22" s="237">
        <f>+BG22*'9国ﾏｰｼﾞﾝ比率'!BI22</f>
        <v>0.73244311253770256</v>
      </c>
      <c r="BJ22" s="237">
        <f>+BG22*'9国ﾏｰｼﾞﾝ比率'!BJ22</f>
        <v>0.63652334020885692</v>
      </c>
      <c r="BK22" s="713">
        <f>+BG22*'9国ﾏｰｼﾞﾝ比率'!BK22</f>
        <v>11.757047537357277</v>
      </c>
      <c r="BL22" s="726">
        <f t="shared" si="31"/>
        <v>31.133593144341777</v>
      </c>
      <c r="BM22" s="714">
        <f>+BL22*'9国ﾏｰｼﾞﾝ比率'!BM22</f>
        <v>6.3271447504841936</v>
      </c>
      <c r="BN22" s="714">
        <f>+BL22*'9国ﾏｰｼﾞﾝ比率'!BN22</f>
        <v>8.3761096493328555</v>
      </c>
      <c r="BO22" s="714">
        <f>+BL22*'9国ﾏｰｼﾞﾝ比率'!BO22</f>
        <v>2.4176408251953649</v>
      </c>
      <c r="BP22" s="713">
        <f>+BL22*'9国ﾏｰｼﾞﾝ比率'!BP22</f>
        <v>48.254488369354192</v>
      </c>
      <c r="BQ22" s="581">
        <f t="shared" si="32"/>
        <v>48.842541957382615</v>
      </c>
      <c r="BR22" s="581">
        <f t="shared" si="32"/>
        <v>71.009302910302338</v>
      </c>
      <c r="BS22" s="581">
        <f t="shared" si="32"/>
        <v>-42.527898254656691</v>
      </c>
      <c r="BT22" s="581">
        <v>39</v>
      </c>
      <c r="BU22" s="742"/>
      <c r="BV22" s="743"/>
      <c r="BW22" s="218"/>
      <c r="BX22" s="57">
        <f t="shared" si="33"/>
        <v>0.22375101937851272</v>
      </c>
      <c r="BY22" s="33">
        <f t="shared" si="33"/>
        <v>0.4822581656716689</v>
      </c>
      <c r="BZ22" s="33">
        <f t="shared" si="33"/>
        <v>2.7318045279214002E-2</v>
      </c>
      <c r="CA22" s="33">
        <f t="shared" si="33"/>
        <v>1.2288725145589001</v>
      </c>
      <c r="CB22" s="33"/>
      <c r="CC22" s="33">
        <f t="shared" si="33"/>
        <v>1.5730528375074131</v>
      </c>
      <c r="CD22" s="33">
        <f t="shared" si="34"/>
        <v>0</v>
      </c>
      <c r="CE22" s="33">
        <f t="shared" si="34"/>
        <v>0</v>
      </c>
      <c r="CF22" s="33">
        <f t="shared" si="34"/>
        <v>0</v>
      </c>
      <c r="CG22" s="33">
        <f t="shared" si="34"/>
        <v>0</v>
      </c>
      <c r="CH22" s="33">
        <f t="shared" si="35"/>
        <v>0</v>
      </c>
      <c r="CI22" s="33">
        <f t="shared" si="35"/>
        <v>0</v>
      </c>
      <c r="CJ22" s="33">
        <f t="shared" si="35"/>
        <v>0</v>
      </c>
      <c r="CK22" s="33">
        <f t="shared" si="36"/>
        <v>0</v>
      </c>
      <c r="CL22" s="33">
        <f t="shared" si="36"/>
        <v>0</v>
      </c>
      <c r="CM22" s="33">
        <f t="shared" si="36"/>
        <v>0</v>
      </c>
      <c r="CN22" s="33">
        <f t="shared" si="36"/>
        <v>0</v>
      </c>
      <c r="CO22" s="33">
        <f t="shared" si="36"/>
        <v>0</v>
      </c>
      <c r="CP22" s="33">
        <f t="shared" si="36"/>
        <v>0</v>
      </c>
      <c r="CQ22" s="60">
        <f t="shared" si="36"/>
        <v>0</v>
      </c>
      <c r="CR22" s="218"/>
      <c r="CS22" s="240">
        <f t="shared" si="37"/>
        <v>3.3115015630171962</v>
      </c>
      <c r="CT22" s="237">
        <f>+CS22*'9国ﾏｰｼﾞﾝ比率'!$J22</f>
        <v>0.48494792763850153</v>
      </c>
      <c r="CU22" s="237">
        <f>+CS22*'9国ﾏｰｼﾞﾝ比率'!$K22</f>
        <v>0</v>
      </c>
      <c r="CV22" s="237">
        <f>+CS22*'9国ﾏｰｼﾞﾝ比率'!$L22</f>
        <v>0.11084524060308605</v>
      </c>
      <c r="CW22" s="238">
        <f>+CS22*'9国ﾏｰｼﾞﾝ比率'!$M22</f>
        <v>3.907294731258784</v>
      </c>
      <c r="CX22" s="240">
        <f t="shared" si="38"/>
        <v>0</v>
      </c>
      <c r="CY22" s="253"/>
      <c r="CZ22" s="253"/>
      <c r="DA22" s="253"/>
      <c r="DB22" s="254"/>
      <c r="DC22" s="240">
        <f t="shared" si="39"/>
        <v>0</v>
      </c>
      <c r="DD22" s="253"/>
      <c r="DE22" s="253"/>
      <c r="DF22" s="253"/>
      <c r="DG22" s="254"/>
      <c r="DH22" s="240">
        <f t="shared" si="40"/>
        <v>0</v>
      </c>
      <c r="DI22" s="253"/>
      <c r="DJ22" s="253"/>
      <c r="DK22" s="253"/>
      <c r="DL22" s="254"/>
    </row>
    <row r="23" spans="1:116" x14ac:dyDescent="0.2">
      <c r="A23" s="218">
        <v>1113</v>
      </c>
      <c r="B23" s="218">
        <v>99</v>
      </c>
      <c r="C23" s="218" t="s">
        <v>553</v>
      </c>
      <c r="D23" s="57">
        <f t="shared" si="19"/>
        <v>60.786137825549481</v>
      </c>
      <c r="E23" s="11"/>
      <c r="F23" s="11"/>
      <c r="G23" s="11"/>
      <c r="H23" s="25"/>
      <c r="I23" s="57">
        <f t="shared" si="20"/>
        <v>5976.8430518015657</v>
      </c>
      <c r="J23" s="266"/>
      <c r="K23" s="266"/>
      <c r="L23" s="266"/>
      <c r="M23" s="807"/>
      <c r="N23" s="57">
        <f t="shared" si="21"/>
        <v>0</v>
      </c>
      <c r="O23" s="11"/>
      <c r="P23" s="11"/>
      <c r="Q23" s="11"/>
      <c r="R23" s="11"/>
      <c r="S23" s="57">
        <f t="shared" si="22"/>
        <v>579.31031351925185</v>
      </c>
      <c r="T23" s="266"/>
      <c r="U23" s="266"/>
      <c r="V23" s="266"/>
      <c r="W23" s="707"/>
      <c r="X23" s="57">
        <f t="shared" si="23"/>
        <v>55.720626340087023</v>
      </c>
      <c r="Y23" s="266"/>
      <c r="Z23" s="266"/>
      <c r="AA23" s="266"/>
      <c r="AB23" s="707"/>
      <c r="AC23" s="57">
        <f t="shared" si="24"/>
        <v>613.38739078509025</v>
      </c>
      <c r="AD23" s="266"/>
      <c r="AE23" s="266"/>
      <c r="AF23" s="266"/>
      <c r="AG23" s="707"/>
      <c r="AH23" s="57">
        <f t="shared" si="25"/>
        <v>3846.5652216425365</v>
      </c>
      <c r="AI23" s="266"/>
      <c r="AJ23" s="266"/>
      <c r="AK23" s="266"/>
      <c r="AL23" s="807"/>
      <c r="AM23" s="57">
        <f t="shared" si="26"/>
        <v>0</v>
      </c>
      <c r="AN23" s="11"/>
      <c r="AO23" s="11"/>
      <c r="AP23" s="11"/>
      <c r="AQ23" s="25"/>
      <c r="AR23" s="33">
        <f t="shared" si="27"/>
        <v>0</v>
      </c>
      <c r="AS23" s="11"/>
      <c r="AT23" s="11"/>
      <c r="AU23" s="11"/>
      <c r="AV23" s="25"/>
      <c r="AW23" s="33">
        <f t="shared" si="28"/>
        <v>0</v>
      </c>
      <c r="AX23" s="11"/>
      <c r="AY23" s="11"/>
      <c r="AZ23" s="11"/>
      <c r="BA23" s="11"/>
      <c r="BB23" s="57">
        <f t="shared" si="29"/>
        <v>0</v>
      </c>
      <c r="BC23" s="11"/>
      <c r="BD23" s="11"/>
      <c r="BE23" s="11"/>
      <c r="BF23" s="25"/>
      <c r="BG23" s="57">
        <f t="shared" si="30"/>
        <v>14672.944769208205</v>
      </c>
      <c r="BH23" s="266"/>
      <c r="BI23" s="266"/>
      <c r="BJ23" s="266"/>
      <c r="BK23" s="582"/>
      <c r="BL23" s="726">
        <f t="shared" si="31"/>
        <v>52635.729845440386</v>
      </c>
      <c r="BM23" s="714">
        <f>+BL23*'9国ﾏｰｼﾞﾝ比率'!BM23</f>
        <v>5963.6422059636834</v>
      </c>
      <c r="BN23" s="714">
        <f>+BL23*'9国ﾏｰｼﾞﾝ比率'!BN23</f>
        <v>14106.519446864981</v>
      </c>
      <c r="BO23" s="714">
        <f>+BL23*'9国ﾏｰｼﾞﾝ比率'!BO23</f>
        <v>785.20969079999281</v>
      </c>
      <c r="BP23" s="713">
        <f>+BL23*'9国ﾏｰｼﾞﾝ比率'!BP23</f>
        <v>73491.101189069042</v>
      </c>
      <c r="BQ23" s="581">
        <f t="shared" si="32"/>
        <v>82575.20522974417</v>
      </c>
      <c r="BR23" s="581">
        <f t="shared" si="32"/>
        <v>120051.24070232782</v>
      </c>
      <c r="BS23" s="581">
        <f t="shared" si="32"/>
        <v>-71899.409523609982</v>
      </c>
      <c r="BT23" s="581">
        <v>65935</v>
      </c>
      <c r="BU23" s="742"/>
      <c r="BV23" s="743"/>
      <c r="BW23" s="218"/>
      <c r="BX23" s="57">
        <f t="shared" si="33"/>
        <v>378.28265289031367</v>
      </c>
      <c r="BY23" s="33">
        <f t="shared" si="33"/>
        <v>815.32543983491007</v>
      </c>
      <c r="BZ23" s="33">
        <f t="shared" si="33"/>
        <v>46.185008089358341</v>
      </c>
      <c r="CA23" s="33">
        <f t="shared" si="33"/>
        <v>2077.5822883959249</v>
      </c>
      <c r="CB23" s="33"/>
      <c r="CC23" s="33">
        <f t="shared" si="33"/>
        <v>2659.4676625910583</v>
      </c>
      <c r="CD23" s="33">
        <f t="shared" si="34"/>
        <v>0</v>
      </c>
      <c r="CE23" s="33">
        <f t="shared" si="34"/>
        <v>0</v>
      </c>
      <c r="CF23" s="33">
        <f t="shared" si="34"/>
        <v>0</v>
      </c>
      <c r="CG23" s="33">
        <f t="shared" si="34"/>
        <v>0</v>
      </c>
      <c r="CH23" s="33">
        <f t="shared" si="35"/>
        <v>0</v>
      </c>
      <c r="CI23" s="33">
        <f t="shared" si="35"/>
        <v>0</v>
      </c>
      <c r="CJ23" s="33">
        <f t="shared" si="35"/>
        <v>0</v>
      </c>
      <c r="CK23" s="33">
        <f t="shared" si="36"/>
        <v>0</v>
      </c>
      <c r="CL23" s="33">
        <f t="shared" si="36"/>
        <v>0</v>
      </c>
      <c r="CM23" s="33">
        <f t="shared" si="36"/>
        <v>0</v>
      </c>
      <c r="CN23" s="33">
        <f t="shared" si="36"/>
        <v>0</v>
      </c>
      <c r="CO23" s="33">
        <f t="shared" si="36"/>
        <v>0</v>
      </c>
      <c r="CP23" s="33">
        <f t="shared" si="36"/>
        <v>0</v>
      </c>
      <c r="CQ23" s="60">
        <f t="shared" si="36"/>
        <v>0</v>
      </c>
      <c r="CR23" s="218"/>
      <c r="CS23" s="240">
        <f t="shared" si="37"/>
        <v>5598.5603989112515</v>
      </c>
      <c r="CT23" s="266"/>
      <c r="CU23" s="266"/>
      <c r="CV23" s="266"/>
      <c r="CW23" s="271"/>
      <c r="CX23" s="240">
        <f t="shared" si="38"/>
        <v>0</v>
      </c>
      <c r="CY23" s="253"/>
      <c r="CZ23" s="253"/>
      <c r="DA23" s="253"/>
      <c r="DB23" s="254"/>
      <c r="DC23" s="240">
        <f t="shared" si="39"/>
        <v>0</v>
      </c>
      <c r="DD23" s="253"/>
      <c r="DE23" s="253"/>
      <c r="DF23" s="253"/>
      <c r="DG23" s="254"/>
      <c r="DH23" s="240">
        <f t="shared" si="40"/>
        <v>0</v>
      </c>
      <c r="DI23" s="253"/>
      <c r="DJ23" s="253"/>
      <c r="DK23" s="253"/>
      <c r="DL23" s="254"/>
    </row>
    <row r="24" spans="1:116" x14ac:dyDescent="0.2">
      <c r="A24" s="218">
        <v>1114</v>
      </c>
      <c r="B24" s="218">
        <v>11</v>
      </c>
      <c r="C24" s="218" t="s">
        <v>554</v>
      </c>
      <c r="D24" s="57">
        <f>+D$16*$BT24/SUM($BT$24:$BT$27)</f>
        <v>0</v>
      </c>
      <c r="E24" s="11"/>
      <c r="F24" s="11"/>
      <c r="G24" s="11"/>
      <c r="H24" s="25"/>
      <c r="I24" s="57">
        <f>+I$16*$BT24/SUM($BT$24:$BT$27)</f>
        <v>23.025055812038062</v>
      </c>
      <c r="J24" s="237">
        <f>+I24*'9国ﾏｰｼﾞﾝ比率'!J24</f>
        <v>3.5169214729726024</v>
      </c>
      <c r="K24" s="237">
        <f>+I24*'9国ﾏｰｼﾞﾝ比率'!K24</f>
        <v>0</v>
      </c>
      <c r="L24" s="237">
        <f>+I24*'9国ﾏｰｼﾞﾝ比率'!L24</f>
        <v>1.2228376385910484</v>
      </c>
      <c r="M24" s="237">
        <f>+I24*'9国ﾏｰｼﾞﾝ比率'!M24</f>
        <v>27.764814923601715</v>
      </c>
      <c r="N24" s="57">
        <f>+N$16*$BT24/SUM($BT$24:$BT$27)</f>
        <v>2301.8832823980752</v>
      </c>
      <c r="O24" s="33">
        <f>+N24*'9国ﾏｰｼﾞﾝ比率'!O$16</f>
        <v>646.14672671053063</v>
      </c>
      <c r="P24" s="33">
        <f>+N24*'9国ﾏｰｼﾞﾝ比率'!P$16</f>
        <v>0</v>
      </c>
      <c r="Q24" s="33">
        <f>+N24*'9国ﾏｰｼﾞﾝ比率'!Q$16</f>
        <v>56.109703844190214</v>
      </c>
      <c r="R24" s="33">
        <f>+N24*'9国ﾏｰｼﾞﾝ比率'!R$16</f>
        <v>3004.1397129527963</v>
      </c>
      <c r="S24" s="57">
        <f>+S$16*$BT24/SUM($BT$24:$BT$27)</f>
        <v>18407.598673515833</v>
      </c>
      <c r="T24" s="237">
        <f>+S24*'9国ﾏｰｼﾞﾝ比率'!T24</f>
        <v>2769.1661068723397</v>
      </c>
      <c r="U24" s="237">
        <f>+S24*'9国ﾏｰｼﾞﾝ比率'!U24</f>
        <v>0</v>
      </c>
      <c r="V24" s="237">
        <f>+S24*'9国ﾏｰｼﾞﾝ比率'!V24</f>
        <v>1088.5337588385905</v>
      </c>
      <c r="W24" s="238">
        <f>+S24*'9国ﾏｰｼﾞﾝ比率'!W24</f>
        <v>22265.298539226762</v>
      </c>
      <c r="X24" s="57">
        <f>+X$16*$BT24/SUM($BT$24:$BT$27)</f>
        <v>5.6006892515768252</v>
      </c>
      <c r="Y24" s="237">
        <f>+X24*'9国ﾏｰｼﾞﾝ比率'!Y24</f>
        <v>0.9192126150009895</v>
      </c>
      <c r="Z24" s="237">
        <f>+X24*'9国ﾏｰｼﾞﾝ比率'!Z24</f>
        <v>0</v>
      </c>
      <c r="AA24" s="237">
        <f>+X24*'9国ﾏｰｼﾞﾝ比率'!AA24</f>
        <v>0.19929831033207293</v>
      </c>
      <c r="AB24" s="238">
        <f>+X24*'9国ﾏｰｼﾞﾝ比率'!AB24</f>
        <v>6.7192001769098875</v>
      </c>
      <c r="AC24" s="57">
        <f>+AC$16*$BT24/SUM($BT$24:$BT$27)</f>
        <v>1069.7316470511737</v>
      </c>
      <c r="AD24" s="237">
        <f>+AC24*'9国ﾏｰｼﾞﾝ比率'!AD24</f>
        <v>171.05104015619017</v>
      </c>
      <c r="AE24" s="237">
        <f>+AC24*'9国ﾏｰｼﾞﾝ比率'!AE24</f>
        <v>0</v>
      </c>
      <c r="AF24" s="237">
        <f>+AC24*'9国ﾏｰｼﾞﾝ比率'!AF24</f>
        <v>46.826989298957017</v>
      </c>
      <c r="AG24" s="238">
        <f>+AC24*'9国ﾏｰｼﾞﾝ比率'!AG24</f>
        <v>1287.609676506321</v>
      </c>
      <c r="AH24" s="57">
        <f>+AH$16*$BT24/SUM($BT$24:$BT$27)</f>
        <v>12824.9560873052</v>
      </c>
      <c r="AI24" s="237">
        <f>+AH24*'9国ﾏｰｼﾞﾝ比率'!AI24</f>
        <v>1973.6811194892969</v>
      </c>
      <c r="AJ24" s="237">
        <f>+AH24*'9国ﾏｰｼﾞﾝ比率'!AJ24</f>
        <v>0</v>
      </c>
      <c r="AK24" s="237">
        <f>+AH24*'9国ﾏｰｼﾞﾝ比率'!AK24</f>
        <v>633.40470534918074</v>
      </c>
      <c r="AL24" s="237">
        <f>+AH24*'9国ﾏｰｼﾞﾝ比率'!AL24</f>
        <v>15432.041912143677</v>
      </c>
      <c r="AM24" s="57">
        <f>+AM$16*$BT24/SUM($BT$24:$BT$27)</f>
        <v>5898.7703795218586</v>
      </c>
      <c r="AN24" s="237">
        <f>+AM24*'9国ﾏｰｼﾞﾝ比率'!AN24</f>
        <v>877.7621113903208</v>
      </c>
      <c r="AO24" s="237">
        <f>+AM24*'9国ﾏｰｼﾞﾝ比率'!AO24</f>
        <v>0</v>
      </c>
      <c r="AP24" s="237">
        <f>+AM24*'9国ﾏｰｼﾞﾝ比率'!AP24</f>
        <v>329.16079177137033</v>
      </c>
      <c r="AQ24" s="238">
        <f>+AM24*'9国ﾏｰｼﾞﾝ比率'!AQ24</f>
        <v>7105.69328268355</v>
      </c>
      <c r="AR24" s="33">
        <f>+AR$16*$BT24/SUM($BT$24:$BT$27)</f>
        <v>0</v>
      </c>
      <c r="AS24" s="11"/>
      <c r="AT24" s="11"/>
      <c r="AU24" s="11"/>
      <c r="AV24" s="25"/>
      <c r="AW24" s="33">
        <f>+AW$16*$BT24/SUM($BT$24:$BT$27)</f>
        <v>0</v>
      </c>
      <c r="AX24" s="11"/>
      <c r="AY24" s="11"/>
      <c r="AZ24" s="11"/>
      <c r="BA24" s="11"/>
      <c r="BB24" s="57">
        <f>+BB$16*$BT24/SUM($BT$24:$BT$27)</f>
        <v>0</v>
      </c>
      <c r="BC24" s="11"/>
      <c r="BD24" s="11"/>
      <c r="BE24" s="11"/>
      <c r="BF24" s="25"/>
      <c r="BG24" s="57">
        <f>+BG$16*$BT24/SUM($BT$24:$BT$27)</f>
        <v>8663.0216745778871</v>
      </c>
      <c r="BH24" s="237">
        <f>+BG24*'9国ﾏｰｼﾞﾝ比率'!BH24</f>
        <v>1442.327182487523</v>
      </c>
      <c r="BI24" s="237">
        <f>+BG24*'9国ﾏｰｼﾞﾝ比率'!BI24</f>
        <v>0</v>
      </c>
      <c r="BJ24" s="237">
        <f>+BG24*'9国ﾏｰｼﾞﾝ比率'!BJ24</f>
        <v>383.47987196632681</v>
      </c>
      <c r="BK24" s="713">
        <f>+BG24*'9国ﾏｰｼﾞﾝ比率'!BK24</f>
        <v>10488.828729031738</v>
      </c>
      <c r="BL24" s="726">
        <f>+BL$16*$BT24/SUM($BT$24:$BT$27)</f>
        <v>29488.873507163447</v>
      </c>
      <c r="BM24" s="714">
        <f>+BL24*'9国ﾏｰｼﾞﾝ比率'!BM24</f>
        <v>-8908.2965923885931</v>
      </c>
      <c r="BN24" s="714">
        <f>+BL24*'9国ﾏｰｼﾞﾝ比率'!BN24</f>
        <v>-46669.980127979958</v>
      </c>
      <c r="BO24" s="714">
        <f>+BL24*'9国ﾏｰｼﾞﾝ比率'!BO24</f>
        <v>-1665.2810561620279</v>
      </c>
      <c r="BP24" s="713">
        <f>+BL24*'9国ﾏｰｼﾞﾝ比率'!BP24</f>
        <v>-27754.684269367128</v>
      </c>
      <c r="BQ24" s="581">
        <f t="shared" ref="BQ24:BS27" si="41">+BQ$16*$BT24/SUM($BT$24:$BT$27)</f>
        <v>83108.62780414852</v>
      </c>
      <c r="BR24" s="581">
        <f t="shared" si="41"/>
        <v>141885.37230422438</v>
      </c>
      <c r="BS24" s="581">
        <f t="shared" si="41"/>
        <v>-58474.92957929644</v>
      </c>
      <c r="BT24" s="581">
        <v>114844</v>
      </c>
      <c r="BU24" s="742"/>
      <c r="BV24" s="743"/>
      <c r="BW24" s="218"/>
      <c r="BX24" s="57">
        <f t="shared" si="33"/>
        <v>1.4572875881189309</v>
      </c>
      <c r="BY24" s="33">
        <f t="shared" si="33"/>
        <v>3.1409413957280798</v>
      </c>
      <c r="BZ24" s="33">
        <f t="shared" si="33"/>
        <v>0.17792208691449021</v>
      </c>
      <c r="CA24" s="33">
        <f t="shared" si="33"/>
        <v>8.0036313033180377</v>
      </c>
      <c r="CB24" s="33"/>
      <c r="CC24" s="33">
        <f t="shared" si="33"/>
        <v>10.245273437958522</v>
      </c>
      <c r="CD24" s="33">
        <f t="shared" si="34"/>
        <v>997.6155650310676</v>
      </c>
      <c r="CE24" s="33">
        <f t="shared" si="34"/>
        <v>11.763929455091779</v>
      </c>
      <c r="CF24" s="33">
        <f t="shared" si="34"/>
        <v>1210.5169277387652</v>
      </c>
      <c r="CG24" s="33">
        <f t="shared" si="34"/>
        <v>81.986860173150575</v>
      </c>
      <c r="CH24" s="33">
        <f t="shared" si="35"/>
        <v>0</v>
      </c>
      <c r="CI24" s="33">
        <f t="shared" si="35"/>
        <v>0</v>
      </c>
      <c r="CJ24" s="33">
        <f t="shared" si="35"/>
        <v>0</v>
      </c>
      <c r="CK24" s="33">
        <f t="shared" si="36"/>
        <v>0</v>
      </c>
      <c r="CL24" s="33">
        <f t="shared" si="36"/>
        <v>0</v>
      </c>
      <c r="CM24" s="33">
        <f t="shared" si="36"/>
        <v>0</v>
      </c>
      <c r="CN24" s="33">
        <f t="shared" si="36"/>
        <v>0</v>
      </c>
      <c r="CO24" s="33">
        <f t="shared" si="36"/>
        <v>0</v>
      </c>
      <c r="CP24" s="33">
        <f t="shared" si="36"/>
        <v>0</v>
      </c>
      <c r="CQ24" s="60">
        <f t="shared" si="36"/>
        <v>0</v>
      </c>
      <c r="CR24" s="218"/>
      <c r="CS24" s="240">
        <f t="shared" si="37"/>
        <v>21.567768223919131</v>
      </c>
      <c r="CT24" s="237">
        <f>+CS24*'9国ﾏｰｼﾞﾝ比率'!$J24</f>
        <v>3.294330654831247</v>
      </c>
      <c r="CU24" s="237">
        <f>+CS24*'9国ﾏｰｼﾞﾝ比率'!$K24</f>
        <v>0</v>
      </c>
      <c r="CV24" s="237">
        <f>+CS24*'9国ﾏｰｼﾞﾝ比率'!$L24</f>
        <v>1.1454425552717842</v>
      </c>
      <c r="CW24" s="238">
        <f>+CS24*'9国ﾏｰｼﾞﾝ比率'!$M24</f>
        <v>26.007541434022162</v>
      </c>
      <c r="CX24" s="240">
        <f t="shared" si="38"/>
        <v>1292.5037879119157</v>
      </c>
      <c r="CY24" s="813"/>
      <c r="CZ24" s="813"/>
      <c r="DA24" s="813"/>
      <c r="DB24" s="806"/>
      <c r="DC24" s="240">
        <f t="shared" si="39"/>
        <v>0</v>
      </c>
      <c r="DD24" s="253"/>
      <c r="DE24" s="253"/>
      <c r="DF24" s="253"/>
      <c r="DG24" s="254"/>
      <c r="DH24" s="240">
        <f t="shared" si="40"/>
        <v>0</v>
      </c>
      <c r="DI24" s="253"/>
      <c r="DJ24" s="253"/>
      <c r="DK24" s="253"/>
      <c r="DL24" s="254"/>
    </row>
    <row r="25" spans="1:116" x14ac:dyDescent="0.2">
      <c r="A25" s="218">
        <v>1114</v>
      </c>
      <c r="B25" s="218">
        <v>19</v>
      </c>
      <c r="C25" s="218" t="s">
        <v>555</v>
      </c>
      <c r="D25" s="57">
        <f>+D$16*$BT25/SUM($BT$24:$BT$27)</f>
        <v>0</v>
      </c>
      <c r="E25" s="11"/>
      <c r="F25" s="11"/>
      <c r="G25" s="11"/>
      <c r="H25" s="25"/>
      <c r="I25" s="57">
        <f>+I$16*$BT25/SUM($BT$24:$BT$27)</f>
        <v>6.716409822918698E-2</v>
      </c>
      <c r="J25" s="11"/>
      <c r="K25" s="11"/>
      <c r="L25" s="11"/>
      <c r="M25" s="11"/>
      <c r="N25" s="57">
        <f>+N$16*$BT25/SUM($BT$24:$BT$27)</f>
        <v>6.7145945770206126</v>
      </c>
      <c r="O25" s="33">
        <f>+N25*'9国ﾏｰｼﾞﾝ比率'!O$16</f>
        <v>1.8848102943821863</v>
      </c>
      <c r="P25" s="33">
        <f>+N25*'9国ﾏｰｼﾞﾝ比率'!P$16</f>
        <v>0</v>
      </c>
      <c r="Q25" s="33">
        <f>+N25*'9国ﾏｰｼﾞﾝ比率'!Q$16</f>
        <v>0.16367203151931076</v>
      </c>
      <c r="R25" s="33">
        <f>+N25*'9国ﾏｰｼﾞﾝ比率'!R$16</f>
        <v>8.7630769029221103</v>
      </c>
      <c r="S25" s="57">
        <f>+S$16*$BT25/SUM($BT$24:$BT$27)</f>
        <v>53.694973665387863</v>
      </c>
      <c r="T25" s="266"/>
      <c r="U25" s="266"/>
      <c r="V25" s="266"/>
      <c r="W25" s="707"/>
      <c r="X25" s="57">
        <f>+X$16*$BT25/SUM($BT$24:$BT$27)</f>
        <v>1.6337213082775214E-2</v>
      </c>
      <c r="Y25" s="11"/>
      <c r="Z25" s="11"/>
      <c r="AA25" s="11"/>
      <c r="AB25" s="25"/>
      <c r="AC25" s="57">
        <f>+AC$16*$BT25/SUM($BT$24:$BT$27)</f>
        <v>3.1204076988100655</v>
      </c>
      <c r="AD25" s="266"/>
      <c r="AE25" s="266"/>
      <c r="AF25" s="266"/>
      <c r="AG25" s="707"/>
      <c r="AH25" s="57">
        <f>+AH$16*$BT25/SUM($BT$24:$BT$27)</f>
        <v>37.410402713657149</v>
      </c>
      <c r="AI25" s="266"/>
      <c r="AJ25" s="266"/>
      <c r="AK25" s="266"/>
      <c r="AL25" s="707"/>
      <c r="AM25" s="57">
        <f>+AM$16*$BT25/SUM($BT$24:$BT$27)</f>
        <v>17.206715867958472</v>
      </c>
      <c r="AN25" s="266"/>
      <c r="AO25" s="266"/>
      <c r="AP25" s="266"/>
      <c r="AQ25" s="707"/>
      <c r="AR25" s="33">
        <f>+AR$16*$BT25/SUM($BT$24:$BT$27)</f>
        <v>0</v>
      </c>
      <c r="AS25" s="11"/>
      <c r="AT25" s="11"/>
      <c r="AU25" s="11"/>
      <c r="AV25" s="25"/>
      <c r="AW25" s="33">
        <f>+AW$16*$BT25/SUM($BT$24:$BT$27)</f>
        <v>0</v>
      </c>
      <c r="AX25" s="11"/>
      <c r="AY25" s="11"/>
      <c r="AZ25" s="11"/>
      <c r="BA25" s="11"/>
      <c r="BB25" s="57">
        <f>+BB$16*$BT25/SUM($BT$24:$BT$27)</f>
        <v>0</v>
      </c>
      <c r="BC25" s="11"/>
      <c r="BD25" s="11"/>
      <c r="BE25" s="11"/>
      <c r="BF25" s="25"/>
      <c r="BG25" s="57">
        <f t="shared" ref="BG25:BG27" si="42">+BG$16*$BT25/SUM($BT$24:$BT$27)</f>
        <v>25.270038147257083</v>
      </c>
      <c r="BH25" s="237">
        <f>+BG25*'9国ﾏｰｼﾞﾝ比率'!BH25</f>
        <v>0</v>
      </c>
      <c r="BI25" s="237">
        <f>+BG25*'9国ﾏｰｼﾞﾝ比率'!BI25</f>
        <v>0</v>
      </c>
      <c r="BJ25" s="237">
        <f>+BG25*'9国ﾏｰｼﾞﾝ比率'!BJ25</f>
        <v>0</v>
      </c>
      <c r="BK25" s="713">
        <f>+BG25*'9国ﾏｰｼﾞﾝ比率'!BK25</f>
        <v>25.270038147257083</v>
      </c>
      <c r="BL25" s="726">
        <f>+BL$16*$BT25/SUM($BT$24:$BT$27)</f>
        <v>86.019057372607662</v>
      </c>
      <c r="BM25" s="714">
        <f>+BL25*'9国ﾏｰｼﾞﾝ比率'!BM25</f>
        <v>0</v>
      </c>
      <c r="BN25" s="714">
        <f>+BL25*'9国ﾏｰｼﾞﾝ比率'!BN25</f>
        <v>0</v>
      </c>
      <c r="BO25" s="714">
        <f>+BL25*'9国ﾏｰｼﾞﾝ比率'!BO25</f>
        <v>0</v>
      </c>
      <c r="BP25" s="713">
        <f>+BL25*'9国ﾏｰｼﾞﾝ比率'!BP25</f>
        <v>86.019057372607662</v>
      </c>
      <c r="BQ25" s="581">
        <f t="shared" si="41"/>
        <v>242.4279049353014</v>
      </c>
      <c r="BR25" s="581">
        <f t="shared" si="41"/>
        <v>413.87969525543491</v>
      </c>
      <c r="BS25" s="581">
        <f t="shared" si="41"/>
        <v>-170.57139605956175</v>
      </c>
      <c r="BT25" s="581">
        <v>335</v>
      </c>
      <c r="BU25" s="742"/>
      <c r="BV25" s="743"/>
      <c r="BW25" s="218"/>
      <c r="BX25" s="57">
        <f t="shared" si="33"/>
        <v>4.2509085543854432E-3</v>
      </c>
      <c r="BY25" s="33">
        <f t="shared" si="33"/>
        <v>9.1621274735197884E-3</v>
      </c>
      <c r="BZ25" s="33">
        <f t="shared" si="33"/>
        <v>5.1899880809057688E-4</v>
      </c>
      <c r="CA25" s="33">
        <f t="shared" si="33"/>
        <v>2.3346596135727964E-2</v>
      </c>
      <c r="CB25" s="33"/>
      <c r="CC25" s="33">
        <f t="shared" si="33"/>
        <v>2.9885467257463206E-2</v>
      </c>
      <c r="CD25" s="33">
        <f t="shared" si="34"/>
        <v>2.9100450549041108</v>
      </c>
      <c r="CE25" s="33">
        <f t="shared" si="34"/>
        <v>3.4315387547070336E-2</v>
      </c>
      <c r="CF25" s="33">
        <f t="shared" si="34"/>
        <v>3.5310784263216743</v>
      </c>
      <c r="CG25" s="33">
        <f t="shared" si="34"/>
        <v>0.23915570824775734</v>
      </c>
      <c r="CH25" s="33">
        <f t="shared" si="35"/>
        <v>0</v>
      </c>
      <c r="CI25" s="33">
        <f t="shared" si="35"/>
        <v>0</v>
      </c>
      <c r="CJ25" s="33">
        <f t="shared" si="35"/>
        <v>0</v>
      </c>
      <c r="CK25" s="33">
        <f t="shared" si="36"/>
        <v>0</v>
      </c>
      <c r="CL25" s="33">
        <f t="shared" si="36"/>
        <v>0</v>
      </c>
      <c r="CM25" s="33">
        <f t="shared" si="36"/>
        <v>0</v>
      </c>
      <c r="CN25" s="33">
        <f t="shared" si="36"/>
        <v>0</v>
      </c>
      <c r="CO25" s="33">
        <f t="shared" si="36"/>
        <v>0</v>
      </c>
      <c r="CP25" s="33">
        <f t="shared" si="36"/>
        <v>0</v>
      </c>
      <c r="CQ25" s="60">
        <f t="shared" si="36"/>
        <v>0</v>
      </c>
      <c r="CR25" s="218"/>
      <c r="CS25" s="240">
        <f t="shared" si="37"/>
        <v>6.2913189674801528E-2</v>
      </c>
      <c r="CT25" s="266"/>
      <c r="CU25" s="266"/>
      <c r="CV25" s="266"/>
      <c r="CW25" s="271"/>
      <c r="CX25" s="240">
        <f t="shared" si="38"/>
        <v>3.7702341345694315</v>
      </c>
      <c r="CY25" s="813"/>
      <c r="CZ25" s="813"/>
      <c r="DA25" s="813"/>
      <c r="DB25" s="806"/>
      <c r="DC25" s="240">
        <f t="shared" si="39"/>
        <v>0</v>
      </c>
      <c r="DD25" s="253"/>
      <c r="DE25" s="253"/>
      <c r="DF25" s="253"/>
      <c r="DG25" s="254"/>
      <c r="DH25" s="240">
        <f t="shared" si="40"/>
        <v>0</v>
      </c>
      <c r="DI25" s="253"/>
      <c r="DJ25" s="253"/>
      <c r="DK25" s="253"/>
      <c r="DL25" s="254"/>
    </row>
    <row r="26" spans="1:116" x14ac:dyDescent="0.2">
      <c r="A26" s="218">
        <v>1114</v>
      </c>
      <c r="B26" s="218">
        <v>21</v>
      </c>
      <c r="C26" s="218" t="s">
        <v>556</v>
      </c>
      <c r="D26" s="57">
        <f>+D$16*$BT26/SUM($BT$24:$BT$27)</f>
        <v>0</v>
      </c>
      <c r="E26" s="11"/>
      <c r="F26" s="11"/>
      <c r="G26" s="11"/>
      <c r="H26" s="25"/>
      <c r="I26" s="57">
        <f>+I$16*$BT26/SUM($BT$24:$BT$27)</f>
        <v>12.463852222727962</v>
      </c>
      <c r="J26" s="266"/>
      <c r="K26" s="266"/>
      <c r="L26" s="266"/>
      <c r="M26" s="266"/>
      <c r="N26" s="57">
        <f>+N$16*$BT26/SUM($BT$24:$BT$27)</f>
        <v>1246.0483614019117</v>
      </c>
      <c r="O26" s="33">
        <f>+N26*'9国ﾏｰｼﾞﾝ比率'!O$16</f>
        <v>349.7701539428578</v>
      </c>
      <c r="P26" s="33">
        <f>+N26*'9国ﾏｰｼﾞﾝ比率'!P$16</f>
        <v>0</v>
      </c>
      <c r="Q26" s="33">
        <f>+N26*'9国ﾏｰｼﾞﾝ比率'!Q$16</f>
        <v>30.373131890928335</v>
      </c>
      <c r="R26" s="33">
        <f>+N26*'9国ﾏｰｼﾞﾝ比率'!R$16</f>
        <v>1626.1916472356979</v>
      </c>
      <c r="S26" s="57">
        <f>+S$16*$BT26/SUM($BT$24:$BT$27)</f>
        <v>9964.344560764679</v>
      </c>
      <c r="T26" s="266"/>
      <c r="U26" s="266"/>
      <c r="V26" s="266"/>
      <c r="W26" s="707"/>
      <c r="X26" s="57">
        <f>+X$16*$BT26/SUM($BT$24:$BT$27)</f>
        <v>3.0317478379608556</v>
      </c>
      <c r="Y26" s="266"/>
      <c r="Z26" s="266"/>
      <c r="AA26" s="266"/>
      <c r="AB26" s="271"/>
      <c r="AC26" s="57">
        <f>+AC$16*$BT26/SUM($BT$24:$BT$27)</f>
        <v>579.06383705052349</v>
      </c>
      <c r="AD26" s="266"/>
      <c r="AE26" s="266"/>
      <c r="AF26" s="266"/>
      <c r="AG26" s="707"/>
      <c r="AH26" s="57">
        <f>+AH$16*$BT26/SUM($BT$24:$BT$27)</f>
        <v>6942.3656880594754</v>
      </c>
      <c r="AI26" s="266"/>
      <c r="AJ26" s="266"/>
      <c r="AK26" s="266"/>
      <c r="AL26" s="707"/>
      <c r="AM26" s="57">
        <f>+AM$16*$BT26/SUM($BT$24:$BT$27)</f>
        <v>3193.1041951145503</v>
      </c>
      <c r="AN26" s="266"/>
      <c r="AO26" s="266"/>
      <c r="AP26" s="266"/>
      <c r="AQ26" s="707"/>
      <c r="AR26" s="33">
        <f>+AR$16*$BT26/SUM($BT$24:$BT$27)</f>
        <v>0</v>
      </c>
      <c r="AS26" s="11"/>
      <c r="AT26" s="11"/>
      <c r="AU26" s="11"/>
      <c r="AV26" s="25"/>
      <c r="AW26" s="33">
        <f>+AW$16*$BT26/SUM($BT$24:$BT$27)</f>
        <v>0</v>
      </c>
      <c r="AX26" s="11"/>
      <c r="AY26" s="11"/>
      <c r="AZ26" s="11"/>
      <c r="BA26" s="11"/>
      <c r="BB26" s="57">
        <f>+BB$16*$BT26/SUM($BT$24:$BT$27)</f>
        <v>0</v>
      </c>
      <c r="BC26" s="11"/>
      <c r="BD26" s="11"/>
      <c r="BE26" s="11"/>
      <c r="BF26" s="25"/>
      <c r="BG26" s="57">
        <f t="shared" si="42"/>
        <v>4689.4401835836743</v>
      </c>
      <c r="BH26" s="266"/>
      <c r="BI26" s="266"/>
      <c r="BJ26" s="266"/>
      <c r="BK26" s="712"/>
      <c r="BL26" s="726">
        <f>+BL$16*$BT26/SUM($BT$24:$BT$27)</f>
        <v>15962.826088605674</v>
      </c>
      <c r="BM26" s="710"/>
      <c r="BN26" s="710"/>
      <c r="BO26" s="710"/>
      <c r="BP26" s="712"/>
      <c r="BQ26" s="581">
        <f t="shared" si="41"/>
        <v>44988.106167501137</v>
      </c>
      <c r="BR26" s="581">
        <f t="shared" si="41"/>
        <v>76804.952283416787</v>
      </c>
      <c r="BS26" s="581">
        <f t="shared" si="41"/>
        <v>-31653.46859353664</v>
      </c>
      <c r="BT26" s="581">
        <v>62167</v>
      </c>
      <c r="BU26" s="742"/>
      <c r="BV26" s="743"/>
      <c r="BW26" s="218"/>
      <c r="BX26" s="57">
        <f t="shared" si="33"/>
        <v>0.78885442418053675</v>
      </c>
      <c r="BY26" s="33">
        <f t="shared" si="33"/>
        <v>1.7002447123770288</v>
      </c>
      <c r="BZ26" s="33">
        <f t="shared" si="33"/>
        <v>9.631223553005043E-2</v>
      </c>
      <c r="CA26" s="33">
        <f t="shared" si="33"/>
        <v>4.3325010208053749</v>
      </c>
      <c r="CB26" s="33"/>
      <c r="CC26" s="33">
        <f t="shared" si="33"/>
        <v>5.5459398298349711</v>
      </c>
      <c r="CD26" s="33">
        <f t="shared" si="34"/>
        <v>540.02618187529504</v>
      </c>
      <c r="CE26" s="33">
        <f t="shared" si="34"/>
        <v>6.3680140228021536</v>
      </c>
      <c r="CF26" s="33">
        <f t="shared" si="34"/>
        <v>655.27329113175972</v>
      </c>
      <c r="CG26" s="33">
        <f t="shared" si="34"/>
        <v>44.38087437205472</v>
      </c>
      <c r="CH26" s="33">
        <f t="shared" si="35"/>
        <v>0</v>
      </c>
      <c r="CI26" s="33">
        <f t="shared" si="35"/>
        <v>0</v>
      </c>
      <c r="CJ26" s="33">
        <f t="shared" si="35"/>
        <v>0</v>
      </c>
      <c r="CK26" s="33">
        <f t="shared" si="36"/>
        <v>0</v>
      </c>
      <c r="CL26" s="33">
        <f t="shared" si="36"/>
        <v>0</v>
      </c>
      <c r="CM26" s="33">
        <f t="shared" si="36"/>
        <v>0</v>
      </c>
      <c r="CN26" s="33">
        <f t="shared" si="36"/>
        <v>0</v>
      </c>
      <c r="CO26" s="33">
        <f t="shared" si="36"/>
        <v>0</v>
      </c>
      <c r="CP26" s="33">
        <f t="shared" si="36"/>
        <v>0</v>
      </c>
      <c r="CQ26" s="60">
        <f t="shared" si="36"/>
        <v>0</v>
      </c>
      <c r="CR26" s="218"/>
      <c r="CS26" s="240">
        <f t="shared" si="37"/>
        <v>11.674997798547425</v>
      </c>
      <c r="CT26" s="237">
        <f>+CS26*'9国ﾏｰｼﾞﾝ比率'!$J26</f>
        <v>0</v>
      </c>
      <c r="CU26" s="237">
        <f>+CS26*'9国ﾏｰｼﾞﾝ比率'!$K26</f>
        <v>0</v>
      </c>
      <c r="CV26" s="237">
        <f>+CS26*'9国ﾏｰｼﾞﾝ比率'!$L26</f>
        <v>0</v>
      </c>
      <c r="CW26" s="238">
        <f>+CS26*'9国ﾏｰｼﾞﾝ比率'!$M26</f>
        <v>0</v>
      </c>
      <c r="CX26" s="240">
        <f t="shared" si="38"/>
        <v>699.6541655038144</v>
      </c>
      <c r="CY26" s="813"/>
      <c r="CZ26" s="813"/>
      <c r="DA26" s="813"/>
      <c r="DB26" s="806"/>
      <c r="DC26" s="240">
        <f t="shared" si="39"/>
        <v>0</v>
      </c>
      <c r="DD26" s="253"/>
      <c r="DE26" s="253"/>
      <c r="DF26" s="253"/>
      <c r="DG26" s="254"/>
      <c r="DH26" s="240">
        <f t="shared" si="40"/>
        <v>0</v>
      </c>
      <c r="DI26" s="253"/>
      <c r="DJ26" s="253"/>
      <c r="DK26" s="253"/>
      <c r="DL26" s="254"/>
    </row>
    <row r="27" spans="1:116" x14ac:dyDescent="0.2">
      <c r="A27" s="229">
        <v>1114</v>
      </c>
      <c r="B27" s="229">
        <v>29</v>
      </c>
      <c r="C27" s="229" t="s">
        <v>557</v>
      </c>
      <c r="D27" s="295">
        <f>+D$16*$BT27/SUM($BT$24:$BT$27)</f>
        <v>0</v>
      </c>
      <c r="E27" s="296"/>
      <c r="F27" s="296"/>
      <c r="G27" s="296"/>
      <c r="H27" s="297"/>
      <c r="I27" s="295">
        <f>+I$16*$BT27/SUM($BT$24:$BT$27)</f>
        <v>1.4439278670047901</v>
      </c>
      <c r="J27" s="539"/>
      <c r="K27" s="539"/>
      <c r="L27" s="539"/>
      <c r="M27" s="539"/>
      <c r="N27" s="295">
        <f>+N$16*$BT27/SUM($BT$24:$BT$27)</f>
        <v>144.35376162299238</v>
      </c>
      <c r="O27" s="279">
        <f>+N27*'9国ﾏｰｼﾞﾝ比率'!O$16</f>
        <v>40.52060817952389</v>
      </c>
      <c r="P27" s="279">
        <f>+N27*'9国ﾏｰｼﾞﾝ比率'!P$16</f>
        <v>0</v>
      </c>
      <c r="Q27" s="279">
        <f>+N27*'9国ﾏｰｼﾞﾝ比率'!Q$16</f>
        <v>3.518704391050973</v>
      </c>
      <c r="R27" s="279">
        <f>+N27*'9国ﾏｰｼﾞﾝ比率'!R$16</f>
        <v>188.39307419356726</v>
      </c>
      <c r="S27" s="295">
        <f>+S$16*$BT27/SUM($BT$24:$BT$27)</f>
        <v>1154.3617920540999</v>
      </c>
      <c r="T27" s="539"/>
      <c r="U27" s="539"/>
      <c r="V27" s="539"/>
      <c r="W27" s="708"/>
      <c r="X27" s="295">
        <f>+X$16*$BT27/SUM($BT$24:$BT$27)</f>
        <v>0.35122569737954351</v>
      </c>
      <c r="Y27" s="296"/>
      <c r="Z27" s="296"/>
      <c r="AA27" s="296"/>
      <c r="AB27" s="297"/>
      <c r="AC27" s="295">
        <f>+AC$16*$BT27/SUM($BT$24:$BT$27)</f>
        <v>67.084108199492817</v>
      </c>
      <c r="AD27" s="539"/>
      <c r="AE27" s="539"/>
      <c r="AF27" s="539"/>
      <c r="AG27" s="708"/>
      <c r="AH27" s="295">
        <f>+AH$16*$BT27/SUM($BT$24:$BT$27)</f>
        <v>804.26782192166809</v>
      </c>
      <c r="AI27" s="539"/>
      <c r="AJ27" s="539"/>
      <c r="AK27" s="539"/>
      <c r="AL27" s="708"/>
      <c r="AM27" s="295">
        <f>+AM$16*$BT27/SUM($BT$24:$BT$27)</f>
        <v>369.91870949563258</v>
      </c>
      <c r="AN27" s="539"/>
      <c r="AO27" s="539"/>
      <c r="AP27" s="539"/>
      <c r="AQ27" s="708"/>
      <c r="AR27" s="279">
        <f>+AR$16*$BT27/SUM($BT$24:$BT$27)</f>
        <v>0</v>
      </c>
      <c r="AS27" s="21"/>
      <c r="AT27" s="21"/>
      <c r="AU27" s="21"/>
      <c r="AV27" s="26"/>
      <c r="AW27" s="34">
        <f>+AW$16*$BT27/SUM($BT$24:$BT$27)</f>
        <v>0</v>
      </c>
      <c r="AX27" s="21"/>
      <c r="AY27" s="21"/>
      <c r="AZ27" s="21"/>
      <c r="BA27" s="21"/>
      <c r="BB27" s="58">
        <f>+BB$16*$BT27/SUM($BT$24:$BT$27)</f>
        <v>0</v>
      </c>
      <c r="BC27" s="21"/>
      <c r="BD27" s="21"/>
      <c r="BE27" s="21"/>
      <c r="BF27" s="26"/>
      <c r="BG27" s="295">
        <f t="shared" si="42"/>
        <v>543.26810369118061</v>
      </c>
      <c r="BH27" s="539"/>
      <c r="BI27" s="539"/>
      <c r="BJ27" s="539"/>
      <c r="BK27" s="720"/>
      <c r="BL27" s="729">
        <f>+BL$16*$BT27/SUM($BT$24:$BT$27)</f>
        <v>1849.2813468582699</v>
      </c>
      <c r="BM27" s="718"/>
      <c r="BN27" s="718"/>
      <c r="BO27" s="718"/>
      <c r="BP27" s="720"/>
      <c r="BQ27" s="730">
        <f t="shared" si="41"/>
        <v>5211.8381234150465</v>
      </c>
      <c r="BR27" s="730">
        <f t="shared" si="41"/>
        <v>8897.7957171034086</v>
      </c>
      <c r="BS27" s="730">
        <f t="shared" si="41"/>
        <v>-3667.0304311073542</v>
      </c>
      <c r="BT27" s="730">
        <v>7202</v>
      </c>
      <c r="BU27" s="746"/>
      <c r="BV27" s="747"/>
      <c r="BW27" s="218"/>
      <c r="BX27" s="58">
        <f t="shared" si="33"/>
        <v>9.1388189279653628E-2</v>
      </c>
      <c r="BY27" s="34">
        <f t="shared" si="33"/>
        <v>0.19697206586355082</v>
      </c>
      <c r="BZ27" s="34">
        <f t="shared" si="33"/>
        <v>1.1157699748860701E-2</v>
      </c>
      <c r="CA27" s="34">
        <f t="shared" si="33"/>
        <v>0.50191697125227719</v>
      </c>
      <c r="CB27" s="34"/>
      <c r="CC27" s="34">
        <f t="shared" si="33"/>
        <v>0.64249294086044784</v>
      </c>
      <c r="CD27" s="34">
        <f t="shared" si="34"/>
        <v>62.561625329610159</v>
      </c>
      <c r="CE27" s="34">
        <f t="shared" si="34"/>
        <v>0.73772961526567316</v>
      </c>
      <c r="CF27" s="34">
        <f t="shared" si="34"/>
        <v>75.912915899608038</v>
      </c>
      <c r="CG27" s="34">
        <f t="shared" si="34"/>
        <v>5.1414907785085022</v>
      </c>
      <c r="CH27" s="34">
        <f t="shared" si="35"/>
        <v>0</v>
      </c>
      <c r="CI27" s="34">
        <f t="shared" si="35"/>
        <v>0</v>
      </c>
      <c r="CJ27" s="34">
        <f t="shared" si="35"/>
        <v>0</v>
      </c>
      <c r="CK27" s="34">
        <f t="shared" si="36"/>
        <v>0</v>
      </c>
      <c r="CL27" s="34">
        <f t="shared" si="36"/>
        <v>0</v>
      </c>
      <c r="CM27" s="34">
        <f t="shared" si="36"/>
        <v>0</v>
      </c>
      <c r="CN27" s="34">
        <f t="shared" si="36"/>
        <v>0</v>
      </c>
      <c r="CO27" s="34">
        <f t="shared" si="36"/>
        <v>0</v>
      </c>
      <c r="CP27" s="34">
        <f t="shared" si="36"/>
        <v>0</v>
      </c>
      <c r="CQ27" s="61">
        <f t="shared" si="36"/>
        <v>0</v>
      </c>
      <c r="CR27" s="218"/>
      <c r="CS27" s="292">
        <f t="shared" si="37"/>
        <v>1.3525396777251366</v>
      </c>
      <c r="CT27" s="243">
        <f>+CS27*'9国ﾏｰｼﾞﾝ比率'!$J27</f>
        <v>0</v>
      </c>
      <c r="CU27" s="243">
        <f>+CS27*'9国ﾏｰｼﾞﾝ比率'!$K27</f>
        <v>0</v>
      </c>
      <c r="CV27" s="243">
        <f>+CS27*'9国ﾏｰｼﾞﾝ比率'!$L27</f>
        <v>0</v>
      </c>
      <c r="CW27" s="289">
        <f>+CS27*'9国ﾏｰｼﾞﾝ比率'!$M27</f>
        <v>0</v>
      </c>
      <c r="CX27" s="292">
        <f t="shared" si="38"/>
        <v>81.054406678116536</v>
      </c>
      <c r="CY27" s="814"/>
      <c r="CZ27" s="814"/>
      <c r="DA27" s="814"/>
      <c r="DB27" s="815"/>
      <c r="DC27" s="247">
        <f t="shared" si="39"/>
        <v>0</v>
      </c>
      <c r="DD27" s="255"/>
      <c r="DE27" s="255"/>
      <c r="DF27" s="255"/>
      <c r="DG27" s="256"/>
      <c r="DH27" s="247">
        <f t="shared" si="40"/>
        <v>0</v>
      </c>
      <c r="DI27" s="255"/>
      <c r="DJ27" s="255"/>
      <c r="DK27" s="255"/>
      <c r="DL27" s="256"/>
    </row>
    <row r="28" spans="1:116" x14ac:dyDescent="0.2">
      <c r="A28" s="218"/>
      <c r="B28" s="218"/>
      <c r="C28" s="218"/>
      <c r="D28" s="223"/>
      <c r="E28" s="218"/>
      <c r="F28" s="218"/>
      <c r="G28" s="218"/>
      <c r="H28" s="224"/>
      <c r="N28" s="223"/>
      <c r="O28" s="218"/>
      <c r="P28" s="218"/>
      <c r="Q28" s="218"/>
      <c r="R28" s="224"/>
      <c r="X28" s="223"/>
      <c r="Y28" s="218"/>
      <c r="Z28" s="218"/>
      <c r="AA28" s="218"/>
      <c r="AB28" s="224"/>
      <c r="AH28" s="223"/>
      <c r="AI28" s="218"/>
      <c r="AJ28" s="218"/>
      <c r="AK28" s="218"/>
      <c r="AL28" s="224"/>
      <c r="AR28" s="223"/>
      <c r="AS28" s="218"/>
      <c r="AT28" s="218"/>
      <c r="AU28" s="218"/>
      <c r="AV28" s="224"/>
      <c r="BB28" s="223"/>
      <c r="BC28" s="218"/>
      <c r="BD28" s="218"/>
      <c r="BE28" s="218"/>
      <c r="BF28" s="224"/>
      <c r="BK28" s="721"/>
      <c r="BL28" s="731"/>
      <c r="BM28" s="725"/>
      <c r="BN28" s="725"/>
      <c r="BO28" s="725"/>
      <c r="BP28" s="732"/>
      <c r="BQ28" s="721"/>
      <c r="BR28" s="721"/>
      <c r="BS28" s="721"/>
      <c r="BT28" s="721"/>
      <c r="BU28" s="742"/>
      <c r="BV28" s="743"/>
      <c r="BW28" s="218"/>
      <c r="BX28" s="223"/>
      <c r="BY28" s="218"/>
      <c r="BZ28" s="218"/>
      <c r="CA28" s="218"/>
      <c r="CB28" s="218"/>
      <c r="CC28" s="218"/>
      <c r="CD28" s="218"/>
      <c r="CE28" s="218"/>
      <c r="CF28" s="218"/>
      <c r="CG28" s="218"/>
      <c r="CH28" s="218"/>
      <c r="CI28" s="218"/>
      <c r="CJ28" s="218"/>
      <c r="CK28" s="218"/>
      <c r="CL28" s="218"/>
      <c r="CM28" s="218"/>
      <c r="CN28" s="218"/>
      <c r="CO28" s="218"/>
      <c r="CP28" s="218"/>
      <c r="CQ28" s="224"/>
      <c r="CR28" s="218"/>
      <c r="CS28" s="223"/>
      <c r="CT28" s="218"/>
      <c r="CU28" s="218"/>
      <c r="CV28" s="218"/>
      <c r="CW28" s="224"/>
      <c r="CX28" s="218"/>
      <c r="CY28" s="218"/>
      <c r="CZ28" s="218"/>
      <c r="DA28" s="218"/>
      <c r="DB28" s="218"/>
      <c r="DC28" s="223"/>
      <c r="DD28" s="218"/>
      <c r="DE28" s="218"/>
      <c r="DF28" s="218"/>
      <c r="DG28" s="224"/>
      <c r="DH28" s="223"/>
      <c r="DI28" s="218"/>
      <c r="DJ28" s="218"/>
      <c r="DK28" s="218"/>
      <c r="DL28" s="224"/>
    </row>
    <row r="29" spans="1:116" x14ac:dyDescent="0.2">
      <c r="A29" s="220">
        <v>1113</v>
      </c>
      <c r="B29" s="220">
        <v>11</v>
      </c>
      <c r="C29" s="220" t="s">
        <v>522</v>
      </c>
      <c r="D29" s="234">
        <f>+D18</f>
        <v>22.428227208917384</v>
      </c>
      <c r="E29" s="32">
        <f>+D29*'9国ﾏｰｼﾞﾝ比率'!E$15</f>
        <v>2.6140773188322806</v>
      </c>
      <c r="F29" s="32">
        <f>+D29*'9国ﾏｰｼﾞﾝ比率'!F$15</f>
        <v>0</v>
      </c>
      <c r="G29" s="32">
        <f>+D29*'9国ﾏｰｼﾞﾝ比率'!G$15</f>
        <v>1.2236106598789398</v>
      </c>
      <c r="H29" s="32">
        <f>+D29*'9国ﾏｰｼﾞﾝ比率'!H$15</f>
        <v>26.265915187628604</v>
      </c>
      <c r="I29" s="291">
        <f>+I18</f>
        <v>2205.2724313980207</v>
      </c>
      <c r="J29" s="32">
        <f>+I29*'9国ﾏｰｼﾞﾝ比率'!J$15</f>
        <v>155.00855364134728</v>
      </c>
      <c r="K29" s="32">
        <f>+I29*'9国ﾏｰｼﾞﾝ比率'!K$15</f>
        <v>0</v>
      </c>
      <c r="L29" s="32">
        <f>+I29*'9国ﾏｰｼﾞﾝ比率'!L$15</f>
        <v>118.54124941552931</v>
      </c>
      <c r="M29" s="32">
        <f>+I29*'9国ﾏｰｼﾞﾝ比率'!M$15</f>
        <v>2478.8222344548976</v>
      </c>
      <c r="N29" s="291">
        <f>+N18</f>
        <v>0</v>
      </c>
      <c r="O29" s="32">
        <f>+N29*'9国ﾏｰｼﾞﾝ比率'!O$16</f>
        <v>0</v>
      </c>
      <c r="P29" s="32">
        <f>+N29*'9国ﾏｰｼﾞﾝ比率'!P$16</f>
        <v>0</v>
      </c>
      <c r="Q29" s="32">
        <f>+N29*'9国ﾏｰｼﾞﾝ比率'!Q$16</f>
        <v>0</v>
      </c>
      <c r="R29" s="59">
        <f>+N29*'9国ﾏｰｼﾞﾝ比率'!R$16</f>
        <v>0</v>
      </c>
      <c r="S29" s="235">
        <f>+S18</f>
        <v>213.74780173347023</v>
      </c>
      <c r="T29" s="32">
        <f>+S29*'9国ﾏｰｼﾞﾝ比率'!T$15</f>
        <v>45.575173664464877</v>
      </c>
      <c r="U29" s="32">
        <f>+S29*'9国ﾏｰｼﾞﾝ比率'!U$15</f>
        <v>0</v>
      </c>
      <c r="V29" s="32">
        <f>+S29*'9国ﾏｰｼﾞﾝ比率'!V$15</f>
        <v>8.9204920863294088</v>
      </c>
      <c r="W29" s="32">
        <f>+S29*'9国ﾏｰｼﾞﾝ比率'!W$15</f>
        <v>268.2434674842645</v>
      </c>
      <c r="X29" s="234">
        <f>+X18</f>
        <v>20.559208274840934</v>
      </c>
      <c r="Y29" s="32">
        <f>+X29*'9国ﾏｰｼﾞﾝ比率'!Y$15</f>
        <v>3.2891402464812352</v>
      </c>
      <c r="Z29" s="32">
        <f>+X29*'9国ﾏｰｼﾞﾝ比率'!Z$15</f>
        <v>0</v>
      </c>
      <c r="AA29" s="32">
        <f>+X29*'9国ﾏｰｼﾞﾝ比率'!AA$15</f>
        <v>0.82436679595352469</v>
      </c>
      <c r="AB29" s="59">
        <f>+X29*'9国ﾏｰｼﾞﾝ比率'!AB$15</f>
        <v>24.672715317275692</v>
      </c>
      <c r="AC29" s="235">
        <f>+AC18</f>
        <v>226.32120183543907</v>
      </c>
      <c r="AD29" s="32">
        <f>+AC29*'9国ﾏｰｼﾞﾝ比率'!AD$15</f>
        <v>51.608999408442074</v>
      </c>
      <c r="AE29" s="32">
        <f>+AC29*'9国ﾏｰｼﾞﾝ比率'!AE$15</f>
        <v>0</v>
      </c>
      <c r="AF29" s="32">
        <f>+AC29*'9国ﾏｰｼﾞﾝ比率'!AF$15</f>
        <v>9.1896495694765026</v>
      </c>
      <c r="AG29" s="32">
        <f>+AC29*'9国ﾏｰｼﾞﾝ比率'!AG$15</f>
        <v>287.11985081335763</v>
      </c>
      <c r="AH29" s="234">
        <f>+AH18</f>
        <v>1419.2650142127795</v>
      </c>
      <c r="AI29" s="32">
        <f>+AH29*'9国ﾏｰｼﾞﾝ比率'!AI$15</f>
        <v>237.21380529150775</v>
      </c>
      <c r="AJ29" s="32">
        <f>+AH29*'9国ﾏｰｼﾞﾝ比率'!AJ$15</f>
        <v>114.50779978360866</v>
      </c>
      <c r="AK29" s="32">
        <f>+AH29*'9国ﾏｰｼﾞﾝ比率'!AK$15</f>
        <v>65.13277040728741</v>
      </c>
      <c r="AL29" s="32">
        <f>+AH29*'9国ﾏｰｼﾞﾝ比率'!AL$15</f>
        <v>1836.1193896951834</v>
      </c>
      <c r="AM29" s="291">
        <f>+AM18</f>
        <v>0</v>
      </c>
      <c r="AN29" s="32">
        <f>+AM29*'9国ﾏｰｼﾞﾝ比率'!AN$16</f>
        <v>0</v>
      </c>
      <c r="AO29" s="32">
        <f>+AM29*'9国ﾏｰｼﾞﾝ比率'!AO$16</f>
        <v>0</v>
      </c>
      <c r="AP29" s="32">
        <f>+AM29*'9国ﾏｰｼﾞﾝ比率'!AP$16</f>
        <v>0</v>
      </c>
      <c r="AQ29" s="59">
        <f>+AM29*'9国ﾏｰｼﾞﾝ比率'!AQ$16</f>
        <v>0</v>
      </c>
      <c r="AR29" s="235">
        <f>+AR18</f>
        <v>0</v>
      </c>
      <c r="AS29" s="20"/>
      <c r="AT29" s="20"/>
      <c r="AU29" s="20"/>
      <c r="AV29" s="24"/>
      <c r="AW29" s="235">
        <f>+AW18</f>
        <v>0</v>
      </c>
      <c r="AX29" s="20"/>
      <c r="AY29" s="20"/>
      <c r="AZ29" s="20"/>
      <c r="BA29" s="20"/>
      <c r="BB29" s="234">
        <f>+BB18</f>
        <v>0</v>
      </c>
      <c r="BC29" s="20"/>
      <c r="BD29" s="20"/>
      <c r="BE29" s="20"/>
      <c r="BF29" s="24"/>
      <c r="BG29" s="235">
        <f>+BG18</f>
        <v>5413.8682087707166</v>
      </c>
      <c r="BH29" s="32">
        <f>+BG29*'9国ﾏｰｼﾞﾝ比率'!BH$15</f>
        <v>889.50219520721851</v>
      </c>
      <c r="BI29" s="32">
        <f>+BG29*'9国ﾏｰｼﾞﾝ比率'!BI$15</f>
        <v>748.15457818728271</v>
      </c>
      <c r="BJ29" s="32">
        <f>+BG29*'9国ﾏｰｼﾞﾝ比率'!BJ$15</f>
        <v>261.36585303329463</v>
      </c>
      <c r="BK29" s="568">
        <f>+BG29*'9国ﾏｰｼﾞﾝ比率'!BK$15</f>
        <v>7312.8908351985128</v>
      </c>
      <c r="BL29" s="733">
        <f>+BL18</f>
        <v>19420.97574398838</v>
      </c>
      <c r="BM29" s="568">
        <f>+BL29*'9国ﾏｰｼﾞﾝ比率'!BM$15</f>
        <v>3339.1825119919927</v>
      </c>
      <c r="BN29" s="568">
        <f>+BL29*'9国ﾏｰｼﾞﾝ比率'!BN$15</f>
        <v>8798.6418139057787</v>
      </c>
      <c r="BO29" s="568">
        <f>+BL29*'9国ﾏｰｼﾞﾝ比率'!BO$15</f>
        <v>926.6375302340673</v>
      </c>
      <c r="BP29" s="734">
        <f>+BL29*'9国ﾏｰｼﾞﾝ比率'!BP$15</f>
        <v>32485.437600120218</v>
      </c>
      <c r="BQ29" s="711">
        <f>+BQ18</f>
        <v>30467.727198441135</v>
      </c>
      <c r="BR29" s="711">
        <f>+BR18</f>
        <v>44295.239005175266</v>
      </c>
      <c r="BS29" s="711">
        <f>+BS18</f>
        <v>-26528.684839468922</v>
      </c>
      <c r="BT29" s="711">
        <f>+BT18</f>
        <v>24328</v>
      </c>
      <c r="BU29" s="648">
        <f>+(BT29-(BR29-BQ29))/BQ29</f>
        <v>0.34464297664458282</v>
      </c>
      <c r="BV29" s="649">
        <f>-BS29/BQ29</f>
        <v>0.87071426978072219</v>
      </c>
      <c r="BW29" s="218"/>
      <c r="BX29" s="257"/>
      <c r="BY29" s="220"/>
      <c r="BZ29" s="220"/>
      <c r="CA29" s="220"/>
      <c r="CB29" s="220"/>
      <c r="CC29" s="220"/>
      <c r="CD29" s="220"/>
      <c r="CE29" s="220"/>
      <c r="CF29" s="220"/>
      <c r="CG29" s="220"/>
      <c r="CH29" s="220"/>
      <c r="CI29" s="220"/>
      <c r="CJ29" s="220"/>
      <c r="CK29" s="220"/>
      <c r="CL29" s="220"/>
      <c r="CM29" s="220"/>
      <c r="CN29" s="220"/>
      <c r="CO29" s="220"/>
      <c r="CP29" s="220"/>
      <c r="CQ29" s="221"/>
      <c r="CR29" s="218"/>
      <c r="CS29" s="291">
        <f>+CS18</f>
        <v>2065.6976929508292</v>
      </c>
      <c r="CT29" s="32">
        <f>+CS29*'9国ﾏｰｼﾞﾝ比率'!$J$15</f>
        <v>145.19784815955202</v>
      </c>
      <c r="CU29" s="32">
        <f>+CS29*'9国ﾏｰｼﾞﾝ比率'!$K$15</f>
        <v>0</v>
      </c>
      <c r="CV29" s="32">
        <f>+CS29*'9国ﾏｰｼﾞﾝ比率'!$L$15</f>
        <v>111.03860999247763</v>
      </c>
      <c r="CW29" s="32">
        <f>+CS29*'9国ﾏｰｼﾞﾝ比率'!$M$15</f>
        <v>2321.9341511028592</v>
      </c>
      <c r="CX29" s="291">
        <f>+CX18</f>
        <v>0</v>
      </c>
      <c r="CY29" s="235"/>
      <c r="CZ29" s="235"/>
      <c r="DA29" s="235"/>
      <c r="DB29" s="236"/>
      <c r="DC29" s="235">
        <f>+DC18</f>
        <v>0</v>
      </c>
      <c r="DD29" s="20"/>
      <c r="DE29" s="20"/>
      <c r="DF29" s="20"/>
      <c r="DG29" s="24"/>
      <c r="DH29" s="234">
        <f>+DH18</f>
        <v>0</v>
      </c>
      <c r="DI29" s="251"/>
      <c r="DJ29" s="251"/>
      <c r="DK29" s="251"/>
      <c r="DL29" s="252"/>
    </row>
    <row r="30" spans="1:116" x14ac:dyDescent="0.2">
      <c r="A30" s="258">
        <v>1114</v>
      </c>
      <c r="B30" s="229" t="s">
        <v>609</v>
      </c>
      <c r="C30" s="229" t="s">
        <v>597</v>
      </c>
      <c r="D30" s="247">
        <f>+D24+D25</f>
        <v>0</v>
      </c>
      <c r="E30" s="34">
        <f>+D30*'9国ﾏｰｼﾞﾝ比率'!E$16</f>
        <v>0</v>
      </c>
      <c r="F30" s="34">
        <f>+D30*'9国ﾏｰｼﾞﾝ比率'!F$16</f>
        <v>0</v>
      </c>
      <c r="G30" s="34">
        <f>+D30*'9国ﾏｰｼﾞﾝ比率'!G$16</f>
        <v>0</v>
      </c>
      <c r="H30" s="279">
        <f>+D30*'9国ﾏｰｼﾞﾝ比率'!H$16</f>
        <v>0</v>
      </c>
      <c r="I30" s="292">
        <f>+I24+I25</f>
        <v>23.09221991026725</v>
      </c>
      <c r="J30" s="279">
        <f>+I30*'9国ﾏｰｼﾞﾝ比率'!J$15</f>
        <v>1.6231516604001843</v>
      </c>
      <c r="K30" s="279">
        <f>+I30*'9国ﾏｰｼﾞﾝ比率'!K$15</f>
        <v>0</v>
      </c>
      <c r="L30" s="279">
        <f>+I30*'9国ﾏｰｼﾞﾝ比率'!L$15</f>
        <v>1.2412890856327869</v>
      </c>
      <c r="M30" s="279">
        <f>+I30*'9国ﾏｰｼﾞﾝ比率'!M$15</f>
        <v>25.956660656300222</v>
      </c>
      <c r="N30" s="292">
        <f>+N24+N25</f>
        <v>2308.5978769750959</v>
      </c>
      <c r="O30" s="279">
        <f>+N30*'9国ﾏｰｼﾞﾝ比率'!O$16</f>
        <v>648.03153700491293</v>
      </c>
      <c r="P30" s="279">
        <f>+N30*'9国ﾏｰｼﾞﾝ比率'!P$16</f>
        <v>0</v>
      </c>
      <c r="Q30" s="279">
        <f>+N30*'9国ﾏｰｼﾞﾝ比率'!Q$16</f>
        <v>56.273375875709533</v>
      </c>
      <c r="R30" s="609">
        <f>+N30*'9国ﾏｰｼﾞﾝ比率'!R$16</f>
        <v>3012.9027898557183</v>
      </c>
      <c r="S30" s="248">
        <f>+S24+S25</f>
        <v>18461.293647181221</v>
      </c>
      <c r="T30" s="34">
        <f>+S30*'9国ﾏｰｼﾞﾝ比率'!T$16</f>
        <v>3167.3968122125984</v>
      </c>
      <c r="U30" s="34">
        <f>+S30*'9国ﾏｰｼﾞﾝ比率'!U$16</f>
        <v>0</v>
      </c>
      <c r="V30" s="34">
        <f>+S30*'9国ﾏｰｼﾞﾝ比率'!V$16</f>
        <v>1763.2911392834983</v>
      </c>
      <c r="W30" s="34">
        <f>+S30*'9国ﾏｰｼﾞﾝ比率'!W$16</f>
        <v>23391.981598677317</v>
      </c>
      <c r="X30" s="247">
        <f>+X24+X25</f>
        <v>5.6170264646596006</v>
      </c>
      <c r="Y30" s="34">
        <f>+X30*'9国ﾏｰｼﾞﾝ比率'!Y$16</f>
        <v>1.1353564130694938</v>
      </c>
      <c r="Z30" s="34">
        <f>+X30*'9国ﾏｰｼﾞﾝ比率'!Z$16</f>
        <v>0</v>
      </c>
      <c r="AA30" s="34">
        <f>+X30*'9国ﾏｰｼﾞﾝ比率'!AA$16</f>
        <v>0.50792260584687876</v>
      </c>
      <c r="AB30" s="61">
        <f>+X30*'9国ﾏｰｼﾞﾝ比率'!AB$16</f>
        <v>7.2603054835759737</v>
      </c>
      <c r="AC30" s="248">
        <f>+AC24+AC25</f>
        <v>1072.8520547499838</v>
      </c>
      <c r="AD30" s="34">
        <f>+AC30*'9国ﾏｰｼﾞﾝ比率'!AD$16</f>
        <v>274.85824913468218</v>
      </c>
      <c r="AE30" s="34">
        <f>+AC30*'9国ﾏｰｼﾞﾝ比率'!AE$16</f>
        <v>0</v>
      </c>
      <c r="AF30" s="34">
        <f>+AC30*'9国ﾏｰｼﾞﾝ比率'!AF$16</f>
        <v>57.346968029334931</v>
      </c>
      <c r="AG30" s="34">
        <f>+AC30*'9国ﾏｰｼﾞﾝ比率'!AG$16</f>
        <v>1405.0572719140009</v>
      </c>
      <c r="AH30" s="247">
        <f>+AH24+AH25</f>
        <v>12862.366490018856</v>
      </c>
      <c r="AI30" s="34">
        <f>+AH30*'9国ﾏｰｼﾞﾝ比率'!AI$16</f>
        <v>3394.4145296917986</v>
      </c>
      <c r="AJ30" s="34">
        <f>+AH30*'9国ﾏｰｼﾞﾝ比率'!AJ$16</f>
        <v>268.47644005463002</v>
      </c>
      <c r="AK30" s="34">
        <f>+AH30*'9国ﾏｰｼﾞﾝ比率'!AK$16</f>
        <v>482.93762644921776</v>
      </c>
      <c r="AL30" s="279">
        <f>+AH30*'9国ﾏｰｼﾞﾝ比率'!AL$16</f>
        <v>17008.195086214502</v>
      </c>
      <c r="AM30" s="292">
        <f>+AM24+AM25</f>
        <v>5915.9770953898169</v>
      </c>
      <c r="AN30" s="279">
        <f>+AM30*'9国ﾏｰｼﾞﾝ比率'!AN$16</f>
        <v>1488.2689566058825</v>
      </c>
      <c r="AO30" s="279">
        <f>+AM30*'9国ﾏｰｼﾞﾝ比率'!AO$16</f>
        <v>0</v>
      </c>
      <c r="AP30" s="279">
        <f>+AM30*'9国ﾏｰｼﾞﾝ比率'!AP$16</f>
        <v>396.90560188123419</v>
      </c>
      <c r="AQ30" s="609">
        <f>+AM30*'9国ﾏｰｼﾞﾝ比率'!AQ$16</f>
        <v>7801.1516538769338</v>
      </c>
      <c r="AR30" s="290">
        <f>+AR24+AR25</f>
        <v>0</v>
      </c>
      <c r="AS30" s="21"/>
      <c r="AT30" s="21"/>
      <c r="AU30" s="21"/>
      <c r="AV30" s="26"/>
      <c r="AW30" s="248">
        <f>+AW24+AW25</f>
        <v>0</v>
      </c>
      <c r="AX30" s="21"/>
      <c r="AY30" s="21"/>
      <c r="AZ30" s="21"/>
      <c r="BA30" s="21"/>
      <c r="BB30" s="247">
        <f>+BB24+BB25</f>
        <v>0</v>
      </c>
      <c r="BC30" s="21"/>
      <c r="BD30" s="21"/>
      <c r="BE30" s="21"/>
      <c r="BF30" s="26"/>
      <c r="BG30" s="248">
        <f>+BG24+BG25</f>
        <v>8688.291712725144</v>
      </c>
      <c r="BH30" s="34">
        <f>+BG30*'9国ﾏｰｼﾞﾝ比率'!BH$16</f>
        <v>2333.2291721592674</v>
      </c>
      <c r="BI30" s="34">
        <f>+BG30*'9国ﾏｰｼﾞﾝ比率'!BI$16</f>
        <v>369.82249024427824</v>
      </c>
      <c r="BJ30" s="34">
        <f>+BG30*'9国ﾏｰｼﾞﾝ比率'!BJ$16</f>
        <v>280.73089570362333</v>
      </c>
      <c r="BK30" s="730">
        <f>+BG30*'9国ﾏｰｼﾞﾝ比率'!BK$16</f>
        <v>11672.074270832312</v>
      </c>
      <c r="BL30" s="735">
        <f>+BL24+BL25</f>
        <v>29574.892564536054</v>
      </c>
      <c r="BM30" s="730">
        <f>+BL30*'9国ﾏｰｼﾞﾝ比率'!BM$16</f>
        <v>6254.8201673037584</v>
      </c>
      <c r="BN30" s="730">
        <f>+BL30*'9国ﾏｰｼﾞﾝ比率'!BN$16</f>
        <v>3169.8372285929772</v>
      </c>
      <c r="BO30" s="730">
        <f>+BL30*'9国ﾏｰｼﾞﾝ比率'!BO$16</f>
        <v>578.00561704641927</v>
      </c>
      <c r="BP30" s="736">
        <f>+BL30*'9国ﾏｰｼﾞﾝ比率'!BP$16</f>
        <v>39577.555577479208</v>
      </c>
      <c r="BQ30" s="737">
        <f>+BQ24+BQ25</f>
        <v>83351.055709083827</v>
      </c>
      <c r="BR30" s="737">
        <f>+BR24+BR25</f>
        <v>142299.25199947981</v>
      </c>
      <c r="BS30" s="737">
        <f>+BS24+BS25</f>
        <v>-58645.500975356001</v>
      </c>
      <c r="BT30" s="737">
        <f>+BT24+BT25</f>
        <v>115179</v>
      </c>
      <c r="BU30" s="652">
        <f>+(BT30-(BR30-BQ30))/BQ30</f>
        <v>0.67462617277294823</v>
      </c>
      <c r="BV30" s="653">
        <f>-BS30/BQ30</f>
        <v>0.7035963789114269</v>
      </c>
      <c r="BW30" s="218"/>
      <c r="BX30" s="259"/>
      <c r="BY30" s="229"/>
      <c r="BZ30" s="229"/>
      <c r="CA30" s="229"/>
      <c r="CB30" s="229"/>
      <c r="CC30" s="229"/>
      <c r="CD30" s="229"/>
      <c r="CE30" s="229"/>
      <c r="CF30" s="229"/>
      <c r="CG30" s="229"/>
      <c r="CH30" s="229"/>
      <c r="CI30" s="229"/>
      <c r="CJ30" s="229"/>
      <c r="CK30" s="229"/>
      <c r="CL30" s="229"/>
      <c r="CM30" s="229"/>
      <c r="CN30" s="229"/>
      <c r="CO30" s="229"/>
      <c r="CP30" s="229"/>
      <c r="CQ30" s="250"/>
      <c r="CR30" s="218"/>
      <c r="CS30" s="292">
        <f>+CS24+CS25</f>
        <v>21.630681413593933</v>
      </c>
      <c r="CT30" s="279">
        <f>+CS30*'9国ﾏｰｼﾞﾝ比率'!$J$15</f>
        <v>1.5204201496648602</v>
      </c>
      <c r="CU30" s="279">
        <f>+CS30*'9国ﾏｰｼﾞﾝ比率'!$K$15</f>
        <v>0</v>
      </c>
      <c r="CV30" s="279">
        <f>+CS30*'9国ﾏｰｼﾞﾝ比率'!$L$15</f>
        <v>1.162726184742253</v>
      </c>
      <c r="CW30" s="279">
        <f>+CS30*'9国ﾏｰｼﾞﾝ比率'!$M$15</f>
        <v>24.313827748001049</v>
      </c>
      <c r="CX30" s="292">
        <f>+CX24+CX25</f>
        <v>1296.274022046485</v>
      </c>
      <c r="CY30" s="290"/>
      <c r="CZ30" s="290"/>
      <c r="DA30" s="290"/>
      <c r="DB30" s="293"/>
      <c r="DC30" s="290">
        <f>+DC24+DC25</f>
        <v>0</v>
      </c>
      <c r="DD30" s="255"/>
      <c r="DE30" s="255"/>
      <c r="DF30" s="255"/>
      <c r="DG30" s="256"/>
      <c r="DH30" s="247">
        <f>+DH24+DH25</f>
        <v>0</v>
      </c>
      <c r="DI30" s="255"/>
      <c r="DJ30" s="255"/>
      <c r="DK30" s="255"/>
      <c r="DL30" s="256"/>
    </row>
    <row r="31" spans="1:116" x14ac:dyDescent="0.2">
      <c r="A31" s="218"/>
      <c r="B31" s="218"/>
      <c r="C31" s="218"/>
      <c r="D31" s="223"/>
      <c r="E31" s="218"/>
      <c r="F31" s="218"/>
      <c r="G31" s="218"/>
      <c r="H31" s="224"/>
      <c r="N31" s="223"/>
      <c r="O31" s="218"/>
      <c r="P31" s="218"/>
      <c r="Q31" s="218"/>
      <c r="R31" s="224"/>
      <c r="X31" s="223"/>
      <c r="Y31" s="218"/>
      <c r="Z31" s="218"/>
      <c r="AA31" s="218"/>
      <c r="AB31" s="224"/>
      <c r="AH31" s="223"/>
      <c r="AI31" s="218"/>
      <c r="AJ31" s="218"/>
      <c r="AK31" s="218"/>
      <c r="AL31" s="224"/>
      <c r="AR31" s="223"/>
      <c r="AS31" s="218"/>
      <c r="AT31" s="218"/>
      <c r="AU31" s="218"/>
      <c r="AV31" s="224"/>
      <c r="BB31" s="223"/>
      <c r="BC31" s="218"/>
      <c r="BD31" s="218"/>
      <c r="BE31" s="218"/>
      <c r="BF31" s="224"/>
      <c r="BL31" s="223"/>
      <c r="BM31" s="218"/>
      <c r="BN31" s="218"/>
      <c r="BO31" s="218"/>
      <c r="BP31" s="224"/>
      <c r="BU31" s="742"/>
      <c r="BV31" s="743"/>
      <c r="BW31" s="218"/>
      <c r="BX31" s="223" t="s">
        <v>2193</v>
      </c>
      <c r="BY31" s="218"/>
      <c r="BZ31" s="218"/>
      <c r="CA31" s="218"/>
      <c r="CB31" s="218"/>
      <c r="CC31" s="218"/>
      <c r="CD31" s="218"/>
      <c r="CE31" s="218"/>
      <c r="CF31" s="218"/>
      <c r="CG31" s="218"/>
      <c r="CH31" s="218"/>
      <c r="CI31" s="218"/>
      <c r="CJ31" s="218"/>
      <c r="CK31" s="218"/>
      <c r="CL31" s="218"/>
      <c r="CM31" s="218"/>
      <c r="CN31" s="218"/>
      <c r="CO31" s="218"/>
      <c r="CP31" s="218"/>
      <c r="CQ31" s="224"/>
      <c r="CR31" s="218"/>
      <c r="CS31" s="223"/>
      <c r="CT31" s="218"/>
      <c r="CU31" s="218"/>
      <c r="CV31" s="218"/>
      <c r="CW31" s="224"/>
      <c r="CX31" s="218"/>
      <c r="CY31" s="218"/>
      <c r="CZ31" s="218"/>
      <c r="DA31" s="218"/>
      <c r="DB31" s="218"/>
      <c r="DC31" s="223"/>
      <c r="DD31" s="218"/>
      <c r="DE31" s="218"/>
      <c r="DF31" s="218"/>
      <c r="DG31" s="224"/>
      <c r="DH31" s="223"/>
      <c r="DI31" s="218"/>
      <c r="DJ31" s="218"/>
      <c r="DK31" s="218"/>
      <c r="DL31" s="224"/>
    </row>
    <row r="32" spans="1:116" x14ac:dyDescent="0.2">
      <c r="A32" s="260"/>
      <c r="B32" s="260"/>
      <c r="C32" s="260" t="s">
        <v>559</v>
      </c>
      <c r="D32" s="261">
        <f>'10県IO185'!T202</f>
        <v>304843</v>
      </c>
      <c r="E32" s="260"/>
      <c r="F32" s="260"/>
      <c r="G32" s="260"/>
      <c r="H32" s="262"/>
      <c r="I32" s="263">
        <f>'10県IO185'!U202</f>
        <v>104564</v>
      </c>
      <c r="J32" s="260"/>
      <c r="K32" s="260"/>
      <c r="L32" s="260"/>
      <c r="M32" s="260"/>
      <c r="N32" s="269">
        <f>'10県IO185'!V202</f>
        <v>134036</v>
      </c>
      <c r="O32" s="260"/>
      <c r="P32" s="260"/>
      <c r="Q32" s="260"/>
      <c r="R32" s="262"/>
      <c r="S32" s="270">
        <f>'10県IO185'!W202</f>
        <v>326388</v>
      </c>
      <c r="T32" s="260"/>
      <c r="U32" s="260"/>
      <c r="V32" s="260"/>
      <c r="W32" s="260"/>
      <c r="X32" s="261">
        <f>'10県IO185'!X202</f>
        <v>39076</v>
      </c>
      <c r="Y32" s="260"/>
      <c r="Z32" s="260"/>
      <c r="AA32" s="260"/>
      <c r="AB32" s="262"/>
      <c r="AC32" s="270">
        <f>'10県IO185'!Y202</f>
        <v>263938</v>
      </c>
      <c r="AD32" s="260"/>
      <c r="AE32" s="260"/>
      <c r="AF32" s="260"/>
      <c r="AG32" s="260"/>
      <c r="AH32" s="261">
        <f>'10県IO185'!Z202</f>
        <v>372557</v>
      </c>
      <c r="AI32" s="260"/>
      <c r="AJ32" s="260"/>
      <c r="AK32" s="260"/>
      <c r="AL32" s="262"/>
      <c r="AM32" s="270">
        <f>'10県IO185'!AA202</f>
        <v>210066</v>
      </c>
      <c r="AN32" s="260"/>
      <c r="AO32" s="260"/>
      <c r="AP32" s="260"/>
      <c r="AQ32" s="260"/>
      <c r="AR32" s="269">
        <f>'10県IO185'!AB202</f>
        <v>121082</v>
      </c>
      <c r="AS32" s="260"/>
      <c r="AT32" s="260"/>
      <c r="AU32" s="260"/>
      <c r="AV32" s="262"/>
      <c r="AW32" s="270">
        <f>'10県IO185'!AD202</f>
        <v>0</v>
      </c>
      <c r="AX32" s="260"/>
      <c r="AY32" s="260"/>
      <c r="AZ32" s="260"/>
      <c r="BA32" s="260"/>
      <c r="BB32" s="269">
        <f>'10県IO185'!AX202</f>
        <v>91139</v>
      </c>
      <c r="BC32" s="260"/>
      <c r="BD32" s="260"/>
      <c r="BE32" s="260"/>
      <c r="BF32" s="262"/>
      <c r="BG32" s="270">
        <f>'10県IO185'!GA202</f>
        <v>1224254</v>
      </c>
      <c r="BH32" s="260"/>
      <c r="BI32" s="260"/>
      <c r="BJ32" s="260"/>
      <c r="BK32" s="260"/>
      <c r="BL32" s="264"/>
      <c r="BM32" s="260"/>
      <c r="BN32" s="260"/>
      <c r="BO32" s="260"/>
      <c r="BP32" s="262"/>
      <c r="BQ32" s="265"/>
      <c r="BR32" s="265"/>
      <c r="BS32" s="260"/>
      <c r="BT32" s="265"/>
      <c r="BU32" s="748"/>
      <c r="BV32" s="749"/>
      <c r="BW32" s="218"/>
      <c r="BX32" s="269">
        <f>'11県CT508'!H77</f>
        <v>6618</v>
      </c>
      <c r="BY32" s="263">
        <f>'11県CT508'!H78</f>
        <v>14264</v>
      </c>
      <c r="BZ32" s="263">
        <f>'11県CT508'!H79</f>
        <v>808</v>
      </c>
      <c r="CA32" s="263">
        <f>'11県CT508'!H80</f>
        <v>36347</v>
      </c>
      <c r="CB32" s="263"/>
      <c r="CC32" s="263">
        <f>'11県CT508'!H81</f>
        <v>46527</v>
      </c>
      <c r="CD32" s="263">
        <f>'11県CT508'!H83</f>
        <v>58090</v>
      </c>
      <c r="CE32" s="263">
        <f>'11県CT508'!H84</f>
        <v>685</v>
      </c>
      <c r="CF32" s="263">
        <f>'11県CT508'!H86</f>
        <v>70487</v>
      </c>
      <c r="CG32" s="263">
        <f>'11県CT508'!H87</f>
        <v>4774</v>
      </c>
      <c r="CH32" s="263">
        <f>'11県CT508'!H111</f>
        <v>52909</v>
      </c>
      <c r="CI32" s="263">
        <f>'11県CT508'!H112</f>
        <v>66168</v>
      </c>
      <c r="CJ32" s="263">
        <f>'11県CT508'!H113</f>
        <v>2005</v>
      </c>
      <c r="CK32" s="263">
        <f>'11県CT508'!H162</f>
        <v>3114</v>
      </c>
      <c r="CL32" s="263">
        <f>'11県CT508'!H163</f>
        <v>0</v>
      </c>
      <c r="CM32" s="263">
        <f>'11県CT508'!H164</f>
        <v>6061</v>
      </c>
      <c r="CN32" s="263">
        <f>'11県CT508'!H165</f>
        <v>24554</v>
      </c>
      <c r="CO32" s="263">
        <f>'11県CT508'!H167</f>
        <v>0</v>
      </c>
      <c r="CP32" s="263">
        <f>'11県CT508'!H168</f>
        <v>7826</v>
      </c>
      <c r="CQ32" s="284">
        <f>'11県CT508'!H169</f>
        <v>49584</v>
      </c>
      <c r="CR32" s="218"/>
      <c r="CS32" s="264"/>
      <c r="CT32" s="260"/>
      <c r="CU32" s="260"/>
      <c r="CV32" s="260"/>
      <c r="CW32" s="262"/>
      <c r="CX32" s="260"/>
      <c r="CY32" s="260"/>
      <c r="CZ32" s="260"/>
      <c r="DA32" s="260"/>
      <c r="DB32" s="260"/>
      <c r="DC32" s="264"/>
      <c r="DD32" s="260"/>
      <c r="DE32" s="260"/>
      <c r="DF32" s="260"/>
      <c r="DG32" s="262"/>
      <c r="DH32" s="264"/>
      <c r="DI32" s="260"/>
      <c r="DJ32" s="260"/>
      <c r="DK32" s="260"/>
      <c r="DL32" s="262"/>
    </row>
    <row r="33" spans="1:96" x14ac:dyDescent="0.2">
      <c r="A33" s="217" t="s">
        <v>2184</v>
      </c>
      <c r="BW33" s="218"/>
      <c r="CR33" s="218"/>
    </row>
    <row r="34" spans="1:96" x14ac:dyDescent="0.2">
      <c r="BW34" s="218"/>
      <c r="CR34" s="218"/>
    </row>
    <row r="35" spans="1:96" x14ac:dyDescent="0.2">
      <c r="BW35" s="218"/>
      <c r="CR35" s="218"/>
    </row>
    <row r="36" spans="1:96" x14ac:dyDescent="0.2">
      <c r="CR36" s="218"/>
    </row>
    <row r="37" spans="1:96" x14ac:dyDescent="0.2">
      <c r="CR37" s="218"/>
    </row>
  </sheetData>
  <phoneticPr fontId="3"/>
  <pageMargins left="0.78740157480314965" right="0.78740157480314965" top="0.98425196850393704" bottom="0.98425196850393704" header="0.51181102362204722" footer="0.51181102362204722"/>
  <pageSetup paperSize="9" scale="64" orientation="landscape" horizontalDpi="300" verticalDpi="300" r:id="rId1"/>
  <headerFooter alignWithMargins="0"/>
  <colBreaks count="4" manualBreakCount="4">
    <brk id="23" min="1" max="31" man="1"/>
    <brk id="43" min="1" max="31" man="1"/>
    <brk id="63" min="1" max="31" man="1"/>
    <brk id="106" min="1" max="31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S22"/>
  <sheetViews>
    <sheetView zoomScaleNormal="100" workbookViewId="0">
      <pane xSplit="2" ySplit="3" topLeftCell="C4" activePane="bottomRight" state="frozen"/>
      <selection pane="topRight" activeCell="B1" sqref="B1"/>
      <selection pane="bottomLeft" activeCell="A4" sqref="A4"/>
      <selection pane="bottomRight" activeCell="F24" sqref="F24"/>
    </sheetView>
  </sheetViews>
  <sheetFormatPr defaultRowHeight="13" x14ac:dyDescent="0.2"/>
  <cols>
    <col min="1" max="1" width="4" customWidth="1"/>
    <col min="2" max="2" width="16.453125" customWidth="1"/>
    <col min="3" max="3" width="9.26953125" bestFit="1" customWidth="1"/>
    <col min="14" max="19" width="9.08984375" bestFit="1" customWidth="1"/>
  </cols>
  <sheetData>
    <row r="1" spans="1:19" x14ac:dyDescent="0.2">
      <c r="A1" s="272" t="s">
        <v>2194</v>
      </c>
      <c r="B1" s="18" t="s">
        <v>497</v>
      </c>
      <c r="R1" t="s">
        <v>309</v>
      </c>
    </row>
    <row r="2" spans="1:19" x14ac:dyDescent="0.2">
      <c r="A2" s="17"/>
      <c r="B2" s="17"/>
      <c r="C2" s="706" t="s">
        <v>570</v>
      </c>
      <c r="D2" s="17"/>
      <c r="E2" s="17"/>
      <c r="F2" s="17"/>
      <c r="G2" s="17"/>
      <c r="H2" s="705" t="s">
        <v>655</v>
      </c>
      <c r="I2" s="42"/>
      <c r="J2" s="42"/>
      <c r="K2" s="42"/>
      <c r="L2" s="51"/>
      <c r="M2" s="705" t="s">
        <v>656</v>
      </c>
      <c r="N2" s="42"/>
      <c r="O2" s="42"/>
      <c r="P2" s="42"/>
      <c r="Q2" s="51"/>
      <c r="R2" s="50" t="s">
        <v>659</v>
      </c>
      <c r="S2" s="51"/>
    </row>
    <row r="3" spans="1:19" x14ac:dyDescent="0.2">
      <c r="A3" s="19"/>
      <c r="B3" s="19" t="s">
        <v>402</v>
      </c>
      <c r="C3" s="19" t="s">
        <v>571</v>
      </c>
      <c r="D3" s="19" t="s">
        <v>654</v>
      </c>
      <c r="E3" s="19" t="s">
        <v>657</v>
      </c>
      <c r="F3" s="19" t="s">
        <v>658</v>
      </c>
      <c r="G3" s="19" t="s">
        <v>573</v>
      </c>
      <c r="H3" s="52" t="s">
        <v>571</v>
      </c>
      <c r="I3" s="43" t="s">
        <v>654</v>
      </c>
      <c r="J3" s="43" t="s">
        <v>657</v>
      </c>
      <c r="K3" s="43" t="s">
        <v>658</v>
      </c>
      <c r="L3" s="53" t="s">
        <v>573</v>
      </c>
      <c r="M3" s="52" t="s">
        <v>571</v>
      </c>
      <c r="N3" s="43" t="s">
        <v>654</v>
      </c>
      <c r="O3" s="43" t="s">
        <v>657</v>
      </c>
      <c r="P3" s="43" t="s">
        <v>658</v>
      </c>
      <c r="Q3" s="53" t="s">
        <v>573</v>
      </c>
      <c r="R3" s="52" t="s">
        <v>571</v>
      </c>
      <c r="S3" s="53" t="s">
        <v>654</v>
      </c>
    </row>
    <row r="4" spans="1:19" x14ac:dyDescent="0.2">
      <c r="B4" s="4" t="s">
        <v>525</v>
      </c>
      <c r="C4" s="540">
        <f>+'2農林水産1'!BL5*'2農林水産1'!BU5</f>
        <v>-65.51151855217924</v>
      </c>
      <c r="D4" s="540">
        <f>+'2農林水産1'!BL5*'2農林水産1'!BV5</f>
        <v>-170.48848144782076</v>
      </c>
      <c r="E4" s="540">
        <f>+'2農林水産1'!BM5</f>
        <v>6.6524241884754618</v>
      </c>
      <c r="F4" s="540">
        <f>+'2農林水産1'!BN5</f>
        <v>4.2015310664055547E-2</v>
      </c>
      <c r="G4" s="540">
        <f>+'2農林水産1'!BO5</f>
        <v>20.321405257848198</v>
      </c>
      <c r="H4" s="541">
        <f>+('2農林水産1'!D5+'2農林水産1'!S5+'2農林水産1'!X5+'2農林水産1'!AC5+'2農林水産1'!AH5+'2農林水産1'!AM5+'2農林水産1'!AW5+'2農林水産1'!CS5+'2農林水産1'!CX5+'2農林水産1'!DC5+'2農林水産1'!DH5)*'2農林水産1'!BU5</f>
        <v>11368.44798860789</v>
      </c>
      <c r="I4" s="542">
        <f>+('2農林水産1'!D5+'2農林水産1'!S5+'2農林水産1'!X5+'2農林水産1'!AC5+'2農林水産1'!AH5+'2農林水産1'!AM5+'2農林水産1'!AW5+'2農林水産1'!CS5+'2農林水産1'!CX5+'2農林水産1'!DC5+'2農林水産1'!DH5)*'2農林水産1'!BV5</f>
        <v>29585.475605370739</v>
      </c>
      <c r="J4" s="542">
        <f>+'2農林水産1'!E5+'2農林水産1'!T5+'2農林水産1'!Y5+'2農林水産1'!AD5+'2農林水産1'!AI5+'2農林水産1'!AN5+'2農林水産1'!AX5+'2農林水産1'!CT5+'2農林水産1'!CY5+'2農林水産1'!DD5+'2農林水産1'!DI5</f>
        <v>1964.1882567139317</v>
      </c>
      <c r="K4" s="542">
        <f>+'2農林水産1'!F5+'2農林水産1'!U5+'2農林水産1'!Z5+'2農林水産1'!AE5+'2農林水産1'!AJ5+'2農林水産1'!AO5+'2農林水産1'!AY5+'2農林水産1'!CU5+'2農林水産1'!CZ5+'2農林水産1'!DE5+'2農林水産1'!DJ5</f>
        <v>0</v>
      </c>
      <c r="L4" s="543">
        <f>+'2農林水産1'!G5+'2農林水産1'!V5+'2農林水産1'!AA5+'2農林水産1'!AF5+'2農林水産1'!AK5+'2農林水産1'!AP5+'2農林水産1'!AZ5+'2農林水産1'!CV5+'2農林水産1'!DA5+'2農林水産1'!DF5+'2農林水産1'!DK5</f>
        <v>3600.7380240786679</v>
      </c>
      <c r="M4" s="541">
        <f>+'2農林水産1'!BG5*'2農林水産1'!BU5</f>
        <v>0</v>
      </c>
      <c r="N4" s="542">
        <f>+'2農林水産1'!BG5*'2農林水産1'!BV5</f>
        <v>0</v>
      </c>
      <c r="O4" s="542">
        <f>+'2農林水産1'!BH5</f>
        <v>0</v>
      </c>
      <c r="P4" s="542">
        <f>+'2農林水産1'!BI5</f>
        <v>0</v>
      </c>
      <c r="Q4" s="543">
        <f>+'2農林水産1'!BJ5</f>
        <v>0</v>
      </c>
      <c r="R4" s="544">
        <f>+C4+H4+M4</f>
        <v>11302.936470055711</v>
      </c>
      <c r="S4" s="545">
        <f>+D4+I4+N4</f>
        <v>29414.987123922918</v>
      </c>
    </row>
    <row r="5" spans="1:19" x14ac:dyDescent="0.2">
      <c r="B5" s="4" t="s">
        <v>526</v>
      </c>
      <c r="C5" s="540">
        <f>+'2農林水産1'!BL6*'2農林水産1'!BU6</f>
        <v>169.26506595805256</v>
      </c>
      <c r="D5" s="540">
        <f>+'2農林水産1'!BL6*'2農林水産1'!BV6</f>
        <v>5301.7349340419478</v>
      </c>
      <c r="E5" s="540">
        <f>+'2農林水産1'!BM6</f>
        <v>2040.9540930887504</v>
      </c>
      <c r="F5" s="540">
        <f>+'2農林水産1'!BN6</f>
        <v>2572.8857893134418</v>
      </c>
      <c r="G5" s="540">
        <f>+'2農林水産1'!BO6</f>
        <v>751.70032539199269</v>
      </c>
      <c r="H5" s="541">
        <f>+('2農林水産1'!D6+'2農林水産1'!S6+'2農林水産1'!X6+'2農林水産1'!AC6+'2農林水産1'!AH6+'2農林水産1'!AM6+'2農林水産1'!AW6+'2農林水産1'!CS6+'2農林水産1'!CX6+'2農林水産1'!DC6+'2農林水産1'!DH6)*'2農林水産1'!BU6</f>
        <v>1029.7623009446236</v>
      </c>
      <c r="I5" s="542">
        <f>+('2農林水産1'!D6+'2農林水産1'!S6+'2農林水産1'!X6+'2農林水産1'!AC6+'2農林水産1'!AH6+'2農林水産1'!AM6+'2農林水産1'!AW6+'2農林水産1'!CS6+'2農林水産1'!CX6+'2農林水産1'!DC6+'2農林水産1'!DH6)*'2農林水産1'!BV6</f>
        <v>32254.303236029304</v>
      </c>
      <c r="J5" s="542">
        <f>+'2農林水産1'!E6+'2農林水産1'!T6+'2農林水産1'!Y6+'2農林水産1'!AD6+'2農林水産1'!AI6+'2農林水産1'!AN6+'2農林水産1'!AX6+'2農林水産1'!CT6+'2農林水産1'!CY6+'2農林水産1'!DD6+'2農林水産1'!DI6</f>
        <v>5370.4278486274416</v>
      </c>
      <c r="K5" s="542">
        <f>+'2農林水産1'!F6+'2農林水産1'!U6+'2農林水産1'!Z6+'2農林水産1'!AE6+'2農林水産1'!AJ6+'2農林水産1'!AO6+'2農林水産1'!AY6+'2農林水産1'!CU6+'2農林水産1'!CZ6+'2農林水産1'!DE6+'2農林水産1'!DJ6</f>
        <v>76.184596596035973</v>
      </c>
      <c r="L5" s="543">
        <f>+'2農林水産1'!G6+'2農林水産1'!V6+'2農林水産1'!AA6+'2農林水産1'!AF6+'2農林水産1'!AK6+'2農林水産1'!AP6+'2農林水産1'!AZ6+'2農林水産1'!CV6+'2農林水産1'!DA6+'2農林水産1'!DF6+'2農林水産1'!DK6</f>
        <v>3010.9282799121393</v>
      </c>
      <c r="M5" s="541">
        <f>+'2農林水産1'!BG6*'2農林水産1'!BU6</f>
        <v>62.650659580525762</v>
      </c>
      <c r="N5" s="542">
        <f>+'2農林水産1'!BG6*'2農林水産1'!BV6</f>
        <v>1962.3493404194744</v>
      </c>
      <c r="O5" s="542">
        <f>+'2農林水産1'!BH6</f>
        <v>940.2404891006081</v>
      </c>
      <c r="P5" s="542">
        <f>+'2農林水産1'!BI6</f>
        <v>340.82661954207185</v>
      </c>
      <c r="Q5" s="543">
        <f>+'2農林水産1'!BJ6</f>
        <v>319.39992975215682</v>
      </c>
      <c r="R5" s="544">
        <f t="shared" ref="R5:R13" si="0">+C5+H5+M5</f>
        <v>1261.6780264832018</v>
      </c>
      <c r="S5" s="545">
        <f t="shared" ref="S5:S13" si="1">+D5+I5+N5</f>
        <v>39518.387510490727</v>
      </c>
    </row>
    <row r="6" spans="1:19" x14ac:dyDescent="0.2">
      <c r="B6" s="4" t="s">
        <v>527</v>
      </c>
      <c r="C6" s="540">
        <f>+'2農林水産1'!BL7*'2農林水産1'!BU7</f>
        <v>9653.7469474658647</v>
      </c>
      <c r="D6" s="540">
        <f>+'2農林水産1'!BL7*'2農林水産1'!BV7</f>
        <v>56004.253052534135</v>
      </c>
      <c r="E6" s="540">
        <f>+'2農林水産1'!BM7</f>
        <v>28493.143477614158</v>
      </c>
      <c r="F6" s="540">
        <f>+'2農林水産1'!BN7</f>
        <v>31678.870028261194</v>
      </c>
      <c r="G6" s="540">
        <f>+'2農林水産1'!BO7</f>
        <v>7038.849141008478</v>
      </c>
      <c r="H6" s="541">
        <f>+('2農林水産1'!D7+'2農林水産1'!S7+'2農林水産1'!X7+'2農林水産1'!AC7+'2農林水産1'!AH7+'2農林水産1'!AM7+'2農林水産1'!AW7+'2農林水産1'!CS7+'2農林水産1'!CX7+'2農林水産1'!DC7+'2農林水産1'!DH7)*'2農林水産1'!BU7</f>
        <v>2696.8603505757278</v>
      </c>
      <c r="I6" s="542">
        <f>+('2農林水産1'!D7+'2農林水産1'!S7+'2農林水産1'!X7+'2農林水産1'!AC7+'2農林水産1'!AH7+'2農林水産1'!AM7+'2農林水産1'!AW7+'2農林水産1'!CS7+'2農林水産1'!CX7+'2農林水産1'!DC7+'2農林水産1'!DH7)*'2農林水産1'!BV7</f>
        <v>15645.287818595272</v>
      </c>
      <c r="J6" s="542">
        <f>+'2農林水産1'!E7+'2農林水産1'!T7+'2農林水産1'!Y7+'2農林水産1'!AD7+'2農林水産1'!AI7+'2農林水産1'!AN7+'2農林水産1'!AX7+'2農林水産1'!CT7+'2農林水産1'!CY7+'2農林水産1'!DD7+'2農林水産1'!DI7</f>
        <v>9926.3136001685962</v>
      </c>
      <c r="K6" s="542">
        <f>+'2農林水産1'!F7+'2農林水産1'!U7+'2農林水産1'!Z7+'2農林水産1'!AE7+'2農林水産1'!AJ7+'2農林水産1'!AO7+'2農林水産1'!AY7+'2農林水産1'!CU7+'2農林水産1'!CZ7+'2農林水産1'!DE7+'2農林水産1'!DJ7</f>
        <v>537.40734056498036</v>
      </c>
      <c r="L6" s="543">
        <f>+'2農林水産1'!G7+'2農林水産1'!V7+'2農林水産1'!AA7+'2農林水産1'!AF7+'2農林水産1'!AK7+'2農林水産1'!AP7+'2農林水産1'!AZ7+'2農林水産1'!CV7+'2農林水産1'!DA7+'2農林水産1'!DF7+'2農林水産1'!DK7</f>
        <v>2408.1424523890287</v>
      </c>
      <c r="M6" s="541">
        <f>+'2農林水産1'!BG7*'2農林水産1'!BU7</f>
        <v>2555.6890164313818</v>
      </c>
      <c r="N6" s="542">
        <f>+'2農林水産1'!BG7*'2農林水産1'!BV7</f>
        <v>14826.310983568619</v>
      </c>
      <c r="O6" s="542">
        <f>+'2農林水産1'!BH7</f>
        <v>9404.9659484622625</v>
      </c>
      <c r="P6" s="542">
        <f>+'2農林水産1'!BI7</f>
        <v>3140.663117193661</v>
      </c>
      <c r="Q6" s="543">
        <f>+'2農林水産1'!BJ7</f>
        <v>2281.7550507491542</v>
      </c>
      <c r="R6" s="544">
        <f t="shared" si="0"/>
        <v>14906.296314472973</v>
      </c>
      <c r="S6" s="545">
        <f t="shared" si="1"/>
        <v>86475.851854698019</v>
      </c>
    </row>
    <row r="7" spans="1:19" x14ac:dyDescent="0.2">
      <c r="B7" s="4" t="s">
        <v>528</v>
      </c>
      <c r="C7" s="540">
        <f>+'2農林水産1'!BL8*'2農林水産1'!BU8</f>
        <v>762.70219325288474</v>
      </c>
      <c r="D7" s="540">
        <f>+'2農林水産1'!BL8*'2農林水産1'!BV8</f>
        <v>25921.297806747116</v>
      </c>
      <c r="E7" s="540">
        <f>+'2農林水産1'!BM8</f>
        <v>20976.781688251238</v>
      </c>
      <c r="F7" s="540">
        <f>+'2農林水産1'!BN8</f>
        <v>13966.742994825179</v>
      </c>
      <c r="G7" s="540">
        <f>+'2農林水産1'!BO8</f>
        <v>982.08342140568948</v>
      </c>
      <c r="H7" s="541">
        <f>+('2農林水産1'!D8+'2農林水産1'!S8+'2農林水産1'!X8+'2農林水産1'!AC8+'2農林水産1'!AH8+'2農林水産1'!AM8+'2農林水産1'!AW8+'2農林水産1'!CS8+'2農林水産1'!CX8+'2農林水産1'!DC8+'2農林水産1'!DH8)*'2農林水産1'!BU8</f>
        <v>205.22944229571249</v>
      </c>
      <c r="I7" s="542">
        <f>+('2農林水産1'!D8+'2農林水産1'!S8+'2農林水産1'!X8+'2農林水産1'!AC8+'2農林水産1'!AH8+'2農林水産1'!AM8+'2農林水産1'!AW8+'2農林水産1'!CS8+'2農林水産1'!CX8+'2農林水産1'!DC8+'2農林水産1'!DH8)*'2農林水産1'!BV8</f>
        <v>6974.9550211348696</v>
      </c>
      <c r="J7" s="542">
        <f>+'2農林水産1'!E8+'2農林水産1'!T8+'2農林水産1'!Y8+'2農林水産1'!AD8+'2農林水産1'!AI8+'2農林水産1'!AN8+'2農林水産1'!AX8+'2農林水産1'!CT8+'2農林水産1'!CY8+'2農林水産1'!DD8+'2農林水産1'!DI8</f>
        <v>6464.6028105559817</v>
      </c>
      <c r="K7" s="542">
        <f>+'2農林水産1'!F8+'2農林水産1'!U8+'2農林水産1'!Z8+'2農林水産1'!AE8+'2農林水産1'!AJ8+'2農林水産1'!AO8+'2農林水産1'!AY8+'2農林水産1'!CU8+'2農林水産1'!CZ8+'2農林水産1'!DE8+'2農林水産1'!DJ8</f>
        <v>44.747698344226066</v>
      </c>
      <c r="L7" s="543">
        <f>+'2農林水産1'!G8+'2農林水産1'!V8+'2農林水産1'!AA8+'2農林水産1'!AF8+'2農林水産1'!AK8+'2農林水産1'!AP8+'2農林水産1'!AZ8+'2農林水産1'!CV8+'2農林水産1'!DA8+'2農林水産1'!DF8+'2農林水産1'!DK8</f>
        <v>297.3427546263058</v>
      </c>
      <c r="M7" s="541">
        <f>+'2農林水産1'!BG8*'2農林水産1'!BU8</f>
        <v>242.78190786576235</v>
      </c>
      <c r="N7" s="542">
        <f>+'2農林水産1'!BG8*'2農林水産1'!BV8</f>
        <v>8251.2180921342388</v>
      </c>
      <c r="O7" s="542">
        <f>+'2農林水産1'!BH8</f>
        <v>7647.0181732703004</v>
      </c>
      <c r="P7" s="542">
        <f>+'2農林水産1'!BI8</f>
        <v>1534.1423668608143</v>
      </c>
      <c r="Q7" s="543">
        <f>+'2農林水産1'!BJ8</f>
        <v>357.93401415624101</v>
      </c>
      <c r="R7" s="544">
        <f t="shared" si="0"/>
        <v>1210.7135434143595</v>
      </c>
      <c r="S7" s="545">
        <f t="shared" si="1"/>
        <v>41147.470920016225</v>
      </c>
    </row>
    <row r="8" spans="1:19" x14ac:dyDescent="0.2">
      <c r="B8" s="4" t="s">
        <v>529</v>
      </c>
      <c r="C8" s="540">
        <f>+'2農林水産1'!BL9*'2農林水産1'!BU9</f>
        <v>-0.11077303413520966</v>
      </c>
      <c r="D8" s="540">
        <f>+'2農林水産1'!BL9*'2農林水産1'!BV9</f>
        <v>-232.88922696586479</v>
      </c>
      <c r="E8" s="540">
        <f>+'2農林水産1'!BM9</f>
        <v>-13.151642796967144</v>
      </c>
      <c r="F8" s="540">
        <f>+'2農林水産1'!BN9</f>
        <v>-10.123119508966182</v>
      </c>
      <c r="G8" s="540">
        <f>+'2農林水産1'!BO9</f>
        <v>-7.038512456372608</v>
      </c>
      <c r="H8" s="541">
        <f>+('2農林水産1'!D9+'2農林水産1'!S9+'2農林水産1'!X9+'2農林水産1'!AC9+'2農林水産1'!AH9+'2農林水産1'!AM9+'2農林水産1'!AW9+'2農林水産1'!CS9+'2農林水産1'!CX9+'2農林水産1'!DC9+'2農林水産1'!DH9)*'2農林水産1'!BU9</f>
        <v>27.71137553314847</v>
      </c>
      <c r="I8" s="542">
        <f>+('2農林水産1'!D9+'2農林水産1'!S9+'2農林水産1'!X9+'2農林水産1'!AC9+'2農林水産1'!AH9+'2農林水産1'!AM9+'2農林水産1'!AW9+'2農林水産1'!CS9+'2農林水産1'!CX9+'2農林水産1'!DC9+'2農林水産1'!DH9)*'2農林水産1'!BV9</f>
        <v>58260.395920891351</v>
      </c>
      <c r="J8" s="542">
        <f>+'2農林水産1'!E9+'2農林水産1'!T9+'2農林水産1'!Y9+'2農林水産1'!AD9+'2農林水産1'!AI9+'2農林水産1'!AN9+'2農林水産1'!AX9+'2農林水産1'!CT9+'2農林水産1'!CY9+'2農林水産1'!DD9+'2農林水産1'!DI9</f>
        <v>10387.451051882599</v>
      </c>
      <c r="K8" s="542">
        <f>+'2農林水産1'!F9+'2農林水産1'!U9+'2農林水産1'!Z9+'2農林水産1'!AE9+'2農林水産1'!AJ9+'2農林水産1'!AO9+'2農林水産1'!AY9+'2農林水産1'!CU9+'2農林水産1'!CZ9+'2農林水産1'!DE9+'2農林水産1'!DJ9</f>
        <v>45.27504199451861</v>
      </c>
      <c r="L8" s="543">
        <f>+'2農林水産1'!G9+'2農林水産1'!V9+'2農林水産1'!AA9+'2農林水産1'!AF9+'2農林水産1'!AK9+'2農林水産1'!AP9+'2農林水産1'!AZ9+'2農林水産1'!CV9+'2農林水産1'!DA9+'2農林水産1'!DF9+'2農林水産1'!DK9</f>
        <v>3381.5072221382134</v>
      </c>
      <c r="M8" s="541">
        <f>+'2農林水産1'!BG9*'2農林水産1'!BU9</f>
        <v>2.5672720357516401E-2</v>
      </c>
      <c r="N8" s="542">
        <f>+'2農林水産1'!BG9*'2農林水産1'!BV9</f>
        <v>53.974327279642488</v>
      </c>
      <c r="O8" s="542">
        <f>+'2農林水産1'!BH9</f>
        <v>5.5693069306930694</v>
      </c>
      <c r="P8" s="542">
        <f>+'2農林水産1'!BI9</f>
        <v>3.0297029702970297</v>
      </c>
      <c r="Q8" s="543">
        <f>+'2農林水産1'!BJ9</f>
        <v>4.0544554455445549</v>
      </c>
      <c r="R8" s="544">
        <f t="shared" si="0"/>
        <v>27.626275219370775</v>
      </c>
      <c r="S8" s="545">
        <f t="shared" si="1"/>
        <v>58081.481021205123</v>
      </c>
    </row>
    <row r="9" spans="1:19" x14ac:dyDescent="0.2">
      <c r="B9" s="4" t="s">
        <v>530</v>
      </c>
      <c r="C9" s="540">
        <f>+'2農林水産1'!BL10*'2農林水産1'!BU10</f>
        <v>2816.7607883858859</v>
      </c>
      <c r="D9" s="540">
        <f>+'2農林水産1'!BL10*'2農林水産1'!BV10</f>
        <v>14565.239211614115</v>
      </c>
      <c r="E9" s="540">
        <f>+'2農林水産1'!BM10</f>
        <v>1281.6044801343835</v>
      </c>
      <c r="F9" s="540">
        <f>+'2農林水産1'!BN10</f>
        <v>2145.220918560703</v>
      </c>
      <c r="G9" s="540">
        <f>+'2農林水産1'!BO10</f>
        <v>311.43247021949992</v>
      </c>
      <c r="H9" s="541">
        <f>+('2農林水産1'!D10+'2農林水産1'!S10+'2農林水産1'!X10+'2農林水産1'!AC10+'2農林水産1'!AH10+'2農林水産1'!AM10+'2農林水産1'!AW10+'2農林水産1'!CS10+'2農林水産1'!CX10+'2農林水産1'!DC10+'2農林水産1'!DH10)*'2農林水産1'!BU10</f>
        <v>18569.909917620174</v>
      </c>
      <c r="I9" s="542">
        <f>+('2農林水産1'!D10+'2農林水産1'!S10+'2農林水産1'!X10+'2農林水産1'!AC10+'2農林水産1'!AH10+'2農林水産1'!AM10+'2農林水産1'!AW10+'2農林水産1'!CS10+'2農林水産1'!CX10+'2農林水産1'!DC10+'2農林水産1'!DH10)*'2農林水産1'!BV10</f>
        <v>96023.482435388505</v>
      </c>
      <c r="J9" s="542">
        <f>+'2農林水産1'!E10+'2農林水産1'!T10+'2農林水産1'!Y10+'2農林水産1'!AD10+'2農林水産1'!AI10+'2農林水産1'!AN10+'2農林水産1'!AX10+'2農林水産1'!CT10+'2農林水産1'!CY10+'2農林水産1'!DD10+'2農林水産1'!DI10</f>
        <v>5928.5610779775025</v>
      </c>
      <c r="K9" s="542">
        <f>+'2農林水産1'!F10+'2農林水産1'!U10+'2農林水産1'!Z10+'2農林水産1'!AE10+'2農林水産1'!AJ10+'2農林水産1'!AO10+'2農林水産1'!AY10+'2農林水産1'!CU10+'2農林水産1'!CZ10+'2農林水産1'!DE10+'2農林水産1'!DJ10</f>
        <v>66.694510917194748</v>
      </c>
      <c r="L9" s="543">
        <f>+'2農林水産1'!G10+'2農林水産1'!V10+'2農林水産1'!AA10+'2農林水産1'!AF10+'2農林水産1'!AK10+'2農林水産1'!AP10+'2農林水産1'!AZ10+'2農林水産1'!CV10+'2農林水産1'!DA10+'2農林水産1'!DF10+'2農林水産1'!DK10</f>
        <v>2432.7516824230393</v>
      </c>
      <c r="M9" s="541">
        <f>+'2農林水産1'!BG10*'2農林水産1'!BU10</f>
        <v>1181.5097749465822</v>
      </c>
      <c r="N9" s="542">
        <f>+'2農林水産1'!BG10*'2農林水産1'!BV10</f>
        <v>6109.4902250534178</v>
      </c>
      <c r="O9" s="542">
        <f>+'2農林水産1'!BH10</f>
        <v>154.44256329882879</v>
      </c>
      <c r="P9" s="542">
        <f>+'2農林水産1'!BI10</f>
        <v>304.05741240219658</v>
      </c>
      <c r="Q9" s="543">
        <f>+'2農林水産1'!BJ10</f>
        <v>29.984977158963893</v>
      </c>
      <c r="R9" s="544">
        <f t="shared" si="0"/>
        <v>22568.180480952644</v>
      </c>
      <c r="S9" s="545">
        <f t="shared" si="1"/>
        <v>116698.21187205604</v>
      </c>
    </row>
    <row r="10" spans="1:19" x14ac:dyDescent="0.2">
      <c r="B10" s="4" t="s">
        <v>531</v>
      </c>
      <c r="C10" s="540">
        <f>+'2農林水産1'!BL11*'2農林水産1'!BU11</f>
        <v>746.59001314060447</v>
      </c>
      <c r="D10" s="540">
        <f>+'2農林水産1'!BL11*'2農林水産1'!BV11</f>
        <v>6210.4099868593948</v>
      </c>
      <c r="E10" s="540">
        <f>+'2農林水産1'!BM11</f>
        <v>3157.0611893830865</v>
      </c>
      <c r="F10" s="540">
        <f>+'2農林水産1'!BN11</f>
        <v>3261.9054889397748</v>
      </c>
      <c r="G10" s="540">
        <f>+'2農林水産1'!BO11</f>
        <v>235.42881636980968</v>
      </c>
      <c r="H10" s="541">
        <f>+('2農林水産1'!D11+'2農林水産1'!S11+'2農林水産1'!X11+'2農林水産1'!AC11+'2農林水産1'!AH11+'2農林水産1'!AM11+'2農林水産1'!AW11+'2農林水産1'!CS11+'2農林水産1'!CX11+'2農林水産1'!DC11+'2農林水産1'!DH11)*'2農林水産1'!BU11</f>
        <v>91.936107998732098</v>
      </c>
      <c r="I10" s="542">
        <f>+('2農林水産1'!D11+'2農林水産1'!S11+'2農林水産1'!X11+'2農林水産1'!AC11+'2農林水産1'!AH11+'2農林水産1'!AM11+'2農林水産1'!AW11+'2農林水産1'!CS11+'2農林水産1'!CX11+'2農林水産1'!DC11+'2農林水産1'!DH11)*'2農林水産1'!BV11</f>
        <v>764.75831878128986</v>
      </c>
      <c r="J10" s="542">
        <f>+'2農林水産1'!E11+'2農林水産1'!T11+'2農林水産1'!Y11+'2農林水産1'!AD11+'2農林水産1'!AI11+'2農林水産1'!AN11+'2農林水産1'!AX11+'2農林水産1'!CT11+'2農林水産1'!CY11+'2農林水産1'!DD11+'2農林水産1'!DI11</f>
        <v>431.06446732830437</v>
      </c>
      <c r="K10" s="542">
        <f>+'2農林水産1'!F11+'2農林水産1'!U11+'2農林水産1'!Z11+'2農林水産1'!AE11+'2農林水産1'!AJ11+'2農林水産1'!AO11+'2農林水産1'!AY11+'2農林水産1'!CU11+'2農林水産1'!CZ11+'2農林水産1'!DE11+'2農林水産1'!DJ11</f>
        <v>82.391782509238084</v>
      </c>
      <c r="L10" s="543">
        <f>+'2農林水産1'!G11+'2農林水産1'!V11+'2農林水産1'!AA11+'2農林水産1'!AF11+'2農林水産1'!AK11+'2農林水産1'!AP11+'2農林水産1'!AZ11+'2農林水産1'!CV11+'2農林水産1'!DA11+'2農林水産1'!DF11+'2農林水産1'!DK11</f>
        <v>31.556107660445225</v>
      </c>
      <c r="M10" s="541">
        <f>+'2農林水産1'!BG11*'2農林水産1'!BU11</f>
        <v>247.57555847568989</v>
      </c>
      <c r="N10" s="542">
        <f>+'2農林水産1'!BG11*'2農林水産1'!BV11</f>
        <v>2059.4244415243102</v>
      </c>
      <c r="O10" s="542">
        <f>+'2農林水産1'!BH11</f>
        <v>1160.5624273424785</v>
      </c>
      <c r="P10" s="542">
        <f>+'2農林水産1'!BI11</f>
        <v>360.58608463148101</v>
      </c>
      <c r="Q10" s="543">
        <f>+'2農林水産1'!BJ11</f>
        <v>85.285514996512433</v>
      </c>
      <c r="R10" s="544">
        <f t="shared" si="0"/>
        <v>1086.1016796150263</v>
      </c>
      <c r="S10" s="545">
        <f t="shared" si="1"/>
        <v>9034.5927471649957</v>
      </c>
    </row>
    <row r="11" spans="1:19" x14ac:dyDescent="0.2">
      <c r="B11" s="4" t="s">
        <v>532</v>
      </c>
      <c r="C11" s="540">
        <f>+'2農林水産1'!BL12*'2農林水産1'!BU12</f>
        <v>11733.954349410167</v>
      </c>
      <c r="D11" s="540">
        <f>+'2農林水産1'!BL12*'2農林水産1'!BV12</f>
        <v>3966.0456505898342</v>
      </c>
      <c r="E11" s="540">
        <f>+'2農林水産1'!BM12</f>
        <v>3045.0604086317585</v>
      </c>
      <c r="F11" s="540">
        <f>+'2農林水産1'!BN12</f>
        <v>10090.226082612484</v>
      </c>
      <c r="G11" s="540">
        <f>+'2農林水産1'!BO12</f>
        <v>727.49982901814792</v>
      </c>
      <c r="H11" s="541">
        <f>+('2農林水産1'!D12+'2農林水産1'!S12+'2農林水産1'!X12+'2農林水産1'!AC12+'2農林水産1'!AH12+'2農林水産1'!AM12+'2農林水産1'!AW12+'2農林水産1'!CS12+'2農林水産1'!CX12+'2農林水産1'!DC12+'2農林水産1'!DH12)*'2農林水産1'!BU12</f>
        <v>15461.759055091425</v>
      </c>
      <c r="I11" s="542">
        <f>+('2農林水産1'!D12+'2農林水産1'!S12+'2農林水産1'!X12+'2農林水産1'!AC12+'2農林水産1'!AH12+'2農林水産1'!AM12+'2農林水産1'!AW12+'2農林水産1'!CS12+'2農林水産1'!CX12+'2農林水産1'!DC12+'2農林水産1'!DH12)*'2農林水産1'!BV12</f>
        <v>5226.0338181727984</v>
      </c>
      <c r="J11" s="542">
        <f>+'2農林水産1'!E12+'2農林水産1'!T12+'2農林水産1'!Y12+'2農林水産1'!AD12+'2農林水産1'!AI12+'2農林水産1'!AN12+'2農林水産1'!AX12+'2農林水産1'!CT12+'2農林水産1'!CY12+'2農林水産1'!DD12+'2農林水産1'!DI12</f>
        <v>3295.0586380789946</v>
      </c>
      <c r="K11" s="542">
        <f>+'2農林水産1'!F12+'2農林水産1'!U12+'2農林水産1'!Z12+'2農林水産1'!AE12+'2農林水産1'!AJ12+'2農林水産1'!AO12+'2農林水産1'!AY12+'2農林水産1'!CU12+'2農林水産1'!CZ12+'2農林水産1'!DE12+'2農林水産1'!DJ12</f>
        <v>460.66574804303849</v>
      </c>
      <c r="L11" s="543">
        <f>+'2農林水産1'!G12+'2農林水産1'!V12+'2農林水産1'!AA12+'2農林水産1'!AF12+'2農林水産1'!AK12+'2農林水産1'!AP12+'2農林水産1'!AZ12+'2農林水産1'!CV12+'2農林水産1'!DA12+'2農林水産1'!DF12+'2農林水産1'!DK12</f>
        <v>980.26890553331691</v>
      </c>
      <c r="M11" s="541">
        <f>+'2農林水産1'!BG12*'2農林水産1'!BU12</f>
        <v>3916.300687319062</v>
      </c>
      <c r="N11" s="542">
        <f>+'2農林水産1'!BG12*'2農林水産1'!BV12</f>
        <v>1323.6993126809382</v>
      </c>
      <c r="O11" s="542">
        <f>+'2農林水産1'!BH12</f>
        <v>1086.1589612869675</v>
      </c>
      <c r="P11" s="542">
        <f>+'2農林水産1'!BI12</f>
        <v>1178.9430429926938</v>
      </c>
      <c r="Q11" s="543">
        <f>+'2農林水産1'!BJ12</f>
        <v>294.83627311400778</v>
      </c>
      <c r="R11" s="544">
        <f t="shared" si="0"/>
        <v>31112.014091820653</v>
      </c>
      <c r="S11" s="545">
        <f t="shared" si="1"/>
        <v>10515.778781443571</v>
      </c>
    </row>
    <row r="12" spans="1:19" x14ac:dyDescent="0.2">
      <c r="B12" s="4" t="s">
        <v>533</v>
      </c>
      <c r="C12" s="540">
        <f>+'2農林水産1'!BL13*'2農林水産1'!BU13</f>
        <v>21.023433034863782</v>
      </c>
      <c r="D12" s="540">
        <f>+'2農林水産1'!BL13*'2農林水産1'!BV13</f>
        <v>704.97656696513627</v>
      </c>
      <c r="E12" s="540">
        <f>+'2農林水産1'!BM13</f>
        <v>175.9286004056795</v>
      </c>
      <c r="F12" s="540">
        <f>+'2農林水産1'!BN13</f>
        <v>1269.8864097363082</v>
      </c>
      <c r="G12" s="540">
        <f>+'2農林水産1'!BO13</f>
        <v>30.286815415821501</v>
      </c>
      <c r="H12" s="541">
        <f>+('2農林水産1'!D13+'2農林水産1'!S13+'2農林水産1'!X13+'2農林水産1'!AC13+'2農林水産1'!AH13+'2農林水産1'!AM13+'2農林水産1'!AW13+'2農林水産1'!CS13+'2農林水産1'!CX13+'2農林水産1'!DC13+'2農林水産1'!DH13)*'2農林水産1'!BU13</f>
        <v>31.699362461334061</v>
      </c>
      <c r="I12" s="542">
        <f>+('2農林水産1'!D13+'2農林水産1'!S13+'2農林水産1'!X13+'2農林水産1'!AC13+'2農林水産1'!AH13+'2農林水産1'!AM13+'2農林水産1'!AW13+'2農林水産1'!CS13+'2農林水産1'!CX13+'2農林水産1'!DC13+'2農林水産1'!DH13)*'2農林水産1'!BV13</f>
        <v>1062.9713846409193</v>
      </c>
      <c r="J12" s="542">
        <f>+'2農林水産1'!E13+'2農林水産1'!T13+'2農林水産1'!Y13+'2農林水産1'!AD13+'2農林水産1'!AI13+'2農林水産1'!AN13+'2農林水産1'!AX13+'2農林水産1'!CT13+'2農林水産1'!CY13+'2農林水産1'!DD13+'2農林水産1'!DI13</f>
        <v>279.04052117971594</v>
      </c>
      <c r="K12" s="542">
        <f>+'2農林水産1'!F13+'2農林水産1'!U13+'2農林水産1'!Z13+'2農林水産1'!AE13+'2農林水産1'!AJ13+'2農林水産1'!AO13+'2農林水産1'!AY13+'2農林水産1'!CU13+'2農林水産1'!CZ13+'2農林水産1'!DE13+'2農林水産1'!DJ13</f>
        <v>13.763194736105278</v>
      </c>
      <c r="L12" s="543">
        <f>+'2農林水産1'!G13+'2農林水産1'!V13+'2農林水産1'!AA13+'2農林水産1'!AF13+'2農林水産1'!AK13+'2農林水産1'!AP13+'2農林水産1'!AZ13+'2農林水産1'!CV13+'2農林水産1'!DA13+'2農林水産1'!DF13+'2農林水産1'!DK13</f>
        <v>46.331488851284178</v>
      </c>
      <c r="M12" s="541">
        <f>+'2農林水産1'!BG13*'2農林水産1'!BU13</f>
        <v>84.412269003619741</v>
      </c>
      <c r="N12" s="542">
        <f>+'2農林水産1'!BG13*'2農林水産1'!BV13</f>
        <v>2830.5877309963803</v>
      </c>
      <c r="O12" s="542">
        <f>+'2農林水産1'!BH13</f>
        <v>743.5959839234215</v>
      </c>
      <c r="P12" s="542">
        <f>+'2農林水産1'!BI13</f>
        <v>1634.3103025096643</v>
      </c>
      <c r="Q12" s="543">
        <f>+'2農林水産1'!BJ13</f>
        <v>127.8453856538013</v>
      </c>
      <c r="R12" s="544">
        <f t="shared" si="0"/>
        <v>137.13506449981759</v>
      </c>
      <c r="S12" s="545">
        <f t="shared" si="1"/>
        <v>4598.5356826024363</v>
      </c>
    </row>
    <row r="13" spans="1:19" x14ac:dyDescent="0.2">
      <c r="B13" s="4" t="s">
        <v>534</v>
      </c>
      <c r="C13" s="540">
        <f>+'2農林水産1'!BL14*'2農林水産1'!BU14</f>
        <v>62316.194223568797</v>
      </c>
      <c r="D13" s="540">
        <f>+'2農林水産1'!BL14*'2農林水産1'!BV14</f>
        <v>114999.80577643121</v>
      </c>
      <c r="E13" s="540">
        <f>+'2農林水産1'!BM14</f>
        <v>39890.591663115061</v>
      </c>
      <c r="F13" s="540">
        <f>+'2農林水産1'!BN14</f>
        <v>69223.426887500667</v>
      </c>
      <c r="G13" s="540">
        <f>+'2農林水産1'!BO14</f>
        <v>6832.4196981877576</v>
      </c>
      <c r="H13" s="541">
        <f>+('2農林水産1'!D14+'2農林水産1'!S14+'2農林水産1'!X14+'2農林水産1'!AC14+'2農林水産1'!AH14+'2農林水産1'!AM14+'2農林水産1'!AW14+'2農林水産1'!CS14+'2農林水産1'!CX14+'2農林水産1'!DC14+'2農林水産1'!DH14)*'2農林水産1'!BU14</f>
        <v>38119.399014689014</v>
      </c>
      <c r="I13" s="542">
        <f>+('2農林水産1'!D14+'2農林水産1'!S14+'2農林水産1'!X14+'2農林水産1'!AC14+'2農林水産1'!AH14+'2農林水産1'!AM14+'2農林水産1'!AW14+'2農林水産1'!CS14+'2農林水産1'!CX14+'2農林水産1'!DC14+'2農林水産1'!DH14)*'2農林水産1'!BV14</f>
        <v>70346.457090692144</v>
      </c>
      <c r="J13" s="542">
        <f>+'2農林水産1'!E14+'2農林水産1'!T14+'2農林水産1'!Y14+'2農林水産1'!AD14+'2農林水産1'!AI14+'2農林水産1'!AN14+'2農林水産1'!AX14+'2農林水産1'!CT14+'2農林水産1'!CY14+'2農林水産1'!DD14+'2農林水産1'!DI14</f>
        <v>22495.308874647573</v>
      </c>
      <c r="K13" s="542">
        <f>+'2農林水産1'!F14+'2農林水産1'!U14+'2農林水産1'!Z14+'2農林水産1'!AE14+'2農林水産1'!AJ14+'2農林水産1'!AO14+'2農林水産1'!AY14+'2農林水産1'!CU14+'2農林水産1'!CZ14+'2農林水産1'!DE14+'2農林水産1'!DJ14</f>
        <v>1956.9706181691483</v>
      </c>
      <c r="L13" s="543">
        <f>+'2農林水産1'!G14+'2農林水産1'!V14+'2農林水産1'!AA14+'2農林水産1'!AF14+'2農林水産1'!AK14+'2農林水産1'!AP14+'2農林水産1'!AZ14+'2農林水産1'!CV14+'2農林水産1'!DA14+'2農林水産1'!DF14+'2農林水産1'!DK14</f>
        <v>3272.2759049960582</v>
      </c>
      <c r="M13" s="541">
        <f>+'2農林水産1'!BG14*'2農林水産1'!BU14</f>
        <v>25020.1719831179</v>
      </c>
      <c r="N13" s="542">
        <f>+'2農林水産1'!BG14*'2農林水産1'!BV14</f>
        <v>46172.8280168821</v>
      </c>
      <c r="O13" s="542">
        <f>+'2農林水産1'!BH14</f>
        <v>16238.424637064867</v>
      </c>
      <c r="P13" s="542">
        <f>+'2農林水産1'!BI14</f>
        <v>8474.5920003287374</v>
      </c>
      <c r="Q13" s="543">
        <f>+'2農林水産1'!BJ14</f>
        <v>2605.5857605278738</v>
      </c>
      <c r="R13" s="544">
        <f t="shared" si="0"/>
        <v>125455.76522137571</v>
      </c>
      <c r="S13" s="545">
        <f t="shared" si="1"/>
        <v>231519.09088400545</v>
      </c>
    </row>
    <row r="14" spans="1:19" x14ac:dyDescent="0.2">
      <c r="A14" s="6"/>
      <c r="B14" s="6"/>
      <c r="C14" s="546"/>
      <c r="D14" s="546"/>
      <c r="E14" s="546"/>
      <c r="F14" s="546"/>
      <c r="G14" s="546"/>
      <c r="H14" s="547"/>
      <c r="I14" s="548"/>
      <c r="J14" s="548"/>
      <c r="K14" s="548"/>
      <c r="L14" s="549"/>
      <c r="M14" s="547"/>
      <c r="N14" s="548"/>
      <c r="O14" s="548"/>
      <c r="P14" s="548"/>
      <c r="Q14" s="549"/>
      <c r="R14" s="547"/>
      <c r="S14" s="549"/>
    </row>
    <row r="15" spans="1:19" x14ac:dyDescent="0.2">
      <c r="B15" t="s">
        <v>522</v>
      </c>
      <c r="C15" s="540">
        <f>+'2農林水産1'!BL29*'2農林水産1'!BU29</f>
        <v>6693.3028897503964</v>
      </c>
      <c r="D15" s="540">
        <f>+'2農林水産1'!BL29*'2農林水産1'!BV29</f>
        <v>16910.120713355958</v>
      </c>
      <c r="E15" s="550">
        <f>+'2農林水産1'!BM29</f>
        <v>3339.1825119919927</v>
      </c>
      <c r="F15" s="550">
        <f>+'2農林水産1'!BN29</f>
        <v>8798.6418139057787</v>
      </c>
      <c r="G15" s="550">
        <f>+'2農林水産1'!BO29</f>
        <v>926.6375302340673</v>
      </c>
      <c r="H15" s="541">
        <f>+('2農林水産1'!D29+'2農林水産1'!S29+'2農林水産1'!X29+'2農林水産1'!AC29+'2農林水産1'!AH29+'2農林水産1'!AM29+'2農林水産1'!AW29+'2農林水産1'!CS29+'2農林水産1'!CX29+'2農林水産1'!DC29+'2農林水産1'!DH29)*'2農林水産1'!BU29</f>
        <v>1367.5499299346736</v>
      </c>
      <c r="I15" s="542">
        <f>+('2農林水産1'!D29+'2農林水産1'!S29+'2農林水産1'!X29+'2農林水産1'!AC29+'2農林水産1'!AH29+'2農林水産1'!AM29+'2農林水産1'!AW29+'2農林水産1'!CS29+'2農林水産1'!CX29+'2農林水産1'!DC29+'2農林水産1'!DH29)*'2農林水産1'!BV29</f>
        <v>3455.0108933736301</v>
      </c>
      <c r="J15" s="542">
        <f>+'2農林水産1'!E29+'2農林水産1'!T29+'2農林水産1'!Y29+'2農林水産1'!AD29+'2農林水産1'!AI29+'2農林水産1'!AN29+'2農林水産1'!AX29+'2農林水産1'!CT29+'2農林水産1'!CY29+'2農林水産1'!DD29+'2農林水産1'!DI29</f>
        <v>485.49904408928023</v>
      </c>
      <c r="K15" s="542">
        <f>+'2農林水産1'!F29+'2農林水産1'!U29+'2農林水産1'!Z29+'2農林水産1'!AE29+'2農林水産1'!AJ29+'2農林水産1'!AO29+'2農林水産1'!AY29+'2農林水産1'!CU29+'2農林水産1'!CZ29+'2農林水産1'!DE29+'2農林水産1'!DJ29</f>
        <v>114.50779978360866</v>
      </c>
      <c r="L15" s="543">
        <f>+'2農林水産1'!G29+'2農林水産1'!V29+'2農林水産1'!AA29+'2農林水産1'!AF29+'2農林水産1'!AK29+'2農林水産1'!AP29+'2農林水産1'!AZ29+'2農林水産1'!CV29+'2農林水産1'!DA29+'2農林水産1'!DF29+'2農林水産1'!DK29</f>
        <v>196.32949951140341</v>
      </c>
      <c r="M15" s="541">
        <f>+'2農林水産1'!BG29*'2農林水産1'!BU29</f>
        <v>1865.8516546322155</v>
      </c>
      <c r="N15" s="542">
        <f>+'2農林水産1'!BG29*'2農林水産1'!BV29</f>
        <v>4713.9323040888612</v>
      </c>
      <c r="O15" s="551">
        <f>+'2農林水産1'!BH29</f>
        <v>889.50219520721851</v>
      </c>
      <c r="P15" s="551">
        <f>+'2農林水産1'!BI29</f>
        <v>748.15457818728271</v>
      </c>
      <c r="Q15" s="545">
        <f>+'2農林水産1'!BJ29</f>
        <v>261.36585303329463</v>
      </c>
      <c r="R15" s="544">
        <f>+C15+H15+M15</f>
        <v>9926.7044743172864</v>
      </c>
      <c r="S15" s="545">
        <f>+D15+I15+N15</f>
        <v>25079.063910818448</v>
      </c>
    </row>
    <row r="16" spans="1:19" x14ac:dyDescent="0.2">
      <c r="B16" t="s">
        <v>597</v>
      </c>
      <c r="C16" s="540">
        <f>+'2農林水産1'!BL30*'2農林水産1'!BU30</f>
        <v>19951.996580984083</v>
      </c>
      <c r="D16" s="540">
        <f>+'2農林水産1'!BL30*'2農林水産1'!BV30</f>
        <v>20808.78731510205</v>
      </c>
      <c r="E16" s="550">
        <f>+'2農林水産1'!BM30</f>
        <v>6254.8201673037584</v>
      </c>
      <c r="F16" s="550">
        <f>+'2農林水産1'!BN30</f>
        <v>3169.8372285929772</v>
      </c>
      <c r="G16" s="550">
        <f>+'2農林水産1'!BO30</f>
        <v>578.00561704641927</v>
      </c>
      <c r="H16" s="541">
        <f>+('2農林水産1'!D30+'2農林水産1'!S30+'2農林水産1'!X30+'2農林水産1'!AC30+'2農林水産1'!AH30+'2農林水産1'!AM30+'2農林水産1'!AW30+'2農林水産1'!CS30+'2農林水産1'!CX30+'2農林水産1'!DC30+'2農林水産1'!DH30)*'2農林水産1'!BU30</f>
        <v>26739.49041656364</v>
      </c>
      <c r="I16" s="542">
        <f>+('2農林水産1'!D30+'2農林水産1'!S30+'2農林水産1'!X30+'2農林水産1'!AC30+'2農林水産1'!AH30+'2農林水産1'!AM30+'2農林水産1'!AW30+'2農林水産1'!CS30+'2農林水産1'!CX30+'2農林水産1'!DC30+'2農林水産1'!DH30)*'2農林水産1'!BV30</f>
        <v>27887.753826240805</v>
      </c>
      <c r="J16" s="542">
        <f>+'2農林水産1'!E30+'2農林水産1'!T30+'2農林水産1'!Y30+'2農林水産1'!AD30+'2農林水産1'!AI30+'2農林水産1'!AN30+'2農林水産1'!AX30+'2農林水産1'!CT30+'2農林水産1'!CY30+'2農林水産1'!DD30+'2農林水産1'!DI30</f>
        <v>8327.5943242076955</v>
      </c>
      <c r="K16" s="542">
        <f>+'2農林水産1'!F30+'2農林水産1'!U30+'2農林水産1'!Z30+'2農林水産1'!AE30+'2農林水産1'!AJ30+'2農林水産1'!AO30+'2農林水産1'!AY30+'2農林水産1'!CU30+'2農林水産1'!CZ30+'2農林水産1'!DE30+'2農林水産1'!DJ30</f>
        <v>268.47644005463002</v>
      </c>
      <c r="L16" s="543">
        <f>+'2農林水産1'!G30+'2農林水産1'!V30+'2農林水産1'!AA30+'2農林水産1'!AF30+'2農林水産1'!AK30+'2農林水産1'!AP30+'2農林水産1'!AZ30+'2農林水産1'!CV30+'2農林水産1'!DA30+'2農林水産1'!DF30+'2農林水産1'!DK30</f>
        <v>2702.1519844338741</v>
      </c>
      <c r="M16" s="541">
        <f>+'2農林水産1'!BG30*'2農林水産1'!BU30</f>
        <v>5861.3489860906875</v>
      </c>
      <c r="N16" s="542">
        <f>+'2農林水産1'!BG30*'2農林水産1'!BV30</f>
        <v>6113.0505879995708</v>
      </c>
      <c r="O16" s="551">
        <f>+'2農林水産1'!BH30</f>
        <v>2333.2291721592674</v>
      </c>
      <c r="P16" s="551">
        <f>+'2農林水産1'!BI30</f>
        <v>369.82249024427824</v>
      </c>
      <c r="Q16" s="545">
        <f>+'2農林水産1'!BJ30</f>
        <v>280.73089570362333</v>
      </c>
      <c r="R16" s="544">
        <f>+C16+H16+M16</f>
        <v>52552.835983638404</v>
      </c>
      <c r="S16" s="545">
        <f>+D16+I16+N16</f>
        <v>54809.591729342421</v>
      </c>
    </row>
    <row r="17" spans="1:19" x14ac:dyDescent="0.2">
      <c r="A17" s="6"/>
      <c r="B17" s="6"/>
      <c r="C17" s="546"/>
      <c r="D17" s="546"/>
      <c r="E17" s="546"/>
      <c r="F17" s="546"/>
      <c r="G17" s="546"/>
      <c r="H17" s="547"/>
      <c r="I17" s="548"/>
      <c r="J17" s="548"/>
      <c r="K17" s="548"/>
      <c r="L17" s="549"/>
      <c r="M17" s="547"/>
      <c r="N17" s="548"/>
      <c r="O17" s="548"/>
      <c r="P17" s="548"/>
      <c r="Q17" s="549"/>
      <c r="R17" s="547"/>
      <c r="S17" s="549"/>
    </row>
    <row r="18" spans="1:19" x14ac:dyDescent="0.2">
      <c r="A18" s="17"/>
      <c r="B18" s="17" t="s">
        <v>660</v>
      </c>
      <c r="C18" s="552">
        <f>SUM(C4:C13)+SUM(C15:C16)</f>
        <v>114799.91419336529</v>
      </c>
      <c r="D18" s="552">
        <f t="shared" ref="D18:S18" si="2">SUM(D4:D13)+SUM(D15:D16)</f>
        <v>264989.29330582719</v>
      </c>
      <c r="E18" s="553">
        <f t="shared" si="2"/>
        <v>108648.62906131137</v>
      </c>
      <c r="F18" s="553">
        <f t="shared" si="2"/>
        <v>146167.5625380502</v>
      </c>
      <c r="G18" s="553">
        <f t="shared" si="2"/>
        <v>18427.626557099164</v>
      </c>
      <c r="H18" s="554">
        <f t="shared" si="2"/>
        <v>115709.75526231609</v>
      </c>
      <c r="I18" s="552">
        <f t="shared" si="2"/>
        <v>347486.88536931161</v>
      </c>
      <c r="J18" s="555">
        <f t="shared" si="2"/>
        <v>75355.110515457622</v>
      </c>
      <c r="K18" s="555">
        <f t="shared" si="2"/>
        <v>3667.0847717127244</v>
      </c>
      <c r="L18" s="556">
        <f t="shared" si="2"/>
        <v>22360.324306553775</v>
      </c>
      <c r="M18" s="554">
        <f t="shared" si="2"/>
        <v>41038.318170183789</v>
      </c>
      <c r="N18" s="552">
        <f t="shared" si="2"/>
        <v>94416.865362627563</v>
      </c>
      <c r="O18" s="555">
        <f t="shared" si="2"/>
        <v>40603.70985804691</v>
      </c>
      <c r="P18" s="555">
        <f t="shared" si="2"/>
        <v>18089.127717863179</v>
      </c>
      <c r="Q18" s="556">
        <f t="shared" si="2"/>
        <v>6648.778110291174</v>
      </c>
      <c r="R18" s="557">
        <f t="shared" si="2"/>
        <v>271547.98762586515</v>
      </c>
      <c r="S18" s="556">
        <f t="shared" si="2"/>
        <v>706893.04403776641</v>
      </c>
    </row>
    <row r="19" spans="1:19" x14ac:dyDescent="0.2">
      <c r="A19" s="7"/>
      <c r="B19" s="6" t="s">
        <v>598</v>
      </c>
      <c r="C19" s="546"/>
      <c r="D19" s="546"/>
      <c r="E19" s="704">
        <f>SUM(E18:G18)</f>
        <v>273243.81815646071</v>
      </c>
      <c r="F19" s="546"/>
      <c r="G19" s="546"/>
      <c r="H19" s="547"/>
      <c r="I19" s="548"/>
      <c r="J19" s="704">
        <f>SUM(J18:L18)</f>
        <v>101382.51959372411</v>
      </c>
      <c r="K19" s="548"/>
      <c r="L19" s="549"/>
      <c r="M19" s="547"/>
      <c r="N19" s="548"/>
      <c r="O19" s="704">
        <f>SUM(O18:Q18)</f>
        <v>65341.615686201265</v>
      </c>
      <c r="P19" s="548"/>
      <c r="Q19" s="549"/>
      <c r="R19" s="547"/>
      <c r="S19" s="549"/>
    </row>
    <row r="20" spans="1:19" x14ac:dyDescent="0.2">
      <c r="A20" s="19"/>
      <c r="B20" s="19" t="s">
        <v>667</v>
      </c>
      <c r="C20" s="808">
        <f>SUM(C18:G18)</f>
        <v>653033.02565565321</v>
      </c>
      <c r="D20" s="558"/>
      <c r="E20" s="558"/>
      <c r="F20" s="558"/>
      <c r="G20" s="558"/>
      <c r="H20" s="808">
        <f>SUM(H18:L18)</f>
        <v>564579.16022535192</v>
      </c>
      <c r="I20" s="560"/>
      <c r="J20" s="560"/>
      <c r="K20" s="560"/>
      <c r="L20" s="561"/>
      <c r="M20" s="808">
        <f>SUM(M18:Q18)</f>
        <v>200796.79921901261</v>
      </c>
      <c r="N20" s="560"/>
      <c r="O20" s="560"/>
      <c r="P20" s="560"/>
      <c r="Q20" s="561"/>
      <c r="R20" s="559"/>
      <c r="S20" s="561"/>
    </row>
    <row r="21" spans="1:19" x14ac:dyDescent="0.2">
      <c r="E21" t="s">
        <v>762</v>
      </c>
      <c r="H21" s="16"/>
      <c r="I21" s="16"/>
      <c r="J21" s="16" t="s">
        <v>762</v>
      </c>
      <c r="K21" s="16"/>
      <c r="L21" s="16"/>
      <c r="M21" s="16"/>
      <c r="N21" s="16"/>
      <c r="O21" s="16" t="s">
        <v>762</v>
      </c>
      <c r="P21" s="16"/>
      <c r="Q21" s="16"/>
      <c r="R21" s="16"/>
      <c r="S21" s="16"/>
    </row>
    <row r="22" spans="1:19" x14ac:dyDescent="0.2"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</row>
  </sheetData>
  <phoneticPr fontId="3"/>
  <printOptions horizontalCentered="1" gridLines="1"/>
  <pageMargins left="0" right="0" top="0.98425196850393704" bottom="0.98425196850393704" header="0.51181102362204722" footer="0.51181102362204722"/>
  <pageSetup paperSize="9" scale="83" orientation="landscape" horizontalDpi="300" verticalDpi="300" r:id="rId1"/>
  <headerFooter alignWithMargins="0">
    <oddHeader>&amp;A&amp;RPage &amp;P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L64"/>
  <sheetViews>
    <sheetView workbookViewId="0">
      <pane xSplit="3" ySplit="4" topLeftCell="D5" activePane="bottomRight" state="frozen"/>
      <selection pane="topRight" activeCell="D1" sqref="D1"/>
      <selection pane="bottomLeft" activeCell="A3" sqref="A3"/>
      <selection pane="bottomRight" activeCell="C44" sqref="C44"/>
    </sheetView>
  </sheetViews>
  <sheetFormatPr defaultColWidth="9" defaultRowHeight="13" x14ac:dyDescent="0.2"/>
  <cols>
    <col min="1" max="1" width="5.90625" style="217" customWidth="1"/>
    <col min="2" max="2" width="3.453125" style="217" customWidth="1"/>
    <col min="3" max="3" width="15.36328125" style="217" customWidth="1"/>
    <col min="4" max="58" width="9" style="217"/>
    <col min="59" max="59" width="9.90625" style="217" bestFit="1" customWidth="1"/>
    <col min="60" max="63" width="9" style="217"/>
    <col min="64" max="64" width="11" style="217" bestFit="1" customWidth="1"/>
    <col min="65" max="68" width="9" style="217"/>
    <col min="69" max="70" width="11" style="217" customWidth="1"/>
    <col min="71" max="71" width="11.90625" style="217" customWidth="1"/>
    <col min="72" max="72" width="11" style="217" customWidth="1"/>
    <col min="73" max="74" width="9" style="217"/>
    <col min="75" max="75" width="4.453125" style="217" customWidth="1"/>
    <col min="76" max="79" width="9" style="217"/>
    <col min="80" max="80" width="0" style="217" hidden="1" customWidth="1"/>
    <col min="81" max="81" width="9" style="217"/>
    <col min="82" max="82" width="9.453125" style="217" bestFit="1" customWidth="1"/>
    <col min="83" max="86" width="9" style="217"/>
    <col min="87" max="87" width="9.453125" style="217" bestFit="1" customWidth="1"/>
    <col min="88" max="95" width="9" style="217"/>
    <col min="96" max="96" width="3.7265625" style="217" customWidth="1"/>
    <col min="97" max="16384" width="9" style="217"/>
  </cols>
  <sheetData>
    <row r="1" spans="1:116" x14ac:dyDescent="0.2">
      <c r="A1" s="18" t="s">
        <v>495</v>
      </c>
      <c r="D1" s="217" t="s">
        <v>2174</v>
      </c>
      <c r="I1" s="217" t="s">
        <v>2174</v>
      </c>
      <c r="N1" s="217" t="s">
        <v>2174</v>
      </c>
      <c r="S1" s="217" t="s">
        <v>2174</v>
      </c>
      <c r="X1" s="217" t="s">
        <v>2174</v>
      </c>
      <c r="AC1" s="217" t="s">
        <v>2174</v>
      </c>
      <c r="AH1" s="217" t="s">
        <v>2174</v>
      </c>
      <c r="AM1" s="217" t="s">
        <v>2174</v>
      </c>
      <c r="AR1" s="217" t="s">
        <v>2174</v>
      </c>
      <c r="AW1" s="217" t="s">
        <v>2174</v>
      </c>
      <c r="BB1" s="217" t="s">
        <v>2174</v>
      </c>
      <c r="BG1" s="217" t="s">
        <v>2174</v>
      </c>
      <c r="BL1" s="217" t="s">
        <v>2174</v>
      </c>
      <c r="BQ1" s="778" t="s">
        <v>2174</v>
      </c>
      <c r="BR1" s="778" t="s">
        <v>2174</v>
      </c>
      <c r="BS1" s="778" t="s">
        <v>2174</v>
      </c>
      <c r="BT1" s="778" t="s">
        <v>2174</v>
      </c>
      <c r="BW1" s="218"/>
      <c r="CR1" s="218"/>
    </row>
    <row r="2" spans="1:116" x14ac:dyDescent="0.2">
      <c r="A2" s="48" t="s">
        <v>876</v>
      </c>
      <c r="B2" s="47"/>
      <c r="C2" s="221"/>
      <c r="D2" s="219" t="s">
        <v>444</v>
      </c>
      <c r="E2" s="220"/>
      <c r="F2" s="220"/>
      <c r="G2" s="220"/>
      <c r="H2" s="220"/>
      <c r="I2" s="563" t="s">
        <v>440</v>
      </c>
      <c r="J2" s="220"/>
      <c r="K2" s="220"/>
      <c r="L2" s="220"/>
      <c r="M2" s="221"/>
      <c r="N2" s="220" t="s">
        <v>292</v>
      </c>
      <c r="O2" s="220"/>
      <c r="P2" s="220"/>
      <c r="Q2" s="220"/>
      <c r="R2" s="220"/>
      <c r="S2" s="563" t="s">
        <v>290</v>
      </c>
      <c r="T2" s="220"/>
      <c r="U2" s="220"/>
      <c r="V2" s="220"/>
      <c r="W2" s="221"/>
      <c r="X2" s="220" t="s">
        <v>287</v>
      </c>
      <c r="Y2" s="220"/>
      <c r="Z2" s="220"/>
      <c r="AA2" s="220"/>
      <c r="AB2" s="220"/>
      <c r="AC2" s="563" t="s">
        <v>284</v>
      </c>
      <c r="AD2" s="220"/>
      <c r="AE2" s="220"/>
      <c r="AF2" s="220"/>
      <c r="AG2" s="221"/>
      <c r="AH2" s="220" t="s">
        <v>273</v>
      </c>
      <c r="AI2" s="220"/>
      <c r="AJ2" s="220"/>
      <c r="AK2" s="220"/>
      <c r="AL2" s="220"/>
      <c r="AM2" s="563" t="s">
        <v>267</v>
      </c>
      <c r="AN2" s="220"/>
      <c r="AO2" s="220"/>
      <c r="AP2" s="220"/>
      <c r="AQ2" s="221"/>
      <c r="AR2" s="220" t="s">
        <v>264</v>
      </c>
      <c r="AS2" s="220"/>
      <c r="AT2" s="220"/>
      <c r="AU2" s="220"/>
      <c r="AV2" s="220"/>
      <c r="AW2" s="563" t="s">
        <v>260</v>
      </c>
      <c r="AX2" s="220"/>
      <c r="AY2" s="220"/>
      <c r="AZ2" s="220"/>
      <c r="BA2" s="221"/>
      <c r="BB2" s="220" t="s">
        <v>195</v>
      </c>
      <c r="BC2" s="220"/>
      <c r="BD2" s="220"/>
      <c r="BE2" s="220"/>
      <c r="BF2" s="220"/>
      <c r="BG2" s="563" t="s">
        <v>1184</v>
      </c>
      <c r="BH2" s="220"/>
      <c r="BI2" s="220"/>
      <c r="BJ2" s="220"/>
      <c r="BK2" s="221"/>
      <c r="BL2" s="220" t="s">
        <v>1196</v>
      </c>
      <c r="BM2" s="220"/>
      <c r="BN2" s="220"/>
      <c r="BO2" s="220"/>
      <c r="BP2" s="220"/>
      <c r="BQ2" s="563" t="s">
        <v>1197</v>
      </c>
      <c r="BR2" s="220" t="s">
        <v>1202</v>
      </c>
      <c r="BS2" s="221" t="s">
        <v>1206</v>
      </c>
      <c r="BT2" s="610">
        <v>9700</v>
      </c>
      <c r="BU2" s="220"/>
      <c r="BV2" s="221"/>
      <c r="BW2" s="218"/>
      <c r="BX2" s="563" t="s">
        <v>576</v>
      </c>
      <c r="BY2" s="220" t="s">
        <v>577</v>
      </c>
      <c r="BZ2" s="220" t="s">
        <v>578</v>
      </c>
      <c r="CA2" s="220" t="s">
        <v>579</v>
      </c>
      <c r="CB2" s="611" t="s">
        <v>580</v>
      </c>
      <c r="CC2" s="220" t="s">
        <v>581</v>
      </c>
      <c r="CD2" s="220" t="s">
        <v>582</v>
      </c>
      <c r="CE2" s="220" t="s">
        <v>583</v>
      </c>
      <c r="CF2" s="220" t="s">
        <v>584</v>
      </c>
      <c r="CG2" s="220" t="s">
        <v>585</v>
      </c>
      <c r="CH2" s="220" t="s">
        <v>586</v>
      </c>
      <c r="CI2" s="220" t="s">
        <v>587</v>
      </c>
      <c r="CJ2" s="220" t="s">
        <v>588</v>
      </c>
      <c r="CK2" s="222" t="s">
        <v>589</v>
      </c>
      <c r="CL2" s="222" t="s">
        <v>590</v>
      </c>
      <c r="CM2" s="220" t="s">
        <v>591</v>
      </c>
      <c r="CN2" s="220" t="s">
        <v>592</v>
      </c>
      <c r="CO2" s="220" t="s">
        <v>593</v>
      </c>
      <c r="CP2" s="220" t="s">
        <v>594</v>
      </c>
      <c r="CQ2" s="221" t="s">
        <v>595</v>
      </c>
      <c r="CR2" s="218"/>
      <c r="CS2" s="219" t="s">
        <v>650</v>
      </c>
      <c r="CT2" s="220"/>
      <c r="CU2" s="220"/>
      <c r="CV2" s="220"/>
      <c r="CW2" s="221"/>
      <c r="CX2" s="220" t="s">
        <v>651</v>
      </c>
      <c r="CY2" s="220"/>
      <c r="CZ2" s="220"/>
      <c r="DA2" s="220"/>
      <c r="DB2" s="220"/>
      <c r="DC2" s="219" t="s">
        <v>652</v>
      </c>
      <c r="DD2" s="220"/>
      <c r="DE2" s="220"/>
      <c r="DF2" s="220"/>
      <c r="DG2" s="221"/>
      <c r="DH2" s="219" t="s">
        <v>653</v>
      </c>
      <c r="DI2" s="220"/>
      <c r="DJ2" s="220"/>
      <c r="DK2" s="220"/>
      <c r="DL2" s="221"/>
    </row>
    <row r="3" spans="1:116" x14ac:dyDescent="0.2">
      <c r="A3" s="49"/>
      <c r="B3" s="3"/>
      <c r="C3" s="224"/>
      <c r="D3" s="223" t="s">
        <v>534</v>
      </c>
      <c r="E3" s="218"/>
      <c r="F3" s="218"/>
      <c r="G3" s="218"/>
      <c r="H3" s="218"/>
      <c r="I3" s="223" t="s">
        <v>535</v>
      </c>
      <c r="J3" s="218"/>
      <c r="K3" s="218"/>
      <c r="L3" s="218"/>
      <c r="M3" s="224"/>
      <c r="N3" s="218" t="s">
        <v>536</v>
      </c>
      <c r="O3" s="218"/>
      <c r="P3" s="218"/>
      <c r="Q3" s="218"/>
      <c r="R3" s="218"/>
      <c r="S3" s="223" t="s">
        <v>537</v>
      </c>
      <c r="T3" s="218"/>
      <c r="U3" s="218"/>
      <c r="V3" s="218"/>
      <c r="W3" s="224"/>
      <c r="X3" s="218" t="s">
        <v>538</v>
      </c>
      <c r="Y3" s="218"/>
      <c r="Z3" s="218"/>
      <c r="AA3" s="218"/>
      <c r="AB3" s="218"/>
      <c r="AC3" s="223" t="s">
        <v>539</v>
      </c>
      <c r="AD3" s="218"/>
      <c r="AE3" s="218"/>
      <c r="AF3" s="218"/>
      <c r="AG3" s="224"/>
      <c r="AH3" s="218" t="s">
        <v>540</v>
      </c>
      <c r="AI3" s="218"/>
      <c r="AJ3" s="218"/>
      <c r="AK3" s="218"/>
      <c r="AL3" s="218"/>
      <c r="AM3" s="223" t="s">
        <v>541</v>
      </c>
      <c r="AN3" s="218"/>
      <c r="AO3" s="218"/>
      <c r="AP3" s="218"/>
      <c r="AQ3" s="224"/>
      <c r="AR3" s="218" t="s">
        <v>542</v>
      </c>
      <c r="AS3" s="218"/>
      <c r="AT3" s="218"/>
      <c r="AU3" s="218"/>
      <c r="AV3" s="218"/>
      <c r="AW3" s="223" t="s">
        <v>543</v>
      </c>
      <c r="AX3" s="218"/>
      <c r="AY3" s="218"/>
      <c r="AZ3" s="218"/>
      <c r="BA3" s="224"/>
      <c r="BB3" s="218" t="s">
        <v>569</v>
      </c>
      <c r="BC3" s="218"/>
      <c r="BD3" s="218"/>
      <c r="BE3" s="218"/>
      <c r="BF3" s="218"/>
      <c r="BG3" s="223" t="s">
        <v>1239</v>
      </c>
      <c r="BH3" s="218"/>
      <c r="BI3" s="218"/>
      <c r="BJ3" s="218"/>
      <c r="BK3" s="224"/>
      <c r="BL3" s="218" t="s">
        <v>1244</v>
      </c>
      <c r="BM3" s="218"/>
      <c r="BN3" s="218"/>
      <c r="BO3" s="218"/>
      <c r="BP3" s="218"/>
      <c r="BQ3" s="223"/>
      <c r="BR3" s="218"/>
      <c r="BS3" s="224"/>
      <c r="BT3" s="612"/>
      <c r="BU3" s="218"/>
      <c r="BV3" s="224"/>
      <c r="BW3" s="218"/>
      <c r="BX3" s="223"/>
      <c r="BY3" s="218"/>
      <c r="BZ3" s="218"/>
      <c r="CA3" s="218"/>
      <c r="CB3" s="613"/>
      <c r="CC3" s="218"/>
      <c r="CD3" s="218"/>
      <c r="CE3" s="218"/>
      <c r="CF3" s="218"/>
      <c r="CG3" s="218"/>
      <c r="CH3" s="218"/>
      <c r="CI3" s="218"/>
      <c r="CJ3" s="218"/>
      <c r="CK3" s="225"/>
      <c r="CL3" s="225"/>
      <c r="CM3" s="218"/>
      <c r="CN3" s="218"/>
      <c r="CO3" s="218"/>
      <c r="CP3" s="218"/>
      <c r="CQ3" s="224"/>
      <c r="CR3" s="218"/>
      <c r="CS3" s="223" t="s">
        <v>596</v>
      </c>
      <c r="CT3" s="218"/>
      <c r="CU3" s="218"/>
      <c r="CV3" s="218"/>
      <c r="CW3" s="224"/>
      <c r="CX3" s="218" t="s">
        <v>606</v>
      </c>
      <c r="CY3" s="218"/>
      <c r="CZ3" s="218"/>
      <c r="DA3" s="218"/>
      <c r="DB3" s="218"/>
      <c r="DC3" s="223" t="s">
        <v>607</v>
      </c>
      <c r="DD3" s="218"/>
      <c r="DE3" s="218"/>
      <c r="DF3" s="218"/>
      <c r="DG3" s="224"/>
      <c r="DH3" s="223" t="s">
        <v>523</v>
      </c>
      <c r="DI3" s="218"/>
      <c r="DJ3" s="218"/>
      <c r="DK3" s="218"/>
      <c r="DL3" s="224"/>
    </row>
    <row r="4" spans="1:116" ht="29.25" customHeight="1" x14ac:dyDescent="0.2">
      <c r="A4" s="282" t="s">
        <v>524</v>
      </c>
      <c r="B4" s="283"/>
      <c r="C4" s="30" t="s">
        <v>1741</v>
      </c>
      <c r="D4" s="44" t="s">
        <v>306</v>
      </c>
      <c r="E4" s="39" t="s">
        <v>520</v>
      </c>
      <c r="F4" s="39" t="s">
        <v>521</v>
      </c>
      <c r="G4" s="45" t="s">
        <v>573</v>
      </c>
      <c r="H4" s="39" t="s">
        <v>574</v>
      </c>
      <c r="I4" s="44" t="s">
        <v>306</v>
      </c>
      <c r="J4" s="39" t="s">
        <v>520</v>
      </c>
      <c r="K4" s="39" t="s">
        <v>521</v>
      </c>
      <c r="L4" s="45" t="s">
        <v>573</v>
      </c>
      <c r="M4" s="46" t="s">
        <v>574</v>
      </c>
      <c r="N4" s="39" t="s">
        <v>306</v>
      </c>
      <c r="O4" s="39" t="s">
        <v>520</v>
      </c>
      <c r="P4" s="39" t="s">
        <v>521</v>
      </c>
      <c r="Q4" s="45" t="s">
        <v>573</v>
      </c>
      <c r="R4" s="39" t="s">
        <v>574</v>
      </c>
      <c r="S4" s="44" t="s">
        <v>306</v>
      </c>
      <c r="T4" s="39" t="s">
        <v>520</v>
      </c>
      <c r="U4" s="39" t="s">
        <v>521</v>
      </c>
      <c r="V4" s="45" t="s">
        <v>573</v>
      </c>
      <c r="W4" s="46" t="s">
        <v>574</v>
      </c>
      <c r="X4" s="39" t="s">
        <v>306</v>
      </c>
      <c r="Y4" s="29" t="s">
        <v>520</v>
      </c>
      <c r="Z4" s="29" t="s">
        <v>521</v>
      </c>
      <c r="AA4" s="31" t="s">
        <v>573</v>
      </c>
      <c r="AB4" s="29" t="s">
        <v>574</v>
      </c>
      <c r="AC4" s="44" t="s">
        <v>306</v>
      </c>
      <c r="AD4" s="39" t="s">
        <v>520</v>
      </c>
      <c r="AE4" s="39" t="s">
        <v>521</v>
      </c>
      <c r="AF4" s="45" t="s">
        <v>573</v>
      </c>
      <c r="AG4" s="46" t="s">
        <v>574</v>
      </c>
      <c r="AH4" s="39" t="s">
        <v>306</v>
      </c>
      <c r="AI4" s="39" t="s">
        <v>520</v>
      </c>
      <c r="AJ4" s="39" t="s">
        <v>521</v>
      </c>
      <c r="AK4" s="45" t="s">
        <v>573</v>
      </c>
      <c r="AL4" s="39" t="s">
        <v>574</v>
      </c>
      <c r="AM4" s="44" t="s">
        <v>306</v>
      </c>
      <c r="AN4" s="39" t="s">
        <v>520</v>
      </c>
      <c r="AO4" s="39" t="s">
        <v>521</v>
      </c>
      <c r="AP4" s="45" t="s">
        <v>573</v>
      </c>
      <c r="AQ4" s="46" t="s">
        <v>574</v>
      </c>
      <c r="AR4" s="39" t="s">
        <v>306</v>
      </c>
      <c r="AS4" s="39" t="s">
        <v>520</v>
      </c>
      <c r="AT4" s="39" t="s">
        <v>521</v>
      </c>
      <c r="AU4" s="45" t="s">
        <v>573</v>
      </c>
      <c r="AV4" s="39" t="s">
        <v>574</v>
      </c>
      <c r="AW4" s="44" t="s">
        <v>306</v>
      </c>
      <c r="AX4" s="562" t="s">
        <v>520</v>
      </c>
      <c r="AY4" s="562" t="s">
        <v>521</v>
      </c>
      <c r="AZ4" s="531" t="s">
        <v>573</v>
      </c>
      <c r="BA4" s="405" t="s">
        <v>574</v>
      </c>
      <c r="BB4" s="39" t="s">
        <v>306</v>
      </c>
      <c r="BC4" s="39" t="s">
        <v>520</v>
      </c>
      <c r="BD4" s="39" t="s">
        <v>521</v>
      </c>
      <c r="BE4" s="45" t="s">
        <v>573</v>
      </c>
      <c r="BF4" s="39" t="s">
        <v>574</v>
      </c>
      <c r="BG4" s="44" t="s">
        <v>306</v>
      </c>
      <c r="BH4" s="39" t="s">
        <v>520</v>
      </c>
      <c r="BI4" s="39" t="s">
        <v>521</v>
      </c>
      <c r="BJ4" s="45" t="s">
        <v>573</v>
      </c>
      <c r="BK4" s="46" t="s">
        <v>574</v>
      </c>
      <c r="BL4" s="39" t="s">
        <v>306</v>
      </c>
      <c r="BM4" s="39" t="s">
        <v>520</v>
      </c>
      <c r="BN4" s="39" t="s">
        <v>521</v>
      </c>
      <c r="BO4" s="45" t="s">
        <v>573</v>
      </c>
      <c r="BP4" s="39" t="s">
        <v>574</v>
      </c>
      <c r="BQ4" s="614" t="s">
        <v>687</v>
      </c>
      <c r="BR4" s="226" t="s">
        <v>546</v>
      </c>
      <c r="BS4" s="227" t="s">
        <v>547</v>
      </c>
      <c r="BT4" s="615" t="s">
        <v>548</v>
      </c>
      <c r="BU4" s="616" t="s">
        <v>688</v>
      </c>
      <c r="BV4" s="281" t="s">
        <v>689</v>
      </c>
      <c r="BW4" s="218"/>
      <c r="BX4" s="617" t="s">
        <v>558</v>
      </c>
      <c r="BY4" s="618" t="s">
        <v>549</v>
      </c>
      <c r="BZ4" s="618" t="s">
        <v>550</v>
      </c>
      <c r="CA4" s="618" t="s">
        <v>551</v>
      </c>
      <c r="CB4" s="619" t="s">
        <v>552</v>
      </c>
      <c r="CC4" s="618" t="s">
        <v>553</v>
      </c>
      <c r="CD4" s="618" t="s">
        <v>554</v>
      </c>
      <c r="CE4" s="618" t="s">
        <v>555</v>
      </c>
      <c r="CF4" s="618" t="s">
        <v>556</v>
      </c>
      <c r="CG4" s="618" t="s">
        <v>557</v>
      </c>
      <c r="CH4" s="618" t="s">
        <v>560</v>
      </c>
      <c r="CI4" s="618" t="s">
        <v>561</v>
      </c>
      <c r="CJ4" s="618" t="s">
        <v>562</v>
      </c>
      <c r="CK4" s="618" t="s">
        <v>563</v>
      </c>
      <c r="CL4" s="618" t="s">
        <v>564</v>
      </c>
      <c r="CM4" s="618" t="s">
        <v>565</v>
      </c>
      <c r="CN4" s="618" t="s">
        <v>566</v>
      </c>
      <c r="CO4" s="618" t="s">
        <v>567</v>
      </c>
      <c r="CP4" s="618" t="s">
        <v>568</v>
      </c>
      <c r="CQ4" s="405" t="s">
        <v>569</v>
      </c>
      <c r="CR4" s="218"/>
      <c r="CS4" s="28" t="s">
        <v>306</v>
      </c>
      <c r="CT4" s="29" t="s">
        <v>520</v>
      </c>
      <c r="CU4" s="29" t="s">
        <v>521</v>
      </c>
      <c r="CV4" s="31" t="s">
        <v>573</v>
      </c>
      <c r="CW4" s="30" t="s">
        <v>574</v>
      </c>
      <c r="CX4" s="29" t="s">
        <v>306</v>
      </c>
      <c r="CY4" s="39" t="s">
        <v>520</v>
      </c>
      <c r="CZ4" s="39" t="s">
        <v>521</v>
      </c>
      <c r="DA4" s="45" t="s">
        <v>573</v>
      </c>
      <c r="DB4" s="39" t="s">
        <v>574</v>
      </c>
      <c r="DC4" s="44" t="s">
        <v>306</v>
      </c>
      <c r="DD4" s="39" t="s">
        <v>520</v>
      </c>
      <c r="DE4" s="39" t="s">
        <v>521</v>
      </c>
      <c r="DF4" s="45" t="s">
        <v>573</v>
      </c>
      <c r="DG4" s="46" t="s">
        <v>574</v>
      </c>
      <c r="DH4" s="44" t="s">
        <v>306</v>
      </c>
      <c r="DI4" s="39" t="s">
        <v>520</v>
      </c>
      <c r="DJ4" s="39" t="s">
        <v>521</v>
      </c>
      <c r="DK4" s="45" t="s">
        <v>573</v>
      </c>
      <c r="DL4" s="46" t="s">
        <v>574</v>
      </c>
    </row>
    <row r="5" spans="1:116" x14ac:dyDescent="0.2">
      <c r="A5" s="219">
        <v>1112</v>
      </c>
      <c r="B5" s="220"/>
      <c r="C5" s="220" t="s">
        <v>534</v>
      </c>
      <c r="D5" s="710">
        <f>'10県IO185'!J22</f>
        <v>16</v>
      </c>
      <c r="E5" s="714">
        <f>+D5*'9国ﾏｰｼﾞﾝ比率'!E14</f>
        <v>3.1376329493369108</v>
      </c>
      <c r="F5" s="714">
        <f>+D5*'9国ﾏｰｼﾞﾝ比率'!F14</f>
        <v>0</v>
      </c>
      <c r="G5" s="714">
        <f>+D5*'9国ﾏｰｼﾞﾝ比率'!G14</f>
        <v>0.43163589755589005</v>
      </c>
      <c r="H5" s="714">
        <f>+D5*'9国ﾏｰｼﾞﾝ比率'!H14</f>
        <v>19.5692688468928</v>
      </c>
      <c r="I5" s="750">
        <f>'10県IO185'!U22</f>
        <v>490</v>
      </c>
      <c r="J5" s="714">
        <f>+I5*'9国ﾏｰｼﾞﾝ比率'!J14</f>
        <v>124.37563797209936</v>
      </c>
      <c r="K5" s="714">
        <f>+I5*'9国ﾏｰｼﾞﾝ比率'!K14</f>
        <v>0</v>
      </c>
      <c r="L5" s="714">
        <f>+I5*'9国ﾏｰｼﾞﾝ比率'!L14</f>
        <v>16.338890779176591</v>
      </c>
      <c r="M5" s="713">
        <f>+I5*'9国ﾏｰｼﾞﾝ比率'!M14</f>
        <v>630.71452875127602</v>
      </c>
      <c r="N5" s="710">
        <f>'10県IO185'!V22</f>
        <v>0</v>
      </c>
      <c r="O5" s="711"/>
      <c r="P5" s="711"/>
      <c r="Q5" s="711"/>
      <c r="R5" s="711"/>
      <c r="S5" s="750">
        <f>'10県IO185'!W22</f>
        <v>13826</v>
      </c>
      <c r="T5" s="714">
        <f>+S5*'9国ﾏｰｼﾞﾝ比率'!T14</f>
        <v>3555.9811563905041</v>
      </c>
      <c r="U5" s="714">
        <f>+S5*'9国ﾏｰｼﾞﾝ比率'!U14</f>
        <v>0</v>
      </c>
      <c r="V5" s="714">
        <f>+S5*'9国ﾏｰｼﾞﾝ比率'!V14</f>
        <v>563.87503221741747</v>
      </c>
      <c r="W5" s="713">
        <f>+S5*'9国ﾏｰｼﾞﾝ比率'!W14</f>
        <v>17945.856188607919</v>
      </c>
      <c r="X5" s="710">
        <f>'10県IO185'!X22</f>
        <v>0</v>
      </c>
      <c r="Y5" s="711"/>
      <c r="Z5" s="711"/>
      <c r="AA5" s="711"/>
      <c r="AB5" s="711"/>
      <c r="AC5" s="750">
        <f>'10県IO185'!Y22</f>
        <v>5608</v>
      </c>
      <c r="AD5" s="714">
        <f>+AC5*'9国ﾏｰｼﾞﾝ比率'!AD14</f>
        <v>1457.6609413219362</v>
      </c>
      <c r="AE5" s="714">
        <f>+AC5*'9国ﾏｰｼﾞﾝ比率'!AE14</f>
        <v>0</v>
      </c>
      <c r="AF5" s="714">
        <f>+AC5*'9国ﾏｰｼﾞﾝ比率'!AF14</f>
        <v>187.37048087519827</v>
      </c>
      <c r="AG5" s="713">
        <f>+AC5*'9国ﾏｰｼﾞﾝ比率'!AG14</f>
        <v>7253.0314221971339</v>
      </c>
      <c r="AH5" s="710">
        <f>'10県IO185'!Z22</f>
        <v>29417</v>
      </c>
      <c r="AI5" s="714">
        <f>+AH5*'9国ﾏｰｼﾞﾝ比率'!AI14</f>
        <v>6611.9066213415981</v>
      </c>
      <c r="AJ5" s="714">
        <f>+AH5*'9国ﾏｰｼﾞﾝ比率'!AJ14</f>
        <v>1956.9706181691483</v>
      </c>
      <c r="AK5" s="714">
        <f>+AH5*'9国ﾏｰｼﾞﾝ比率'!AK14</f>
        <v>1026.4284594366609</v>
      </c>
      <c r="AL5" s="714">
        <f>+AH5*'9国ﾏｰｼﾞﾝ比率'!AL14</f>
        <v>39012.305698947406</v>
      </c>
      <c r="AM5" s="750">
        <f>'10県IO185'!AA22</f>
        <v>37</v>
      </c>
      <c r="AN5" s="711"/>
      <c r="AO5" s="711"/>
      <c r="AP5" s="711"/>
      <c r="AQ5" s="709"/>
      <c r="AR5" s="710">
        <f>'10県IO185'!AB22</f>
        <v>4356</v>
      </c>
      <c r="AS5" s="714">
        <f>+AR5*'9国ﾏｰｼﾞﾝ比率'!AS14</f>
        <v>1195.4402367120438</v>
      </c>
      <c r="AT5" s="714">
        <f>+AR5*'9国ﾏｰｼﾞﾝ比率'!AT14</f>
        <v>0</v>
      </c>
      <c r="AU5" s="714">
        <f>+AR5*'9国ﾏｰｼﾞﾝ比率'!AU14</f>
        <v>156.72138645625594</v>
      </c>
      <c r="AV5" s="713">
        <f>+AR5*'9国ﾏｰｼﾞﾝ比率'!AV14</f>
        <v>5708.1616231682992</v>
      </c>
      <c r="AW5" s="750">
        <f>'10県IO185'!AD22</f>
        <v>0</v>
      </c>
      <c r="AX5" s="711"/>
      <c r="AY5" s="711"/>
      <c r="AZ5" s="711"/>
      <c r="BA5" s="709"/>
      <c r="BB5" s="710">
        <f>'10県IO185'!AX22</f>
        <v>0</v>
      </c>
      <c r="BC5" s="711"/>
      <c r="BD5" s="711"/>
      <c r="BE5" s="711"/>
      <c r="BF5" s="711"/>
      <c r="BG5" s="750">
        <f>'10県IO185'!GA22</f>
        <v>71193</v>
      </c>
      <c r="BH5" s="714">
        <f>+BG5*'9国ﾏｰｼﾞﾝ比率'!BH14</f>
        <v>16238.424637064867</v>
      </c>
      <c r="BI5" s="714">
        <f>+BG5*'9国ﾏｰｼﾞﾝ比率'!BI14</f>
        <v>8474.5920003287374</v>
      </c>
      <c r="BJ5" s="714">
        <f>+BG5*'9国ﾏｰｼﾞﾝ比率'!BJ14</f>
        <v>2605.5857605278738</v>
      </c>
      <c r="BK5" s="713">
        <f>+BG5*'9国ﾏｰｼﾞﾝ比率'!BK14</f>
        <v>98511.602397921481</v>
      </c>
      <c r="BL5" s="710">
        <f>'10県IO185'!GP22</f>
        <v>177316</v>
      </c>
      <c r="BM5" s="714">
        <f>+BL5*'9国ﾏｰｼﾞﾝ比率'!BM14</f>
        <v>39890.591663115061</v>
      </c>
      <c r="BN5" s="714">
        <f>+BL5*'9国ﾏｰｼﾞﾝ比率'!BN14</f>
        <v>69223.426887500667</v>
      </c>
      <c r="BO5" s="714">
        <f>+BL5*'9国ﾏｰｼﾞﾝ比率'!BO14</f>
        <v>6832.4196981877576</v>
      </c>
      <c r="BP5" s="714">
        <f>+BL5*'9国ﾏｰｼﾞﾝ比率'!BP14</f>
        <v>293262.43824880349</v>
      </c>
      <c r="BQ5" s="750">
        <f>'10県IO185'!GQ22</f>
        <v>377915</v>
      </c>
      <c r="BR5" s="710">
        <f>'10県IO185'!GX22</f>
        <v>549943</v>
      </c>
      <c r="BS5" s="712">
        <f>'10県IO185'!HE22</f>
        <v>-245100</v>
      </c>
      <c r="BT5" s="620">
        <f>'10県IO185'!HG22</f>
        <v>304843</v>
      </c>
      <c r="BU5" s="739">
        <f>+(BT5-(BR5-BQ5))/BQ5</f>
        <v>0.35144146170435153</v>
      </c>
      <c r="BV5" s="649">
        <f>-BS5/BQ5</f>
        <v>0.64855853829564847</v>
      </c>
      <c r="BW5" s="218"/>
      <c r="BX5" s="294">
        <f t="shared" ref="BX5:CC15" si="0">+$N5*BX$42/SUM($CD$42:$CG$42)</f>
        <v>0</v>
      </c>
      <c r="BY5" s="32">
        <f t="shared" si="0"/>
        <v>0</v>
      </c>
      <c r="BZ5" s="32">
        <f t="shared" si="0"/>
        <v>0</v>
      </c>
      <c r="CA5" s="32">
        <f t="shared" si="0"/>
        <v>0</v>
      </c>
      <c r="CB5" s="564"/>
      <c r="CC5" s="32">
        <f t="shared" si="0"/>
        <v>0</v>
      </c>
      <c r="CD5" s="32">
        <f t="shared" ref="CD5:CG15" si="1">+$N5*CD$42/SUM($CD$42:$CG$42)</f>
        <v>0</v>
      </c>
      <c r="CE5" s="32">
        <f t="shared" si="1"/>
        <v>0</v>
      </c>
      <c r="CF5" s="32">
        <f t="shared" si="1"/>
        <v>0</v>
      </c>
      <c r="CG5" s="32">
        <f t="shared" si="1"/>
        <v>0</v>
      </c>
      <c r="CH5" s="32">
        <f t="shared" ref="CH5:CJ15" si="2">+$AR5*CH$42/SUM($CH$42:$CJ$42)</f>
        <v>1903.4340694735799</v>
      </c>
      <c r="CI5" s="32">
        <f t="shared" si="2"/>
        <v>2380.4348127715102</v>
      </c>
      <c r="CJ5" s="32">
        <f t="shared" si="2"/>
        <v>72.131117754909894</v>
      </c>
      <c r="CK5" s="32">
        <f t="shared" ref="CK5:CQ15" si="3">+$BB5*CK$42/SUM($CK$42:$CQ$42)</f>
        <v>0</v>
      </c>
      <c r="CL5" s="32">
        <f t="shared" si="3"/>
        <v>0</v>
      </c>
      <c r="CM5" s="32">
        <f t="shared" si="3"/>
        <v>0</v>
      </c>
      <c r="CN5" s="32">
        <f t="shared" si="3"/>
        <v>0</v>
      </c>
      <c r="CO5" s="32">
        <f t="shared" si="3"/>
        <v>0</v>
      </c>
      <c r="CP5" s="32">
        <f t="shared" si="3"/>
        <v>0</v>
      </c>
      <c r="CQ5" s="59">
        <f t="shared" si="3"/>
        <v>0</v>
      </c>
      <c r="CR5" s="218"/>
      <c r="CS5" s="234">
        <f>+SUM(BY5:CA5)+CC5</f>
        <v>0</v>
      </c>
      <c r="CT5" s="237">
        <f>+CS5*'9国ﾏｰｼﾞﾝ比率'!$J14</f>
        <v>0</v>
      </c>
      <c r="CU5" s="237">
        <f>+CS5*'9国ﾏｰｼﾞﾝ比率'!$K14</f>
        <v>0</v>
      </c>
      <c r="CV5" s="237">
        <f>+CS5*'9国ﾏｰｼﾞﾝ比率'!$L14</f>
        <v>0</v>
      </c>
      <c r="CW5" s="238">
        <f>+CS5*'9国ﾏｰｼﾞﾝ比率'!$M14</f>
        <v>0</v>
      </c>
      <c r="CX5" s="235">
        <f>+CF5+CG5</f>
        <v>0</v>
      </c>
      <c r="CY5" s="230"/>
      <c r="CZ5" s="230"/>
      <c r="DA5" s="230"/>
      <c r="DB5" s="230"/>
      <c r="DC5" s="234">
        <f>+CH5+CI5</f>
        <v>4283.8688822450904</v>
      </c>
      <c r="DD5" s="237">
        <f>+DC5*'9国ﾏｰｼﾞﾝ比率'!$AS14</f>
        <v>1175.6449106139644</v>
      </c>
      <c r="DE5" s="237">
        <f>+DC5*'9国ﾏｰｼﾞﾝ比率'!$AT14</f>
        <v>0</v>
      </c>
      <c r="DF5" s="237">
        <f>+DC5*'9国ﾏｰｼﾞﾝ比率'!$AU14</f>
        <v>154.12623292522085</v>
      </c>
      <c r="DG5" s="238">
        <f>+DC5*'9国ﾏｰｼﾞﾝ比率'!$AV14</f>
        <v>5613.6400257842752</v>
      </c>
      <c r="DH5" s="234">
        <f>+CO5+CP5</f>
        <v>0</v>
      </c>
      <c r="DI5" s="230"/>
      <c r="DJ5" s="230"/>
      <c r="DK5" s="230"/>
      <c r="DL5" s="231"/>
    </row>
    <row r="6" spans="1:116" x14ac:dyDescent="0.2">
      <c r="A6" s="223">
        <v>1113</v>
      </c>
      <c r="B6" s="218"/>
      <c r="C6" s="218" t="s">
        <v>535</v>
      </c>
      <c r="D6" s="710">
        <f>'10県IO185'!J23</f>
        <v>0</v>
      </c>
      <c r="E6" s="714">
        <f>+D6*'9国ﾏｰｼﾞﾝ比率'!E15</f>
        <v>0</v>
      </c>
      <c r="F6" s="714">
        <f>+D6*'9国ﾏｰｼﾞﾝ比率'!F15</f>
        <v>0</v>
      </c>
      <c r="G6" s="714">
        <f>+D6*'9国ﾏｰｼﾞﾝ比率'!G15</f>
        <v>0</v>
      </c>
      <c r="H6" s="714">
        <f>+D6*'9国ﾏｰｼﾞﾝ比率'!H15</f>
        <v>0</v>
      </c>
      <c r="I6" s="750">
        <f>'10県IO185'!U23</f>
        <v>12979</v>
      </c>
      <c r="J6" s="714">
        <f>+I6*'9国ﾏｰｼﾞﾝ比率'!J15</f>
        <v>912.29364184979227</v>
      </c>
      <c r="K6" s="714">
        <f>+I6*'9国ﾏｰｼﾞﾝ比率'!K15</f>
        <v>0</v>
      </c>
      <c r="L6" s="714">
        <f>+I6*'9国ﾏｰｼﾞﾝ比率'!L15</f>
        <v>697.66748736291106</v>
      </c>
      <c r="M6" s="713">
        <f>+I6*'9国ﾏｰｼﾞﾝ比率'!M15</f>
        <v>14588.961129212705</v>
      </c>
      <c r="N6" s="710">
        <f>'10県IO185'!V23</f>
        <v>0</v>
      </c>
      <c r="O6" s="714"/>
      <c r="P6" s="714"/>
      <c r="Q6" s="714"/>
      <c r="R6" s="714"/>
      <c r="S6" s="750">
        <f>'10県IO185'!W23</f>
        <v>1258</v>
      </c>
      <c r="T6" s="714">
        <f>+S6*'9国ﾏｰｼﾞﾝ比率'!T15</f>
        <v>268.22997946611912</v>
      </c>
      <c r="U6" s="714">
        <f>+S6*'9国ﾏｰｼﾞﾝ比率'!U15</f>
        <v>0</v>
      </c>
      <c r="V6" s="714">
        <f>+S6*'9国ﾏｰｼﾞﾝ比率'!V15</f>
        <v>52.501026694045173</v>
      </c>
      <c r="W6" s="713">
        <f>+S6*'9国ﾏｰｼﾞﾝ比率'!W15</f>
        <v>1578.7310061601643</v>
      </c>
      <c r="X6" s="710">
        <f>'10県IO185'!X23</f>
        <v>121</v>
      </c>
      <c r="Y6" s="714">
        <f>+X6*'9国ﾏｰｼﾞﾝ比率'!Y15</f>
        <v>19.35803969218307</v>
      </c>
      <c r="Z6" s="714">
        <f>+X6*'9国ﾏｰｼﾞﾝ比率'!Z15</f>
        <v>0</v>
      </c>
      <c r="AA6" s="714">
        <f>+X6*'9国ﾏｰｼﾞﾝ比率'!AA15</f>
        <v>4.8517618469015797</v>
      </c>
      <c r="AB6" s="714">
        <f>+X6*'9国ﾏｰｼﾞﾝ比率'!AB15</f>
        <v>145.20980153908465</v>
      </c>
      <c r="AC6" s="750">
        <f>'10県IO185'!Y23</f>
        <v>1332</v>
      </c>
      <c r="AD6" s="714">
        <f>+AC6*'9国ﾏｰｼﾞﾝ比率'!AD15</f>
        <v>303.74170274170274</v>
      </c>
      <c r="AE6" s="714">
        <f>+AC6*'9国ﾏｰｼﾞﾝ比率'!AE15</f>
        <v>0</v>
      </c>
      <c r="AF6" s="714">
        <f>+AC6*'9国ﾏｰｼﾞﾝ比率'!AF15</f>
        <v>54.085137085137085</v>
      </c>
      <c r="AG6" s="713">
        <f>+AC6*'9国ﾏｰｼﾞﾝ比率'!AG15</f>
        <v>1689.8268398268397</v>
      </c>
      <c r="AH6" s="710">
        <f>'10県IO185'!Z23</f>
        <v>8353</v>
      </c>
      <c r="AI6" s="714">
        <f>+AH6*'9国ﾏｰｼﾞﾝ比率'!AI15</f>
        <v>1396.1077711050384</v>
      </c>
      <c r="AJ6" s="714">
        <f>+AH6*'9国ﾏｰｼﾞﾝ比率'!AJ15</f>
        <v>673.92885896156167</v>
      </c>
      <c r="AK6" s="714">
        <f>+AH6*'9国ﾏｰｼﾞﾝ比率'!AK15</f>
        <v>383.33505424555318</v>
      </c>
      <c r="AL6" s="714">
        <f>+AH6*'9国ﾏｰｼﾞﾝ比率'!AL15</f>
        <v>10806.371684312153</v>
      </c>
      <c r="AM6" s="750">
        <f>'10県IO185'!AA23</f>
        <v>0</v>
      </c>
      <c r="AN6" s="714"/>
      <c r="AO6" s="714"/>
      <c r="AP6" s="714"/>
      <c r="AQ6" s="713"/>
      <c r="AR6" s="710">
        <f>'10県IO185'!AB23</f>
        <v>0</v>
      </c>
      <c r="AS6" s="714"/>
      <c r="AT6" s="714"/>
      <c r="AU6" s="714"/>
      <c r="AV6" s="713"/>
      <c r="AW6" s="750">
        <f>'10県IO185'!AD23</f>
        <v>0</v>
      </c>
      <c r="AX6" s="714"/>
      <c r="AY6" s="714"/>
      <c r="AZ6" s="714"/>
      <c r="BA6" s="713"/>
      <c r="BB6" s="710">
        <f>'10県IO185'!AX23</f>
        <v>0</v>
      </c>
      <c r="BC6" s="714"/>
      <c r="BD6" s="714"/>
      <c r="BE6" s="714"/>
      <c r="BF6" s="714"/>
      <c r="BG6" s="750">
        <f>'10県IO185'!GA23</f>
        <v>31863</v>
      </c>
      <c r="BH6" s="714">
        <f>+BG6*'9国ﾏｰｼﾞﾝ比率'!BH15</f>
        <v>5235.1123730666213</v>
      </c>
      <c r="BI6" s="714">
        <f>+BG6*'9国ﾏｰｼﾞﾝ比率'!BI15</f>
        <v>4403.2193628507612</v>
      </c>
      <c r="BJ6" s="714">
        <f>+BG6*'9国ﾏｰｼﾞﾝ比率'!BJ15</f>
        <v>1538.2532145330549</v>
      </c>
      <c r="BK6" s="713">
        <f>+BG6*'9国ﾏｰｼﾞﾝ比率'!BK15</f>
        <v>43039.584950450437</v>
      </c>
      <c r="BL6" s="710">
        <f>'10県IO185'!GP23</f>
        <v>114301</v>
      </c>
      <c r="BM6" s="714">
        <f>+BL6*'9国ﾏｰｼﾞﾝ比率'!BM15</f>
        <v>19652.560475564183</v>
      </c>
      <c r="BN6" s="714">
        <f>+BL6*'9国ﾏｰｼﾞﾝ比率'!BN15</f>
        <v>51783.884148176716</v>
      </c>
      <c r="BO6" s="714">
        <f>+BL6*'9国ﾏｰｼﾞﾝ比率'!BO15</f>
        <v>5453.6701831816827</v>
      </c>
      <c r="BP6" s="714">
        <f>+BL6*'9国ﾏｰｼﾞﾝ比率'!BP15</f>
        <v>191191.11480692259</v>
      </c>
      <c r="BQ6" s="750">
        <f>'10県IO185'!GQ23</f>
        <v>179316</v>
      </c>
      <c r="BR6" s="710">
        <f>'10県IO185'!GX23</f>
        <v>260697</v>
      </c>
      <c r="BS6" s="712">
        <f>'10県IO185'!HE23</f>
        <v>-156133</v>
      </c>
      <c r="BT6" s="620">
        <f>'10県IO185'!HG23</f>
        <v>104564</v>
      </c>
      <c r="BU6" s="738">
        <f t="shared" ref="BU6:BU15" si="4">+(BT6-(BR6-BQ6))/BQ6</f>
        <v>0.12928573021927769</v>
      </c>
      <c r="BV6" s="651">
        <f t="shared" ref="BV6:BV15" si="5">-BS6/BQ6</f>
        <v>0.87071426978072231</v>
      </c>
      <c r="BW6" s="218"/>
      <c r="BX6" s="57">
        <f t="shared" si="0"/>
        <v>0</v>
      </c>
      <c r="BY6" s="33">
        <f t="shared" si="0"/>
        <v>0</v>
      </c>
      <c r="BZ6" s="33">
        <f t="shared" si="0"/>
        <v>0</v>
      </c>
      <c r="CA6" s="33">
        <f t="shared" si="0"/>
        <v>0</v>
      </c>
      <c r="CB6" s="565"/>
      <c r="CC6" s="33">
        <f t="shared" si="0"/>
        <v>0</v>
      </c>
      <c r="CD6" s="33">
        <f t="shared" si="1"/>
        <v>0</v>
      </c>
      <c r="CE6" s="33">
        <f t="shared" si="1"/>
        <v>0</v>
      </c>
      <c r="CF6" s="33">
        <f t="shared" si="1"/>
        <v>0</v>
      </c>
      <c r="CG6" s="33">
        <f t="shared" si="1"/>
        <v>0</v>
      </c>
      <c r="CH6" s="33">
        <f t="shared" si="2"/>
        <v>0</v>
      </c>
      <c r="CI6" s="33">
        <f t="shared" si="2"/>
        <v>0</v>
      </c>
      <c r="CJ6" s="33">
        <f t="shared" si="2"/>
        <v>0</v>
      </c>
      <c r="CK6" s="33">
        <f t="shared" si="3"/>
        <v>0</v>
      </c>
      <c r="CL6" s="33">
        <f t="shared" si="3"/>
        <v>0</v>
      </c>
      <c r="CM6" s="33">
        <f t="shared" si="3"/>
        <v>0</v>
      </c>
      <c r="CN6" s="33">
        <f t="shared" si="3"/>
        <v>0</v>
      </c>
      <c r="CO6" s="33">
        <f t="shared" si="3"/>
        <v>0</v>
      </c>
      <c r="CP6" s="33">
        <f t="shared" si="3"/>
        <v>0</v>
      </c>
      <c r="CQ6" s="60">
        <f t="shared" si="3"/>
        <v>0</v>
      </c>
      <c r="CR6" s="218"/>
      <c r="CS6" s="240">
        <f t="shared" ref="CS6:CS35" si="6">+SUM(BY6:CA6)+CC6</f>
        <v>0</v>
      </c>
      <c r="CT6" s="237">
        <f>+CS6*'9国ﾏｰｼﾞﾝ比率'!$J15</f>
        <v>0</v>
      </c>
      <c r="CU6" s="237">
        <f>+CS6*'9国ﾏｰｼﾞﾝ比率'!$K15</f>
        <v>0</v>
      </c>
      <c r="CV6" s="237">
        <f>+CS6*'9国ﾏｰｼﾞﾝ比率'!$L15</f>
        <v>0</v>
      </c>
      <c r="CW6" s="238">
        <f>+CS6*'9国ﾏｰｼﾞﾝ比率'!$M15</f>
        <v>0</v>
      </c>
      <c r="CX6" s="241">
        <f t="shared" ref="CX6:CX15" si="7">+CF6+CG6</f>
        <v>0</v>
      </c>
      <c r="CY6" s="237"/>
      <c r="CZ6" s="237"/>
      <c r="DA6" s="237"/>
      <c r="DB6" s="237"/>
      <c r="DC6" s="240">
        <f t="shared" ref="DC6:DC15" si="8">+CH6+CI6</f>
        <v>0</v>
      </c>
      <c r="DD6" s="237"/>
      <c r="DE6" s="237"/>
      <c r="DF6" s="237"/>
      <c r="DG6" s="238"/>
      <c r="DH6" s="240">
        <f t="shared" ref="DH6:DH15" si="9">+CO6+CP6</f>
        <v>0</v>
      </c>
      <c r="DI6" s="237"/>
      <c r="DJ6" s="237"/>
      <c r="DK6" s="237"/>
      <c r="DL6" s="238"/>
    </row>
    <row r="7" spans="1:116" x14ac:dyDescent="0.2">
      <c r="A7" s="223">
        <v>1114</v>
      </c>
      <c r="B7" s="218"/>
      <c r="C7" s="218" t="s">
        <v>536</v>
      </c>
      <c r="D7" s="710">
        <f>'10県IO185'!J24</f>
        <v>87</v>
      </c>
      <c r="E7" s="714">
        <f>+D7*'9国ﾏｰｼﾞﾝ比率'!E16</f>
        <v>11.863636363636363</v>
      </c>
      <c r="F7" s="714">
        <f>+D7*'9国ﾏｰｼﾞﾝ比率'!F16</f>
        <v>0</v>
      </c>
      <c r="G7" s="714">
        <f>+D7*'9国ﾏｰｼﾞﾝ比率'!G16</f>
        <v>7.9090909090909092</v>
      </c>
      <c r="H7" s="714">
        <f>+D7*'9国ﾏｰｼﾞﾝ比率'!H16</f>
        <v>106.77272727272728</v>
      </c>
      <c r="I7" s="750">
        <f>'10県IO185'!U24</f>
        <v>37</v>
      </c>
      <c r="J7" s="714">
        <f>+I7*'9国ﾏｰｼﾞﾝ比率'!J16</f>
        <v>5.8000000000000007</v>
      </c>
      <c r="K7" s="714">
        <f>+I7*'9国ﾏｰｼﾞﾝ比率'!K16</f>
        <v>0</v>
      </c>
      <c r="L7" s="714">
        <f>+I7*'9国ﾏｰｼﾞﾝ比率'!L16</f>
        <v>5.1333333333333329</v>
      </c>
      <c r="M7" s="713">
        <f>+I7*'9国ﾏｰｼﾞﾝ比率'!M16</f>
        <v>47.933333333333337</v>
      </c>
      <c r="N7" s="710">
        <f>'10県IO185'!V24</f>
        <v>3699</v>
      </c>
      <c r="O7" s="714">
        <f>+N7*'9国ﾏｰｼﾞﾝ比率'!O16</f>
        <v>1038.3222991272946</v>
      </c>
      <c r="P7" s="714">
        <f>+N7*'9国ﾏｰｼﾞﾝ比率'!P16</f>
        <v>0</v>
      </c>
      <c r="Q7" s="714">
        <f>+N7*'9国ﾏｰｼﾞﾝ比率'!Q16</f>
        <v>90.165212157688842</v>
      </c>
      <c r="R7" s="714">
        <f>+N7*'9国ﾏｰｼﾞﾝ比率'!R16</f>
        <v>4827.4875112849832</v>
      </c>
      <c r="S7" s="750">
        <f>'10県IO185'!W24</f>
        <v>29580</v>
      </c>
      <c r="T7" s="714">
        <f>+S7*'9国ﾏｰｼﾞﾝ比率'!T16</f>
        <v>5075.0288411968386</v>
      </c>
      <c r="U7" s="714">
        <f>+S7*'9国ﾏｰｼﾞﾝ比率'!U16</f>
        <v>0</v>
      </c>
      <c r="V7" s="714">
        <f>+S7*'9国ﾏｰｼﾞﾝ比率'!V16</f>
        <v>2825.2706932035444</v>
      </c>
      <c r="W7" s="713">
        <f>+S7*'9国ﾏｰｼﾞﾝ比率'!W16</f>
        <v>37480.299534400379</v>
      </c>
      <c r="X7" s="710">
        <f>'10県IO185'!X24</f>
        <v>9</v>
      </c>
      <c r="Y7" s="714">
        <f>+X7*'9国ﾏｰｼﾞﾝ比率'!Y16</f>
        <v>1.8191489361702127</v>
      </c>
      <c r="Z7" s="714">
        <f>+X7*'9国ﾏｰｼﾞﾝ比率'!Z16</f>
        <v>0</v>
      </c>
      <c r="AA7" s="714">
        <f>+X7*'9国ﾏｰｼﾞﾝ比率'!AA16</f>
        <v>0.81382978723404265</v>
      </c>
      <c r="AB7" s="714">
        <f>+X7*'9国ﾏｰｼﾞﾝ比率'!AB16</f>
        <v>11.632978723404255</v>
      </c>
      <c r="AC7" s="750">
        <f>'10県IO185'!Y24</f>
        <v>1719</v>
      </c>
      <c r="AD7" s="714">
        <f>+AC7*'9国ﾏｰｼﾞﾝ比率'!AD16</f>
        <v>440.3974696889826</v>
      </c>
      <c r="AE7" s="714">
        <f>+AC7*'9国ﾏｰｼﾞﾝ比率'!AE16</f>
        <v>0</v>
      </c>
      <c r="AF7" s="714">
        <f>+AC7*'9国ﾏｰｼﾞﾝ比率'!AF16</f>
        <v>91.885397996837114</v>
      </c>
      <c r="AG7" s="713">
        <f>+AC7*'9国ﾏｰｼﾞﾝ比率'!AG16</f>
        <v>2251.2828676858194</v>
      </c>
      <c r="AH7" s="710">
        <f>'10県IO185'!Z24</f>
        <v>20609</v>
      </c>
      <c r="AI7" s="714">
        <f>+AH7*'9国ﾏｰｼﾞﾝ比率'!AI16</f>
        <v>5438.7728025556926</v>
      </c>
      <c r="AJ7" s="714">
        <f>+AH7*'9国ﾏｰｼﾞﾝ比率'!AJ16</f>
        <v>430.17208049385624</v>
      </c>
      <c r="AK7" s="714">
        <f>+AH7*'9国ﾏｰｼﾞﾝ比率'!AK16</f>
        <v>773.79707312921835</v>
      </c>
      <c r="AL7" s="714">
        <f>+AH7*'9国ﾏｰｼﾞﾝ比率'!AL16</f>
        <v>27251.741956178765</v>
      </c>
      <c r="AM7" s="750">
        <f>'10県IO185'!AA24</f>
        <v>9479</v>
      </c>
      <c r="AN7" s="714">
        <f>+AM7*'9国ﾏｰｼﾞﾝ比率'!AN16</f>
        <v>2384.610557512241</v>
      </c>
      <c r="AO7" s="714">
        <f>+AM7*'9国ﾏｰｼﾞﾝ比率'!AO16</f>
        <v>0</v>
      </c>
      <c r="AP7" s="714">
        <f>+AM7*'9国ﾏｰｼﾞﾝ比率'!AP16</f>
        <v>635.95043381152823</v>
      </c>
      <c r="AQ7" s="713">
        <f>+AM7*'9国ﾏｰｼﾞﾝ比率'!AQ16</f>
        <v>12499.560991323769</v>
      </c>
      <c r="AR7" s="710">
        <f>'10県IO185'!AB24</f>
        <v>0</v>
      </c>
      <c r="AS7" s="714"/>
      <c r="AT7" s="714"/>
      <c r="AU7" s="714"/>
      <c r="AV7" s="713"/>
      <c r="AW7" s="750">
        <f>'10県IO185'!AD24</f>
        <v>0</v>
      </c>
      <c r="AX7" s="714"/>
      <c r="AY7" s="714"/>
      <c r="AZ7" s="714"/>
      <c r="BA7" s="713"/>
      <c r="BB7" s="710">
        <f>'10県IO185'!AX24</f>
        <v>0</v>
      </c>
      <c r="BC7" s="714"/>
      <c r="BD7" s="714"/>
      <c r="BE7" s="714"/>
      <c r="BF7" s="714"/>
      <c r="BG7" s="750">
        <f>'10県IO185'!GA24</f>
        <v>13921</v>
      </c>
      <c r="BH7" s="714">
        <f>+BG7*'9国ﾏｰｼﾞﾝ比率'!BH16</f>
        <v>3738.4660160589037</v>
      </c>
      <c r="BI7" s="714">
        <f>+BG7*'9国ﾏｰｼﾞﾝ比率'!BI16</f>
        <v>592.55594274651685</v>
      </c>
      <c r="BJ7" s="714">
        <f>+BG7*'9国ﾏｰｼﾞﾝ比率'!BJ16</f>
        <v>449.80704243232088</v>
      </c>
      <c r="BK7" s="713">
        <f>+BG7*'9国ﾏｰｼﾞﾝ比率'!BK16</f>
        <v>18701.829001237744</v>
      </c>
      <c r="BL7" s="710">
        <f>'10県IO185'!GP24</f>
        <v>47387</v>
      </c>
      <c r="BM7" s="714">
        <f>+BL7*'9国ﾏｰｼﾞﾝ比率'!BM16</f>
        <v>10021.918511495793</v>
      </c>
      <c r="BN7" s="714">
        <f>+BL7*'9国ﾏｰｼﾞﾝ比率'!BN16</f>
        <v>5078.9390501947128</v>
      </c>
      <c r="BO7" s="714">
        <f>+BL7*'9国ﾏｰｼﾞﾝ比率'!BO16</f>
        <v>926.12178100767142</v>
      </c>
      <c r="BP7" s="714">
        <f>+BL7*'9国ﾏｰｼﾞﾝ比率'!BP16</f>
        <v>63413.979342698178</v>
      </c>
      <c r="BQ7" s="750">
        <f>'10県IO185'!GQ24</f>
        <v>133551</v>
      </c>
      <c r="BR7" s="710">
        <f>'10県IO185'!GX24</f>
        <v>228002</v>
      </c>
      <c r="BS7" s="712">
        <f>'10県IO185'!HE24</f>
        <v>-93966</v>
      </c>
      <c r="BT7" s="620">
        <f>'10県IO185'!HG24</f>
        <v>134036</v>
      </c>
      <c r="BU7" s="738">
        <f t="shared" si="4"/>
        <v>0.29640362108857288</v>
      </c>
      <c r="BV7" s="651">
        <f t="shared" si="5"/>
        <v>0.70359637891142712</v>
      </c>
      <c r="BW7" s="218"/>
      <c r="BX7" s="57">
        <f t="shared" si="0"/>
        <v>182.63736608075442</v>
      </c>
      <c r="BY7" s="33">
        <f t="shared" si="0"/>
        <v>393.64451341430663</v>
      </c>
      <c r="BZ7" s="33">
        <f t="shared" si="0"/>
        <v>22.298427288191231</v>
      </c>
      <c r="CA7" s="33">
        <f t="shared" si="0"/>
        <v>1003.0704661434241</v>
      </c>
      <c r="CB7" s="565"/>
      <c r="CC7" s="33">
        <f t="shared" si="0"/>
        <v>1284.0085723238533</v>
      </c>
      <c r="CD7" s="33">
        <f t="shared" si="1"/>
        <v>1603.1134172908771</v>
      </c>
      <c r="CE7" s="33">
        <f t="shared" si="1"/>
        <v>18.903988480706676</v>
      </c>
      <c r="CF7" s="33">
        <f t="shared" si="1"/>
        <v>1945.2342131964547</v>
      </c>
      <c r="CG7" s="33">
        <f t="shared" si="1"/>
        <v>131.74838103196157</v>
      </c>
      <c r="CH7" s="33">
        <f t="shared" si="2"/>
        <v>0</v>
      </c>
      <c r="CI7" s="33">
        <f t="shared" si="2"/>
        <v>0</v>
      </c>
      <c r="CJ7" s="33">
        <f t="shared" si="2"/>
        <v>0</v>
      </c>
      <c r="CK7" s="33">
        <f t="shared" si="3"/>
        <v>0</v>
      </c>
      <c r="CL7" s="33">
        <f t="shared" si="3"/>
        <v>0</v>
      </c>
      <c r="CM7" s="33">
        <f t="shared" si="3"/>
        <v>0</v>
      </c>
      <c r="CN7" s="33">
        <f t="shared" si="3"/>
        <v>0</v>
      </c>
      <c r="CO7" s="33">
        <f t="shared" si="3"/>
        <v>0</v>
      </c>
      <c r="CP7" s="33">
        <f t="shared" si="3"/>
        <v>0</v>
      </c>
      <c r="CQ7" s="60">
        <f t="shared" si="3"/>
        <v>0</v>
      </c>
      <c r="CR7" s="218"/>
      <c r="CS7" s="240">
        <f t="shared" si="6"/>
        <v>2703.0219791697755</v>
      </c>
      <c r="CT7" s="237">
        <f>+CS7*'9国ﾏｰｼﾞﾝ比率'!$J16</f>
        <v>423.71695889688374</v>
      </c>
      <c r="CU7" s="237">
        <f>+CS7*'9国ﾏｰｼﾞﾝ比率'!$K16</f>
        <v>0</v>
      </c>
      <c r="CV7" s="237">
        <f>+CS7*'9国ﾏｰｼﾞﾝ比率'!$L16</f>
        <v>375.01386017310398</v>
      </c>
      <c r="CW7" s="238">
        <f>+CS7*'9国ﾏｰｼﾞﾝ比率'!$M16</f>
        <v>3501.7527982397633</v>
      </c>
      <c r="CX7" s="241">
        <f t="shared" si="7"/>
        <v>2076.982594228416</v>
      </c>
      <c r="CY7" s="237">
        <f>+CX7*'9国ﾏｰｼﾞﾝ比率'!$O16</f>
        <v>583.01631318913803</v>
      </c>
      <c r="CZ7" s="237">
        <f>+CX7*'9国ﾏｰｼﾞﾝ比率'!$P16</f>
        <v>0</v>
      </c>
      <c r="DA7" s="237">
        <f>+CX7*'9国ﾏｰｼﾞﾝ比率'!$Q16</f>
        <v>50.627622670027598</v>
      </c>
      <c r="DB7" s="237">
        <f>+CX7*'9国ﾏｰｼﾞﾝ比率'!$R16</f>
        <v>2710.6265300875816</v>
      </c>
      <c r="DC7" s="240">
        <f t="shared" si="8"/>
        <v>0</v>
      </c>
      <c r="DD7" s="237"/>
      <c r="DE7" s="237"/>
      <c r="DF7" s="237"/>
      <c r="DG7" s="238"/>
      <c r="DH7" s="240">
        <f t="shared" si="9"/>
        <v>0</v>
      </c>
      <c r="DI7" s="237"/>
      <c r="DJ7" s="237"/>
      <c r="DK7" s="237"/>
      <c r="DL7" s="238"/>
    </row>
    <row r="8" spans="1:116" x14ac:dyDescent="0.2">
      <c r="A8" s="223">
        <v>1115</v>
      </c>
      <c r="B8" s="218"/>
      <c r="C8" s="218" t="s">
        <v>537</v>
      </c>
      <c r="D8" s="710">
        <f>'10県IO185'!J25</f>
        <v>0</v>
      </c>
      <c r="E8" s="714"/>
      <c r="F8" s="714"/>
      <c r="G8" s="714"/>
      <c r="H8" s="714"/>
      <c r="I8" s="750">
        <f>'10県IO185'!U25</f>
        <v>0</v>
      </c>
      <c r="J8" s="714"/>
      <c r="K8" s="714"/>
      <c r="L8" s="714"/>
      <c r="M8" s="713"/>
      <c r="N8" s="710">
        <f>'10県IO185'!V25</f>
        <v>0</v>
      </c>
      <c r="O8" s="714"/>
      <c r="P8" s="714"/>
      <c r="Q8" s="714"/>
      <c r="R8" s="714"/>
      <c r="S8" s="750">
        <f>'10県IO185'!W25</f>
        <v>4634</v>
      </c>
      <c r="T8" s="714">
        <f>+S8*'9国ﾏｰｼﾞﾝ比率'!T17</f>
        <v>371.90476286947188</v>
      </c>
      <c r="U8" s="714">
        <f>+S8*'9国ﾏｰｼﾞﾝ比率'!U17</f>
        <v>0</v>
      </c>
      <c r="V8" s="714">
        <f>+S8*'9国ﾏｰｼﾞﾝ比率'!V17</f>
        <v>189.6371629424039</v>
      </c>
      <c r="W8" s="713">
        <f>+S8*'9国ﾏｰｼﾞﾝ比率'!W17</f>
        <v>5195.5419258118764</v>
      </c>
      <c r="X8" s="710">
        <f>'10県IO185'!X25</f>
        <v>0</v>
      </c>
      <c r="Y8" s="714"/>
      <c r="Z8" s="714"/>
      <c r="AA8" s="714"/>
      <c r="AB8" s="714"/>
      <c r="AC8" s="750">
        <f>'10県IO185'!Y25</f>
        <v>0</v>
      </c>
      <c r="AD8" s="714"/>
      <c r="AE8" s="714"/>
      <c r="AF8" s="714"/>
      <c r="AG8" s="713"/>
      <c r="AH8" s="710">
        <f>'10県IO185'!Z25</f>
        <v>245</v>
      </c>
      <c r="AI8" s="714">
        <f>+AH8*'9国ﾏｰｼﾞﾝ比率'!AI17</f>
        <v>35.463689892051029</v>
      </c>
      <c r="AJ8" s="714">
        <f>+AH8*'9国ﾏｰｼﾞﾝ比率'!AJ17</f>
        <v>9.1965161923454364</v>
      </c>
      <c r="AK8" s="714">
        <f>+AH8*'9国ﾏｰｼﾞﾝ比率'!AK17</f>
        <v>7.2730618253189405</v>
      </c>
      <c r="AL8" s="714">
        <f>+AH8*'9国ﾏｰｼﾞﾝ比率'!AL17</f>
        <v>296.93326790971543</v>
      </c>
      <c r="AM8" s="750">
        <f>'10県IO185'!AA25</f>
        <v>0</v>
      </c>
      <c r="AN8" s="714"/>
      <c r="AO8" s="714"/>
      <c r="AP8" s="714"/>
      <c r="AQ8" s="713"/>
      <c r="AR8" s="710">
        <f>'10県IO185'!AB25</f>
        <v>0</v>
      </c>
      <c r="AS8" s="714"/>
      <c r="AT8" s="714"/>
      <c r="AU8" s="714"/>
      <c r="AV8" s="713"/>
      <c r="AW8" s="750">
        <f>'10県IO185'!AD25</f>
        <v>0</v>
      </c>
      <c r="AX8" s="714"/>
      <c r="AY8" s="714"/>
      <c r="AZ8" s="714"/>
      <c r="BA8" s="713"/>
      <c r="BB8" s="710">
        <f>'10県IO185'!AX25</f>
        <v>0</v>
      </c>
      <c r="BC8" s="714"/>
      <c r="BD8" s="714"/>
      <c r="BE8" s="714"/>
      <c r="BF8" s="714"/>
      <c r="BG8" s="750">
        <f>'10県IO185'!GA25</f>
        <v>26967</v>
      </c>
      <c r="BH8" s="714">
        <f>+BG8*'9国ﾏｰｼﾞﾝ比率'!BH17</f>
        <v>3318.0684163846536</v>
      </c>
      <c r="BI8" s="714">
        <f>+BG8*'9国ﾏｰｼﾞﾝ比率'!BI17</f>
        <v>3783.2785510075664</v>
      </c>
      <c r="BJ8" s="714">
        <f>+BG8*'9国ﾏｰｼﾞﾝ比率'!BJ17</f>
        <v>1026.7136451246886</v>
      </c>
      <c r="BK8" s="713">
        <f>+BG8*'9国ﾏｰｼﾞﾝ比率'!BK17</f>
        <v>35095.060612516907</v>
      </c>
      <c r="BL8" s="710">
        <f>'10県IO185'!GP25</f>
        <v>232497</v>
      </c>
      <c r="BM8" s="714">
        <f>+BL8*'9国ﾏｰｼﾞﾝ比率'!BM17</f>
        <v>24912.907799912973</v>
      </c>
      <c r="BN8" s="714">
        <f>+BL8*'9国ﾏｰｼﾞﾝ比率'!BN17</f>
        <v>128719.94647796603</v>
      </c>
      <c r="BO8" s="714">
        <f>+BL8*'9国ﾏｰｼﾞﾝ比率'!BO17</f>
        <v>10002.767733476941</v>
      </c>
      <c r="BP8" s="714">
        <f>+BL8*'9国ﾏｰｼﾞﾝ比率'!BP17</f>
        <v>396132.62201135594</v>
      </c>
      <c r="BQ8" s="750">
        <f>'10県IO185'!GQ25</f>
        <v>267675</v>
      </c>
      <c r="BR8" s="710">
        <f>'10県IO185'!GX25</f>
        <v>502939</v>
      </c>
      <c r="BS8" s="712">
        <f>'10県IO185'!HE25</f>
        <v>-176551</v>
      </c>
      <c r="BT8" s="620">
        <f>'10県IO185'!HG25</f>
        <v>326388</v>
      </c>
      <c r="BU8" s="738">
        <f t="shared" si="4"/>
        <v>0.34042775754179511</v>
      </c>
      <c r="BV8" s="651">
        <f t="shared" si="5"/>
        <v>0.65957224245820489</v>
      </c>
      <c r="BW8" s="218"/>
      <c r="BX8" s="57">
        <f t="shared" si="0"/>
        <v>0</v>
      </c>
      <c r="BY8" s="33">
        <f t="shared" si="0"/>
        <v>0</v>
      </c>
      <c r="BZ8" s="33">
        <f t="shared" si="0"/>
        <v>0</v>
      </c>
      <c r="CA8" s="33">
        <f t="shared" si="0"/>
        <v>0</v>
      </c>
      <c r="CB8" s="565"/>
      <c r="CC8" s="33">
        <f t="shared" si="0"/>
        <v>0</v>
      </c>
      <c r="CD8" s="33">
        <f t="shared" si="1"/>
        <v>0</v>
      </c>
      <c r="CE8" s="33">
        <f t="shared" si="1"/>
        <v>0</v>
      </c>
      <c r="CF8" s="33">
        <f t="shared" si="1"/>
        <v>0</v>
      </c>
      <c r="CG8" s="33">
        <f t="shared" si="1"/>
        <v>0</v>
      </c>
      <c r="CH8" s="33">
        <f t="shared" si="2"/>
        <v>0</v>
      </c>
      <c r="CI8" s="33">
        <f t="shared" si="2"/>
        <v>0</v>
      </c>
      <c r="CJ8" s="33">
        <f t="shared" si="2"/>
        <v>0</v>
      </c>
      <c r="CK8" s="33">
        <f t="shared" si="3"/>
        <v>0</v>
      </c>
      <c r="CL8" s="33">
        <f t="shared" si="3"/>
        <v>0</v>
      </c>
      <c r="CM8" s="33">
        <f t="shared" si="3"/>
        <v>0</v>
      </c>
      <c r="CN8" s="33">
        <f t="shared" si="3"/>
        <v>0</v>
      </c>
      <c r="CO8" s="33">
        <f t="shared" si="3"/>
        <v>0</v>
      </c>
      <c r="CP8" s="33">
        <f t="shared" si="3"/>
        <v>0</v>
      </c>
      <c r="CQ8" s="60">
        <f t="shared" si="3"/>
        <v>0</v>
      </c>
      <c r="CR8" s="218"/>
      <c r="CS8" s="240">
        <f t="shared" si="6"/>
        <v>0</v>
      </c>
      <c r="CT8" s="237"/>
      <c r="CU8" s="237"/>
      <c r="CV8" s="237"/>
      <c r="CW8" s="238"/>
      <c r="CX8" s="241">
        <f t="shared" si="7"/>
        <v>0</v>
      </c>
      <c r="CY8" s="237"/>
      <c r="CZ8" s="237"/>
      <c r="DA8" s="237"/>
      <c r="DB8" s="237"/>
      <c r="DC8" s="240">
        <f t="shared" si="8"/>
        <v>0</v>
      </c>
      <c r="DD8" s="237"/>
      <c r="DE8" s="237"/>
      <c r="DF8" s="237"/>
      <c r="DG8" s="238"/>
      <c r="DH8" s="240">
        <f t="shared" si="9"/>
        <v>0</v>
      </c>
      <c r="DI8" s="237"/>
      <c r="DJ8" s="237"/>
      <c r="DK8" s="237"/>
      <c r="DL8" s="238"/>
    </row>
    <row r="9" spans="1:116" x14ac:dyDescent="0.2">
      <c r="A9" s="223">
        <v>1116</v>
      </c>
      <c r="B9" s="218"/>
      <c r="C9" s="218" t="s">
        <v>538</v>
      </c>
      <c r="D9" s="710">
        <f>'10県IO185'!J26</f>
        <v>0</v>
      </c>
      <c r="E9" s="714">
        <f>+D9*'9国ﾏｰｼﾞﾝ比率'!E18</f>
        <v>0</v>
      </c>
      <c r="F9" s="714">
        <f>+D9*'9国ﾏｰｼﾞﾝ比率'!F18</f>
        <v>0</v>
      </c>
      <c r="G9" s="714">
        <f>+D9*'9国ﾏｰｼﾞﾝ比率'!G18</f>
        <v>0</v>
      </c>
      <c r="H9" s="714">
        <f>+D9*'9国ﾏｰｼﾞﾝ比率'!H18</f>
        <v>0</v>
      </c>
      <c r="I9" s="750">
        <f>'10県IO185'!U26</f>
        <v>23</v>
      </c>
      <c r="J9" s="714">
        <f>+I9*'9国ﾏｰｼﾞﾝ比率'!J18</f>
        <v>7.3151862464183379</v>
      </c>
      <c r="K9" s="714">
        <f>+I9*'9国ﾏｰｼﾞﾝ比率'!K18</f>
        <v>0</v>
      </c>
      <c r="L9" s="714">
        <f>+I9*'9国ﾏｰｼﾞﾝ比率'!L18</f>
        <v>0.65902578796561606</v>
      </c>
      <c r="M9" s="713">
        <f>+I9*'9国ﾏｰｼﾞﾝ比率'!M18</f>
        <v>30.974212034383953</v>
      </c>
      <c r="N9" s="710">
        <f>'10県IO185'!V26</f>
        <v>0</v>
      </c>
      <c r="O9" s="714"/>
      <c r="P9" s="714"/>
      <c r="Q9" s="714"/>
      <c r="R9" s="714"/>
      <c r="S9" s="750">
        <f>'10県IO185'!W26</f>
        <v>4575</v>
      </c>
      <c r="T9" s="714">
        <f>+S9*'9国ﾏｰｼﾞﾝ比率'!T18</f>
        <v>1458.0736646911246</v>
      </c>
      <c r="U9" s="714">
        <f>+S9*'9国ﾏｰｼﾞﾝ比率'!U18</f>
        <v>0</v>
      </c>
      <c r="V9" s="714">
        <f>+S9*'9国ﾏｰｼﾞﾝ比率'!V18</f>
        <v>144.77602443369813</v>
      </c>
      <c r="W9" s="713">
        <f>+S9*'9国ﾏｰｼﾞﾝ比率'!W18</f>
        <v>6177.8496891248224</v>
      </c>
      <c r="X9" s="710">
        <f>'10県IO185'!X26</f>
        <v>2139</v>
      </c>
      <c r="Y9" s="714">
        <f>+X9*'9国ﾏｰｼﾞﾝ比率'!Y18</f>
        <v>681.70672317031267</v>
      </c>
      <c r="Z9" s="714">
        <f>+X9*'9国ﾏｰｼﾞﾝ比率'!Z18</f>
        <v>0</v>
      </c>
      <c r="AA9" s="714">
        <f>+X9*'9国ﾏｰｼﾞﾝ比率'!AA18</f>
        <v>67.714992555262853</v>
      </c>
      <c r="AB9" s="714">
        <f>+X9*'9国ﾏｰｼﾞﾝ比率'!AB18</f>
        <v>2888.4217157255757</v>
      </c>
      <c r="AC9" s="750">
        <f>'10県IO185'!Y26</f>
        <v>1096</v>
      </c>
      <c r="AD9" s="714">
        <f>+AC9*'9国ﾏｰｼﾞﾝ比率'!AD18</f>
        <v>349.27589385339348</v>
      </c>
      <c r="AE9" s="714">
        <f>+AC9*'9国ﾏｰｼﾞﾝ比率'!AE18</f>
        <v>0</v>
      </c>
      <c r="AF9" s="714">
        <f>+AC9*'9国ﾏｰｼﾞﾝ比率'!AF18</f>
        <v>34.667054771260858</v>
      </c>
      <c r="AG9" s="713">
        <f>+AC9*'9国ﾏｰｼﾞﾝ比率'!AG18</f>
        <v>1479.9429486246545</v>
      </c>
      <c r="AH9" s="710">
        <f>'10県IO185'!Z26</f>
        <v>4625</v>
      </c>
      <c r="AI9" s="714">
        <f>+AH9*'9国ﾏｰｼﾞﾝ比率'!AI18</f>
        <v>1474.0198043063656</v>
      </c>
      <c r="AJ9" s="714">
        <f>+AH9*'9国ﾏｰｼﾞﾝ比率'!AJ18</f>
        <v>331.86378838552753</v>
      </c>
      <c r="AK9" s="714">
        <f>+AH9*'9国ﾏｰｼﾞﾝ比率'!AK18</f>
        <v>146.24505928853753</v>
      </c>
      <c r="AL9" s="714">
        <f>+AH9*'9国ﾏｰｼﾞﾝ比率'!AL18</f>
        <v>6577.1286519804307</v>
      </c>
      <c r="AM9" s="750">
        <f>'10県IO185'!AA26</f>
        <v>42</v>
      </c>
      <c r="AN9" s="714">
        <f>+AM9*'9国ﾏｰｼﾞﾝ比率'!AN18</f>
        <v>13.379854368932039</v>
      </c>
      <c r="AO9" s="714">
        <f>+AM9*'9国ﾏｰｼﾞﾝ比率'!AO18</f>
        <v>0</v>
      </c>
      <c r="AP9" s="714">
        <f>+AM9*'9国ﾏｰｼﾞﾝ比率'!AP18</f>
        <v>1.299757281553398</v>
      </c>
      <c r="AQ9" s="713">
        <f>+AM9*'9国ﾏｰｼﾞﾝ比率'!AQ18</f>
        <v>56.679611650485441</v>
      </c>
      <c r="AR9" s="710">
        <f>'10県IO185'!AB26</f>
        <v>1441</v>
      </c>
      <c r="AS9" s="714">
        <f>+AR9*'9国ﾏｰｼﾞﾝ比率'!AS18</f>
        <v>459.26490868888709</v>
      </c>
      <c r="AT9" s="714">
        <f>+AR9*'9国ﾏｰｼﾞﾝ比率'!AT18</f>
        <v>0</v>
      </c>
      <c r="AU9" s="714">
        <f>+AR9*'9国ﾏｰｼﾞﾝ比率'!AU18</f>
        <v>45.527622635328797</v>
      </c>
      <c r="AV9" s="713">
        <f>+AR9*'9国ﾏｰｼﾞﾝ比率'!AV18</f>
        <v>1945.792531324216</v>
      </c>
      <c r="AW9" s="750">
        <f>'10県IO185'!AD26</f>
        <v>0</v>
      </c>
      <c r="AX9" s="714"/>
      <c r="AY9" s="714"/>
      <c r="AZ9" s="714"/>
      <c r="BA9" s="713"/>
      <c r="BB9" s="710">
        <f>'10県IO185'!AX26</f>
        <v>0</v>
      </c>
      <c r="BC9" s="714"/>
      <c r="BD9" s="714"/>
      <c r="BE9" s="714"/>
      <c r="BF9" s="714"/>
      <c r="BG9" s="750">
        <f>'10県IO185'!GA26</f>
        <v>9052</v>
      </c>
      <c r="BH9" s="714">
        <f>+BG9*'9国ﾏｰｼﾞﾝ比率'!BH18</f>
        <v>2884.9140705845248</v>
      </c>
      <c r="BI9" s="714">
        <f>+BG9*'9国ﾏｰｼﾞﾝ比率'!BI18</f>
        <v>1267.7813673411058</v>
      </c>
      <c r="BJ9" s="714">
        <f>+BG9*'9国ﾏｰｼﾞﾝ比率'!BJ18</f>
        <v>287.30489715868214</v>
      </c>
      <c r="BK9" s="713">
        <f>+BG9*'9国ﾏｰｼﾞﾝ比率'!BK18</f>
        <v>13492.000335084313</v>
      </c>
      <c r="BL9" s="710">
        <f>'10県IO185'!GP26</f>
        <v>30868</v>
      </c>
      <c r="BM9" s="714">
        <f>+BL9*'9国ﾏｰｼﾞﾝ比率'!BM18</f>
        <v>9848.3570553715854</v>
      </c>
      <c r="BN9" s="714">
        <f>+BL9*'9国ﾏｰｼﾞﾝ比率'!BN18</f>
        <v>14413.177575065261</v>
      </c>
      <c r="BO9" s="714">
        <f>+BL9*'9国ﾏｰｼﾞﾝ比率'!BO18</f>
        <v>980.85132521475214</v>
      </c>
      <c r="BP9" s="714">
        <f>+BL9*'9国ﾏｰｼﾞﾝ比率'!BP18</f>
        <v>56110.385955651596</v>
      </c>
      <c r="BQ9" s="750">
        <f>'10県IO185'!GQ26</f>
        <v>55818</v>
      </c>
      <c r="BR9" s="710">
        <f>'10県IO185'!GX26</f>
        <v>84685</v>
      </c>
      <c r="BS9" s="712">
        <f>'10県IO185'!HE26</f>
        <v>-45609</v>
      </c>
      <c r="BT9" s="620">
        <f>'10県IO185'!HG26</f>
        <v>39076</v>
      </c>
      <c r="BU9" s="738">
        <f t="shared" si="4"/>
        <v>0.18289798989573255</v>
      </c>
      <c r="BV9" s="651">
        <f t="shared" si="5"/>
        <v>0.81710201010426742</v>
      </c>
      <c r="BW9" s="218"/>
      <c r="BX9" s="57">
        <f t="shared" si="0"/>
        <v>0</v>
      </c>
      <c r="BY9" s="33">
        <f t="shared" si="0"/>
        <v>0</v>
      </c>
      <c r="BZ9" s="33">
        <f t="shared" si="0"/>
        <v>0</v>
      </c>
      <c r="CA9" s="33">
        <f t="shared" si="0"/>
        <v>0</v>
      </c>
      <c r="CB9" s="565"/>
      <c r="CC9" s="33">
        <f t="shared" si="0"/>
        <v>0</v>
      </c>
      <c r="CD9" s="33">
        <f t="shared" si="1"/>
        <v>0</v>
      </c>
      <c r="CE9" s="33">
        <f t="shared" si="1"/>
        <v>0</v>
      </c>
      <c r="CF9" s="33">
        <f t="shared" si="1"/>
        <v>0</v>
      </c>
      <c r="CG9" s="33">
        <f t="shared" si="1"/>
        <v>0</v>
      </c>
      <c r="CH9" s="33">
        <f t="shared" si="2"/>
        <v>629.67137146727009</v>
      </c>
      <c r="CI9" s="33">
        <f t="shared" si="2"/>
        <v>787.4670719016865</v>
      </c>
      <c r="CJ9" s="33">
        <f t="shared" si="2"/>
        <v>23.861556631043424</v>
      </c>
      <c r="CK9" s="33">
        <f t="shared" si="3"/>
        <v>0</v>
      </c>
      <c r="CL9" s="33">
        <f t="shared" si="3"/>
        <v>0</v>
      </c>
      <c r="CM9" s="33">
        <f t="shared" si="3"/>
        <v>0</v>
      </c>
      <c r="CN9" s="33">
        <f t="shared" si="3"/>
        <v>0</v>
      </c>
      <c r="CO9" s="33">
        <f t="shared" si="3"/>
        <v>0</v>
      </c>
      <c r="CP9" s="33">
        <f t="shared" si="3"/>
        <v>0</v>
      </c>
      <c r="CQ9" s="60">
        <f t="shared" si="3"/>
        <v>0</v>
      </c>
      <c r="CR9" s="218"/>
      <c r="CS9" s="240">
        <f t="shared" si="6"/>
        <v>0</v>
      </c>
      <c r="CT9" s="237">
        <f>+CS9*'9国ﾏｰｼﾞﾝ比率'!$J18</f>
        <v>0</v>
      </c>
      <c r="CU9" s="237">
        <f>+CS9*'9国ﾏｰｼﾞﾝ比率'!$K18</f>
        <v>0</v>
      </c>
      <c r="CV9" s="237">
        <f>+CS9*'9国ﾏｰｼﾞﾝ比率'!$L18</f>
        <v>0</v>
      </c>
      <c r="CW9" s="238">
        <f>+CS9*'9国ﾏｰｼﾞﾝ比率'!$M18</f>
        <v>0</v>
      </c>
      <c r="CX9" s="241">
        <f t="shared" si="7"/>
        <v>0</v>
      </c>
      <c r="CY9" s="237"/>
      <c r="CZ9" s="237"/>
      <c r="DA9" s="237"/>
      <c r="DB9" s="237"/>
      <c r="DC9" s="240">
        <f t="shared" si="8"/>
        <v>1417.1384433689566</v>
      </c>
      <c r="DD9" s="237">
        <f>+DC9*'9国ﾏｰｼﾞﾝ比率'!$AS18</f>
        <v>451.65992907241872</v>
      </c>
      <c r="DE9" s="237">
        <f>+DC9*'9国ﾏｰｼﾞﾝ比率'!$AT18</f>
        <v>0</v>
      </c>
      <c r="DF9" s="237">
        <f>+DC9*'9国ﾏｰｼﾞﾝ比率'!$AU18</f>
        <v>44.773729543177744</v>
      </c>
      <c r="DG9" s="238">
        <f>+DC9*'9国ﾏｰｼﾞﾝ比率'!$AV18</f>
        <v>1913.5721019845532</v>
      </c>
      <c r="DH9" s="240">
        <f t="shared" si="9"/>
        <v>0</v>
      </c>
      <c r="DI9" s="237"/>
      <c r="DJ9" s="237"/>
      <c r="DK9" s="237"/>
      <c r="DL9" s="238"/>
    </row>
    <row r="10" spans="1:116" x14ac:dyDescent="0.2">
      <c r="A10" s="223">
        <v>1117</v>
      </c>
      <c r="B10" s="218"/>
      <c r="C10" s="218" t="s">
        <v>539</v>
      </c>
      <c r="D10" s="710">
        <f>'10県IO185'!J27</f>
        <v>248</v>
      </c>
      <c r="E10" s="714">
        <f>+D10*'9国ﾏｰｼﾞﾝ比率'!E19</f>
        <v>44.335427083188257</v>
      </c>
      <c r="F10" s="714">
        <f>+D10*'9国ﾏｰｼﾞﾝ比率'!F19</f>
        <v>0</v>
      </c>
      <c r="G10" s="714">
        <f>+D10*'9国ﾏｰｼﾞﾝ比率'!G19</f>
        <v>19.919165471232994</v>
      </c>
      <c r="H10" s="714">
        <f>+D10*'9国ﾏｰｼﾞﾝ比率'!H19</f>
        <v>312.25459255442121</v>
      </c>
      <c r="I10" s="750">
        <f>'10県IO185'!U27</f>
        <v>3905</v>
      </c>
      <c r="J10" s="714">
        <f>+I10*'9国ﾏｰｼﾞﾝ比率'!J19</f>
        <v>631.11719352351577</v>
      </c>
      <c r="K10" s="714">
        <f>+I10*'9国ﾏｰｼﾞﾝ比率'!K19</f>
        <v>0</v>
      </c>
      <c r="L10" s="714">
        <f>+I10*'9国ﾏｰｼﾞﾝ比率'!L19</f>
        <v>231.39321511179645</v>
      </c>
      <c r="M10" s="713">
        <f>+I10*'9国ﾏｰｼﾞﾝ比率'!M19</f>
        <v>4767.5104086353122</v>
      </c>
      <c r="N10" s="710">
        <f>'10県IO185'!V27</f>
        <v>233</v>
      </c>
      <c r="O10" s="714"/>
      <c r="P10" s="714"/>
      <c r="Q10" s="714"/>
      <c r="R10" s="714"/>
      <c r="S10" s="750">
        <f>'10県IO185'!W27</f>
        <v>20880</v>
      </c>
      <c r="T10" s="714">
        <f>+S10*'9国ﾏｰｼﾞﾝ比率'!T19</f>
        <v>3438.8927104280742</v>
      </c>
      <c r="U10" s="714">
        <f>+S10*'9国ﾏｰｼﾞﾝ比率'!U19</f>
        <v>0</v>
      </c>
      <c r="V10" s="714">
        <f>+S10*'9国ﾏｰｼﾞﾝ比率'!V19</f>
        <v>1419.1004918472893</v>
      </c>
      <c r="W10" s="713">
        <f>+S10*'9国ﾏｰｼﾞﾝ比率'!W19</f>
        <v>25737.993202275364</v>
      </c>
      <c r="X10" s="710">
        <f>'10県IO185'!X27</f>
        <v>2144</v>
      </c>
      <c r="Y10" s="714">
        <f>+X10*'9国ﾏｰｼﾞﾝ比率'!Y19</f>
        <v>360.03038070825022</v>
      </c>
      <c r="Z10" s="714">
        <f>+X10*'9国ﾏｰｼﾞﾝ比率'!Z19</f>
        <v>0</v>
      </c>
      <c r="AA10" s="714">
        <f>+X10*'9国ﾏｰｼﾞﾝ比率'!AA19</f>
        <v>121.72334567549606</v>
      </c>
      <c r="AB10" s="714">
        <f>+X10*'9国ﾏｰｼﾞﾝ比率'!AB19</f>
        <v>2670.5348903446315</v>
      </c>
      <c r="AC10" s="750">
        <f>'10県IO185'!Y27</f>
        <v>43820</v>
      </c>
      <c r="AD10" s="714">
        <f>+AC10*'9国ﾏｰｼﾞﾝ比率'!AD19</f>
        <v>4001.6623667688559</v>
      </c>
      <c r="AE10" s="714">
        <f>+AC10*'9国ﾏｰｼﾞﾝ比率'!AE19</f>
        <v>0</v>
      </c>
      <c r="AF10" s="714">
        <f>+AC10*'9国ﾏｰｼﾞﾝ比率'!AF19</f>
        <v>3543.5693483684181</v>
      </c>
      <c r="AG10" s="713">
        <f>+AC10*'9国ﾏｰｼﾞﾝ比率'!AG19</f>
        <v>51371.206435572909</v>
      </c>
      <c r="AH10" s="710">
        <f>'10県IO185'!Z27</f>
        <v>16015</v>
      </c>
      <c r="AI10" s="714">
        <f>+AH10*'9国ﾏｰｼﾞﾝ比率'!AI19</f>
        <v>2508.8845238621461</v>
      </c>
      <c r="AJ10" s="714">
        <f>+AH10*'9国ﾏｰｼﾞﾝ比率'!AJ19</f>
        <v>695.40150878899055</v>
      </c>
      <c r="AK10" s="714">
        <f>+AH10*'9国ﾏｰｼﾞﾝ比率'!AK19</f>
        <v>882.58415108517886</v>
      </c>
      <c r="AL10" s="714">
        <f>+AH10*'9国ﾏｰｼﾞﾝ比率'!AL19</f>
        <v>20101.870183736315</v>
      </c>
      <c r="AM10" s="750">
        <f>'10県IO185'!AA27</f>
        <v>2132</v>
      </c>
      <c r="AN10" s="714">
        <f>+AM10*'9国ﾏｰｼﾞﾝ比率'!AN19</f>
        <v>387.7569579055687</v>
      </c>
      <c r="AO10" s="714">
        <f>+AM10*'9国ﾏｰｼﾞﾝ比率'!AO19</f>
        <v>0</v>
      </c>
      <c r="AP10" s="714">
        <f>+AM10*'9国ﾏｰｼﾞﾝ比率'!AP19</f>
        <v>164.89874841457871</v>
      </c>
      <c r="AQ10" s="713">
        <f>+AM10*'9国ﾏｰｼﾞﾝ比率'!AQ19</f>
        <v>2684.6557063201476</v>
      </c>
      <c r="AR10" s="710">
        <f>'10県IO185'!AB27</f>
        <v>3006</v>
      </c>
      <c r="AS10" s="714">
        <f>+AR10*'9国ﾏｰｼﾞﾝ比率'!AS19</f>
        <v>555.59065364258356</v>
      </c>
      <c r="AT10" s="714">
        <f>+AR10*'9国ﾏｰｼﾞﾝ比率'!AT19</f>
        <v>0</v>
      </c>
      <c r="AU10" s="714">
        <f>+AR10*'9国ﾏｰｼﾞﾝ比率'!AU19</f>
        <v>190.5347906536426</v>
      </c>
      <c r="AV10" s="713">
        <f>+AR10*'9国ﾏｰｼﾞﾝ比率'!AV19</f>
        <v>3783.0404578510265</v>
      </c>
      <c r="AW10" s="750">
        <f>'10県IO185'!AD27</f>
        <v>0</v>
      </c>
      <c r="AX10" s="714"/>
      <c r="AY10" s="714"/>
      <c r="AZ10" s="714"/>
      <c r="BA10" s="713"/>
      <c r="BB10" s="710">
        <f>'10県IO185'!AX27</f>
        <v>36</v>
      </c>
      <c r="BC10" s="714">
        <f>+BB10*'9国ﾏｰｼﾞﾝ比率'!BC19</f>
        <v>6.6914498141263934</v>
      </c>
      <c r="BD10" s="714">
        <f>+BB10*'9国ﾏｰｼﾞﾝ比率'!BD19</f>
        <v>0</v>
      </c>
      <c r="BE10" s="714">
        <f>+BB10*'9国ﾏｰｼﾞﾝ比率'!BE19</f>
        <v>5.0855018587360599</v>
      </c>
      <c r="BF10" s="714">
        <f>+BB10*'9国ﾏｰｼﾞﾝ比率'!BF19</f>
        <v>47.776951672862452</v>
      </c>
      <c r="BG10" s="750">
        <f>'10県IO185'!GA27</f>
        <v>17906</v>
      </c>
      <c r="BH10" s="714">
        <f>+BG10*'9国ﾏｰｼﾞﾝ比率'!BH19</f>
        <v>2796.3717131336803</v>
      </c>
      <c r="BI10" s="714">
        <f>+BG10*'9国ﾏｰｼﾞﾝ比率'!BI19</f>
        <v>2430.307164765482</v>
      </c>
      <c r="BJ10" s="714">
        <f>+BG10*'9国ﾏｰｼﾞﾝ比率'!BJ19</f>
        <v>965.47596236688833</v>
      </c>
      <c r="BK10" s="713">
        <f>+BG10*'9国ﾏｰｼﾞﾝ比率'!BK19</f>
        <v>24098.154840266048</v>
      </c>
      <c r="BL10" s="710">
        <f>'10県IO185'!GP27</f>
        <v>46265</v>
      </c>
      <c r="BM10" s="714">
        <f>+BL10*'9国ﾏｰｼﾞﾝ比率'!BM19</f>
        <v>7174.4368499644052</v>
      </c>
      <c r="BN10" s="714">
        <f>+BL10*'9国ﾏｰｼﾞﾝ比率'!BN19</f>
        <v>19997.584949559841</v>
      </c>
      <c r="BO10" s="714">
        <f>+BL10*'9国ﾏｰｼﾞﾝ比率'!BO19</f>
        <v>2348.5554494469816</v>
      </c>
      <c r="BP10" s="714">
        <f>+BL10*'9国ﾏｰｼﾞﾝ比率'!BP19</f>
        <v>75785.577248971225</v>
      </c>
      <c r="BQ10" s="750">
        <f>'10県IO185'!GQ27</f>
        <v>186136</v>
      </c>
      <c r="BR10" s="710">
        <f>'10県IO185'!GX27</f>
        <v>406394</v>
      </c>
      <c r="BS10" s="712">
        <f>'10県IO185'!HE27</f>
        <v>-142456</v>
      </c>
      <c r="BT10" s="620">
        <f>'10県IO185'!HG27</f>
        <v>263938</v>
      </c>
      <c r="BU10" s="738">
        <f t="shared" si="4"/>
        <v>0.23466712511282073</v>
      </c>
      <c r="BV10" s="651">
        <f t="shared" si="5"/>
        <v>0.76533287488717927</v>
      </c>
      <c r="BW10" s="218"/>
      <c r="BX10" s="57">
        <f t="shared" si="0"/>
        <v>11.504327195678773</v>
      </c>
      <c r="BY10" s="33">
        <f t="shared" si="0"/>
        <v>24.795666835775464</v>
      </c>
      <c r="BZ10" s="33">
        <f t="shared" si="0"/>
        <v>1.4045778746008535</v>
      </c>
      <c r="CA10" s="33">
        <f t="shared" si="0"/>
        <v>63.183405950640129</v>
      </c>
      <c r="CB10" s="565"/>
      <c r="CC10" s="33">
        <f t="shared" si="0"/>
        <v>80.879696499447903</v>
      </c>
      <c r="CD10" s="33">
        <f t="shared" si="1"/>
        <v>100.98010982124205</v>
      </c>
      <c r="CE10" s="33">
        <f t="shared" si="1"/>
        <v>1.1907621832940405</v>
      </c>
      <c r="CF10" s="33">
        <f t="shared" si="1"/>
        <v>122.53029783043361</v>
      </c>
      <c r="CG10" s="33">
        <f t="shared" si="1"/>
        <v>8.2988301650302905</v>
      </c>
      <c r="CH10" s="33">
        <f t="shared" si="2"/>
        <v>1313.526816537553</v>
      </c>
      <c r="CI10" s="33">
        <f t="shared" si="2"/>
        <v>1642.6967509621579</v>
      </c>
      <c r="CJ10" s="33">
        <f t="shared" si="2"/>
        <v>49.776432500289062</v>
      </c>
      <c r="CK10" s="33">
        <f t="shared" si="3"/>
        <v>1.2300332459210657</v>
      </c>
      <c r="CL10" s="33">
        <f t="shared" si="3"/>
        <v>0</v>
      </c>
      <c r="CM10" s="33">
        <f t="shared" si="3"/>
        <v>2.3941013177673662</v>
      </c>
      <c r="CN10" s="33">
        <f t="shared" si="3"/>
        <v>9.6988555942022625</v>
      </c>
      <c r="CO10" s="33">
        <f t="shared" si="3"/>
        <v>0</v>
      </c>
      <c r="CP10" s="33">
        <f t="shared" si="3"/>
        <v>3.0912781575395822</v>
      </c>
      <c r="CQ10" s="60">
        <f t="shared" si="3"/>
        <v>19.585731684569723</v>
      </c>
      <c r="CR10" s="218"/>
      <c r="CS10" s="240">
        <f t="shared" si="6"/>
        <v>170.26334716046435</v>
      </c>
      <c r="CT10" s="237">
        <f>+CS10*'9国ﾏｰｼﾞﾝ比率'!$J19</f>
        <v>27.5175738335038</v>
      </c>
      <c r="CU10" s="237">
        <f>+CS10*'9国ﾏｰｼﾞﾝ比率'!$K19</f>
        <v>0</v>
      </c>
      <c r="CV10" s="237">
        <f>+CS10*'9国ﾏｰｼﾞﾝ比率'!$L19</f>
        <v>10.089061028208912</v>
      </c>
      <c r="CW10" s="238">
        <f>+CS10*'9国ﾏｰｼﾞﾝ比率'!$M19</f>
        <v>207.86998202217706</v>
      </c>
      <c r="CX10" s="241">
        <f t="shared" si="7"/>
        <v>130.82912799546389</v>
      </c>
      <c r="CY10" s="237">
        <f>+CX10*'9国ﾏｰｼﾞﾝ比率'!$O19</f>
        <v>25.178173489823461</v>
      </c>
      <c r="CZ10" s="237">
        <f>+CX10*'9国ﾏｰｼﾞﾝ比率'!$P19</f>
        <v>0</v>
      </c>
      <c r="DA10" s="237">
        <f>+CX10*'9国ﾏｰｼﾞﾝ比率'!$Q19</f>
        <v>20.865889632450383</v>
      </c>
      <c r="DB10" s="237">
        <f>+CX10*'9国ﾏｰｼﾞﾝ比率'!$R19</f>
        <v>176.87319111773775</v>
      </c>
      <c r="DC10" s="240">
        <f t="shared" si="8"/>
        <v>2956.223567499711</v>
      </c>
      <c r="DD10" s="237">
        <f>+DC10*'9国ﾏｰｼﾞﾝ比率'!$AS19</f>
        <v>546.39061349992505</v>
      </c>
      <c r="DE10" s="237">
        <f>+DC10*'9国ﾏｰｼﾞﾝ比率'!$AT19</f>
        <v>0</v>
      </c>
      <c r="DF10" s="237">
        <f>+DC10*'9国ﾏｰｼﾞﾝ比率'!$AU19</f>
        <v>187.37972007948167</v>
      </c>
      <c r="DG10" s="238">
        <f>+DC10*'9国ﾏｰｼﾞﾝ比率'!$AV19</f>
        <v>3720.3969921171329</v>
      </c>
      <c r="DH10" s="240">
        <f t="shared" si="9"/>
        <v>3.0912781575395822</v>
      </c>
      <c r="DI10" s="237">
        <f>+DH10*'9国ﾏｰｼﾞﾝ比率'!$BC19</f>
        <v>0.57458701813003388</v>
      </c>
      <c r="DJ10" s="237">
        <f>+DH10*'9国ﾏｰｼﾞﾝ比率'!$BD19</f>
        <v>0</v>
      </c>
      <c r="DK10" s="237">
        <f>+DH10*'9国ﾏｰｼﾞﾝ比率'!$BE19</f>
        <v>0.43668613377882576</v>
      </c>
      <c r="DL10" s="238">
        <f>+DH10*'9国ﾏｰｼﾞﾝ比率'!$BF19</f>
        <v>4.102551309448442</v>
      </c>
    </row>
    <row r="11" spans="1:116" x14ac:dyDescent="0.2">
      <c r="A11" s="223">
        <v>1119</v>
      </c>
      <c r="B11" s="218"/>
      <c r="C11" s="218" t="s">
        <v>540</v>
      </c>
      <c r="D11" s="710">
        <f>'10県IO185'!J28</f>
        <v>308</v>
      </c>
      <c r="E11" s="714">
        <f>+D11*'9国ﾏｰｼﾞﾝ比率'!E20</f>
        <v>50.266316685584563</v>
      </c>
      <c r="F11" s="714">
        <f>+D11*'9国ﾏｰｼﾞﾝ比率'!F20</f>
        <v>0</v>
      </c>
      <c r="G11" s="714">
        <f>+D11*'9国ﾏｰｼﾞﾝ比率'!G20</f>
        <v>13.044551645856981</v>
      </c>
      <c r="H11" s="714">
        <f>+D11*'9国ﾏｰｼﾞﾝ比率'!H20</f>
        <v>371.31086833144155</v>
      </c>
      <c r="I11" s="750">
        <f>'10県IO185'!U28</f>
        <v>1080</v>
      </c>
      <c r="J11" s="714">
        <f>+I11*'9国ﾏｰｼﾞﾝ比率'!J20</f>
        <v>188.07479335526844</v>
      </c>
      <c r="K11" s="714">
        <f>+I11*'9国ﾏｰｼﾞﾝ比率'!K20</f>
        <v>0</v>
      </c>
      <c r="L11" s="714">
        <f>+I11*'9国ﾏｰｼﾞﾝ比率'!L20</f>
        <v>48.622100954979537</v>
      </c>
      <c r="M11" s="713">
        <f>+I11*'9国ﾏｰｼﾞﾝ比率'!M20</f>
        <v>1316.6968943102479</v>
      </c>
      <c r="N11" s="710">
        <f>'10県IO185'!V28</f>
        <v>0</v>
      </c>
      <c r="O11" s="714"/>
      <c r="P11" s="714"/>
      <c r="Q11" s="714"/>
      <c r="R11" s="714"/>
      <c r="S11" s="750">
        <f>'10県IO185'!W28</f>
        <v>22802</v>
      </c>
      <c r="T11" s="714">
        <f>+S11*'9国ﾏｰｼﾞﾝ比率'!T20</f>
        <v>3970.2492931055872</v>
      </c>
      <c r="U11" s="714">
        <f>+S11*'9国ﾏｰｼﾞﾝ比率'!U20</f>
        <v>8.3397328131617119</v>
      </c>
      <c r="V11" s="714">
        <f>+S11*'9国ﾏｰｼﾞﾝ比率'!V20</f>
        <v>1027.3965581407288</v>
      </c>
      <c r="W11" s="713">
        <f>+S11*'9国ﾏｰｼﾞﾝ比率'!W20</f>
        <v>27807.985584059476</v>
      </c>
      <c r="X11" s="710">
        <f>'10県IO185'!X28</f>
        <v>9</v>
      </c>
      <c r="Y11" s="714">
        <f>+X11*'9国ﾏｰｼﾞﾝ比率'!Y20</f>
        <v>1.5652173913043477</v>
      </c>
      <c r="Z11" s="714">
        <f>+X11*'9国ﾏｰｼﾞﾝ比率'!Z20</f>
        <v>0</v>
      </c>
      <c r="AA11" s="714">
        <f>+X11*'9国ﾏｰｼﾞﾝ比率'!AA20</f>
        <v>0.44021739130434784</v>
      </c>
      <c r="AB11" s="714">
        <f>+X11*'9国ﾏｰｼﾞﾝ比率'!AB20</f>
        <v>11.005434782608695</v>
      </c>
      <c r="AC11" s="750">
        <f>'10県IO185'!Y28</f>
        <v>1722</v>
      </c>
      <c r="AD11" s="714">
        <f>+AC11*'9国ﾏｰｼﾞﾝ比率'!AD20</f>
        <v>299.35216096724713</v>
      </c>
      <c r="AE11" s="714">
        <f>+AC11*'9国ﾏｰｼﾞﾝ比率'!AE20</f>
        <v>0</v>
      </c>
      <c r="AF11" s="714">
        <f>+AC11*'9国ﾏｰｼﾞﾝ比率'!AF20</f>
        <v>77.427591807272393</v>
      </c>
      <c r="AG11" s="713">
        <f>+AC11*'9国ﾏｰｼﾞﾝ比率'!AG20</f>
        <v>2098.7797527745192</v>
      </c>
      <c r="AH11" s="710">
        <f>'10県IO185'!Z28</f>
        <v>32511</v>
      </c>
      <c r="AI11" s="714">
        <f>+AH11*'9国ﾏｰｼﾞﾝ比率'!AI20</f>
        <v>4261.1924016719177</v>
      </c>
      <c r="AJ11" s="714">
        <f>+AH11*'9国ﾏｰｼﾞﾝ比率'!AJ20</f>
        <v>1420.9011606481836</v>
      </c>
      <c r="AK11" s="714">
        <f>+AH11*'9国ﾏｰｼﾞﾝ比率'!AK20</f>
        <v>1148.5289415061202</v>
      </c>
      <c r="AL11" s="714">
        <f>+AH11*'9国ﾏｰｼﾞﾝ比率'!AL20</f>
        <v>39341.62250382622</v>
      </c>
      <c r="AM11" s="750">
        <f>'10県IO185'!AA28</f>
        <v>1572</v>
      </c>
      <c r="AN11" s="714">
        <f>+AM11*'9国ﾏｰｼﾞﾝ比率'!AN20</f>
        <v>273.73240536411475</v>
      </c>
      <c r="AO11" s="714">
        <f>+AM11*'9国ﾏｰｼﾞﾝ比率'!AO20</f>
        <v>0</v>
      </c>
      <c r="AP11" s="714">
        <f>+AM11*'9国ﾏｰｼﾞﾝ比率'!AP20</f>
        <v>70.554540824987271</v>
      </c>
      <c r="AQ11" s="713">
        <f>+AM11*'9国ﾏｰｼﾞﾝ比率'!AQ20</f>
        <v>1916.2869461891021</v>
      </c>
      <c r="AR11" s="710">
        <f>'10県IO185'!AB28</f>
        <v>75</v>
      </c>
      <c r="AS11" s="714">
        <f>+AR11*'9国ﾏｰｼﾞﾝ比率'!AS20</f>
        <v>13.052681091251177</v>
      </c>
      <c r="AT11" s="714">
        <f>+AR11*'9国ﾏｰｼﾞﾝ比率'!AT20</f>
        <v>0</v>
      </c>
      <c r="AU11" s="714">
        <f>+AR11*'9国ﾏｰｼﾞﾝ比率'!AU20</f>
        <v>3.3866415804327379</v>
      </c>
      <c r="AV11" s="713">
        <f>+AR11*'9国ﾏｰｼﾞﾝ比率'!AV20</f>
        <v>91.439322671683925</v>
      </c>
      <c r="AW11" s="750">
        <f>'10県IO185'!AD28</f>
        <v>0</v>
      </c>
      <c r="AX11" s="714"/>
      <c r="AY11" s="714"/>
      <c r="AZ11" s="714"/>
      <c r="BA11" s="713"/>
      <c r="BB11" s="710">
        <f>'10県IO185'!AX28</f>
        <v>0</v>
      </c>
      <c r="BC11" s="714"/>
      <c r="BD11" s="714"/>
      <c r="BE11" s="714"/>
      <c r="BF11" s="714"/>
      <c r="BG11" s="750">
        <f>'10県IO185'!GA28</f>
        <v>35063</v>
      </c>
      <c r="BH11" s="714">
        <f>+BG11*'9国ﾏｰｼﾞﾝ比率'!BH20</f>
        <v>5753.7968462854869</v>
      </c>
      <c r="BI11" s="714">
        <f>+BG11*'9国ﾏｰｼﾞﾝ比率'!BI20</f>
        <v>10159.306531647106</v>
      </c>
      <c r="BJ11" s="714">
        <f>+BG11*'9国ﾏｰｼﾞﾝ比率'!BJ20</f>
        <v>1620.9669828133176</v>
      </c>
      <c r="BK11" s="713">
        <f>+BG11*'9国ﾏｰｼﾞﾝ比率'!BK20</f>
        <v>52597.070360745907</v>
      </c>
      <c r="BL11" s="710">
        <f>'10県IO185'!GP28</f>
        <v>151727</v>
      </c>
      <c r="BM11" s="714">
        <f>+BL11*'9国ﾏｰｼﾞﾝ比率'!BM20</f>
        <v>24737.012942907677</v>
      </c>
      <c r="BN11" s="714">
        <f>+BL11*'9国ﾏｰｼﾞﾝ比率'!BN20</f>
        <v>115150.17443937455</v>
      </c>
      <c r="BO11" s="714">
        <f>+BL11*'9国ﾏｰｼﾞﾝ比率'!BO20</f>
        <v>7110.8465447601802</v>
      </c>
      <c r="BP11" s="714">
        <f>+BL11*'9国ﾏｰｼﾞﾝ比率'!BP20</f>
        <v>298725.03392704239</v>
      </c>
      <c r="BQ11" s="750">
        <f>'10県IO185'!GQ28</f>
        <v>257622</v>
      </c>
      <c r="BR11" s="710">
        <f>'10県IO185'!GX28</f>
        <v>564253</v>
      </c>
      <c r="BS11" s="712">
        <f>'10県IO185'!HE28</f>
        <v>-191696</v>
      </c>
      <c r="BT11" s="620">
        <f>'10県IO185'!HG28</f>
        <v>372557</v>
      </c>
      <c r="BU11" s="738">
        <f t="shared" si="4"/>
        <v>0.2559020580540482</v>
      </c>
      <c r="BV11" s="651">
        <f t="shared" si="5"/>
        <v>0.7440979419459518</v>
      </c>
      <c r="BW11" s="218"/>
      <c r="BX11" s="57">
        <f t="shared" si="0"/>
        <v>0</v>
      </c>
      <c r="BY11" s="33">
        <f t="shared" si="0"/>
        <v>0</v>
      </c>
      <c r="BZ11" s="33">
        <f t="shared" si="0"/>
        <v>0</v>
      </c>
      <c r="CA11" s="33">
        <f t="shared" si="0"/>
        <v>0</v>
      </c>
      <c r="CB11" s="565"/>
      <c r="CC11" s="33">
        <f t="shared" si="0"/>
        <v>0</v>
      </c>
      <c r="CD11" s="33">
        <f t="shared" si="1"/>
        <v>0</v>
      </c>
      <c r="CE11" s="33">
        <f t="shared" si="1"/>
        <v>0</v>
      </c>
      <c r="CF11" s="33">
        <f t="shared" si="1"/>
        <v>0</v>
      </c>
      <c r="CG11" s="33">
        <f t="shared" si="1"/>
        <v>0</v>
      </c>
      <c r="CH11" s="33">
        <f t="shared" si="2"/>
        <v>32.7726251631126</v>
      </c>
      <c r="CI11" s="33">
        <f t="shared" si="2"/>
        <v>40.98544787829735</v>
      </c>
      <c r="CJ11" s="33">
        <f t="shared" si="2"/>
        <v>1.2419269585900463</v>
      </c>
      <c r="CK11" s="33">
        <f t="shared" si="3"/>
        <v>0</v>
      </c>
      <c r="CL11" s="33">
        <f t="shared" si="3"/>
        <v>0</v>
      </c>
      <c r="CM11" s="33">
        <f t="shared" si="3"/>
        <v>0</v>
      </c>
      <c r="CN11" s="33">
        <f t="shared" si="3"/>
        <v>0</v>
      </c>
      <c r="CO11" s="33">
        <f t="shared" si="3"/>
        <v>0</v>
      </c>
      <c r="CP11" s="33">
        <f t="shared" si="3"/>
        <v>0</v>
      </c>
      <c r="CQ11" s="60">
        <f t="shared" si="3"/>
        <v>0</v>
      </c>
      <c r="CR11" s="218"/>
      <c r="CS11" s="240">
        <f t="shared" si="6"/>
        <v>0</v>
      </c>
      <c r="CT11" s="237">
        <f>+CS11*'9国ﾏｰｼﾞﾝ比率'!$J20</f>
        <v>0</v>
      </c>
      <c r="CU11" s="237">
        <f>+CS11*'9国ﾏｰｼﾞﾝ比率'!$K20</f>
        <v>0</v>
      </c>
      <c r="CV11" s="237">
        <f>+CS11*'9国ﾏｰｼﾞﾝ比率'!$L20</f>
        <v>0</v>
      </c>
      <c r="CW11" s="238">
        <f>+CS11*'9国ﾏｰｼﾞﾝ比率'!$M20</f>
        <v>0</v>
      </c>
      <c r="CX11" s="241">
        <f t="shared" si="7"/>
        <v>0</v>
      </c>
      <c r="CY11" s="237"/>
      <c r="CZ11" s="237"/>
      <c r="DA11" s="237"/>
      <c r="DB11" s="237"/>
      <c r="DC11" s="240">
        <f t="shared" si="8"/>
        <v>73.758073041409943</v>
      </c>
      <c r="DD11" s="237">
        <f>+DC11*'9国ﾏｰｼﾞﾝ比率'!$AS20</f>
        <v>12.836541404196463</v>
      </c>
      <c r="DE11" s="237">
        <f>+DC11*'9国ﾏｰｼﾞﾝ比率'!$AT20</f>
        <v>0</v>
      </c>
      <c r="DF11" s="237">
        <f>+DC11*'9国ﾏｰｼﾞﾝ比率'!$AU20</f>
        <v>3.3305620940617851</v>
      </c>
      <c r="DG11" s="238">
        <f>+DC11*'9国ﾏｰｼﾞﾝ比率'!$AV20</f>
        <v>89.9251765396682</v>
      </c>
      <c r="DH11" s="240">
        <f t="shared" si="9"/>
        <v>0</v>
      </c>
      <c r="DI11" s="237"/>
      <c r="DJ11" s="237"/>
      <c r="DK11" s="237"/>
      <c r="DL11" s="238"/>
    </row>
    <row r="12" spans="1:116" x14ac:dyDescent="0.2">
      <c r="A12" s="223">
        <v>1121</v>
      </c>
      <c r="B12" s="218"/>
      <c r="C12" s="218" t="s">
        <v>541</v>
      </c>
      <c r="D12" s="710">
        <f>'10県IO185'!J29</f>
        <v>13</v>
      </c>
      <c r="E12" s="714"/>
      <c r="F12" s="714"/>
      <c r="G12" s="714"/>
      <c r="H12" s="714"/>
      <c r="I12" s="750">
        <f>'10県IO185'!U29</f>
        <v>164</v>
      </c>
      <c r="J12" s="714">
        <f>+I12*'9国ﾏｰｼﾞﾝ比率'!J21</f>
        <v>51.091884641180421</v>
      </c>
      <c r="K12" s="714">
        <f>+I12*'9国ﾏｰｼﾞﾝ比率'!K21</f>
        <v>0</v>
      </c>
      <c r="L12" s="714">
        <f>+I12*'9国ﾏｰｼﾞﾝ比率'!L21</f>
        <v>10.284372904091214</v>
      </c>
      <c r="M12" s="713">
        <f>+I12*'9国ﾏｰｼﾞﾝ比率'!M21</f>
        <v>225.37625754527164</v>
      </c>
      <c r="N12" s="710">
        <f>'10県IO185'!V29</f>
        <v>0</v>
      </c>
      <c r="O12" s="714"/>
      <c r="P12" s="714"/>
      <c r="Q12" s="714"/>
      <c r="R12" s="714"/>
      <c r="S12" s="750">
        <f>'10県IO185'!W29</f>
        <v>200</v>
      </c>
      <c r="T12" s="714">
        <f>+S12*'9国ﾏｰｼﾞﾝ比率'!T21</f>
        <v>62.251176257690922</v>
      </c>
      <c r="U12" s="714">
        <f>+S12*'9国ﾏｰｼﾞﾝ比率'!U21</f>
        <v>0</v>
      </c>
      <c r="V12" s="714">
        <f>+S12*'9国ﾏｰｼﾞﾝ比率'!V21</f>
        <v>9.9891422366992408</v>
      </c>
      <c r="W12" s="713">
        <f>+S12*'9国ﾏｰｼﾞﾝ比率'!W21</f>
        <v>272.24031849439012</v>
      </c>
      <c r="X12" s="710">
        <f>'10県IO185'!X29</f>
        <v>70</v>
      </c>
      <c r="Y12" s="714">
        <f>+X12*'9国ﾏｰｼﾞﾝ比率'!Y21</f>
        <v>21.792911744266853</v>
      </c>
      <c r="Z12" s="714">
        <f>+X12*'9国ﾏｰｼﾞﾝ比率'!Z21</f>
        <v>0</v>
      </c>
      <c r="AA12" s="714">
        <f>+X12*'9国ﾏｰｼﾞﾝ比率'!AA21</f>
        <v>4.2807505211952748</v>
      </c>
      <c r="AB12" s="714">
        <f>+X12*'9国ﾏｰｼﾞﾝ比率'!AB21</f>
        <v>96.073662265462133</v>
      </c>
      <c r="AC12" s="750">
        <f>'10県IO185'!Y29</f>
        <v>213</v>
      </c>
      <c r="AD12" s="714">
        <f>+AC12*'9国ﾏｰｼﾞﾝ比率'!AD21</f>
        <v>66.242999999999995</v>
      </c>
      <c r="AE12" s="714">
        <f>+AC12*'9国ﾏｰｼﾞﾝ比率'!AE21</f>
        <v>0</v>
      </c>
      <c r="AF12" s="714">
        <f>+AC12*'9国ﾏｰｼﾞﾝ比率'!AF21</f>
        <v>10.5435</v>
      </c>
      <c r="AG12" s="713">
        <f>+AC12*'9国ﾏｰｼﾞﾝ比率'!AG21</f>
        <v>289.78649999999999</v>
      </c>
      <c r="AH12" s="710">
        <f>'10県IO185'!Z29</f>
        <v>30</v>
      </c>
      <c r="AI12" s="714"/>
      <c r="AJ12" s="714"/>
      <c r="AK12" s="714"/>
      <c r="AL12" s="714"/>
      <c r="AM12" s="750">
        <f>'10県IO185'!AA29</f>
        <v>2858</v>
      </c>
      <c r="AN12" s="714">
        <f>+AM12*'9国ﾏｰｼﾞﾝ比率'!AN21</f>
        <v>724.86222375690613</v>
      </c>
      <c r="AO12" s="714">
        <f>+AM12*'9国ﾏｰｼﾞﾝ比率'!AO21</f>
        <v>0</v>
      </c>
      <c r="AP12" s="714">
        <f>+AM12*'9国ﾏｰｼﾞﾝ比率'!AP21</f>
        <v>137.81757596685082</v>
      </c>
      <c r="AQ12" s="713">
        <f>+AM12*'9国ﾏｰｼﾞﾝ比率'!AQ21</f>
        <v>3720.6797997237568</v>
      </c>
      <c r="AR12" s="710">
        <f>'10県IO185'!AB29</f>
        <v>0</v>
      </c>
      <c r="AS12" s="714"/>
      <c r="AT12" s="714"/>
      <c r="AU12" s="714"/>
      <c r="AV12" s="713"/>
      <c r="AW12" s="750">
        <f>'10県IO185'!AD29</f>
        <v>0</v>
      </c>
      <c r="AX12" s="714"/>
      <c r="AY12" s="714"/>
      <c r="AZ12" s="714"/>
      <c r="BA12" s="713"/>
      <c r="BB12" s="710">
        <f>'10県IO185'!AX29</f>
        <v>0</v>
      </c>
      <c r="BC12" s="714"/>
      <c r="BD12" s="714"/>
      <c r="BE12" s="714"/>
      <c r="BF12" s="714"/>
      <c r="BG12" s="750">
        <f>'10県IO185'!GA29</f>
        <v>73355</v>
      </c>
      <c r="BH12" s="714">
        <f>+BG12*'9国ﾏｰｼﾞﾝ比率'!BH21</f>
        <v>23033.532955489052</v>
      </c>
      <c r="BI12" s="714">
        <f>+BG12*'9国ﾏｰｼﾞﾝ比率'!BI21</f>
        <v>4695.8163157891477</v>
      </c>
      <c r="BJ12" s="714">
        <f>+BG12*'9国ﾏｰｼﾞﾝ比率'!BJ21</f>
        <v>4889.4521381763288</v>
      </c>
      <c r="BK12" s="713">
        <f>+BG12*'9国ﾏｰｼﾞﾝ比率'!BK21</f>
        <v>105973.80140945452</v>
      </c>
      <c r="BL12" s="710">
        <f>'10県IO185'!GP29</f>
        <v>69448</v>
      </c>
      <c r="BM12" s="714">
        <f>+BL12*'9国ﾏｰｼﾞﾝ比率'!BM21</f>
        <v>22095.53008709566</v>
      </c>
      <c r="BN12" s="714">
        <f>+BL12*'9国ﾏｰｼﾞﾝ比率'!BN21</f>
        <v>31797.822350176739</v>
      </c>
      <c r="BO12" s="714">
        <f>+BL12*'9国ﾏｰｼﾞﾝ比率'!BO21</f>
        <v>3861.4310334898291</v>
      </c>
      <c r="BP12" s="714">
        <f>+BL12*'9国ﾏｰｼﾞﾝ比率'!BP21</f>
        <v>127202.78347076222</v>
      </c>
      <c r="BQ12" s="750">
        <f>'10県IO185'!GQ29</f>
        <v>151663</v>
      </c>
      <c r="BR12" s="710">
        <f>'10県IO185'!GX29</f>
        <v>293381</v>
      </c>
      <c r="BS12" s="712">
        <f>'10県IO185'!HE29</f>
        <v>-83315</v>
      </c>
      <c r="BT12" s="620">
        <f>'10県IO185'!HG29</f>
        <v>210066</v>
      </c>
      <c r="BU12" s="738">
        <f t="shared" si="4"/>
        <v>0.45065704885173047</v>
      </c>
      <c r="BV12" s="651">
        <f t="shared" si="5"/>
        <v>0.54934295114826948</v>
      </c>
      <c r="BW12" s="218"/>
      <c r="BX12" s="57">
        <f t="shared" si="0"/>
        <v>0</v>
      </c>
      <c r="BY12" s="33">
        <f t="shared" si="0"/>
        <v>0</v>
      </c>
      <c r="BZ12" s="33">
        <f t="shared" si="0"/>
        <v>0</v>
      </c>
      <c r="CA12" s="33">
        <f t="shared" si="0"/>
        <v>0</v>
      </c>
      <c r="CB12" s="565"/>
      <c r="CC12" s="33">
        <f t="shared" si="0"/>
        <v>0</v>
      </c>
      <c r="CD12" s="33">
        <f t="shared" si="1"/>
        <v>0</v>
      </c>
      <c r="CE12" s="33">
        <f t="shared" si="1"/>
        <v>0</v>
      </c>
      <c r="CF12" s="33">
        <f t="shared" si="1"/>
        <v>0</v>
      </c>
      <c r="CG12" s="33">
        <f t="shared" si="1"/>
        <v>0</v>
      </c>
      <c r="CH12" s="33">
        <f t="shared" si="2"/>
        <v>0</v>
      </c>
      <c r="CI12" s="33">
        <f t="shared" si="2"/>
        <v>0</v>
      </c>
      <c r="CJ12" s="33">
        <f t="shared" si="2"/>
        <v>0</v>
      </c>
      <c r="CK12" s="33">
        <f t="shared" si="3"/>
        <v>0</v>
      </c>
      <c r="CL12" s="33">
        <f t="shared" si="3"/>
        <v>0</v>
      </c>
      <c r="CM12" s="33">
        <f t="shared" si="3"/>
        <v>0</v>
      </c>
      <c r="CN12" s="33">
        <f t="shared" si="3"/>
        <v>0</v>
      </c>
      <c r="CO12" s="33">
        <f t="shared" si="3"/>
        <v>0</v>
      </c>
      <c r="CP12" s="33">
        <f t="shared" si="3"/>
        <v>0</v>
      </c>
      <c r="CQ12" s="60">
        <f t="shared" si="3"/>
        <v>0</v>
      </c>
      <c r="CR12" s="218"/>
      <c r="CS12" s="240">
        <f t="shared" si="6"/>
        <v>0</v>
      </c>
      <c r="CT12" s="237">
        <f>+CS12*'9国ﾏｰｼﾞﾝ比率'!$J21</f>
        <v>0</v>
      </c>
      <c r="CU12" s="237">
        <f>+CS12*'9国ﾏｰｼﾞﾝ比率'!$K21</f>
        <v>0</v>
      </c>
      <c r="CV12" s="237">
        <f>+CS12*'9国ﾏｰｼﾞﾝ比率'!$L21</f>
        <v>0</v>
      </c>
      <c r="CW12" s="238">
        <f>+CS12*'9国ﾏｰｼﾞﾝ比率'!$M21</f>
        <v>0</v>
      </c>
      <c r="CX12" s="241">
        <f t="shared" si="7"/>
        <v>0</v>
      </c>
      <c r="CY12" s="237"/>
      <c r="CZ12" s="237"/>
      <c r="DA12" s="237"/>
      <c r="DB12" s="237"/>
      <c r="DC12" s="240">
        <f t="shared" si="8"/>
        <v>0</v>
      </c>
      <c r="DD12" s="237"/>
      <c r="DE12" s="237"/>
      <c r="DF12" s="237"/>
      <c r="DG12" s="238"/>
      <c r="DH12" s="240">
        <f t="shared" si="9"/>
        <v>0</v>
      </c>
      <c r="DI12" s="237"/>
      <c r="DJ12" s="237"/>
      <c r="DK12" s="237"/>
      <c r="DL12" s="238"/>
    </row>
    <row r="13" spans="1:116" x14ac:dyDescent="0.2">
      <c r="A13" s="223">
        <v>1129</v>
      </c>
      <c r="B13" s="218"/>
      <c r="C13" s="218" t="s">
        <v>542</v>
      </c>
      <c r="D13" s="710">
        <f>'10県IO185'!J30</f>
        <v>0</v>
      </c>
      <c r="E13" s="714">
        <f>+D13*'9国ﾏｰｼﾞﾝ比率'!E22</f>
        <v>0</v>
      </c>
      <c r="F13" s="714">
        <f>+D13*'9国ﾏｰｼﾞﾝ比率'!F22</f>
        <v>0</v>
      </c>
      <c r="G13" s="714">
        <f>+D13*'9国ﾏｰｼﾞﾝ比率'!G22</f>
        <v>0</v>
      </c>
      <c r="H13" s="714">
        <f>+D13*'9国ﾏｰｼﾞﾝ比率'!H22</f>
        <v>0</v>
      </c>
      <c r="I13" s="750">
        <f>'10県IO185'!U30</f>
        <v>23</v>
      </c>
      <c r="J13" s="714">
        <f>+I13*'9国ﾏｰｼﾞﾝ比率'!J22</f>
        <v>3.3682008368200833</v>
      </c>
      <c r="K13" s="714">
        <f>+I13*'9国ﾏｰｼﾞﾝ比率'!K22</f>
        <v>0</v>
      </c>
      <c r="L13" s="714">
        <f>+I13*'9国ﾏｰｼﾞﾝ比率'!L22</f>
        <v>0.7698744769874476</v>
      </c>
      <c r="M13" s="713">
        <f>+I13*'9国ﾏｰｼﾞﾝ比率'!M22</f>
        <v>27.138075313807533</v>
      </c>
      <c r="N13" s="710">
        <f>'10県IO185'!V30</f>
        <v>0</v>
      </c>
      <c r="O13" s="714"/>
      <c r="P13" s="714"/>
      <c r="Q13" s="714"/>
      <c r="R13" s="714"/>
      <c r="S13" s="750">
        <f>'10県IO185'!W30</f>
        <v>291</v>
      </c>
      <c r="T13" s="714">
        <f>+S13*'9国ﾏｰｼﾞﾝ比率'!T22</f>
        <v>41.899786078657236</v>
      </c>
      <c r="U13" s="714">
        <f>+S13*'9国ﾏｰｼﾞﾝ比率'!U22</f>
        <v>0</v>
      </c>
      <c r="V13" s="714">
        <f>+S13*'9国ﾏｰｼﾞﾝ比率'!V22</f>
        <v>10.582688826723713</v>
      </c>
      <c r="W13" s="713">
        <f>+S13*'9国ﾏｰｼﾞﾝ比率'!W22</f>
        <v>343.48247490538091</v>
      </c>
      <c r="X13" s="710">
        <f>'10県IO185'!X30</f>
        <v>274</v>
      </c>
      <c r="Y13" s="714"/>
      <c r="Z13" s="714"/>
      <c r="AA13" s="714"/>
      <c r="AB13" s="714"/>
      <c r="AC13" s="750">
        <f>'10県IO185'!Y30</f>
        <v>4</v>
      </c>
      <c r="AD13" s="714"/>
      <c r="AE13" s="714"/>
      <c r="AF13" s="714"/>
      <c r="AG13" s="713"/>
      <c r="AH13" s="710">
        <f>'10県IO185'!Z30</f>
        <v>539</v>
      </c>
      <c r="AI13" s="714">
        <f>+AH13*'9国ﾏｰｼﾞﾝ比率'!AI22</f>
        <v>82.767391304347825</v>
      </c>
      <c r="AJ13" s="714">
        <f>+AH13*'9国ﾏｰｼﾞﾝ比率'!AJ22</f>
        <v>4.7402173913043475</v>
      </c>
      <c r="AK13" s="714">
        <f>+AH13*'9国ﾏｰｼﾞﾝ比率'!AK22</f>
        <v>23.221739130434784</v>
      </c>
      <c r="AL13" s="714">
        <f>+AH13*'9国ﾏｰｼﾞﾝ比率'!AL22</f>
        <v>649.72934782608695</v>
      </c>
      <c r="AM13" s="750">
        <f>'10県IO185'!AA30</f>
        <v>92</v>
      </c>
      <c r="AN13" s="714"/>
      <c r="AO13" s="714"/>
      <c r="AP13" s="714"/>
      <c r="AQ13" s="713"/>
      <c r="AR13" s="710">
        <f>'10県IO185'!AB30</f>
        <v>9895</v>
      </c>
      <c r="AS13" s="714">
        <f>+AR13*'9国ﾏｰｼﾞﾝ比率'!AS22</f>
        <v>1425.9423512911158</v>
      </c>
      <c r="AT13" s="714">
        <f>+AR13*'9国ﾏｰｼﾞﾝ比率'!AT22</f>
        <v>0</v>
      </c>
      <c r="AU13" s="714">
        <f>+AR13*'9国ﾏｰｼﾞﾝ比率'!AU22</f>
        <v>359.31351829080853</v>
      </c>
      <c r="AV13" s="713">
        <f>+AR13*'9国ﾏｰｼﾞﾝ比率'!AV22</f>
        <v>11680.255869581924</v>
      </c>
      <c r="AW13" s="750">
        <f>'10県IO185'!AD30</f>
        <v>0</v>
      </c>
      <c r="AX13" s="714"/>
      <c r="AY13" s="714"/>
      <c r="AZ13" s="714"/>
      <c r="BA13" s="713"/>
      <c r="BB13" s="710">
        <f>'10県IO185'!AX30</f>
        <v>0</v>
      </c>
      <c r="BC13" s="714"/>
      <c r="BD13" s="714"/>
      <c r="BE13" s="714"/>
      <c r="BF13" s="714"/>
      <c r="BG13" s="750">
        <f>'10県IO185'!GA30</f>
        <v>23064</v>
      </c>
      <c r="BH13" s="714">
        <f>+BG13*'9国ﾏｰｼﾞﾝ比率'!BH22</f>
        <v>4542.0379674017258</v>
      </c>
      <c r="BI13" s="714">
        <f>+BG13*'9国ﾏｰｼﾞﾝ比率'!BI22</f>
        <v>1946.4472994566954</v>
      </c>
      <c r="BJ13" s="714">
        <f>+BG13*'9国ﾏｰｼﾞﾝ比率'!BJ22</f>
        <v>1691.5431593015485</v>
      </c>
      <c r="BK13" s="713">
        <f>+BG13*'9国ﾏｰｼﾞﾝ比率'!BK22</f>
        <v>31244.028426159966</v>
      </c>
      <c r="BL13" s="710">
        <f>'10県IO185'!GP30</f>
        <v>92911</v>
      </c>
      <c r="BM13" s="714">
        <f>+BL13*'9国ﾏｰｼﾞﾝ比率'!BM22</f>
        <v>18881.898507081729</v>
      </c>
      <c r="BN13" s="714">
        <f>+BL13*'9国ﾏｰｼﾞﾝ比率'!BN22</f>
        <v>24996.559825944823</v>
      </c>
      <c r="BO13" s="714">
        <f>+BL13*'9国ﾏｰｼﾞﾝ比率'!BO22</f>
        <v>7214.8892570258949</v>
      </c>
      <c r="BP13" s="714">
        <f>+BL13*'9国ﾏｰｼﾞﾝ比率'!BP22</f>
        <v>144004.34759005244</v>
      </c>
      <c r="BQ13" s="750">
        <f>'10県IO185'!GQ30</f>
        <v>132631</v>
      </c>
      <c r="BR13" s="710">
        <f>'10県IO185'!GX30</f>
        <v>239613</v>
      </c>
      <c r="BS13" s="712">
        <f>'10県IO185'!HE30</f>
        <v>-118531</v>
      </c>
      <c r="BT13" s="620">
        <f>'10県IO185'!HG30</f>
        <v>121082</v>
      </c>
      <c r="BU13" s="738">
        <f t="shared" si="4"/>
        <v>0.10630998786105812</v>
      </c>
      <c r="BV13" s="651">
        <f t="shared" si="5"/>
        <v>0.89369001213894184</v>
      </c>
      <c r="BW13" s="218"/>
      <c r="BX13" s="57">
        <f t="shared" si="0"/>
        <v>0</v>
      </c>
      <c r="BY13" s="33">
        <f t="shared" si="0"/>
        <v>0</v>
      </c>
      <c r="BZ13" s="33">
        <f t="shared" si="0"/>
        <v>0</v>
      </c>
      <c r="CA13" s="33">
        <f t="shared" si="0"/>
        <v>0</v>
      </c>
      <c r="CB13" s="565"/>
      <c r="CC13" s="33">
        <f t="shared" si="0"/>
        <v>0</v>
      </c>
      <c r="CD13" s="33">
        <f t="shared" si="1"/>
        <v>0</v>
      </c>
      <c r="CE13" s="33">
        <f t="shared" si="1"/>
        <v>0</v>
      </c>
      <c r="CF13" s="33">
        <f t="shared" si="1"/>
        <v>0</v>
      </c>
      <c r="CG13" s="33">
        <f t="shared" si="1"/>
        <v>0</v>
      </c>
      <c r="CH13" s="33">
        <f t="shared" si="2"/>
        <v>4323.8016798533226</v>
      </c>
      <c r="CI13" s="33">
        <f t="shared" si="2"/>
        <v>5407.3467567433636</v>
      </c>
      <c r="CJ13" s="33">
        <f t="shared" si="2"/>
        <v>163.85156340331346</v>
      </c>
      <c r="CK13" s="33">
        <f t="shared" si="3"/>
        <v>0</v>
      </c>
      <c r="CL13" s="33">
        <f t="shared" si="3"/>
        <v>0</v>
      </c>
      <c r="CM13" s="33">
        <f t="shared" si="3"/>
        <v>0</v>
      </c>
      <c r="CN13" s="33">
        <f t="shared" si="3"/>
        <v>0</v>
      </c>
      <c r="CO13" s="33">
        <f t="shared" si="3"/>
        <v>0</v>
      </c>
      <c r="CP13" s="33">
        <f t="shared" si="3"/>
        <v>0</v>
      </c>
      <c r="CQ13" s="60">
        <f t="shared" si="3"/>
        <v>0</v>
      </c>
      <c r="CR13" s="218"/>
      <c r="CS13" s="240">
        <f t="shared" si="6"/>
        <v>0</v>
      </c>
      <c r="CT13" s="237">
        <f>+CS13*'9国ﾏｰｼﾞﾝ比率'!$J22</f>
        <v>0</v>
      </c>
      <c r="CU13" s="237">
        <f>+CS13*'9国ﾏｰｼﾞﾝ比率'!$K22</f>
        <v>0</v>
      </c>
      <c r="CV13" s="237">
        <f>+CS13*'9国ﾏｰｼﾞﾝ比率'!$L22</f>
        <v>0</v>
      </c>
      <c r="CW13" s="238">
        <f>+CS13*'9国ﾏｰｼﾞﾝ比率'!$M22</f>
        <v>0</v>
      </c>
      <c r="CX13" s="241">
        <f t="shared" si="7"/>
        <v>0</v>
      </c>
      <c r="CY13" s="237"/>
      <c r="CZ13" s="237"/>
      <c r="DA13" s="237"/>
      <c r="DB13" s="237"/>
      <c r="DC13" s="240">
        <f t="shared" si="8"/>
        <v>9731.1484365966862</v>
      </c>
      <c r="DD13" s="237">
        <f>+DC13*'9国ﾏｰｼﾞﾝ比率'!$AS22</f>
        <v>1402.3301346582662</v>
      </c>
      <c r="DE13" s="237">
        <f>+DC13*'9国ﾏｰｼﾞﾝ比率'!$AT22</f>
        <v>0</v>
      </c>
      <c r="DF13" s="237">
        <f>+DC13*'9国ﾏｰｼﾞﾝ比率'!$AU22</f>
        <v>353.36363635812592</v>
      </c>
      <c r="DG13" s="238">
        <f>+DC13*'9国ﾏｰｼﾞﾝ比率'!$AV22</f>
        <v>11486.842207613079</v>
      </c>
      <c r="DH13" s="240">
        <f t="shared" si="9"/>
        <v>0</v>
      </c>
      <c r="DI13" s="237"/>
      <c r="DJ13" s="237"/>
      <c r="DK13" s="237"/>
      <c r="DL13" s="238"/>
    </row>
    <row r="14" spans="1:116" x14ac:dyDescent="0.2">
      <c r="A14" s="223">
        <v>1141</v>
      </c>
      <c r="B14" s="218"/>
      <c r="C14" s="218" t="s">
        <v>543</v>
      </c>
      <c r="D14" s="710">
        <f>'10県IO185'!J32</f>
        <v>0</v>
      </c>
      <c r="E14" s="714"/>
      <c r="F14" s="714"/>
      <c r="G14" s="714"/>
      <c r="H14" s="714"/>
      <c r="I14" s="750">
        <f>'10県IO185'!U32</f>
        <v>0</v>
      </c>
      <c r="J14" s="714"/>
      <c r="K14" s="714"/>
      <c r="L14" s="714"/>
      <c r="M14" s="713"/>
      <c r="N14" s="710">
        <f>'10県IO185'!V32</f>
        <v>0</v>
      </c>
      <c r="O14" s="714"/>
      <c r="P14" s="714"/>
      <c r="Q14" s="714"/>
      <c r="R14" s="714"/>
      <c r="S14" s="750">
        <f>'10県IO185'!W32</f>
        <v>0</v>
      </c>
      <c r="T14" s="714"/>
      <c r="U14" s="714"/>
      <c r="V14" s="714"/>
      <c r="W14" s="713"/>
      <c r="X14" s="710">
        <f>'10県IO185'!X32</f>
        <v>0</v>
      </c>
      <c r="Y14" s="714"/>
      <c r="Z14" s="714"/>
      <c r="AA14" s="714"/>
      <c r="AB14" s="714"/>
      <c r="AC14" s="750">
        <f>'10県IO185'!Y32</f>
        <v>0</v>
      </c>
      <c r="AD14" s="714"/>
      <c r="AE14" s="714"/>
      <c r="AF14" s="714"/>
      <c r="AG14" s="713"/>
      <c r="AH14" s="710">
        <f>'10県IO185'!Z32</f>
        <v>0</v>
      </c>
      <c r="AI14" s="714"/>
      <c r="AJ14" s="714"/>
      <c r="AK14" s="714"/>
      <c r="AL14" s="714"/>
      <c r="AM14" s="750">
        <f>'10県IO185'!AA32</f>
        <v>0</v>
      </c>
      <c r="AN14" s="714"/>
      <c r="AO14" s="714"/>
      <c r="AP14" s="714"/>
      <c r="AQ14" s="713"/>
      <c r="AR14" s="710">
        <f>'10県IO185'!AB32</f>
        <v>0</v>
      </c>
      <c r="AS14" s="714"/>
      <c r="AT14" s="714"/>
      <c r="AU14" s="714"/>
      <c r="AV14" s="713"/>
      <c r="AW14" s="750">
        <f>'10県IO185'!AD32</f>
        <v>0</v>
      </c>
      <c r="AX14" s="751">
        <v>0</v>
      </c>
      <c r="AY14" s="751">
        <v>0</v>
      </c>
      <c r="AZ14" s="751">
        <v>0</v>
      </c>
      <c r="BA14" s="752">
        <v>0</v>
      </c>
      <c r="BB14" s="710">
        <f>'10県IO185'!AX32</f>
        <v>0</v>
      </c>
      <c r="BC14" s="714"/>
      <c r="BD14" s="714"/>
      <c r="BE14" s="714"/>
      <c r="BF14" s="714"/>
      <c r="BG14" s="750">
        <f>'10県IO185'!GA32</f>
        <v>0</v>
      </c>
      <c r="BH14" s="714"/>
      <c r="BI14" s="714"/>
      <c r="BJ14" s="714"/>
      <c r="BK14" s="713"/>
      <c r="BL14" s="710">
        <f>'10県IO185'!GP32</f>
        <v>88061</v>
      </c>
      <c r="BM14" s="714">
        <f>+BL14*'9国ﾏｰｼﾞﾝ比率'!BM23</f>
        <v>9977.3347465962943</v>
      </c>
      <c r="BN14" s="714">
        <f>+BL14*'9国ﾏｰｼﾞﾝ比率'!BN23</f>
        <v>23600.588662075646</v>
      </c>
      <c r="BO14" s="714">
        <f>+BL14*'9国ﾏｰｼﾞﾝ比率'!BO23</f>
        <v>1313.6770551976688</v>
      </c>
      <c r="BP14" s="714">
        <f>+BL14*'9国ﾏｰｼﾞﾝ比率'!BP23</f>
        <v>122952.6004638696</v>
      </c>
      <c r="BQ14" s="750">
        <f>'10県IO185'!GQ32</f>
        <v>88061</v>
      </c>
      <c r="BR14" s="710">
        <f>'10県IO185'!GX32</f>
        <v>88061</v>
      </c>
      <c r="BS14" s="712">
        <f>'10県IO185'!HE32</f>
        <v>-88061</v>
      </c>
      <c r="BT14" s="620">
        <f>'10県IO185'!HG32</f>
        <v>0</v>
      </c>
      <c r="BU14" s="738">
        <f t="shared" si="4"/>
        <v>0</v>
      </c>
      <c r="BV14" s="651">
        <f t="shared" si="5"/>
        <v>1</v>
      </c>
      <c r="BW14" s="218"/>
      <c r="BX14" s="57">
        <f t="shared" si="0"/>
        <v>0</v>
      </c>
      <c r="BY14" s="33">
        <f t="shared" si="0"/>
        <v>0</v>
      </c>
      <c r="BZ14" s="33">
        <f t="shared" si="0"/>
        <v>0</v>
      </c>
      <c r="CA14" s="33">
        <f t="shared" si="0"/>
        <v>0</v>
      </c>
      <c r="CB14" s="565"/>
      <c r="CC14" s="33">
        <f t="shared" si="0"/>
        <v>0</v>
      </c>
      <c r="CD14" s="33">
        <f t="shared" si="1"/>
        <v>0</v>
      </c>
      <c r="CE14" s="33">
        <f t="shared" si="1"/>
        <v>0</v>
      </c>
      <c r="CF14" s="33">
        <f t="shared" si="1"/>
        <v>0</v>
      </c>
      <c r="CG14" s="33">
        <f t="shared" si="1"/>
        <v>0</v>
      </c>
      <c r="CH14" s="33">
        <f t="shared" si="2"/>
        <v>0</v>
      </c>
      <c r="CI14" s="33">
        <f t="shared" si="2"/>
        <v>0</v>
      </c>
      <c r="CJ14" s="33">
        <f t="shared" si="2"/>
        <v>0</v>
      </c>
      <c r="CK14" s="33">
        <f t="shared" si="3"/>
        <v>0</v>
      </c>
      <c r="CL14" s="33">
        <f t="shared" si="3"/>
        <v>0</v>
      </c>
      <c r="CM14" s="33">
        <f t="shared" si="3"/>
        <v>0</v>
      </c>
      <c r="CN14" s="33">
        <f t="shared" si="3"/>
        <v>0</v>
      </c>
      <c r="CO14" s="33">
        <f t="shared" si="3"/>
        <v>0</v>
      </c>
      <c r="CP14" s="33">
        <f t="shared" si="3"/>
        <v>0</v>
      </c>
      <c r="CQ14" s="60">
        <f t="shared" si="3"/>
        <v>0</v>
      </c>
      <c r="CR14" s="218"/>
      <c r="CS14" s="240">
        <f t="shared" si="6"/>
        <v>0</v>
      </c>
      <c r="CT14" s="237"/>
      <c r="CU14" s="237"/>
      <c r="CV14" s="237"/>
      <c r="CW14" s="238"/>
      <c r="CX14" s="241">
        <f t="shared" si="7"/>
        <v>0</v>
      </c>
      <c r="CY14" s="237"/>
      <c r="CZ14" s="237"/>
      <c r="DA14" s="237"/>
      <c r="DB14" s="237"/>
      <c r="DC14" s="240">
        <f t="shared" si="8"/>
        <v>0</v>
      </c>
      <c r="DD14" s="237"/>
      <c r="DE14" s="237"/>
      <c r="DF14" s="237"/>
      <c r="DG14" s="238"/>
      <c r="DH14" s="240">
        <f t="shared" si="9"/>
        <v>0</v>
      </c>
      <c r="DI14" s="237"/>
      <c r="DJ14" s="237"/>
      <c r="DK14" s="237"/>
      <c r="DL14" s="238"/>
    </row>
    <row r="15" spans="1:116" x14ac:dyDescent="0.2">
      <c r="A15" s="228">
        <v>2029</v>
      </c>
      <c r="B15" s="229"/>
      <c r="C15" s="229" t="s">
        <v>569</v>
      </c>
      <c r="D15" s="753">
        <f>'10県IO185'!J52</f>
        <v>27</v>
      </c>
      <c r="E15" s="737">
        <f>+D15*'9国ﾏｰｼﾞﾝ比率'!E24</f>
        <v>4.0008593702044069</v>
      </c>
      <c r="F15" s="737">
        <f>+D15*'9国ﾏｰｼﾞﾝ比率'!F24</f>
        <v>0</v>
      </c>
      <c r="G15" s="737">
        <f>+D15*'9国ﾏｰｼﾞﾝ比率'!G24</f>
        <v>1.5247682769627402</v>
      </c>
      <c r="H15" s="719">
        <f>+D15*'9国ﾏｰｼﾞﾝ比率'!H24</f>
        <v>32.525627647167148</v>
      </c>
      <c r="I15" s="754">
        <f>'10県IO185'!U52</f>
        <v>363</v>
      </c>
      <c r="J15" s="719">
        <f>+I15*'9国ﾏｰｼﾞﾝ比率'!J24</f>
        <v>55.445793708851504</v>
      </c>
      <c r="K15" s="719">
        <f>+I15*'9国ﾏｰｼﾞﾝ比率'!K24</f>
        <v>0</v>
      </c>
      <c r="L15" s="719">
        <f>+I15*'9国ﾏｰｼﾞﾝ比率'!L24</f>
        <v>19.278566203365031</v>
      </c>
      <c r="M15" s="717">
        <f>+I15*'9国ﾏｰｼﾞﾝ比率'!M24</f>
        <v>437.72435991221653</v>
      </c>
      <c r="N15" s="718">
        <f>'10県IO185'!V52</f>
        <v>0</v>
      </c>
      <c r="O15" s="719"/>
      <c r="P15" s="719"/>
      <c r="Q15" s="719"/>
      <c r="R15" s="719"/>
      <c r="S15" s="754">
        <f>'10県IO185'!W52</f>
        <v>2672</v>
      </c>
      <c r="T15" s="719">
        <f>+S15*'9国ﾏｰｼﾞﾝ比率'!T24</f>
        <v>401.96507805271756</v>
      </c>
      <c r="U15" s="719">
        <f>+S15*'9国ﾏｰｼﾞﾝ比率'!U24</f>
        <v>0</v>
      </c>
      <c r="V15" s="719">
        <f>+S15*'9国ﾏｰｼﾞﾝ比率'!V24</f>
        <v>158.00877970038781</v>
      </c>
      <c r="W15" s="717">
        <f>+S15*'9国ﾏｰｼﾞﾝ比率'!W24</f>
        <v>3231.9738577531052</v>
      </c>
      <c r="X15" s="755">
        <f>'10県IO185'!X52</f>
        <v>67</v>
      </c>
      <c r="Y15" s="737">
        <f>+X15*'9国ﾏｰｼﾞﾝ比率'!Y24</f>
        <v>10.996368917937547</v>
      </c>
      <c r="Z15" s="737">
        <f>+X15*'9国ﾏｰｼﾞﾝ比率'!Z24</f>
        <v>0</v>
      </c>
      <c r="AA15" s="737">
        <f>+X15*'9国ﾏｰｼﾞﾝ比率'!AA24</f>
        <v>2.3841684822076981</v>
      </c>
      <c r="AB15" s="737">
        <f>+X15*'9国ﾏｰｼﾞﾝ比率'!AB24</f>
        <v>80.380537400145244</v>
      </c>
      <c r="AC15" s="754">
        <f>'10県IO185'!Y52</f>
        <v>1684</v>
      </c>
      <c r="AD15" s="719">
        <f>+AC15*'9国ﾏｰｼﾞﾝ比率'!AD24</f>
        <v>269.27309518893247</v>
      </c>
      <c r="AE15" s="719">
        <f>+AC15*'9国ﾏｰｼﾞﾝ比率'!AE24</f>
        <v>0</v>
      </c>
      <c r="AF15" s="719">
        <f>+AC15*'9国ﾏｰｼﾞﾝ比率'!AF24</f>
        <v>73.716291554821396</v>
      </c>
      <c r="AG15" s="717">
        <f>+AC15*'9国ﾏｰｼﾞﾝ比率'!AG24</f>
        <v>2026.989386743754</v>
      </c>
      <c r="AH15" s="718">
        <f>'10県IO185'!Z52</f>
        <v>329</v>
      </c>
      <c r="AI15" s="719">
        <f>+AH15*'9国ﾏｰｼﾞﾝ比率'!AI24</f>
        <v>50.63105743923208</v>
      </c>
      <c r="AJ15" s="719">
        <f>+AH15*'9国ﾏｰｼﾞﾝ比率'!AJ24</f>
        <v>0</v>
      </c>
      <c r="AK15" s="719">
        <f>+AH15*'9国ﾏｰｼﾞﾝ比率'!AK24</f>
        <v>16.248800123858182</v>
      </c>
      <c r="AL15" s="719">
        <f>+AH15*'9国ﾏｰｼﾞﾝ比率'!AL24</f>
        <v>395.87985756309024</v>
      </c>
      <c r="AM15" s="754">
        <f>'10県IO185'!AA52</f>
        <v>104</v>
      </c>
      <c r="AN15" s="719">
        <f>+AM15*'9国ﾏｰｼﾞﾝ比率'!AN24</f>
        <v>15.475642161204606</v>
      </c>
      <c r="AO15" s="719">
        <f>+AM15*'9国ﾏｰｼﾞﾝ比率'!AO24</f>
        <v>0</v>
      </c>
      <c r="AP15" s="719">
        <f>+AM15*'9国ﾏｰｼﾞﾝ比率'!AP24</f>
        <v>5.8033658104517274</v>
      </c>
      <c r="AQ15" s="717">
        <f>+AM15*'9国ﾏｰｼﾞﾝ比率'!AQ24</f>
        <v>125.27900797165634</v>
      </c>
      <c r="AR15" s="718">
        <f>'10県IO185'!AB31</f>
        <v>0</v>
      </c>
      <c r="AS15" s="719">
        <f>+AR15*'9国ﾏｰｼﾞﾝ比率'!AS24</f>
        <v>0</v>
      </c>
      <c r="AT15" s="719">
        <f>+AR15*'9国ﾏｰｼﾞﾝ比率'!AT24</f>
        <v>0</v>
      </c>
      <c r="AU15" s="719">
        <f>+AR15*'9国ﾏｰｼﾞﾝ比率'!AU24</f>
        <v>0</v>
      </c>
      <c r="AV15" s="717">
        <f>+AR15*'9国ﾏｰｼﾞﾝ比率'!AV24</f>
        <v>0</v>
      </c>
      <c r="AW15" s="754">
        <f>'10県IO185'!AD52</f>
        <v>0</v>
      </c>
      <c r="AX15" s="719">
        <f>+AW15*'9国ﾏｰｼﾞﾝ比率'!AX24</f>
        <v>0</v>
      </c>
      <c r="AY15" s="719">
        <f>+AW15*'9国ﾏｰｼﾞﾝ比率'!AY24</f>
        <v>0</v>
      </c>
      <c r="AZ15" s="719">
        <f>+AW15*'9国ﾏｰｼﾞﾝ比率'!AZ24</f>
        <v>0</v>
      </c>
      <c r="BA15" s="717">
        <f>+AW15*'9国ﾏｰｼﾞﾝ比率'!BA24</f>
        <v>0</v>
      </c>
      <c r="BB15" s="718">
        <f>'10県IO185'!AX52</f>
        <v>10537</v>
      </c>
      <c r="BC15" s="719">
        <f>+BB15*'9国ﾏｰｼﾞﾝ比率'!BC24</f>
        <v>495.68044717471912</v>
      </c>
      <c r="BD15" s="719">
        <f>+BB15*'9国ﾏｰｼﾞﾝ比率'!BD24</f>
        <v>0</v>
      </c>
      <c r="BE15" s="719">
        <f>+BB15*'9国ﾏｰｼﾞﾝ比率'!BE24</f>
        <v>205.21170513033371</v>
      </c>
      <c r="BF15" s="719">
        <f>+BB15*'9国ﾏｰｼﾞﾝ比率'!BF24</f>
        <v>11237.892152305052</v>
      </c>
      <c r="BG15" s="754">
        <f>'10県IO185'!GA52</f>
        <v>386</v>
      </c>
      <c r="BH15" s="719">
        <f>+BG15*'9国ﾏｰｼﾞﾝ比率'!BH24</f>
        <v>64.266062507261523</v>
      </c>
      <c r="BI15" s="719">
        <f>+BG15*'9国ﾏｰｼﾞﾝ比率'!BI24</f>
        <v>0</v>
      </c>
      <c r="BJ15" s="719">
        <f>+BG15*'9国ﾏｰｼﾞﾝ比率'!BJ24</f>
        <v>17.086789822237712</v>
      </c>
      <c r="BK15" s="717">
        <f>+BG15*'9国ﾏｰｼﾞﾝ比率'!BK24</f>
        <v>467.35285232949929</v>
      </c>
      <c r="BL15" s="718">
        <f>'10県IO185'!GP52</f>
        <v>-485</v>
      </c>
      <c r="BM15" s="719">
        <f>+BL15*'9国ﾏｰｼﾞﾝ比率'!BM24</f>
        <v>146.51369596261196</v>
      </c>
      <c r="BN15" s="719">
        <f>+BL15*'9国ﾏｰｼﾞﾝ比率'!BN24</f>
        <v>767.57561988835528</v>
      </c>
      <c r="BO15" s="719">
        <f>+BL15*'9国ﾏｰｼﾞﾝ比率'!BO24</f>
        <v>27.388679735168118</v>
      </c>
      <c r="BP15" s="719">
        <f>+BL15*'9国ﾏｰｼﾞﾝ比率'!BP24</f>
        <v>456.47799558613525</v>
      </c>
      <c r="BQ15" s="754">
        <f>'10県IO185'!GQ52</f>
        <v>102023</v>
      </c>
      <c r="BR15" s="718">
        <f>'10県IO185'!GX52</f>
        <v>167297</v>
      </c>
      <c r="BS15" s="720">
        <f>'10県IO185'!HE52</f>
        <v>-76158</v>
      </c>
      <c r="BT15" s="621">
        <f>'10県IO185'!HG52</f>
        <v>91139</v>
      </c>
      <c r="BU15" s="740">
        <f t="shared" si="4"/>
        <v>0.25352126481283632</v>
      </c>
      <c r="BV15" s="653">
        <f t="shared" si="5"/>
        <v>0.74647873518716368</v>
      </c>
      <c r="BW15" s="218"/>
      <c r="BX15" s="295">
        <f t="shared" si="0"/>
        <v>0</v>
      </c>
      <c r="BY15" s="279">
        <f t="shared" si="0"/>
        <v>0</v>
      </c>
      <c r="BZ15" s="279">
        <f t="shared" si="0"/>
        <v>0</v>
      </c>
      <c r="CA15" s="279">
        <f t="shared" si="0"/>
        <v>0</v>
      </c>
      <c r="CB15" s="608"/>
      <c r="CC15" s="279">
        <f t="shared" si="0"/>
        <v>0</v>
      </c>
      <c r="CD15" s="279">
        <f t="shared" si="1"/>
        <v>0</v>
      </c>
      <c r="CE15" s="279">
        <f t="shared" si="1"/>
        <v>0</v>
      </c>
      <c r="CF15" s="279">
        <f t="shared" si="1"/>
        <v>0</v>
      </c>
      <c r="CG15" s="279">
        <f t="shared" si="1"/>
        <v>0</v>
      </c>
      <c r="CH15" s="279">
        <f t="shared" si="2"/>
        <v>0</v>
      </c>
      <c r="CI15" s="279">
        <f t="shared" si="2"/>
        <v>0</v>
      </c>
      <c r="CJ15" s="279">
        <f t="shared" si="2"/>
        <v>0</v>
      </c>
      <c r="CK15" s="279">
        <f t="shared" si="3"/>
        <v>360.02389756306303</v>
      </c>
      <c r="CL15" s="279">
        <f t="shared" si="3"/>
        <v>0</v>
      </c>
      <c r="CM15" s="279">
        <f t="shared" si="3"/>
        <v>700.74015514763164</v>
      </c>
      <c r="CN15" s="279">
        <f t="shared" si="3"/>
        <v>2838.8011498919232</v>
      </c>
      <c r="CO15" s="279">
        <f t="shared" si="3"/>
        <v>0</v>
      </c>
      <c r="CP15" s="279">
        <f t="shared" si="3"/>
        <v>904.79994294429389</v>
      </c>
      <c r="CQ15" s="609">
        <f t="shared" si="3"/>
        <v>5732.6348544530883</v>
      </c>
      <c r="CR15" s="218"/>
      <c r="CS15" s="247">
        <f t="shared" si="6"/>
        <v>0</v>
      </c>
      <c r="CT15" s="245">
        <f>+CS15*'9国ﾏｰｼﾞﾝ比率'!$J24</f>
        <v>0</v>
      </c>
      <c r="CU15" s="245">
        <f>+CS15*'9国ﾏｰｼﾞﾝ比率'!$K24</f>
        <v>0</v>
      </c>
      <c r="CV15" s="245">
        <f>+CS15*'9国ﾏｰｼﾞﾝ比率'!$L24</f>
        <v>0</v>
      </c>
      <c r="CW15" s="622">
        <f>+CS15*'9国ﾏｰｼﾞﾝ比率'!$M24</f>
        <v>0</v>
      </c>
      <c r="CX15" s="248">
        <f t="shared" si="7"/>
        <v>0</v>
      </c>
      <c r="CY15" s="245"/>
      <c r="CZ15" s="245"/>
      <c r="DA15" s="245"/>
      <c r="DB15" s="245"/>
      <c r="DC15" s="247">
        <f t="shared" si="8"/>
        <v>0</v>
      </c>
      <c r="DD15" s="245">
        <f>+DC15*'9国ﾏｰｼﾞﾝ比率'!$AS24</f>
        <v>0</v>
      </c>
      <c r="DE15" s="245">
        <f>+DC15*'9国ﾏｰｼﾞﾝ比率'!$AT24</f>
        <v>0</v>
      </c>
      <c r="DF15" s="245">
        <f>+DC15*'9国ﾏｰｼﾞﾝ比率'!$AU24</f>
        <v>0</v>
      </c>
      <c r="DG15" s="622">
        <f>+DC15*'9国ﾏｰｼﾞﾝ比率'!$AV24</f>
        <v>0</v>
      </c>
      <c r="DH15" s="247">
        <f t="shared" si="9"/>
        <v>904.79994294429389</v>
      </c>
      <c r="DI15" s="245">
        <f>+DH15*'9国ﾏｰｼﾞﾝ比率'!$BC24</f>
        <v>42.563503874185059</v>
      </c>
      <c r="DJ15" s="245">
        <f>+DH15*'9国ﾏｰｼﾞﾝ比率'!$BD24</f>
        <v>0</v>
      </c>
      <c r="DK15" s="245">
        <f>+DH15*'9国ﾏｰｼﾞﾝ比率'!$BE24</f>
        <v>17.621290603912612</v>
      </c>
      <c r="DL15" s="622">
        <f>+DH15*'9国ﾏｰｼﾞﾝ比率'!$BF24</f>
        <v>964.9847374223915</v>
      </c>
    </row>
    <row r="16" spans="1:116" x14ac:dyDescent="0.2">
      <c r="A16" s="223"/>
      <c r="B16" s="218"/>
      <c r="C16" s="224"/>
      <c r="D16" s="731"/>
      <c r="E16" s="725"/>
      <c r="F16" s="725"/>
      <c r="G16" s="725"/>
      <c r="H16" s="725"/>
      <c r="I16" s="731"/>
      <c r="J16" s="725"/>
      <c r="K16" s="725"/>
      <c r="L16" s="725"/>
      <c r="M16" s="732"/>
      <c r="N16" s="756" t="s">
        <v>310</v>
      </c>
      <c r="O16" s="725"/>
      <c r="P16" s="725"/>
      <c r="Q16" s="725"/>
      <c r="R16" s="725"/>
      <c r="S16" s="731"/>
      <c r="T16" s="725"/>
      <c r="U16" s="725"/>
      <c r="V16" s="725"/>
      <c r="W16" s="732"/>
      <c r="X16" s="725"/>
      <c r="Y16" s="725"/>
      <c r="Z16" s="725"/>
      <c r="AA16" s="725"/>
      <c r="AB16" s="725"/>
      <c r="AC16" s="757"/>
      <c r="AD16" s="758"/>
      <c r="AE16" s="758"/>
      <c r="AF16" s="758"/>
      <c r="AG16" s="759"/>
      <c r="AH16" s="725"/>
      <c r="AI16" s="725"/>
      <c r="AJ16" s="725"/>
      <c r="AK16" s="725"/>
      <c r="AL16" s="725"/>
      <c r="AM16" s="757"/>
      <c r="AN16" s="758"/>
      <c r="AO16" s="758"/>
      <c r="AP16" s="758"/>
      <c r="AQ16" s="759"/>
      <c r="AR16" s="725"/>
      <c r="AS16" s="725"/>
      <c r="AT16" s="725"/>
      <c r="AU16" s="725"/>
      <c r="AV16" s="725"/>
      <c r="AW16" s="757"/>
      <c r="AX16" s="758"/>
      <c r="AY16" s="758"/>
      <c r="AZ16" s="758"/>
      <c r="BA16" s="759"/>
      <c r="BB16" s="725"/>
      <c r="BC16" s="725"/>
      <c r="BD16" s="725"/>
      <c r="BE16" s="725"/>
      <c r="BF16" s="725"/>
      <c r="BG16" s="757"/>
      <c r="BH16" s="758"/>
      <c r="BI16" s="758"/>
      <c r="BJ16" s="758"/>
      <c r="BK16" s="759"/>
      <c r="BL16" s="725"/>
      <c r="BM16" s="725"/>
      <c r="BN16" s="725"/>
      <c r="BO16" s="725"/>
      <c r="BP16" s="725"/>
      <c r="BQ16" s="757"/>
      <c r="BR16" s="758"/>
      <c r="BS16" s="759"/>
      <c r="BT16" s="623" t="s">
        <v>494</v>
      </c>
      <c r="BU16" s="775"/>
      <c r="BV16" s="743"/>
      <c r="BW16" s="218"/>
      <c r="BX16" s="23"/>
      <c r="BY16" s="11"/>
      <c r="BZ16" s="11"/>
      <c r="CA16" s="11"/>
      <c r="CB16" s="565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25"/>
      <c r="CR16" s="218"/>
      <c r="CS16" s="223"/>
      <c r="CT16" s="624"/>
      <c r="CU16" s="624"/>
      <c r="CV16" s="624"/>
      <c r="CW16" s="239"/>
      <c r="CX16" s="218"/>
      <c r="CY16" s="218"/>
      <c r="CZ16" s="218"/>
      <c r="DA16" s="218"/>
      <c r="DB16" s="218"/>
      <c r="DC16" s="223"/>
      <c r="DD16" s="218"/>
      <c r="DE16" s="218"/>
      <c r="DF16" s="218"/>
      <c r="DG16" s="224"/>
      <c r="DH16" s="223"/>
      <c r="DI16" s="218"/>
      <c r="DJ16" s="218"/>
      <c r="DK16" s="218"/>
      <c r="DL16" s="224"/>
    </row>
    <row r="17" spans="1:116" x14ac:dyDescent="0.2">
      <c r="A17" s="219" t="s">
        <v>440</v>
      </c>
      <c r="B17" s="220" t="s">
        <v>266</v>
      </c>
      <c r="C17" s="221" t="s">
        <v>558</v>
      </c>
      <c r="D17" s="760">
        <f>+D$6*$BT17/SUM($BT$17:$BT$21)</f>
        <v>0</v>
      </c>
      <c r="E17" s="761"/>
      <c r="F17" s="761"/>
      <c r="G17" s="761"/>
      <c r="H17" s="761"/>
      <c r="I17" s="762">
        <f>+I$6*$BT17/SUM($BT$17:$BT$21)</f>
        <v>821.45883860602123</v>
      </c>
      <c r="J17" s="761"/>
      <c r="K17" s="761"/>
      <c r="L17" s="761"/>
      <c r="M17" s="763"/>
      <c r="N17" s="568">
        <f>+N$6*$BT17/SUM($BT$17:$BT$21)</f>
        <v>0</v>
      </c>
      <c r="O17" s="761"/>
      <c r="P17" s="761"/>
      <c r="Q17" s="761"/>
      <c r="R17" s="761"/>
      <c r="S17" s="762">
        <f>+S$6*$BT17/SUM($BT$17:$BT$21)</f>
        <v>79.620557744539227</v>
      </c>
      <c r="T17" s="761"/>
      <c r="U17" s="761"/>
      <c r="V17" s="761"/>
      <c r="W17" s="763"/>
      <c r="X17" s="568">
        <f>+X$6*$BT17/SUM($BT$17:$BT$21)</f>
        <v>7.6582571439501166</v>
      </c>
      <c r="Y17" s="761"/>
      <c r="Z17" s="761"/>
      <c r="AA17" s="761"/>
      <c r="AB17" s="761"/>
      <c r="AC17" s="760">
        <f>+AC$6*$BT17/SUM($BT$17:$BT$21)</f>
        <v>84.304119964806247</v>
      </c>
      <c r="AD17" s="761"/>
      <c r="AE17" s="761"/>
      <c r="AF17" s="761"/>
      <c r="AG17" s="763"/>
      <c r="AH17" s="568">
        <f>+AH$6*$BT17/SUM($BT$17:$BT$21)</f>
        <v>528.67290845797788</v>
      </c>
      <c r="AI17" s="761"/>
      <c r="AJ17" s="761"/>
      <c r="AK17" s="761"/>
      <c r="AL17" s="761"/>
      <c r="AM17" s="760">
        <f>+AM$6*$BT17/SUM($BT$17:$BT$21)</f>
        <v>0</v>
      </c>
      <c r="AN17" s="761"/>
      <c r="AO17" s="761"/>
      <c r="AP17" s="761"/>
      <c r="AQ17" s="763"/>
      <c r="AR17" s="568">
        <f>+AR$6*$BT17/SUM($BT$17:$BT$21)</f>
        <v>0</v>
      </c>
      <c r="AS17" s="761"/>
      <c r="AT17" s="761"/>
      <c r="AU17" s="761"/>
      <c r="AV17" s="761"/>
      <c r="AW17" s="760">
        <f>+AW$6*$BT17/SUM($BT$17:$BT$21)</f>
        <v>0</v>
      </c>
      <c r="AX17" s="761"/>
      <c r="AY17" s="761"/>
      <c r="AZ17" s="761"/>
      <c r="BA17" s="763"/>
      <c r="BB17" s="568">
        <f>+BB$6*$BT17/SUM($BT$17:$BT$21)</f>
        <v>0</v>
      </c>
      <c r="BC17" s="761"/>
      <c r="BD17" s="761"/>
      <c r="BE17" s="761"/>
      <c r="BF17" s="761"/>
      <c r="BG17" s="760">
        <f>+BG$6*$BT17/SUM($BT$17:$BT$21)</f>
        <v>2016.6532841130791</v>
      </c>
      <c r="BH17" s="761"/>
      <c r="BI17" s="761"/>
      <c r="BJ17" s="761"/>
      <c r="BK17" s="763"/>
      <c r="BL17" s="568">
        <f>+BL$6*$BT17/SUM($BT$17:$BT$21)</f>
        <v>7234.2681802532425</v>
      </c>
      <c r="BM17" s="761"/>
      <c r="BN17" s="761"/>
      <c r="BO17" s="761"/>
      <c r="BP17" s="761"/>
      <c r="BQ17" s="760">
        <f t="shared" ref="BQ17:BS21" si="10">+BQ$6*$BT17/SUM($BT$17:$BT$21)</f>
        <v>11349.157339045943</v>
      </c>
      <c r="BR17" s="568">
        <f t="shared" si="10"/>
        <v>16499.873245093913</v>
      </c>
      <c r="BS17" s="568">
        <f t="shared" si="10"/>
        <v>-9881.8732450939133</v>
      </c>
      <c r="BT17" s="625">
        <f>'11県CT508'!H77</f>
        <v>6618</v>
      </c>
      <c r="BU17" s="776"/>
      <c r="BV17" s="745"/>
      <c r="BW17" s="218"/>
      <c r="BX17" s="294">
        <f t="shared" ref="BX17:CC32" si="11">+$N17*BX$42/SUM($CD$42:$CG$42)</f>
        <v>0</v>
      </c>
      <c r="BY17" s="32">
        <f t="shared" si="11"/>
        <v>0</v>
      </c>
      <c r="BZ17" s="32">
        <f t="shared" si="11"/>
        <v>0</v>
      </c>
      <c r="CA17" s="32">
        <f t="shared" si="11"/>
        <v>0</v>
      </c>
      <c r="CB17" s="564"/>
      <c r="CC17" s="32">
        <f t="shared" si="11"/>
        <v>0</v>
      </c>
      <c r="CD17" s="32">
        <f t="shared" ref="CD17:CG20" si="12">+$N17*CD$42/SUM($CD$42:$CG$42)</f>
        <v>0</v>
      </c>
      <c r="CE17" s="32">
        <f t="shared" si="12"/>
        <v>0</v>
      </c>
      <c r="CF17" s="32">
        <f t="shared" si="12"/>
        <v>0</v>
      </c>
      <c r="CG17" s="32">
        <f t="shared" si="12"/>
        <v>0</v>
      </c>
      <c r="CH17" s="32">
        <f t="shared" ref="CH17:CJ20" si="13">+$AR17*CH$42/SUM($CH$42:$CJ$42)</f>
        <v>0</v>
      </c>
      <c r="CI17" s="32">
        <f t="shared" si="13"/>
        <v>0</v>
      </c>
      <c r="CJ17" s="32">
        <f t="shared" si="13"/>
        <v>0</v>
      </c>
      <c r="CK17" s="32">
        <f t="shared" ref="CK17:CQ20" si="14">+$BB17*CK$42/SUM($CK$42:$CQ$42)</f>
        <v>0</v>
      </c>
      <c r="CL17" s="32">
        <f t="shared" si="14"/>
        <v>0</v>
      </c>
      <c r="CM17" s="32">
        <f t="shared" si="14"/>
        <v>0</v>
      </c>
      <c r="CN17" s="32">
        <f t="shared" si="14"/>
        <v>0</v>
      </c>
      <c r="CO17" s="32">
        <f t="shared" si="14"/>
        <v>0</v>
      </c>
      <c r="CP17" s="32">
        <f t="shared" si="14"/>
        <v>0</v>
      </c>
      <c r="CQ17" s="59">
        <f t="shared" si="14"/>
        <v>0</v>
      </c>
      <c r="CR17" s="218"/>
      <c r="CS17" s="234">
        <f t="shared" si="6"/>
        <v>0</v>
      </c>
      <c r="CT17" s="220"/>
      <c r="CU17" s="220"/>
      <c r="CV17" s="220"/>
      <c r="CW17" s="221"/>
      <c r="CX17" s="235">
        <f t="shared" ref="CX17:CX35" si="15">+CF17+CG17</f>
        <v>0</v>
      </c>
      <c r="CY17" s="626"/>
      <c r="CZ17" s="626"/>
      <c r="DA17" s="626"/>
      <c r="DB17" s="626"/>
      <c r="DC17" s="234">
        <f t="shared" ref="DC17:DC35" si="16">+CH17+CI17</f>
        <v>0</v>
      </c>
      <c r="DD17" s="220"/>
      <c r="DE17" s="220"/>
      <c r="DF17" s="220"/>
      <c r="DG17" s="221"/>
      <c r="DH17" s="234">
        <f t="shared" ref="DH17:DH35" si="17">+CO17+CP17</f>
        <v>0</v>
      </c>
      <c r="DI17" s="220"/>
      <c r="DJ17" s="220"/>
      <c r="DK17" s="220"/>
      <c r="DL17" s="221"/>
    </row>
    <row r="18" spans="1:116" x14ac:dyDescent="0.2">
      <c r="A18" s="223" t="s">
        <v>440</v>
      </c>
      <c r="B18" s="218" t="s">
        <v>204</v>
      </c>
      <c r="C18" s="224" t="s">
        <v>549</v>
      </c>
      <c r="D18" s="726">
        <f>+D$6*$BT18/SUM($BT$17:$BT$21)</f>
        <v>0</v>
      </c>
      <c r="E18" s="728"/>
      <c r="F18" s="728"/>
      <c r="G18" s="728"/>
      <c r="H18" s="728"/>
      <c r="I18" s="726">
        <f>+I$6*$BT18/SUM($BT$17:$BT$21)</f>
        <v>1770.5181133085957</v>
      </c>
      <c r="J18" s="728"/>
      <c r="K18" s="728"/>
      <c r="L18" s="728"/>
      <c r="M18" s="727"/>
      <c r="N18" s="581">
        <f>+N$6*$BT18/SUM($BT$17:$BT$21)</f>
        <v>0</v>
      </c>
      <c r="O18" s="728"/>
      <c r="P18" s="728"/>
      <c r="Q18" s="728"/>
      <c r="R18" s="728"/>
      <c r="S18" s="726">
        <f>+S$6*$BT18/SUM($BT$17:$BT$21)</f>
        <v>171.60889024903409</v>
      </c>
      <c r="T18" s="728"/>
      <c r="U18" s="728"/>
      <c r="V18" s="728"/>
      <c r="W18" s="727"/>
      <c r="X18" s="581">
        <f>+X$6*$BT18/SUM($BT$17:$BT$21)</f>
        <v>16.506101526337936</v>
      </c>
      <c r="Y18" s="728"/>
      <c r="Z18" s="728"/>
      <c r="AA18" s="728"/>
      <c r="AB18" s="728"/>
      <c r="AC18" s="726">
        <f>+AC$6*$BT18/SUM($BT$17:$BT$21)</f>
        <v>181.70353085191843</v>
      </c>
      <c r="AD18" s="728"/>
      <c r="AE18" s="728"/>
      <c r="AF18" s="728"/>
      <c r="AG18" s="727"/>
      <c r="AH18" s="581">
        <f>+AH$6*$BT18/SUM($BT$17:$BT$21)</f>
        <v>1139.4666615661222</v>
      </c>
      <c r="AI18" s="728"/>
      <c r="AJ18" s="728"/>
      <c r="AK18" s="728"/>
      <c r="AL18" s="728"/>
      <c r="AM18" s="726">
        <f>+AM$6*$BT18/SUM($BT$17:$BT$21)</f>
        <v>0</v>
      </c>
      <c r="AN18" s="728"/>
      <c r="AO18" s="728"/>
      <c r="AP18" s="728"/>
      <c r="AQ18" s="727"/>
      <c r="AR18" s="581">
        <f>+AR$6*$BT18/SUM($BT$17:$BT$21)</f>
        <v>0</v>
      </c>
      <c r="AS18" s="728"/>
      <c r="AT18" s="728"/>
      <c r="AU18" s="728"/>
      <c r="AV18" s="728"/>
      <c r="AW18" s="726">
        <f>+AW$6*$BT18/SUM($BT$17:$BT$21)</f>
        <v>0</v>
      </c>
      <c r="AX18" s="728"/>
      <c r="AY18" s="728"/>
      <c r="AZ18" s="728"/>
      <c r="BA18" s="727"/>
      <c r="BB18" s="581">
        <f>+BB$6*$BT18/SUM($BT$17:$BT$21)</f>
        <v>0</v>
      </c>
      <c r="BC18" s="728"/>
      <c r="BD18" s="728"/>
      <c r="BE18" s="728"/>
      <c r="BF18" s="728"/>
      <c r="BG18" s="726">
        <f>+BG$6*$BT18/SUM($BT$17:$BT$21)</f>
        <v>4346.5612639149231</v>
      </c>
      <c r="BH18" s="728"/>
      <c r="BI18" s="728"/>
      <c r="BJ18" s="728"/>
      <c r="BK18" s="727"/>
      <c r="BL18" s="581">
        <f>+BL$6*$BT18/SUM($BT$17:$BT$21)</f>
        <v>15592.263723652501</v>
      </c>
      <c r="BM18" s="728"/>
      <c r="BN18" s="728"/>
      <c r="BO18" s="728"/>
      <c r="BP18" s="728"/>
      <c r="BQ18" s="726">
        <f t="shared" si="10"/>
        <v>24461.223977659614</v>
      </c>
      <c r="BR18" s="581">
        <f t="shared" si="10"/>
        <v>35562.736773650584</v>
      </c>
      <c r="BS18" s="581">
        <f t="shared" si="10"/>
        <v>-21298.736773650588</v>
      </c>
      <c r="BT18" s="620">
        <f>'11県CT508'!H78</f>
        <v>14264</v>
      </c>
      <c r="BU18" s="775"/>
      <c r="BV18" s="743"/>
      <c r="BW18" s="218"/>
      <c r="BX18" s="57">
        <f t="shared" si="11"/>
        <v>0</v>
      </c>
      <c r="BY18" s="33">
        <f t="shared" si="11"/>
        <v>0</v>
      </c>
      <c r="BZ18" s="33">
        <f t="shared" si="11"/>
        <v>0</v>
      </c>
      <c r="CA18" s="33">
        <f t="shared" si="11"/>
        <v>0</v>
      </c>
      <c r="CB18" s="565"/>
      <c r="CC18" s="33">
        <f t="shared" si="11"/>
        <v>0</v>
      </c>
      <c r="CD18" s="33">
        <f t="shared" si="12"/>
        <v>0</v>
      </c>
      <c r="CE18" s="33">
        <f t="shared" si="12"/>
        <v>0</v>
      </c>
      <c r="CF18" s="33">
        <f t="shared" si="12"/>
        <v>0</v>
      </c>
      <c r="CG18" s="33">
        <f t="shared" si="12"/>
        <v>0</v>
      </c>
      <c r="CH18" s="33">
        <f t="shared" si="13"/>
        <v>0</v>
      </c>
      <c r="CI18" s="33">
        <f t="shared" si="13"/>
        <v>0</v>
      </c>
      <c r="CJ18" s="33">
        <f t="shared" si="13"/>
        <v>0</v>
      </c>
      <c r="CK18" s="33">
        <f t="shared" si="14"/>
        <v>0</v>
      </c>
      <c r="CL18" s="33">
        <f t="shared" si="14"/>
        <v>0</v>
      </c>
      <c r="CM18" s="33">
        <f t="shared" si="14"/>
        <v>0</v>
      </c>
      <c r="CN18" s="33">
        <f t="shared" si="14"/>
        <v>0</v>
      </c>
      <c r="CO18" s="33">
        <f t="shared" si="14"/>
        <v>0</v>
      </c>
      <c r="CP18" s="33">
        <f t="shared" si="14"/>
        <v>0</v>
      </c>
      <c r="CQ18" s="60">
        <f t="shared" si="14"/>
        <v>0</v>
      </c>
      <c r="CR18" s="218"/>
      <c r="CS18" s="240">
        <f t="shared" si="6"/>
        <v>0</v>
      </c>
      <c r="CT18" s="11"/>
      <c r="CU18" s="11"/>
      <c r="CV18" s="11"/>
      <c r="CW18" s="25"/>
      <c r="CX18" s="241">
        <f t="shared" si="15"/>
        <v>0</v>
      </c>
      <c r="CY18" s="241"/>
      <c r="CZ18" s="241"/>
      <c r="DA18" s="241"/>
      <c r="DB18" s="241"/>
      <c r="DC18" s="240">
        <f t="shared" si="16"/>
        <v>0</v>
      </c>
      <c r="DD18" s="253"/>
      <c r="DE18" s="253"/>
      <c r="DF18" s="253"/>
      <c r="DG18" s="254"/>
      <c r="DH18" s="240">
        <f t="shared" si="17"/>
        <v>0</v>
      </c>
      <c r="DI18" s="253"/>
      <c r="DJ18" s="253"/>
      <c r="DK18" s="253"/>
      <c r="DL18" s="254"/>
    </row>
    <row r="19" spans="1:116" x14ac:dyDescent="0.2">
      <c r="A19" s="223" t="s">
        <v>440</v>
      </c>
      <c r="B19" s="218" t="s">
        <v>125</v>
      </c>
      <c r="C19" s="224" t="s">
        <v>550</v>
      </c>
      <c r="D19" s="726">
        <f>+D$6*$BT19/SUM($BT$17:$BT$21)</f>
        <v>0</v>
      </c>
      <c r="E19" s="728"/>
      <c r="F19" s="728"/>
      <c r="G19" s="728"/>
      <c r="H19" s="728"/>
      <c r="I19" s="726">
        <f>+I$6*$BT19/SUM($BT$17:$BT$21)</f>
        <v>100.2929497723882</v>
      </c>
      <c r="J19" s="728"/>
      <c r="K19" s="728"/>
      <c r="L19" s="728"/>
      <c r="M19" s="727"/>
      <c r="N19" s="581">
        <f>+N$6*$BT19/SUM($BT$17:$BT$21)</f>
        <v>0</v>
      </c>
      <c r="O19" s="728"/>
      <c r="P19" s="728"/>
      <c r="Q19" s="728"/>
      <c r="R19" s="728"/>
      <c r="S19" s="726">
        <f>+S$6*$BT19/SUM($BT$17:$BT$21)</f>
        <v>9.7209747140507243</v>
      </c>
      <c r="T19" s="728"/>
      <c r="U19" s="728"/>
      <c r="V19" s="728"/>
      <c r="W19" s="727"/>
      <c r="X19" s="581">
        <f>+X$6*$BT19/SUM($BT$17:$BT$21)</f>
        <v>0.93500631192379791</v>
      </c>
      <c r="Y19" s="728"/>
      <c r="Z19" s="728"/>
      <c r="AA19" s="728"/>
      <c r="AB19" s="728"/>
      <c r="AC19" s="726">
        <f>+AC$6*$BT19/SUM($BT$17:$BT$21)</f>
        <v>10.292796756053709</v>
      </c>
      <c r="AD19" s="728"/>
      <c r="AE19" s="728"/>
      <c r="AF19" s="728"/>
      <c r="AG19" s="727"/>
      <c r="AH19" s="581">
        <f>+AH$6*$BT19/SUM($BT$17:$BT$21)</f>
        <v>64.546344822309777</v>
      </c>
      <c r="AI19" s="728"/>
      <c r="AJ19" s="728"/>
      <c r="AK19" s="728"/>
      <c r="AL19" s="728"/>
      <c r="AM19" s="726">
        <f>+AM$6*$BT19/SUM($BT$17:$BT$21)</f>
        <v>0</v>
      </c>
      <c r="AN19" s="728"/>
      <c r="AO19" s="728"/>
      <c r="AP19" s="728"/>
      <c r="AQ19" s="727"/>
      <c r="AR19" s="581">
        <f>+AR$6*$BT19/SUM($BT$17:$BT$21)</f>
        <v>0</v>
      </c>
      <c r="AS19" s="728"/>
      <c r="AT19" s="728"/>
      <c r="AU19" s="728"/>
      <c r="AV19" s="728"/>
      <c r="AW19" s="726">
        <f>+AW$6*$BT19/SUM($BT$17:$BT$21)</f>
        <v>0</v>
      </c>
      <c r="AX19" s="728"/>
      <c r="AY19" s="728"/>
      <c r="AZ19" s="728"/>
      <c r="BA19" s="727"/>
      <c r="BB19" s="581">
        <f>+BB$6*$BT19/SUM($BT$17:$BT$21)</f>
        <v>0</v>
      </c>
      <c r="BC19" s="728"/>
      <c r="BD19" s="728"/>
      <c r="BE19" s="728"/>
      <c r="BF19" s="728"/>
      <c r="BG19" s="726">
        <f>+BG$6*$BT19/SUM($BT$17:$BT$21)</f>
        <v>246.21575303163613</v>
      </c>
      <c r="BH19" s="728"/>
      <c r="BI19" s="728"/>
      <c r="BJ19" s="728"/>
      <c r="BK19" s="727"/>
      <c r="BL19" s="581">
        <f>+BL$6*$BT19/SUM($BT$17:$BT$21)</f>
        <v>883.24096247274394</v>
      </c>
      <c r="BM19" s="728"/>
      <c r="BN19" s="728"/>
      <c r="BO19" s="728"/>
      <c r="BP19" s="728"/>
      <c r="BQ19" s="726">
        <f t="shared" si="10"/>
        <v>1385.6329903217168</v>
      </c>
      <c r="BR19" s="581">
        <f t="shared" si="10"/>
        <v>2014.4904173520524</v>
      </c>
      <c r="BS19" s="581">
        <f t="shared" si="10"/>
        <v>-1206.4904173520524</v>
      </c>
      <c r="BT19" s="620">
        <f>'11県CT508'!H79</f>
        <v>808</v>
      </c>
      <c r="BU19" s="775"/>
      <c r="BV19" s="743"/>
      <c r="BW19" s="218"/>
      <c r="BX19" s="57">
        <f t="shared" si="11"/>
        <v>0</v>
      </c>
      <c r="BY19" s="33">
        <f t="shared" si="11"/>
        <v>0</v>
      </c>
      <c r="BZ19" s="33">
        <f t="shared" si="11"/>
        <v>0</v>
      </c>
      <c r="CA19" s="33">
        <f t="shared" si="11"/>
        <v>0</v>
      </c>
      <c r="CB19" s="565"/>
      <c r="CC19" s="33">
        <f t="shared" si="11"/>
        <v>0</v>
      </c>
      <c r="CD19" s="33">
        <f t="shared" si="12"/>
        <v>0</v>
      </c>
      <c r="CE19" s="33">
        <f t="shared" si="12"/>
        <v>0</v>
      </c>
      <c r="CF19" s="33">
        <f t="shared" si="12"/>
        <v>0</v>
      </c>
      <c r="CG19" s="33">
        <f t="shared" si="12"/>
        <v>0</v>
      </c>
      <c r="CH19" s="33">
        <f t="shared" si="13"/>
        <v>0</v>
      </c>
      <c r="CI19" s="33">
        <f t="shared" si="13"/>
        <v>0</v>
      </c>
      <c r="CJ19" s="33">
        <f t="shared" si="13"/>
        <v>0</v>
      </c>
      <c r="CK19" s="33">
        <f t="shared" si="14"/>
        <v>0</v>
      </c>
      <c r="CL19" s="33">
        <f t="shared" si="14"/>
        <v>0</v>
      </c>
      <c r="CM19" s="33">
        <f t="shared" si="14"/>
        <v>0</v>
      </c>
      <c r="CN19" s="33">
        <f t="shared" si="14"/>
        <v>0</v>
      </c>
      <c r="CO19" s="33">
        <f t="shared" si="14"/>
        <v>0</v>
      </c>
      <c r="CP19" s="33">
        <f t="shared" si="14"/>
        <v>0</v>
      </c>
      <c r="CQ19" s="60">
        <f t="shared" si="14"/>
        <v>0</v>
      </c>
      <c r="CR19" s="218"/>
      <c r="CS19" s="240">
        <f t="shared" si="6"/>
        <v>0</v>
      </c>
      <c r="CT19" s="11"/>
      <c r="CU19" s="11"/>
      <c r="CV19" s="11"/>
      <c r="CW19" s="25"/>
      <c r="CX19" s="241">
        <f t="shared" si="15"/>
        <v>0</v>
      </c>
      <c r="CY19" s="241"/>
      <c r="CZ19" s="241"/>
      <c r="DA19" s="241"/>
      <c r="DB19" s="241"/>
      <c r="DC19" s="240">
        <f t="shared" si="16"/>
        <v>0</v>
      </c>
      <c r="DD19" s="253"/>
      <c r="DE19" s="253"/>
      <c r="DF19" s="253"/>
      <c r="DG19" s="254"/>
      <c r="DH19" s="240">
        <f t="shared" si="17"/>
        <v>0</v>
      </c>
      <c r="DI19" s="253"/>
      <c r="DJ19" s="253"/>
      <c r="DK19" s="253"/>
      <c r="DL19" s="254"/>
    </row>
    <row r="20" spans="1:116" x14ac:dyDescent="0.2">
      <c r="A20" s="223" t="s">
        <v>440</v>
      </c>
      <c r="B20" s="218" t="s">
        <v>44</v>
      </c>
      <c r="C20" s="224" t="s">
        <v>551</v>
      </c>
      <c r="D20" s="726">
        <f>+D$6*$BT20/SUM($BT$17:$BT$21)</f>
        <v>0</v>
      </c>
      <c r="E20" s="728"/>
      <c r="F20" s="728"/>
      <c r="G20" s="728"/>
      <c r="H20" s="728"/>
      <c r="I20" s="726">
        <f>+I$6*$BT20/SUM($BT$17:$BT$21)</f>
        <v>4511.5691155655868</v>
      </c>
      <c r="J20" s="728"/>
      <c r="K20" s="728"/>
      <c r="L20" s="728"/>
      <c r="M20" s="727"/>
      <c r="N20" s="581">
        <f>+N$6*$BT20/SUM($BT$17:$BT$21)</f>
        <v>0</v>
      </c>
      <c r="O20" s="728"/>
      <c r="P20" s="728"/>
      <c r="Q20" s="728"/>
      <c r="R20" s="728"/>
      <c r="S20" s="726">
        <f>+S$6*$BT20/SUM($BT$17:$BT$21)</f>
        <v>437.28746031138826</v>
      </c>
      <c r="T20" s="728"/>
      <c r="U20" s="728"/>
      <c r="V20" s="728"/>
      <c r="W20" s="727"/>
      <c r="X20" s="581">
        <f>+X$6*$BT20/SUM($BT$17:$BT$21)</f>
        <v>42.060240618185993</v>
      </c>
      <c r="Y20" s="728"/>
      <c r="Z20" s="728"/>
      <c r="AA20" s="728"/>
      <c r="AB20" s="728"/>
      <c r="AC20" s="726">
        <f>+AC$6*$BT20/SUM($BT$17:$BT$21)</f>
        <v>463.0102520944111</v>
      </c>
      <c r="AD20" s="728"/>
      <c r="AE20" s="728"/>
      <c r="AF20" s="728"/>
      <c r="AG20" s="727"/>
      <c r="AH20" s="581">
        <f>+AH$6*$BT20/SUM($BT$17:$BT$21)</f>
        <v>2903.5470238322941</v>
      </c>
      <c r="AI20" s="728"/>
      <c r="AJ20" s="728"/>
      <c r="AK20" s="728"/>
      <c r="AL20" s="728"/>
      <c r="AM20" s="726">
        <f>+AM$6*$BT20/SUM($BT$17:$BT$21)</f>
        <v>0</v>
      </c>
      <c r="AN20" s="728"/>
      <c r="AO20" s="728"/>
      <c r="AP20" s="728"/>
      <c r="AQ20" s="727"/>
      <c r="AR20" s="581">
        <f>+AR$6*$BT20/SUM($BT$17:$BT$21)</f>
        <v>0</v>
      </c>
      <c r="AS20" s="728"/>
      <c r="AT20" s="728"/>
      <c r="AU20" s="728"/>
      <c r="AV20" s="728"/>
      <c r="AW20" s="726">
        <f>+AW$6*$BT20/SUM($BT$17:$BT$21)</f>
        <v>0</v>
      </c>
      <c r="AX20" s="728"/>
      <c r="AY20" s="728"/>
      <c r="AZ20" s="728"/>
      <c r="BA20" s="727"/>
      <c r="BB20" s="581">
        <f>+BB$6*$BT20/SUM($BT$17:$BT$21)</f>
        <v>0</v>
      </c>
      <c r="BC20" s="728"/>
      <c r="BD20" s="728"/>
      <c r="BE20" s="728"/>
      <c r="BF20" s="728"/>
      <c r="BG20" s="726">
        <f>+BG$6*$BT20/SUM($BT$17:$BT$21)</f>
        <v>11075.747494357523</v>
      </c>
      <c r="BH20" s="728"/>
      <c r="BI20" s="728"/>
      <c r="BJ20" s="728"/>
      <c r="BK20" s="727"/>
      <c r="BL20" s="581">
        <f>+BL$6*$BT20/SUM($BT$17:$BT$21)</f>
        <v>39731.632751233694</v>
      </c>
      <c r="BM20" s="728"/>
      <c r="BN20" s="728"/>
      <c r="BO20" s="728"/>
      <c r="BP20" s="728"/>
      <c r="BQ20" s="726">
        <f t="shared" si="10"/>
        <v>62331.190964385445</v>
      </c>
      <c r="BR20" s="581">
        <f t="shared" si="10"/>
        <v>90619.657425117635</v>
      </c>
      <c r="BS20" s="581">
        <f t="shared" si="10"/>
        <v>-54272.657425117628</v>
      </c>
      <c r="BT20" s="620">
        <f>'11県CT508'!H80</f>
        <v>36347</v>
      </c>
      <c r="BU20" s="775"/>
      <c r="BV20" s="743"/>
      <c r="BW20" s="218"/>
      <c r="BX20" s="57">
        <f t="shared" si="11"/>
        <v>0</v>
      </c>
      <c r="BY20" s="33">
        <f t="shared" si="11"/>
        <v>0</v>
      </c>
      <c r="BZ20" s="33">
        <f t="shared" si="11"/>
        <v>0</v>
      </c>
      <c r="CA20" s="33">
        <f t="shared" si="11"/>
        <v>0</v>
      </c>
      <c r="CB20" s="565"/>
      <c r="CC20" s="33">
        <f t="shared" si="11"/>
        <v>0</v>
      </c>
      <c r="CD20" s="33">
        <f t="shared" si="12"/>
        <v>0</v>
      </c>
      <c r="CE20" s="33">
        <f t="shared" si="12"/>
        <v>0</v>
      </c>
      <c r="CF20" s="33">
        <f t="shared" si="12"/>
        <v>0</v>
      </c>
      <c r="CG20" s="33">
        <f t="shared" si="12"/>
        <v>0</v>
      </c>
      <c r="CH20" s="33">
        <f t="shared" si="13"/>
        <v>0</v>
      </c>
      <c r="CI20" s="33">
        <f t="shared" si="13"/>
        <v>0</v>
      </c>
      <c r="CJ20" s="33">
        <f t="shared" si="13"/>
        <v>0</v>
      </c>
      <c r="CK20" s="33">
        <f t="shared" si="14"/>
        <v>0</v>
      </c>
      <c r="CL20" s="33">
        <f t="shared" si="14"/>
        <v>0</v>
      </c>
      <c r="CM20" s="33">
        <f t="shared" si="14"/>
        <v>0</v>
      </c>
      <c r="CN20" s="33">
        <f t="shared" si="14"/>
        <v>0</v>
      </c>
      <c r="CO20" s="33">
        <f t="shared" si="14"/>
        <v>0</v>
      </c>
      <c r="CP20" s="33">
        <f t="shared" si="14"/>
        <v>0</v>
      </c>
      <c r="CQ20" s="60">
        <f t="shared" si="14"/>
        <v>0</v>
      </c>
      <c r="CR20" s="218"/>
      <c r="CS20" s="240">
        <f t="shared" si="6"/>
        <v>0</v>
      </c>
      <c r="CT20" s="11"/>
      <c r="CU20" s="11"/>
      <c r="CV20" s="11"/>
      <c r="CW20" s="25"/>
      <c r="CX20" s="241">
        <f t="shared" si="15"/>
        <v>0</v>
      </c>
      <c r="CY20" s="241"/>
      <c r="CZ20" s="241"/>
      <c r="DA20" s="241"/>
      <c r="DB20" s="241"/>
      <c r="DC20" s="240">
        <f t="shared" si="16"/>
        <v>0</v>
      </c>
      <c r="DD20" s="253"/>
      <c r="DE20" s="253"/>
      <c r="DF20" s="253"/>
      <c r="DG20" s="254"/>
      <c r="DH20" s="240">
        <f t="shared" si="17"/>
        <v>0</v>
      </c>
      <c r="DI20" s="253"/>
      <c r="DJ20" s="253"/>
      <c r="DK20" s="253"/>
      <c r="DL20" s="254"/>
    </row>
    <row r="21" spans="1:116" x14ac:dyDescent="0.2">
      <c r="A21" s="223" t="s">
        <v>440</v>
      </c>
      <c r="B21" s="218" t="s">
        <v>281</v>
      </c>
      <c r="C21" s="224" t="s">
        <v>1845</v>
      </c>
      <c r="D21" s="726">
        <f>+D$6*$BT21/SUM($BT$17:$BT$21)</f>
        <v>0</v>
      </c>
      <c r="E21" s="728"/>
      <c r="F21" s="728"/>
      <c r="G21" s="728"/>
      <c r="H21" s="728"/>
      <c r="I21" s="726">
        <f>+I$6*$BT21/SUM($BT$17:$BT$21)</f>
        <v>5775.1609827474085</v>
      </c>
      <c r="J21" s="728"/>
      <c r="K21" s="728"/>
      <c r="L21" s="728"/>
      <c r="M21" s="727"/>
      <c r="N21" s="581">
        <f>+N$6*$BT21/SUM($BT$17:$BT$21)</f>
        <v>0</v>
      </c>
      <c r="O21" s="728"/>
      <c r="P21" s="728"/>
      <c r="Q21" s="728"/>
      <c r="R21" s="728"/>
      <c r="S21" s="726">
        <f>+S$6*$BT21/SUM($BT$17:$BT$21)</f>
        <v>559.76211698098768</v>
      </c>
      <c r="T21" s="728"/>
      <c r="U21" s="728"/>
      <c r="V21" s="728"/>
      <c r="W21" s="727"/>
      <c r="X21" s="581">
        <f>+X$6*$BT21/SUM($BT$17:$BT$21)</f>
        <v>53.840394399602161</v>
      </c>
      <c r="Y21" s="728"/>
      <c r="Z21" s="728"/>
      <c r="AA21" s="728"/>
      <c r="AB21" s="728"/>
      <c r="AC21" s="726">
        <f>+AC$6*$BT21/SUM($BT$17:$BT$21)</f>
        <v>592.68930033281049</v>
      </c>
      <c r="AD21" s="728"/>
      <c r="AE21" s="728"/>
      <c r="AF21" s="728"/>
      <c r="AG21" s="727"/>
      <c r="AH21" s="581">
        <f>+AH$6*$BT21/SUM($BT$17:$BT$21)</f>
        <v>3716.7670613212958</v>
      </c>
      <c r="AI21" s="728"/>
      <c r="AJ21" s="728"/>
      <c r="AK21" s="728"/>
      <c r="AL21" s="728"/>
      <c r="AM21" s="726">
        <f>+AM$6*$BT21/SUM($BT$17:$BT$21)</f>
        <v>0</v>
      </c>
      <c r="AN21" s="728"/>
      <c r="AO21" s="728"/>
      <c r="AP21" s="728"/>
      <c r="AQ21" s="727"/>
      <c r="AR21" s="581">
        <f>+AR$6*$BT21/SUM($BT$17:$BT$21)</f>
        <v>0</v>
      </c>
      <c r="AS21" s="728"/>
      <c r="AT21" s="728"/>
      <c r="AU21" s="728"/>
      <c r="AV21" s="728"/>
      <c r="AW21" s="726">
        <f>+AW$6*$BT21/SUM($BT$17:$BT$21)</f>
        <v>0</v>
      </c>
      <c r="AX21" s="728"/>
      <c r="AY21" s="728"/>
      <c r="AZ21" s="728"/>
      <c r="BA21" s="727"/>
      <c r="BB21" s="581">
        <f>+BB$6*$BT21/SUM($BT$17:$BT$21)</f>
        <v>0</v>
      </c>
      <c r="BC21" s="728"/>
      <c r="BD21" s="728"/>
      <c r="BE21" s="728"/>
      <c r="BF21" s="728"/>
      <c r="BG21" s="726">
        <f>+BG$6*$BT21/SUM($BT$17:$BT$21)</f>
        <v>14177.822204582839</v>
      </c>
      <c r="BH21" s="728"/>
      <c r="BI21" s="728"/>
      <c r="BJ21" s="728"/>
      <c r="BK21" s="727"/>
      <c r="BL21" s="581">
        <f>+BL$6*$BT21/SUM($BT$17:$BT$21)</f>
        <v>50859.594382387819</v>
      </c>
      <c r="BM21" s="728"/>
      <c r="BN21" s="728"/>
      <c r="BO21" s="728"/>
      <c r="BP21" s="728"/>
      <c r="BQ21" s="726">
        <f t="shared" si="10"/>
        <v>79788.79472858728</v>
      </c>
      <c r="BR21" s="581">
        <f t="shared" si="10"/>
        <v>116000.24213878582</v>
      </c>
      <c r="BS21" s="581">
        <f t="shared" si="10"/>
        <v>-69473.242138785819</v>
      </c>
      <c r="BT21" s="621">
        <f>'11県CT508'!H81</f>
        <v>46527</v>
      </c>
      <c r="BU21" s="775"/>
      <c r="BV21" s="743"/>
      <c r="BW21" s="218"/>
      <c r="BX21" s="57">
        <f t="shared" si="11"/>
        <v>0</v>
      </c>
      <c r="BY21" s="33">
        <f t="shared" si="11"/>
        <v>0</v>
      </c>
      <c r="BZ21" s="33">
        <f t="shared" si="11"/>
        <v>0</v>
      </c>
      <c r="CA21" s="33">
        <f t="shared" si="11"/>
        <v>0</v>
      </c>
      <c r="CB21" s="565"/>
      <c r="CC21" s="33">
        <f t="shared" si="11"/>
        <v>0</v>
      </c>
      <c r="CD21" s="33">
        <f t="shared" ref="CD21:CG35" si="18">+$N21*CD$42/SUM($CD$42:$CG$42)</f>
        <v>0</v>
      </c>
      <c r="CE21" s="33">
        <f t="shared" si="18"/>
        <v>0</v>
      </c>
      <c r="CF21" s="33">
        <f t="shared" si="18"/>
        <v>0</v>
      </c>
      <c r="CG21" s="33">
        <f t="shared" si="18"/>
        <v>0</v>
      </c>
      <c r="CH21" s="33">
        <f t="shared" ref="CH21:CJ35" si="19">+$AR21*CH$42/SUM($CH$42:$CJ$42)</f>
        <v>0</v>
      </c>
      <c r="CI21" s="33">
        <f t="shared" si="19"/>
        <v>0</v>
      </c>
      <c r="CJ21" s="33">
        <f t="shared" si="19"/>
        <v>0</v>
      </c>
      <c r="CK21" s="33">
        <f t="shared" ref="CK21:CQ35" si="20">+$BB21*CK$42/SUM($CK$42:$CQ$42)</f>
        <v>0</v>
      </c>
      <c r="CL21" s="33">
        <f t="shared" si="20"/>
        <v>0</v>
      </c>
      <c r="CM21" s="33">
        <f t="shared" si="20"/>
        <v>0</v>
      </c>
      <c r="CN21" s="33">
        <f t="shared" si="20"/>
        <v>0</v>
      </c>
      <c r="CO21" s="33">
        <f t="shared" si="20"/>
        <v>0</v>
      </c>
      <c r="CP21" s="33">
        <f t="shared" si="20"/>
        <v>0</v>
      </c>
      <c r="CQ21" s="60">
        <f t="shared" si="20"/>
        <v>0</v>
      </c>
      <c r="CR21" s="218"/>
      <c r="CS21" s="240">
        <f t="shared" si="6"/>
        <v>0</v>
      </c>
      <c r="CT21" s="11"/>
      <c r="CU21" s="11"/>
      <c r="CV21" s="11"/>
      <c r="CW21" s="25"/>
      <c r="CX21" s="241">
        <f t="shared" si="15"/>
        <v>0</v>
      </c>
      <c r="CY21" s="241"/>
      <c r="CZ21" s="241"/>
      <c r="DA21" s="241"/>
      <c r="DB21" s="241"/>
      <c r="DC21" s="240">
        <f t="shared" si="16"/>
        <v>0</v>
      </c>
      <c r="DD21" s="253"/>
      <c r="DE21" s="253"/>
      <c r="DF21" s="253"/>
      <c r="DG21" s="254"/>
      <c r="DH21" s="240">
        <f t="shared" si="17"/>
        <v>0</v>
      </c>
      <c r="DI21" s="253"/>
      <c r="DJ21" s="253"/>
      <c r="DK21" s="253"/>
      <c r="DL21" s="254"/>
    </row>
    <row r="22" spans="1:116" x14ac:dyDescent="0.2">
      <c r="A22" s="223" t="s">
        <v>292</v>
      </c>
      <c r="B22" s="218" t="s">
        <v>266</v>
      </c>
      <c r="C22" s="224" t="s">
        <v>554</v>
      </c>
      <c r="D22" s="726">
        <f>+D$7*$BT22/SUM($BT$22:$BT$25)</f>
        <v>37.70501954698738</v>
      </c>
      <c r="E22" s="728"/>
      <c r="F22" s="728"/>
      <c r="G22" s="728"/>
      <c r="H22" s="728"/>
      <c r="I22" s="726">
        <f>+I$7*$BT22/SUM($BT$22:$BT$25)</f>
        <v>16.035468083201529</v>
      </c>
      <c r="J22" s="728"/>
      <c r="K22" s="728"/>
      <c r="L22" s="728"/>
      <c r="M22" s="727"/>
      <c r="N22" s="581">
        <f>+N$7*$BT22/SUM($BT$22:$BT$25)</f>
        <v>1603.1134172908771</v>
      </c>
      <c r="O22" s="728"/>
      <c r="P22" s="728"/>
      <c r="Q22" s="728"/>
      <c r="R22" s="728"/>
      <c r="S22" s="726">
        <f>+S$7*$BT22/SUM($BT$22:$BT$25)</f>
        <v>12819.706645975708</v>
      </c>
      <c r="T22" s="728"/>
      <c r="U22" s="728"/>
      <c r="V22" s="728"/>
      <c r="W22" s="727"/>
      <c r="X22" s="581">
        <f>+X$7*$BT22/SUM($BT$22:$BT$25)</f>
        <v>3.9005192634814527</v>
      </c>
      <c r="Y22" s="728"/>
      <c r="Z22" s="728"/>
      <c r="AA22" s="728"/>
      <c r="AB22" s="728"/>
      <c r="AC22" s="726">
        <f>+AC$7*$BT22/SUM($BT$22:$BT$25)</f>
        <v>744.99917932495748</v>
      </c>
      <c r="AD22" s="728"/>
      <c r="AE22" s="728"/>
      <c r="AF22" s="728"/>
      <c r="AG22" s="727"/>
      <c r="AH22" s="581">
        <f>+AH$7*$BT22/SUM($BT$22:$BT$25)</f>
        <v>8931.7557223432505</v>
      </c>
      <c r="AI22" s="728"/>
      <c r="AJ22" s="728"/>
      <c r="AK22" s="728"/>
      <c r="AL22" s="728"/>
      <c r="AM22" s="726">
        <f>+AM$7*$BT22/SUM($BT$22:$BT$25)</f>
        <v>4108.1135665045213</v>
      </c>
      <c r="AN22" s="728"/>
      <c r="AO22" s="728"/>
      <c r="AP22" s="728"/>
      <c r="AQ22" s="727"/>
      <c r="AR22" s="581">
        <f>+AR$7*$BT22/SUM($BT$22:$BT$25)</f>
        <v>0</v>
      </c>
      <c r="AS22" s="728"/>
      <c r="AT22" s="728"/>
      <c r="AU22" s="728"/>
      <c r="AV22" s="728"/>
      <c r="AW22" s="726">
        <f>+AW$7*$BT22/SUM($BT$22:$BT$25)</f>
        <v>0</v>
      </c>
      <c r="AX22" s="728"/>
      <c r="AY22" s="728"/>
      <c r="AZ22" s="728"/>
      <c r="BA22" s="727"/>
      <c r="BB22" s="581">
        <f>+BB$7*$BT22/SUM($BT$22:$BT$25)</f>
        <v>0</v>
      </c>
      <c r="BC22" s="728"/>
      <c r="BD22" s="728"/>
      <c r="BE22" s="728"/>
      <c r="BF22" s="728"/>
      <c r="BG22" s="726">
        <f>+BG$7*$BT22/SUM($BT$22:$BT$25)</f>
        <v>6033.2365185472563</v>
      </c>
      <c r="BH22" s="728"/>
      <c r="BI22" s="728"/>
      <c r="BJ22" s="728"/>
      <c r="BK22" s="727"/>
      <c r="BL22" s="581">
        <f>+BL$7*$BT22/SUM($BT$22:$BT$25)</f>
        <v>20537.100704288401</v>
      </c>
      <c r="BM22" s="728"/>
      <c r="BN22" s="728"/>
      <c r="BO22" s="728"/>
      <c r="BP22" s="728"/>
      <c r="BQ22" s="726">
        <f t="shared" ref="BQ22:BS25" si="21">+BQ$7*$BT22/SUM($BT$22:$BT$25)</f>
        <v>57879.805350801274</v>
      </c>
      <c r="BR22" s="581">
        <f t="shared" si="21"/>
        <v>98814.021456922026</v>
      </c>
      <c r="BS22" s="581">
        <f t="shared" si="21"/>
        <v>-40724.021456922019</v>
      </c>
      <c r="BT22" s="620">
        <f>'11県CT508'!H83</f>
        <v>58090</v>
      </c>
      <c r="BU22" s="775"/>
      <c r="BV22" s="743"/>
      <c r="BW22" s="218"/>
      <c r="BX22" s="57">
        <f t="shared" si="11"/>
        <v>79.153396069944094</v>
      </c>
      <c r="BY22" s="33">
        <f t="shared" si="11"/>
        <v>170.60200083736513</v>
      </c>
      <c r="BZ22" s="33">
        <f t="shared" si="11"/>
        <v>9.6639383536589314</v>
      </c>
      <c r="CA22" s="33">
        <f t="shared" si="11"/>
        <v>434.72174175797181</v>
      </c>
      <c r="CB22" s="565"/>
      <c r="CC22" s="33">
        <f t="shared" si="11"/>
        <v>556.4777967582786</v>
      </c>
      <c r="CD22" s="33">
        <f t="shared" si="18"/>
        <v>694.77497396540514</v>
      </c>
      <c r="CE22" s="33">
        <f t="shared" si="18"/>
        <v>8.1928190250697632</v>
      </c>
      <c r="CF22" s="33">
        <f t="shared" si="18"/>
        <v>843.04705783955103</v>
      </c>
      <c r="CG22" s="33">
        <f t="shared" si="18"/>
        <v>57.098566460851174</v>
      </c>
      <c r="CH22" s="33">
        <f t="shared" si="19"/>
        <v>0</v>
      </c>
      <c r="CI22" s="33">
        <f t="shared" si="19"/>
        <v>0</v>
      </c>
      <c r="CJ22" s="33">
        <f t="shared" si="19"/>
        <v>0</v>
      </c>
      <c r="CK22" s="33">
        <f t="shared" si="20"/>
        <v>0</v>
      </c>
      <c r="CL22" s="33">
        <f t="shared" si="20"/>
        <v>0</v>
      </c>
      <c r="CM22" s="33">
        <f t="shared" si="20"/>
        <v>0</v>
      </c>
      <c r="CN22" s="33">
        <f t="shared" si="20"/>
        <v>0</v>
      </c>
      <c r="CO22" s="33">
        <f t="shared" si="20"/>
        <v>0</v>
      </c>
      <c r="CP22" s="33">
        <f t="shared" si="20"/>
        <v>0</v>
      </c>
      <c r="CQ22" s="60">
        <f t="shared" si="20"/>
        <v>0</v>
      </c>
      <c r="CR22" s="218"/>
      <c r="CS22" s="240">
        <f t="shared" si="6"/>
        <v>1171.4654777072744</v>
      </c>
      <c r="CT22" s="11"/>
      <c r="CU22" s="11"/>
      <c r="CV22" s="11"/>
      <c r="CW22" s="25"/>
      <c r="CX22" s="241">
        <f t="shared" si="15"/>
        <v>900.14562430040223</v>
      </c>
      <c r="CY22" s="241"/>
      <c r="CZ22" s="241"/>
      <c r="DA22" s="241"/>
      <c r="DB22" s="241"/>
      <c r="DC22" s="240">
        <f t="shared" si="16"/>
        <v>0</v>
      </c>
      <c r="DD22" s="253"/>
      <c r="DE22" s="253"/>
      <c r="DF22" s="253"/>
      <c r="DG22" s="254"/>
      <c r="DH22" s="240">
        <f t="shared" si="17"/>
        <v>0</v>
      </c>
      <c r="DI22" s="253"/>
      <c r="DJ22" s="253"/>
      <c r="DK22" s="253"/>
      <c r="DL22" s="254"/>
    </row>
    <row r="23" spans="1:116" x14ac:dyDescent="0.2">
      <c r="A23" s="223" t="s">
        <v>292</v>
      </c>
      <c r="B23" s="218" t="s">
        <v>215</v>
      </c>
      <c r="C23" s="224" t="s">
        <v>555</v>
      </c>
      <c r="D23" s="726">
        <f>+D$7*$BT23/SUM($BT$22:$BT$25)</f>
        <v>0.44461935599391206</v>
      </c>
      <c r="E23" s="728"/>
      <c r="F23" s="728"/>
      <c r="G23" s="728"/>
      <c r="H23" s="728"/>
      <c r="I23" s="726">
        <f>+I$7*$BT23/SUM($BT$22:$BT$25)</f>
        <v>0.1890909904801695</v>
      </c>
      <c r="J23" s="728"/>
      <c r="K23" s="728"/>
      <c r="L23" s="728"/>
      <c r="M23" s="727"/>
      <c r="N23" s="581">
        <f>+N$7*$BT23/SUM($BT$22:$BT$25)</f>
        <v>18.903988480706676</v>
      </c>
      <c r="O23" s="728"/>
      <c r="P23" s="728"/>
      <c r="Q23" s="728"/>
      <c r="R23" s="728"/>
      <c r="S23" s="726">
        <f>+S$7*$BT23/SUM($BT$22:$BT$25)</f>
        <v>151.17058103793011</v>
      </c>
      <c r="T23" s="728"/>
      <c r="U23" s="728"/>
      <c r="V23" s="728"/>
      <c r="W23" s="727"/>
      <c r="X23" s="581">
        <f>+X$7*$BT23/SUM($BT$22:$BT$25)</f>
        <v>4.5995105792473664E-2</v>
      </c>
      <c r="Y23" s="728"/>
      <c r="Z23" s="728"/>
      <c r="AA23" s="728"/>
      <c r="AB23" s="728"/>
      <c r="AC23" s="726">
        <f>+AC$7*$BT23/SUM($BT$22:$BT$25)</f>
        <v>8.7850652063624697</v>
      </c>
      <c r="AD23" s="728"/>
      <c r="AE23" s="728"/>
      <c r="AF23" s="728"/>
      <c r="AG23" s="727"/>
      <c r="AH23" s="581">
        <f>+AH$7*$BT23/SUM($BT$22:$BT$25)</f>
        <v>105.32368169745442</v>
      </c>
      <c r="AI23" s="728"/>
      <c r="AJ23" s="728"/>
      <c r="AK23" s="728"/>
      <c r="AL23" s="728"/>
      <c r="AM23" s="726">
        <f>+AM$7*$BT23/SUM($BT$22:$BT$25)</f>
        <v>48.44306753409532</v>
      </c>
      <c r="AN23" s="728"/>
      <c r="AO23" s="728"/>
      <c r="AP23" s="728"/>
      <c r="AQ23" s="727"/>
      <c r="AR23" s="581">
        <f>+AR$7*$BT23/SUM($BT$22:$BT$25)</f>
        <v>0</v>
      </c>
      <c r="AS23" s="728"/>
      <c r="AT23" s="728"/>
      <c r="AU23" s="728"/>
      <c r="AV23" s="728"/>
      <c r="AW23" s="726">
        <f>+AW$7*$BT23/SUM($BT$22:$BT$25)</f>
        <v>0</v>
      </c>
      <c r="AX23" s="728"/>
      <c r="AY23" s="728"/>
      <c r="AZ23" s="728"/>
      <c r="BA23" s="727"/>
      <c r="BB23" s="581">
        <f>+BB$7*$BT23/SUM($BT$22:$BT$25)</f>
        <v>0</v>
      </c>
      <c r="BC23" s="728"/>
      <c r="BD23" s="728"/>
      <c r="BE23" s="728"/>
      <c r="BF23" s="728"/>
      <c r="BG23" s="726">
        <f>+BG$7*$BT23/SUM($BT$22:$BT$25)</f>
        <v>71.144207526336203</v>
      </c>
      <c r="BH23" s="728"/>
      <c r="BI23" s="728"/>
      <c r="BJ23" s="728"/>
      <c r="BK23" s="727"/>
      <c r="BL23" s="581">
        <f>+BL$7*$BT23/SUM($BT$22:$BT$25)</f>
        <v>242.1744531319944</v>
      </c>
      <c r="BM23" s="728"/>
      <c r="BN23" s="728"/>
      <c r="BO23" s="728"/>
      <c r="BP23" s="728"/>
      <c r="BQ23" s="726">
        <f t="shared" si="21"/>
        <v>682.52137485451669</v>
      </c>
      <c r="BR23" s="581">
        <f t="shared" si="21"/>
        <v>1165.2195678772866</v>
      </c>
      <c r="BS23" s="581">
        <f t="shared" si="21"/>
        <v>-480.21956787728669</v>
      </c>
      <c r="BT23" s="620">
        <f>'11県CT508'!H84</f>
        <v>685</v>
      </c>
      <c r="BU23" s="775"/>
      <c r="BV23" s="743"/>
      <c r="BW23" s="218"/>
      <c r="BX23" s="57">
        <f t="shared" si="11"/>
        <v>0.9333805527270046</v>
      </c>
      <c r="BY23" s="33">
        <f t="shared" si="11"/>
        <v>2.0117467821242059</v>
      </c>
      <c r="BZ23" s="33">
        <f t="shared" si="11"/>
        <v>0.11395761356957082</v>
      </c>
      <c r="CA23" s="33">
        <f t="shared" si="11"/>
        <v>5.1262591341747408</v>
      </c>
      <c r="CB23" s="565"/>
      <c r="CC23" s="33">
        <f t="shared" si="11"/>
        <v>6.5620122358309674</v>
      </c>
      <c r="CD23" s="33">
        <f t="shared" si="18"/>
        <v>8.1928190250697632</v>
      </c>
      <c r="CE23" s="33">
        <f t="shared" si="18"/>
        <v>9.6610105563311899E-2</v>
      </c>
      <c r="CF23" s="33">
        <f t="shared" si="18"/>
        <v>9.9412503807900219</v>
      </c>
      <c r="CG23" s="33">
        <f t="shared" si="18"/>
        <v>0.67330896928357808</v>
      </c>
      <c r="CH23" s="33">
        <f t="shared" si="19"/>
        <v>0</v>
      </c>
      <c r="CI23" s="33">
        <f t="shared" si="19"/>
        <v>0</v>
      </c>
      <c r="CJ23" s="33">
        <f t="shared" si="19"/>
        <v>0</v>
      </c>
      <c r="CK23" s="33">
        <f t="shared" si="20"/>
        <v>0</v>
      </c>
      <c r="CL23" s="33">
        <f t="shared" si="20"/>
        <v>0</v>
      </c>
      <c r="CM23" s="33">
        <f t="shared" si="20"/>
        <v>0</v>
      </c>
      <c r="CN23" s="33">
        <f t="shared" si="20"/>
        <v>0</v>
      </c>
      <c r="CO23" s="33">
        <f t="shared" si="20"/>
        <v>0</v>
      </c>
      <c r="CP23" s="33">
        <f t="shared" si="20"/>
        <v>0</v>
      </c>
      <c r="CQ23" s="60">
        <f t="shared" si="20"/>
        <v>0</v>
      </c>
      <c r="CR23" s="218"/>
      <c r="CS23" s="240">
        <f t="shared" si="6"/>
        <v>13.813975765699485</v>
      </c>
      <c r="CT23" s="11"/>
      <c r="CU23" s="11"/>
      <c r="CV23" s="11"/>
      <c r="CW23" s="25"/>
      <c r="CX23" s="241">
        <f t="shared" si="15"/>
        <v>10.6145593500736</v>
      </c>
      <c r="CY23" s="241"/>
      <c r="CZ23" s="241"/>
      <c r="DA23" s="241"/>
      <c r="DB23" s="241"/>
      <c r="DC23" s="240">
        <f t="shared" si="16"/>
        <v>0</v>
      </c>
      <c r="DD23" s="253"/>
      <c r="DE23" s="253"/>
      <c r="DF23" s="253"/>
      <c r="DG23" s="254"/>
      <c r="DH23" s="240">
        <f t="shared" si="17"/>
        <v>0</v>
      </c>
      <c r="DI23" s="253"/>
      <c r="DJ23" s="253"/>
      <c r="DK23" s="253"/>
      <c r="DL23" s="254"/>
    </row>
    <row r="24" spans="1:116" x14ac:dyDescent="0.2">
      <c r="A24" s="223" t="s">
        <v>292</v>
      </c>
      <c r="B24" s="218" t="s">
        <v>204</v>
      </c>
      <c r="C24" s="224" t="s">
        <v>556</v>
      </c>
      <c r="D24" s="726">
        <f>+D$7*$BT24/SUM($BT$22:$BT$25)</f>
        <v>45.751656271449463</v>
      </c>
      <c r="E24" s="728"/>
      <c r="F24" s="728"/>
      <c r="G24" s="728"/>
      <c r="H24" s="728"/>
      <c r="I24" s="726">
        <f>+I$7*$BT24/SUM($BT$22:$BT$25)</f>
        <v>19.457600943030229</v>
      </c>
      <c r="J24" s="728"/>
      <c r="K24" s="728"/>
      <c r="L24" s="728"/>
      <c r="M24" s="727"/>
      <c r="N24" s="581">
        <f>+N$7*$BT24/SUM($BT$22:$BT$25)</f>
        <v>1945.2342131964547</v>
      </c>
      <c r="O24" s="728"/>
      <c r="P24" s="728"/>
      <c r="Q24" s="728"/>
      <c r="R24" s="728"/>
      <c r="S24" s="726">
        <f>+S$7*$BT24/SUM($BT$22:$BT$25)</f>
        <v>15555.563132292817</v>
      </c>
      <c r="T24" s="728"/>
      <c r="U24" s="728"/>
      <c r="V24" s="728"/>
      <c r="W24" s="727"/>
      <c r="X24" s="581">
        <f>+X$7*$BT24/SUM($BT$22:$BT$25)</f>
        <v>4.7329299591154612</v>
      </c>
      <c r="Y24" s="728"/>
      <c r="Z24" s="728"/>
      <c r="AA24" s="728"/>
      <c r="AB24" s="728"/>
      <c r="AC24" s="726">
        <f>+AC$7*$BT24/SUM($BT$22:$BT$25)</f>
        <v>903.98962219105317</v>
      </c>
      <c r="AD24" s="728"/>
      <c r="AE24" s="728"/>
      <c r="AF24" s="728"/>
      <c r="AG24" s="727"/>
      <c r="AH24" s="581">
        <f>+AH$7*$BT24/SUM($BT$22:$BT$25)</f>
        <v>10837.883725267839</v>
      </c>
      <c r="AI24" s="728"/>
      <c r="AJ24" s="728"/>
      <c r="AK24" s="728"/>
      <c r="AL24" s="728"/>
      <c r="AM24" s="726">
        <f>+AM$7*$BT24/SUM($BT$22:$BT$25)</f>
        <v>4984.8270091617178</v>
      </c>
      <c r="AN24" s="728"/>
      <c r="AO24" s="728"/>
      <c r="AP24" s="728"/>
      <c r="AQ24" s="727"/>
      <c r="AR24" s="581">
        <f>+AR$7*$BT24/SUM($BT$22:$BT$25)</f>
        <v>0</v>
      </c>
      <c r="AS24" s="728"/>
      <c r="AT24" s="728"/>
      <c r="AU24" s="728"/>
      <c r="AV24" s="728"/>
      <c r="AW24" s="726">
        <f>+AW$7*$BT24/SUM($BT$22:$BT$25)</f>
        <v>0</v>
      </c>
      <c r="AX24" s="728"/>
      <c r="AY24" s="728"/>
      <c r="AZ24" s="728"/>
      <c r="BA24" s="727"/>
      <c r="BB24" s="581">
        <f>+BB$7*$BT24/SUM($BT$22:$BT$25)</f>
        <v>0</v>
      </c>
      <c r="BC24" s="728"/>
      <c r="BD24" s="728"/>
      <c r="BE24" s="728"/>
      <c r="BF24" s="728"/>
      <c r="BG24" s="726">
        <f>+BG$7*$BT24/SUM($BT$22:$BT$25)</f>
        <v>7320.7908845384818</v>
      </c>
      <c r="BH24" s="728"/>
      <c r="BI24" s="728"/>
      <c r="BJ24" s="728"/>
      <c r="BK24" s="727"/>
      <c r="BL24" s="581">
        <f>+BL$7*$BT24/SUM($BT$22:$BT$25)</f>
        <v>24919.927996956041</v>
      </c>
      <c r="BM24" s="728"/>
      <c r="BN24" s="728"/>
      <c r="BO24" s="728"/>
      <c r="BP24" s="728"/>
      <c r="BQ24" s="726">
        <f t="shared" si="21"/>
        <v>70231.947663314335</v>
      </c>
      <c r="BR24" s="581">
        <f t="shared" si="21"/>
        <v>119901.94405980482</v>
      </c>
      <c r="BS24" s="581">
        <f t="shared" si="21"/>
        <v>-49414.944059804831</v>
      </c>
      <c r="BT24" s="620">
        <f>'11県CT508'!H86</f>
        <v>70487</v>
      </c>
      <c r="BU24" s="775"/>
      <c r="BV24" s="743"/>
      <c r="BW24" s="218"/>
      <c r="BX24" s="57">
        <f t="shared" si="11"/>
        <v>96.045540175282284</v>
      </c>
      <c r="BY24" s="33">
        <f t="shared" si="11"/>
        <v>207.01021230888887</v>
      </c>
      <c r="BZ24" s="33">
        <f t="shared" si="11"/>
        <v>11.726321617048669</v>
      </c>
      <c r="CA24" s="33">
        <f t="shared" si="11"/>
        <v>527.49580670156934</v>
      </c>
      <c r="CB24" s="565"/>
      <c r="CC24" s="33">
        <f t="shared" si="11"/>
        <v>675.23584885695959</v>
      </c>
      <c r="CD24" s="33">
        <f t="shared" si="18"/>
        <v>843.04705783955092</v>
      </c>
      <c r="CE24" s="33">
        <f t="shared" si="18"/>
        <v>9.9412503807900219</v>
      </c>
      <c r="CF24" s="33">
        <f t="shared" si="18"/>
        <v>1022.9619205704327</v>
      </c>
      <c r="CG24" s="33">
        <f t="shared" si="18"/>
        <v>69.283984405681124</v>
      </c>
      <c r="CH24" s="33">
        <f t="shared" si="19"/>
        <v>0</v>
      </c>
      <c r="CI24" s="33">
        <f t="shared" si="19"/>
        <v>0</v>
      </c>
      <c r="CJ24" s="33">
        <f t="shared" si="19"/>
        <v>0</v>
      </c>
      <c r="CK24" s="33">
        <f t="shared" si="20"/>
        <v>0</v>
      </c>
      <c r="CL24" s="33">
        <f t="shared" si="20"/>
        <v>0</v>
      </c>
      <c r="CM24" s="33">
        <f t="shared" si="20"/>
        <v>0</v>
      </c>
      <c r="CN24" s="33">
        <f t="shared" si="20"/>
        <v>0</v>
      </c>
      <c r="CO24" s="33">
        <f t="shared" si="20"/>
        <v>0</v>
      </c>
      <c r="CP24" s="33">
        <f t="shared" si="20"/>
        <v>0</v>
      </c>
      <c r="CQ24" s="60">
        <f t="shared" si="20"/>
        <v>0</v>
      </c>
      <c r="CR24" s="218"/>
      <c r="CS24" s="240">
        <f t="shared" si="6"/>
        <v>1421.4681894844664</v>
      </c>
      <c r="CT24" s="11"/>
      <c r="CU24" s="11"/>
      <c r="CV24" s="11"/>
      <c r="CW24" s="25"/>
      <c r="CX24" s="241">
        <f t="shared" si="15"/>
        <v>1092.2459049761137</v>
      </c>
      <c r="CY24" s="241"/>
      <c r="CZ24" s="241"/>
      <c r="DA24" s="241"/>
      <c r="DB24" s="241"/>
      <c r="DC24" s="240">
        <f t="shared" si="16"/>
        <v>0</v>
      </c>
      <c r="DD24" s="253"/>
      <c r="DE24" s="253"/>
      <c r="DF24" s="253"/>
      <c r="DG24" s="254"/>
      <c r="DH24" s="240">
        <f t="shared" si="17"/>
        <v>0</v>
      </c>
      <c r="DI24" s="253"/>
      <c r="DJ24" s="253"/>
      <c r="DK24" s="253"/>
      <c r="DL24" s="254"/>
    </row>
    <row r="25" spans="1:116" x14ac:dyDescent="0.2">
      <c r="A25" s="223" t="s">
        <v>292</v>
      </c>
      <c r="B25" s="218" t="s">
        <v>141</v>
      </c>
      <c r="C25" s="224" t="s">
        <v>557</v>
      </c>
      <c r="D25" s="726">
        <f>+D$7*$BT25/SUM($BT$22:$BT$25)</f>
        <v>3.09870482556925</v>
      </c>
      <c r="E25" s="728"/>
      <c r="F25" s="728"/>
      <c r="G25" s="728"/>
      <c r="H25" s="728"/>
      <c r="I25" s="726">
        <f>+I$7*$BT25/SUM($BT$22:$BT$25)</f>
        <v>1.3178399832880718</v>
      </c>
      <c r="J25" s="728"/>
      <c r="K25" s="728"/>
      <c r="L25" s="728"/>
      <c r="M25" s="727"/>
      <c r="N25" s="581">
        <f>+N$7*$BT25/SUM($BT$22:$BT$25)</f>
        <v>131.74838103196157</v>
      </c>
      <c r="O25" s="728"/>
      <c r="P25" s="728"/>
      <c r="Q25" s="728"/>
      <c r="R25" s="728"/>
      <c r="S25" s="726">
        <f>+S$7*$BT25/SUM($BT$22:$BT$25)</f>
        <v>1053.5596406935449</v>
      </c>
      <c r="T25" s="728"/>
      <c r="U25" s="728"/>
      <c r="V25" s="728"/>
      <c r="W25" s="727"/>
      <c r="X25" s="581">
        <f>+X$7*$BT25/SUM($BT$22:$BT$25)</f>
        <v>0.32055567161061205</v>
      </c>
      <c r="Y25" s="728"/>
      <c r="Z25" s="728"/>
      <c r="AA25" s="728"/>
      <c r="AB25" s="728"/>
      <c r="AC25" s="726">
        <f>+AC$7*$BT25/SUM($BT$22:$BT$25)</f>
        <v>61.226133277626907</v>
      </c>
      <c r="AD25" s="728"/>
      <c r="AE25" s="728"/>
      <c r="AF25" s="728"/>
      <c r="AG25" s="727"/>
      <c r="AH25" s="581">
        <f>+AH$7*$BT25/SUM($BT$22:$BT$25)</f>
        <v>734.03687069145599</v>
      </c>
      <c r="AI25" s="728"/>
      <c r="AJ25" s="728"/>
      <c r="AK25" s="728"/>
      <c r="AL25" s="728"/>
      <c r="AM25" s="726">
        <f>+AM$7*$BT25/SUM($BT$22:$BT$25)</f>
        <v>337.61635679966577</v>
      </c>
      <c r="AN25" s="728"/>
      <c r="AO25" s="728"/>
      <c r="AP25" s="728"/>
      <c r="AQ25" s="727"/>
      <c r="AR25" s="581">
        <f>+AR$7*$BT25/SUM($BT$22:$BT$25)</f>
        <v>0</v>
      </c>
      <c r="AS25" s="728"/>
      <c r="AT25" s="728"/>
      <c r="AU25" s="728"/>
      <c r="AV25" s="728"/>
      <c r="AW25" s="726">
        <f>+AW$7*$BT25/SUM($BT$22:$BT$25)</f>
        <v>0</v>
      </c>
      <c r="AX25" s="728"/>
      <c r="AY25" s="728"/>
      <c r="AZ25" s="728"/>
      <c r="BA25" s="727"/>
      <c r="BB25" s="581">
        <f>+BB$7*$BT25/SUM($BT$22:$BT$25)</f>
        <v>0</v>
      </c>
      <c r="BC25" s="728"/>
      <c r="BD25" s="728"/>
      <c r="BE25" s="728"/>
      <c r="BF25" s="728"/>
      <c r="BG25" s="726">
        <f>+BG$7*$BT25/SUM($BT$22:$BT$25)</f>
        <v>495.82838938792565</v>
      </c>
      <c r="BH25" s="728"/>
      <c r="BI25" s="728"/>
      <c r="BJ25" s="728"/>
      <c r="BK25" s="727"/>
      <c r="BL25" s="581">
        <f>+BL$7*$BT25/SUM($BT$22:$BT$25)</f>
        <v>1687.7968456235637</v>
      </c>
      <c r="BM25" s="728"/>
      <c r="BN25" s="728"/>
      <c r="BO25" s="728"/>
      <c r="BP25" s="728"/>
      <c r="BQ25" s="726">
        <f t="shared" si="21"/>
        <v>4756.7256110298722</v>
      </c>
      <c r="BR25" s="581">
        <f t="shared" si="21"/>
        <v>8120.8149153958639</v>
      </c>
      <c r="BS25" s="581">
        <f t="shared" si="21"/>
        <v>-3346.8149153958639</v>
      </c>
      <c r="BT25" s="620">
        <f>'11県CT508'!H87</f>
        <v>4774</v>
      </c>
      <c r="BU25" s="775"/>
      <c r="BV25" s="743"/>
      <c r="BW25" s="218"/>
      <c r="BX25" s="57">
        <f t="shared" si="11"/>
        <v>6.5050492828010507</v>
      </c>
      <c r="BY25" s="33">
        <f t="shared" si="11"/>
        <v>14.020553485928406</v>
      </c>
      <c r="BZ25" s="33">
        <f t="shared" si="11"/>
        <v>0.79420970391406009</v>
      </c>
      <c r="CA25" s="33">
        <f t="shared" si="11"/>
        <v>35.72665854970834</v>
      </c>
      <c r="CB25" s="565"/>
      <c r="CC25" s="33">
        <f t="shared" si="11"/>
        <v>45.732914472783996</v>
      </c>
      <c r="CD25" s="33">
        <f t="shared" si="18"/>
        <v>57.098566460851174</v>
      </c>
      <c r="CE25" s="33">
        <f t="shared" si="18"/>
        <v>0.6733089692835782</v>
      </c>
      <c r="CF25" s="33">
        <f t="shared" si="18"/>
        <v>69.283984405681124</v>
      </c>
      <c r="CG25" s="33">
        <f t="shared" si="18"/>
        <v>4.6925211961456963</v>
      </c>
      <c r="CH25" s="33">
        <f t="shared" si="19"/>
        <v>0</v>
      </c>
      <c r="CI25" s="33">
        <f t="shared" si="19"/>
        <v>0</v>
      </c>
      <c r="CJ25" s="33">
        <f t="shared" si="19"/>
        <v>0</v>
      </c>
      <c r="CK25" s="33">
        <f t="shared" si="20"/>
        <v>0</v>
      </c>
      <c r="CL25" s="33">
        <f t="shared" si="20"/>
        <v>0</v>
      </c>
      <c r="CM25" s="33">
        <f t="shared" si="20"/>
        <v>0</v>
      </c>
      <c r="CN25" s="33">
        <f t="shared" si="20"/>
        <v>0</v>
      </c>
      <c r="CO25" s="33">
        <f t="shared" si="20"/>
        <v>0</v>
      </c>
      <c r="CP25" s="33">
        <f t="shared" si="20"/>
        <v>0</v>
      </c>
      <c r="CQ25" s="60">
        <f t="shared" si="20"/>
        <v>0</v>
      </c>
      <c r="CR25" s="218"/>
      <c r="CS25" s="240">
        <f t="shared" si="6"/>
        <v>96.274336212334802</v>
      </c>
      <c r="CT25" s="11"/>
      <c r="CU25" s="11"/>
      <c r="CV25" s="11"/>
      <c r="CW25" s="25"/>
      <c r="CX25" s="241">
        <f t="shared" si="15"/>
        <v>73.976505601826815</v>
      </c>
      <c r="CY25" s="241"/>
      <c r="CZ25" s="241"/>
      <c r="DA25" s="241"/>
      <c r="DB25" s="241"/>
      <c r="DC25" s="240">
        <f t="shared" si="16"/>
        <v>0</v>
      </c>
      <c r="DD25" s="253"/>
      <c r="DE25" s="253"/>
      <c r="DF25" s="253"/>
      <c r="DG25" s="254"/>
      <c r="DH25" s="240">
        <f t="shared" si="17"/>
        <v>0</v>
      </c>
      <c r="DI25" s="253"/>
      <c r="DJ25" s="253"/>
      <c r="DK25" s="253"/>
      <c r="DL25" s="254"/>
    </row>
    <row r="26" spans="1:116" x14ac:dyDescent="0.2">
      <c r="A26" s="223" t="s">
        <v>264</v>
      </c>
      <c r="B26" s="218" t="s">
        <v>266</v>
      </c>
      <c r="C26" s="224" t="s">
        <v>560</v>
      </c>
      <c r="D26" s="726">
        <f>+D$13*$BT26/SUM($BT$26:$BT$28)</f>
        <v>0</v>
      </c>
      <c r="E26" s="728"/>
      <c r="F26" s="728"/>
      <c r="G26" s="728"/>
      <c r="H26" s="728"/>
      <c r="I26" s="726">
        <f>+I$13*$BT26/SUM($BT$26:$BT$28)</f>
        <v>10.050271716687865</v>
      </c>
      <c r="J26" s="728"/>
      <c r="K26" s="728"/>
      <c r="L26" s="728"/>
      <c r="M26" s="727"/>
      <c r="N26" s="581">
        <f>+N$13*$BT26/SUM($BT$26:$BT$28)</f>
        <v>0</v>
      </c>
      <c r="O26" s="728"/>
      <c r="P26" s="728"/>
      <c r="Q26" s="728"/>
      <c r="R26" s="728"/>
      <c r="S26" s="726">
        <f>+S$13*$BT26/SUM($BT$26:$BT$28)</f>
        <v>127.15778563287689</v>
      </c>
      <c r="T26" s="728"/>
      <c r="U26" s="728"/>
      <c r="V26" s="728"/>
      <c r="W26" s="727"/>
      <c r="X26" s="581">
        <f>+X$13*$BT26/SUM($BT$26:$BT$28)</f>
        <v>119.72932392923803</v>
      </c>
      <c r="Y26" s="728"/>
      <c r="Z26" s="728"/>
      <c r="AA26" s="728"/>
      <c r="AB26" s="728"/>
      <c r="AC26" s="726">
        <f>+AC$13*$BT26/SUM($BT$26:$BT$28)</f>
        <v>1.747873342032672</v>
      </c>
      <c r="AD26" s="728"/>
      <c r="AE26" s="728"/>
      <c r="AF26" s="728"/>
      <c r="AG26" s="727"/>
      <c r="AH26" s="581">
        <f>+AH$13*$BT26/SUM($BT$26:$BT$28)</f>
        <v>235.52593283890255</v>
      </c>
      <c r="AI26" s="728"/>
      <c r="AJ26" s="728"/>
      <c r="AK26" s="728"/>
      <c r="AL26" s="728"/>
      <c r="AM26" s="726">
        <f>+AM$13*$BT26/SUM($BT$26:$BT$28)</f>
        <v>40.20108686675146</v>
      </c>
      <c r="AN26" s="728"/>
      <c r="AO26" s="728"/>
      <c r="AP26" s="728"/>
      <c r="AQ26" s="727"/>
      <c r="AR26" s="581">
        <f>+AR$13*$BT26/SUM($BT$26:$BT$28)</f>
        <v>4323.8016798533226</v>
      </c>
      <c r="AS26" s="728"/>
      <c r="AT26" s="728"/>
      <c r="AU26" s="728"/>
      <c r="AV26" s="728"/>
      <c r="AW26" s="726">
        <f>+AW$13*$BT26/SUM($BT$26:$BT$28)</f>
        <v>0</v>
      </c>
      <c r="AX26" s="728"/>
      <c r="AY26" s="728"/>
      <c r="AZ26" s="728"/>
      <c r="BA26" s="727"/>
      <c r="BB26" s="581">
        <f>+BB$13*$BT26/SUM($BT$26:$BT$28)</f>
        <v>0</v>
      </c>
      <c r="BC26" s="728"/>
      <c r="BD26" s="728"/>
      <c r="BE26" s="728"/>
      <c r="BF26" s="728"/>
      <c r="BG26" s="726">
        <f>+BG$13*$BT26/SUM($BT$26:$BT$28)</f>
        <v>10078.237690160388</v>
      </c>
      <c r="BH26" s="728"/>
      <c r="BI26" s="728"/>
      <c r="BJ26" s="728"/>
      <c r="BK26" s="727"/>
      <c r="BL26" s="581">
        <f>+BL$13*$BT26/SUM($BT$26:$BT$28)</f>
        <v>40599.1650203994</v>
      </c>
      <c r="BM26" s="728"/>
      <c r="BN26" s="728"/>
      <c r="BO26" s="728"/>
      <c r="BP26" s="728"/>
      <c r="BQ26" s="726">
        <f t="shared" ref="BQ26:BS28" si="22">+BQ$13*$BT26/SUM($BT$26:$BT$28)</f>
        <v>57955.547306783832</v>
      </c>
      <c r="BR26" s="581">
        <f t="shared" si="22"/>
        <v>104703.29377611866</v>
      </c>
      <c r="BS26" s="581">
        <f t="shared" si="22"/>
        <v>-51794.293776118662</v>
      </c>
      <c r="BT26" s="625">
        <f>'11県CT508'!H111</f>
        <v>52909</v>
      </c>
      <c r="BU26" s="775"/>
      <c r="BV26" s="743"/>
      <c r="BW26" s="218"/>
      <c r="BX26" s="57">
        <f t="shared" si="11"/>
        <v>0</v>
      </c>
      <c r="BY26" s="33">
        <f t="shared" si="11"/>
        <v>0</v>
      </c>
      <c r="BZ26" s="33">
        <f t="shared" si="11"/>
        <v>0</v>
      </c>
      <c r="CA26" s="33">
        <f t="shared" si="11"/>
        <v>0</v>
      </c>
      <c r="CB26" s="565"/>
      <c r="CC26" s="33">
        <f t="shared" si="11"/>
        <v>0</v>
      </c>
      <c r="CD26" s="33">
        <f t="shared" si="18"/>
        <v>0</v>
      </c>
      <c r="CE26" s="33">
        <f t="shared" si="18"/>
        <v>0</v>
      </c>
      <c r="CF26" s="33">
        <f t="shared" si="18"/>
        <v>0</v>
      </c>
      <c r="CG26" s="33">
        <f t="shared" si="18"/>
        <v>0</v>
      </c>
      <c r="CH26" s="33">
        <f t="shared" si="19"/>
        <v>1889.3644231129272</v>
      </c>
      <c r="CI26" s="33">
        <f t="shared" si="19"/>
        <v>2362.8393118096383</v>
      </c>
      <c r="CJ26" s="33">
        <f t="shared" si="19"/>
        <v>71.597944930756952</v>
      </c>
      <c r="CK26" s="33">
        <f t="shared" si="20"/>
        <v>0</v>
      </c>
      <c r="CL26" s="33">
        <f t="shared" si="20"/>
        <v>0</v>
      </c>
      <c r="CM26" s="33">
        <f t="shared" si="20"/>
        <v>0</v>
      </c>
      <c r="CN26" s="33">
        <f t="shared" si="20"/>
        <v>0</v>
      </c>
      <c r="CO26" s="33">
        <f t="shared" si="20"/>
        <v>0</v>
      </c>
      <c r="CP26" s="33">
        <f t="shared" si="20"/>
        <v>0</v>
      </c>
      <c r="CQ26" s="60">
        <f t="shared" si="20"/>
        <v>0</v>
      </c>
      <c r="CR26" s="218"/>
      <c r="CS26" s="240">
        <f t="shared" si="6"/>
        <v>0</v>
      </c>
      <c r="CT26" s="11"/>
      <c r="CU26" s="11"/>
      <c r="CV26" s="11"/>
      <c r="CW26" s="25"/>
      <c r="CX26" s="241">
        <f t="shared" si="15"/>
        <v>0</v>
      </c>
      <c r="CY26" s="241"/>
      <c r="CZ26" s="241"/>
      <c r="DA26" s="241"/>
      <c r="DB26" s="241"/>
      <c r="DC26" s="240">
        <f t="shared" si="16"/>
        <v>4252.2037349225657</v>
      </c>
      <c r="DD26" s="253"/>
      <c r="DE26" s="253"/>
      <c r="DF26" s="253"/>
      <c r="DG26" s="254"/>
      <c r="DH26" s="240">
        <f t="shared" si="17"/>
        <v>0</v>
      </c>
      <c r="DI26" s="253"/>
      <c r="DJ26" s="253"/>
      <c r="DK26" s="253"/>
      <c r="DL26" s="254"/>
    </row>
    <row r="27" spans="1:116" x14ac:dyDescent="0.2">
      <c r="A27" s="223" t="s">
        <v>264</v>
      </c>
      <c r="B27" s="218" t="s">
        <v>204</v>
      </c>
      <c r="C27" s="224" t="s">
        <v>561</v>
      </c>
      <c r="D27" s="726">
        <f>+D$13*$BT27/SUM($BT$26:$BT$28)</f>
        <v>0</v>
      </c>
      <c r="E27" s="728"/>
      <c r="F27" s="728"/>
      <c r="G27" s="728"/>
      <c r="H27" s="728"/>
      <c r="I27" s="726">
        <f>+I$13*$BT27/SUM($BT$26:$BT$28)</f>
        <v>12.568870682677854</v>
      </c>
      <c r="J27" s="728"/>
      <c r="K27" s="728"/>
      <c r="L27" s="728"/>
      <c r="M27" s="727"/>
      <c r="N27" s="581">
        <f>+N$13*$BT27/SUM($BT$26:$BT$28)</f>
        <v>0</v>
      </c>
      <c r="O27" s="728"/>
      <c r="P27" s="728"/>
      <c r="Q27" s="728"/>
      <c r="R27" s="728"/>
      <c r="S27" s="726">
        <f>+S$13*$BT27/SUM($BT$26:$BT$28)</f>
        <v>159.02353776779373</v>
      </c>
      <c r="T27" s="728"/>
      <c r="U27" s="728"/>
      <c r="V27" s="728"/>
      <c r="W27" s="727"/>
      <c r="X27" s="581">
        <f>+X$13*$BT27/SUM($BT$26:$BT$28)</f>
        <v>149.73350291537966</v>
      </c>
      <c r="Y27" s="728"/>
      <c r="Z27" s="728"/>
      <c r="AA27" s="728"/>
      <c r="AB27" s="728"/>
      <c r="AC27" s="726">
        <f>+AC$13*$BT27/SUM($BT$26:$BT$28)</f>
        <v>2.1858905535091919</v>
      </c>
      <c r="AD27" s="728"/>
      <c r="AE27" s="728"/>
      <c r="AF27" s="728"/>
      <c r="AG27" s="727"/>
      <c r="AH27" s="581">
        <f>+AH$13*$BT27/SUM($BT$26:$BT$28)</f>
        <v>294.54875208536362</v>
      </c>
      <c r="AI27" s="728"/>
      <c r="AJ27" s="728"/>
      <c r="AK27" s="728"/>
      <c r="AL27" s="728"/>
      <c r="AM27" s="726">
        <f>+AM$13*$BT27/SUM($BT$26:$BT$28)</f>
        <v>50.275482730711417</v>
      </c>
      <c r="AN27" s="728"/>
      <c r="AO27" s="728"/>
      <c r="AP27" s="728"/>
      <c r="AQ27" s="727"/>
      <c r="AR27" s="581">
        <f>+AR$13*$BT27/SUM($BT$26:$BT$28)</f>
        <v>5407.3467567433636</v>
      </c>
      <c r="AS27" s="728"/>
      <c r="AT27" s="728"/>
      <c r="AU27" s="728"/>
      <c r="AV27" s="728"/>
      <c r="AW27" s="726">
        <f>+AW$13*$BT27/SUM($BT$26:$BT$28)</f>
        <v>0</v>
      </c>
      <c r="AX27" s="728"/>
      <c r="AY27" s="728"/>
      <c r="AZ27" s="728"/>
      <c r="BA27" s="727"/>
      <c r="BB27" s="581">
        <f>+BB$13*$BT27/SUM($BT$26:$BT$28)</f>
        <v>0</v>
      </c>
      <c r="BC27" s="728"/>
      <c r="BD27" s="728"/>
      <c r="BE27" s="728"/>
      <c r="BF27" s="728"/>
      <c r="BG27" s="726">
        <f>+BG$13*$BT27/SUM($BT$26:$BT$28)</f>
        <v>12603.844931534002</v>
      </c>
      <c r="BH27" s="728"/>
      <c r="BI27" s="728"/>
      <c r="BJ27" s="728"/>
      <c r="BK27" s="727"/>
      <c r="BL27" s="581">
        <f>+BL$13*$BT27/SUM($BT$26:$BT$28)</f>
        <v>50773.319304273136</v>
      </c>
      <c r="BM27" s="728"/>
      <c r="BN27" s="728"/>
      <c r="BO27" s="728"/>
      <c r="BP27" s="728"/>
      <c r="BQ27" s="726">
        <f t="shared" si="22"/>
        <v>72479.212500619411</v>
      </c>
      <c r="BR27" s="581">
        <f t="shared" si="22"/>
        <v>130941.94829949952</v>
      </c>
      <c r="BS27" s="581">
        <f t="shared" si="22"/>
        <v>-64773.948299499512</v>
      </c>
      <c r="BT27" s="620">
        <f>'11県CT508'!H112</f>
        <v>66168</v>
      </c>
      <c r="BU27" s="775"/>
      <c r="BV27" s="743"/>
      <c r="BW27" s="218"/>
      <c r="BX27" s="57">
        <f t="shared" si="11"/>
        <v>0</v>
      </c>
      <c r="BY27" s="33">
        <f t="shared" si="11"/>
        <v>0</v>
      </c>
      <c r="BZ27" s="33">
        <f t="shared" si="11"/>
        <v>0</v>
      </c>
      <c r="CA27" s="33">
        <f t="shared" si="11"/>
        <v>0</v>
      </c>
      <c r="CB27" s="565"/>
      <c r="CC27" s="33">
        <f t="shared" si="11"/>
        <v>0</v>
      </c>
      <c r="CD27" s="33">
        <f t="shared" si="18"/>
        <v>0</v>
      </c>
      <c r="CE27" s="33">
        <f t="shared" si="18"/>
        <v>0</v>
      </c>
      <c r="CF27" s="33">
        <f t="shared" si="18"/>
        <v>0</v>
      </c>
      <c r="CG27" s="33">
        <f t="shared" si="18"/>
        <v>0</v>
      </c>
      <c r="CH27" s="33">
        <f t="shared" si="19"/>
        <v>2362.8393118096383</v>
      </c>
      <c r="CI27" s="33">
        <f t="shared" si="19"/>
        <v>2954.9670487784715</v>
      </c>
      <c r="CJ27" s="33">
        <f t="shared" si="19"/>
        <v>89.540396155253831</v>
      </c>
      <c r="CK27" s="33">
        <f t="shared" si="20"/>
        <v>0</v>
      </c>
      <c r="CL27" s="33">
        <f t="shared" si="20"/>
        <v>0</v>
      </c>
      <c r="CM27" s="33">
        <f t="shared" si="20"/>
        <v>0</v>
      </c>
      <c r="CN27" s="33">
        <f t="shared" si="20"/>
        <v>0</v>
      </c>
      <c r="CO27" s="33">
        <f t="shared" si="20"/>
        <v>0</v>
      </c>
      <c r="CP27" s="33">
        <f t="shared" si="20"/>
        <v>0</v>
      </c>
      <c r="CQ27" s="60">
        <f t="shared" si="20"/>
        <v>0</v>
      </c>
      <c r="CR27" s="218"/>
      <c r="CS27" s="240">
        <f t="shared" si="6"/>
        <v>0</v>
      </c>
      <c r="CT27" s="218"/>
      <c r="CU27" s="218"/>
      <c r="CV27" s="218"/>
      <c r="CW27" s="224"/>
      <c r="CX27" s="241">
        <f t="shared" si="15"/>
        <v>0</v>
      </c>
      <c r="CY27" s="627"/>
      <c r="CZ27" s="627"/>
      <c r="DA27" s="627"/>
      <c r="DB27" s="627"/>
      <c r="DC27" s="240">
        <f t="shared" si="16"/>
        <v>5317.8063605881098</v>
      </c>
      <c r="DD27" s="218"/>
      <c r="DE27" s="218"/>
      <c r="DF27" s="218"/>
      <c r="DG27" s="224"/>
      <c r="DH27" s="240">
        <f t="shared" si="17"/>
        <v>0</v>
      </c>
      <c r="DI27" s="218"/>
      <c r="DJ27" s="218"/>
      <c r="DK27" s="218"/>
      <c r="DL27" s="224"/>
    </row>
    <row r="28" spans="1:116" x14ac:dyDescent="0.2">
      <c r="A28" s="223" t="s">
        <v>264</v>
      </c>
      <c r="B28" s="218" t="s">
        <v>125</v>
      </c>
      <c r="C28" s="224" t="s">
        <v>562</v>
      </c>
      <c r="D28" s="726">
        <f>+D$13*$BT28/SUM($BT$26:$BT$28)</f>
        <v>0</v>
      </c>
      <c r="E28" s="728"/>
      <c r="F28" s="728"/>
      <c r="G28" s="728"/>
      <c r="H28" s="728"/>
      <c r="I28" s="726">
        <f>+I$13*$BT28/SUM($BT$26:$BT$28)</f>
        <v>0.38085760063428092</v>
      </c>
      <c r="J28" s="728"/>
      <c r="K28" s="728"/>
      <c r="L28" s="728"/>
      <c r="M28" s="727"/>
      <c r="N28" s="581">
        <f>+N$13*$BT28/SUM($BT$26:$BT$28)</f>
        <v>0</v>
      </c>
      <c r="O28" s="728"/>
      <c r="P28" s="728"/>
      <c r="Q28" s="728"/>
      <c r="R28" s="728"/>
      <c r="S28" s="726">
        <f>+S$13*$BT28/SUM($BT$26:$BT$28)</f>
        <v>4.8186765993293799</v>
      </c>
      <c r="T28" s="728"/>
      <c r="U28" s="728"/>
      <c r="V28" s="728"/>
      <c r="W28" s="727"/>
      <c r="X28" s="581">
        <f>+X$13*$BT28/SUM($BT$26:$BT$28)</f>
        <v>4.5371731553823027</v>
      </c>
      <c r="Y28" s="728"/>
      <c r="Z28" s="728"/>
      <c r="AA28" s="728"/>
      <c r="AB28" s="728"/>
      <c r="AC28" s="726">
        <f>+AC$13*$BT28/SUM($BT$26:$BT$28)</f>
        <v>6.6236104458135811E-2</v>
      </c>
      <c r="AD28" s="728"/>
      <c r="AE28" s="728"/>
      <c r="AF28" s="728"/>
      <c r="AG28" s="727"/>
      <c r="AH28" s="581">
        <f>+AH$13*$BT28/SUM($BT$26:$BT$28)</f>
        <v>8.9253150757338009</v>
      </c>
      <c r="AI28" s="728"/>
      <c r="AJ28" s="728"/>
      <c r="AK28" s="728"/>
      <c r="AL28" s="728"/>
      <c r="AM28" s="726">
        <f>+AM$13*$BT28/SUM($BT$26:$BT$28)</f>
        <v>1.5234304025371237</v>
      </c>
      <c r="AN28" s="728"/>
      <c r="AO28" s="728"/>
      <c r="AP28" s="728"/>
      <c r="AQ28" s="727"/>
      <c r="AR28" s="581">
        <f>+AR$13*$BT28/SUM($BT$26:$BT$28)</f>
        <v>163.85156340331346</v>
      </c>
      <c r="AS28" s="728"/>
      <c r="AT28" s="728"/>
      <c r="AU28" s="728"/>
      <c r="AV28" s="728"/>
      <c r="AW28" s="726">
        <f>+AW$13*$BT28/SUM($BT$26:$BT$28)</f>
        <v>0</v>
      </c>
      <c r="AX28" s="728"/>
      <c r="AY28" s="728"/>
      <c r="AZ28" s="728"/>
      <c r="BA28" s="727"/>
      <c r="BB28" s="581">
        <f>+BB$13*$BT28/SUM($BT$26:$BT$28)</f>
        <v>0</v>
      </c>
      <c r="BC28" s="728"/>
      <c r="BD28" s="728"/>
      <c r="BE28" s="728"/>
      <c r="BF28" s="728"/>
      <c r="BG28" s="726">
        <f>+BG$13*$BT28/SUM($BT$26:$BT$28)</f>
        <v>381.91737830561107</v>
      </c>
      <c r="BH28" s="728"/>
      <c r="BI28" s="728"/>
      <c r="BJ28" s="728"/>
      <c r="BK28" s="727"/>
      <c r="BL28" s="581">
        <f>+BL$13*$BT28/SUM($BT$26:$BT$28)</f>
        <v>1538.5156753274641</v>
      </c>
      <c r="BM28" s="728"/>
      <c r="BN28" s="728"/>
      <c r="BO28" s="728"/>
      <c r="BP28" s="728"/>
      <c r="BQ28" s="726">
        <f t="shared" si="22"/>
        <v>2196.2401925967524</v>
      </c>
      <c r="BR28" s="581">
        <f t="shared" si="22"/>
        <v>3967.7579243818241</v>
      </c>
      <c r="BS28" s="581">
        <f t="shared" si="22"/>
        <v>-1962.7579243818238</v>
      </c>
      <c r="BT28" s="621">
        <f>'11県CT508'!H113</f>
        <v>2005</v>
      </c>
      <c r="BU28" s="775"/>
      <c r="BV28" s="743"/>
      <c r="BW28" s="218"/>
      <c r="BX28" s="57">
        <f t="shared" si="11"/>
        <v>0</v>
      </c>
      <c r="BY28" s="33">
        <f t="shared" si="11"/>
        <v>0</v>
      </c>
      <c r="BZ28" s="33">
        <f t="shared" si="11"/>
        <v>0</v>
      </c>
      <c r="CA28" s="33">
        <f t="shared" si="11"/>
        <v>0</v>
      </c>
      <c r="CB28" s="565"/>
      <c r="CC28" s="33">
        <f t="shared" si="11"/>
        <v>0</v>
      </c>
      <c r="CD28" s="33">
        <f t="shared" si="18"/>
        <v>0</v>
      </c>
      <c r="CE28" s="33">
        <f t="shared" si="18"/>
        <v>0</v>
      </c>
      <c r="CF28" s="33">
        <f t="shared" si="18"/>
        <v>0</v>
      </c>
      <c r="CG28" s="33">
        <f t="shared" si="18"/>
        <v>0</v>
      </c>
      <c r="CH28" s="33">
        <f t="shared" si="19"/>
        <v>71.597944930756952</v>
      </c>
      <c r="CI28" s="33">
        <f t="shared" si="19"/>
        <v>89.540396155253831</v>
      </c>
      <c r="CJ28" s="33">
        <f t="shared" si="19"/>
        <v>2.7132223173026833</v>
      </c>
      <c r="CK28" s="33">
        <f t="shared" si="20"/>
        <v>0</v>
      </c>
      <c r="CL28" s="33">
        <f t="shared" si="20"/>
        <v>0</v>
      </c>
      <c r="CM28" s="33">
        <f t="shared" si="20"/>
        <v>0</v>
      </c>
      <c r="CN28" s="33">
        <f t="shared" si="20"/>
        <v>0</v>
      </c>
      <c r="CO28" s="33">
        <f t="shared" si="20"/>
        <v>0</v>
      </c>
      <c r="CP28" s="33">
        <f t="shared" si="20"/>
        <v>0</v>
      </c>
      <c r="CQ28" s="60">
        <f t="shared" si="20"/>
        <v>0</v>
      </c>
      <c r="CR28" s="218"/>
      <c r="CS28" s="240">
        <f t="shared" si="6"/>
        <v>0</v>
      </c>
      <c r="CT28" s="11"/>
      <c r="CU28" s="11"/>
      <c r="CV28" s="11"/>
      <c r="CW28" s="25"/>
      <c r="CX28" s="241">
        <f t="shared" si="15"/>
        <v>0</v>
      </c>
      <c r="CY28" s="241"/>
      <c r="CZ28" s="241"/>
      <c r="DA28" s="241"/>
      <c r="DB28" s="241"/>
      <c r="DC28" s="240">
        <f t="shared" si="16"/>
        <v>161.13834108601077</v>
      </c>
      <c r="DD28" s="11"/>
      <c r="DE28" s="11"/>
      <c r="DF28" s="11"/>
      <c r="DG28" s="25"/>
      <c r="DH28" s="240">
        <f t="shared" si="17"/>
        <v>0</v>
      </c>
      <c r="DI28" s="253"/>
      <c r="DJ28" s="253"/>
      <c r="DK28" s="253"/>
      <c r="DL28" s="254"/>
    </row>
    <row r="29" spans="1:116" x14ac:dyDescent="0.2">
      <c r="A29" s="223" t="s">
        <v>195</v>
      </c>
      <c r="B29" s="218" t="s">
        <v>266</v>
      </c>
      <c r="C29" s="224" t="s">
        <v>563</v>
      </c>
      <c r="D29" s="726">
        <f t="shared" ref="D29:D35" si="23">+D$15*$BT29/SUM($BT$29:$BT$35)</f>
        <v>0.92252493444079919</v>
      </c>
      <c r="E29" s="728"/>
      <c r="F29" s="728"/>
      <c r="G29" s="728"/>
      <c r="H29" s="728"/>
      <c r="I29" s="726">
        <f t="shared" ref="I29:I35" si="24">+I$15*$BT29/SUM($BT$29:$BT$35)</f>
        <v>12.402835229704078</v>
      </c>
      <c r="J29" s="728"/>
      <c r="K29" s="728"/>
      <c r="L29" s="728"/>
      <c r="M29" s="727"/>
      <c r="N29" s="581">
        <f t="shared" ref="N29:N35" si="25">+N$15*$BT29/SUM($BT$29:$BT$35)</f>
        <v>0</v>
      </c>
      <c r="O29" s="728"/>
      <c r="P29" s="728"/>
      <c r="Q29" s="728"/>
      <c r="R29" s="728"/>
      <c r="S29" s="726">
        <f t="shared" ref="S29:S35" si="26">+S$15*$BT29/SUM($BT$29:$BT$35)</f>
        <v>91.295800919474644</v>
      </c>
      <c r="T29" s="728"/>
      <c r="U29" s="728"/>
      <c r="V29" s="728"/>
      <c r="W29" s="727"/>
      <c r="X29" s="581">
        <f t="shared" ref="X29:X35" si="27">+X$15*$BT29/SUM($BT$29:$BT$35)</f>
        <v>2.289228541019761</v>
      </c>
      <c r="Y29" s="728"/>
      <c r="Z29" s="728"/>
      <c r="AA29" s="728"/>
      <c r="AB29" s="728"/>
      <c r="AC29" s="726">
        <f t="shared" ref="AC29:AC35" si="28">+AC$15*$BT29/SUM($BT$29:$BT$35)</f>
        <v>57.538221836974294</v>
      </c>
      <c r="AD29" s="728"/>
      <c r="AE29" s="728"/>
      <c r="AF29" s="728"/>
      <c r="AG29" s="727"/>
      <c r="AH29" s="581">
        <f t="shared" ref="AH29:AH35" si="29">+AH$15*$BT29/SUM($BT$29:$BT$35)</f>
        <v>11.241137164111962</v>
      </c>
      <c r="AI29" s="728"/>
      <c r="AJ29" s="728"/>
      <c r="AK29" s="728"/>
      <c r="AL29" s="728"/>
      <c r="AM29" s="726">
        <f t="shared" ref="AM29:AM35" si="30">+AM$15*$BT29/SUM($BT$29:$BT$35)</f>
        <v>3.5534293771053007</v>
      </c>
      <c r="AN29" s="728"/>
      <c r="AO29" s="728"/>
      <c r="AP29" s="728"/>
      <c r="AQ29" s="727"/>
      <c r="AR29" s="581">
        <f t="shared" ref="AR29:AR35" si="31">+AR$15*$BT29/SUM($BT$29:$BT$35)</f>
        <v>0</v>
      </c>
      <c r="AS29" s="728"/>
      <c r="AT29" s="728"/>
      <c r="AU29" s="728"/>
      <c r="AV29" s="728"/>
      <c r="AW29" s="726">
        <f t="shared" ref="AW29:AW35" si="32">+AW$15*$BT29/SUM($BT$29:$BT$35)</f>
        <v>0</v>
      </c>
      <c r="AX29" s="728"/>
      <c r="AY29" s="728"/>
      <c r="AZ29" s="728"/>
      <c r="BA29" s="727"/>
      <c r="BB29" s="581">
        <f t="shared" ref="BB29:BB35" si="33">+BB$15*$BT29/SUM($BT$29:$BT$35)</f>
        <v>360.02389756306303</v>
      </c>
      <c r="BC29" s="728"/>
      <c r="BD29" s="728"/>
      <c r="BE29" s="728"/>
      <c r="BF29" s="728"/>
      <c r="BG29" s="726">
        <f t="shared" ref="BG29:BG35" si="34">+BG$15*$BT29/SUM($BT$29:$BT$35)</f>
        <v>13.188689803486982</v>
      </c>
      <c r="BH29" s="728"/>
      <c r="BI29" s="728"/>
      <c r="BJ29" s="728"/>
      <c r="BK29" s="727"/>
      <c r="BL29" s="581">
        <f t="shared" ref="BL29:BL35" si="35">+BL$15*$BT29/SUM($BT$29:$BT$35)</f>
        <v>-16.571281229769912</v>
      </c>
      <c r="BM29" s="728"/>
      <c r="BN29" s="728"/>
      <c r="BO29" s="728"/>
      <c r="BP29" s="728"/>
      <c r="BQ29" s="726">
        <f t="shared" ref="BQ29:BS35" si="36">+BQ$15*$BT29/SUM($BT$29:$BT$35)</f>
        <v>3485.8800513501355</v>
      </c>
      <c r="BR29" s="581">
        <f t="shared" si="36"/>
        <v>5716.1353317460143</v>
      </c>
      <c r="BS29" s="581">
        <f t="shared" si="36"/>
        <v>-2602.1353317460143</v>
      </c>
      <c r="BT29" s="625">
        <f>'11県CT508'!H162</f>
        <v>3114</v>
      </c>
      <c r="BU29" s="775"/>
      <c r="BV29" s="743"/>
      <c r="BW29" s="218"/>
      <c r="BX29" s="57">
        <f t="shared" si="11"/>
        <v>0</v>
      </c>
      <c r="BY29" s="33">
        <f t="shared" si="11"/>
        <v>0</v>
      </c>
      <c r="BZ29" s="33">
        <f t="shared" si="11"/>
        <v>0</v>
      </c>
      <c r="CA29" s="33">
        <f t="shared" si="11"/>
        <v>0</v>
      </c>
      <c r="CB29" s="565"/>
      <c r="CC29" s="33">
        <f t="shared" si="11"/>
        <v>0</v>
      </c>
      <c r="CD29" s="33">
        <f t="shared" si="18"/>
        <v>0</v>
      </c>
      <c r="CE29" s="33">
        <f t="shared" si="18"/>
        <v>0</v>
      </c>
      <c r="CF29" s="33">
        <f t="shared" si="18"/>
        <v>0</v>
      </c>
      <c r="CG29" s="33">
        <f t="shared" si="18"/>
        <v>0</v>
      </c>
      <c r="CH29" s="33">
        <f t="shared" si="19"/>
        <v>0</v>
      </c>
      <c r="CI29" s="33">
        <f t="shared" si="19"/>
        <v>0</v>
      </c>
      <c r="CJ29" s="33">
        <f t="shared" si="19"/>
        <v>0</v>
      </c>
      <c r="CK29" s="33">
        <f t="shared" si="20"/>
        <v>12.301148981351323</v>
      </c>
      <c r="CL29" s="33">
        <f t="shared" si="20"/>
        <v>0</v>
      </c>
      <c r="CM29" s="33">
        <f t="shared" si="20"/>
        <v>23.942602432874239</v>
      </c>
      <c r="CN29" s="33">
        <f t="shared" si="20"/>
        <v>96.994994247944888</v>
      </c>
      <c r="CO29" s="33">
        <f t="shared" si="20"/>
        <v>0</v>
      </c>
      <c r="CP29" s="33">
        <f t="shared" si="20"/>
        <v>30.914833631360136</v>
      </c>
      <c r="CQ29" s="60">
        <f t="shared" si="20"/>
        <v>195.87031826953245</v>
      </c>
      <c r="CR29" s="218"/>
      <c r="CS29" s="240">
        <f t="shared" si="6"/>
        <v>0</v>
      </c>
      <c r="CT29" s="11"/>
      <c r="CU29" s="11"/>
      <c r="CV29" s="11"/>
      <c r="CW29" s="25"/>
      <c r="CX29" s="241">
        <f t="shared" si="15"/>
        <v>0</v>
      </c>
      <c r="CY29" s="241"/>
      <c r="CZ29" s="241"/>
      <c r="DA29" s="241"/>
      <c r="DB29" s="241"/>
      <c r="DC29" s="240">
        <f t="shared" si="16"/>
        <v>0</v>
      </c>
      <c r="DD29" s="11"/>
      <c r="DE29" s="11"/>
      <c r="DF29" s="11"/>
      <c r="DG29" s="25"/>
      <c r="DH29" s="240">
        <f t="shared" si="17"/>
        <v>30.914833631360136</v>
      </c>
      <c r="DI29" s="253"/>
      <c r="DJ29" s="253"/>
      <c r="DK29" s="253"/>
      <c r="DL29" s="254"/>
    </row>
    <row r="30" spans="1:116" x14ac:dyDescent="0.2">
      <c r="A30" s="223" t="s">
        <v>195</v>
      </c>
      <c r="B30" s="218" t="s">
        <v>261</v>
      </c>
      <c r="C30" s="224" t="s">
        <v>564</v>
      </c>
      <c r="D30" s="726">
        <f t="shared" si="23"/>
        <v>0</v>
      </c>
      <c r="E30" s="728"/>
      <c r="F30" s="728"/>
      <c r="G30" s="728"/>
      <c r="H30" s="728"/>
      <c r="I30" s="726">
        <f t="shared" si="24"/>
        <v>0</v>
      </c>
      <c r="J30" s="728"/>
      <c r="K30" s="728"/>
      <c r="L30" s="728"/>
      <c r="M30" s="727"/>
      <c r="N30" s="581">
        <f t="shared" si="25"/>
        <v>0</v>
      </c>
      <c r="O30" s="728"/>
      <c r="P30" s="728"/>
      <c r="Q30" s="728"/>
      <c r="R30" s="728"/>
      <c r="S30" s="726">
        <f t="shared" si="26"/>
        <v>0</v>
      </c>
      <c r="T30" s="728"/>
      <c r="U30" s="728"/>
      <c r="V30" s="728"/>
      <c r="W30" s="727"/>
      <c r="X30" s="581">
        <f t="shared" si="27"/>
        <v>0</v>
      </c>
      <c r="Y30" s="728"/>
      <c r="Z30" s="728"/>
      <c r="AA30" s="728"/>
      <c r="AB30" s="728"/>
      <c r="AC30" s="726">
        <f t="shared" si="28"/>
        <v>0</v>
      </c>
      <c r="AD30" s="728"/>
      <c r="AE30" s="728"/>
      <c r="AF30" s="728"/>
      <c r="AG30" s="727"/>
      <c r="AH30" s="581">
        <f t="shared" si="29"/>
        <v>0</v>
      </c>
      <c r="AI30" s="728"/>
      <c r="AJ30" s="728"/>
      <c r="AK30" s="728"/>
      <c r="AL30" s="728"/>
      <c r="AM30" s="726">
        <f t="shared" si="30"/>
        <v>0</v>
      </c>
      <c r="AN30" s="728"/>
      <c r="AO30" s="728"/>
      <c r="AP30" s="728"/>
      <c r="AQ30" s="727"/>
      <c r="AR30" s="581">
        <f t="shared" si="31"/>
        <v>0</v>
      </c>
      <c r="AS30" s="728"/>
      <c r="AT30" s="728"/>
      <c r="AU30" s="728"/>
      <c r="AV30" s="728"/>
      <c r="AW30" s="726">
        <f t="shared" si="32"/>
        <v>0</v>
      </c>
      <c r="AX30" s="728"/>
      <c r="AY30" s="728"/>
      <c r="AZ30" s="728"/>
      <c r="BA30" s="727"/>
      <c r="BB30" s="581">
        <f t="shared" si="33"/>
        <v>0</v>
      </c>
      <c r="BC30" s="728"/>
      <c r="BD30" s="728"/>
      <c r="BE30" s="728"/>
      <c r="BF30" s="728"/>
      <c r="BG30" s="726">
        <f t="shared" si="34"/>
        <v>0</v>
      </c>
      <c r="BH30" s="728"/>
      <c r="BI30" s="728"/>
      <c r="BJ30" s="728"/>
      <c r="BK30" s="727"/>
      <c r="BL30" s="581">
        <f t="shared" si="35"/>
        <v>0</v>
      </c>
      <c r="BM30" s="728"/>
      <c r="BN30" s="728"/>
      <c r="BO30" s="728"/>
      <c r="BP30" s="728"/>
      <c r="BQ30" s="726">
        <f t="shared" si="36"/>
        <v>0</v>
      </c>
      <c r="BR30" s="581">
        <f t="shared" si="36"/>
        <v>0</v>
      </c>
      <c r="BS30" s="581">
        <f t="shared" si="36"/>
        <v>0</v>
      </c>
      <c r="BT30" s="620">
        <f>'11県CT508'!H163</f>
        <v>0</v>
      </c>
      <c r="BU30" s="775"/>
      <c r="BV30" s="743"/>
      <c r="BW30" s="218"/>
      <c r="BX30" s="57">
        <f t="shared" si="11"/>
        <v>0</v>
      </c>
      <c r="BY30" s="33">
        <f t="shared" si="11"/>
        <v>0</v>
      </c>
      <c r="BZ30" s="33">
        <f t="shared" si="11"/>
        <v>0</v>
      </c>
      <c r="CA30" s="33">
        <f t="shared" si="11"/>
        <v>0</v>
      </c>
      <c r="CB30" s="565"/>
      <c r="CC30" s="33">
        <f t="shared" si="11"/>
        <v>0</v>
      </c>
      <c r="CD30" s="33">
        <f t="shared" si="18"/>
        <v>0</v>
      </c>
      <c r="CE30" s="33">
        <f t="shared" si="18"/>
        <v>0</v>
      </c>
      <c r="CF30" s="33">
        <f t="shared" si="18"/>
        <v>0</v>
      </c>
      <c r="CG30" s="33">
        <f t="shared" si="18"/>
        <v>0</v>
      </c>
      <c r="CH30" s="33">
        <f t="shared" si="19"/>
        <v>0</v>
      </c>
      <c r="CI30" s="33">
        <f t="shared" si="19"/>
        <v>0</v>
      </c>
      <c r="CJ30" s="33">
        <f t="shared" si="19"/>
        <v>0</v>
      </c>
      <c r="CK30" s="33">
        <f t="shared" si="20"/>
        <v>0</v>
      </c>
      <c r="CL30" s="33">
        <f t="shared" si="20"/>
        <v>0</v>
      </c>
      <c r="CM30" s="33">
        <f t="shared" si="20"/>
        <v>0</v>
      </c>
      <c r="CN30" s="33">
        <f t="shared" si="20"/>
        <v>0</v>
      </c>
      <c r="CO30" s="33">
        <f t="shared" si="20"/>
        <v>0</v>
      </c>
      <c r="CP30" s="33">
        <f t="shared" si="20"/>
        <v>0</v>
      </c>
      <c r="CQ30" s="60">
        <f t="shared" si="20"/>
        <v>0</v>
      </c>
      <c r="CR30" s="218"/>
      <c r="CS30" s="240">
        <f t="shared" si="6"/>
        <v>0</v>
      </c>
      <c r="CT30" s="11"/>
      <c r="CU30" s="11"/>
      <c r="CV30" s="11"/>
      <c r="CW30" s="25"/>
      <c r="CX30" s="241">
        <f t="shared" si="15"/>
        <v>0</v>
      </c>
      <c r="CY30" s="241"/>
      <c r="CZ30" s="241"/>
      <c r="DA30" s="241"/>
      <c r="DB30" s="241"/>
      <c r="DC30" s="240">
        <f t="shared" si="16"/>
        <v>0</v>
      </c>
      <c r="DD30" s="253"/>
      <c r="DE30" s="253"/>
      <c r="DF30" s="253"/>
      <c r="DG30" s="254"/>
      <c r="DH30" s="240">
        <f t="shared" si="17"/>
        <v>0</v>
      </c>
      <c r="DI30" s="253"/>
      <c r="DJ30" s="253"/>
      <c r="DK30" s="253"/>
      <c r="DL30" s="254"/>
    </row>
    <row r="31" spans="1:116" x14ac:dyDescent="0.2">
      <c r="A31" s="223" t="s">
        <v>195</v>
      </c>
      <c r="B31" s="218" t="s">
        <v>215</v>
      </c>
      <c r="C31" s="224" t="s">
        <v>565</v>
      </c>
      <c r="D31" s="726">
        <f t="shared" si="23"/>
        <v>1.7955759883255247</v>
      </c>
      <c r="E31" s="728"/>
      <c r="F31" s="728"/>
      <c r="G31" s="728"/>
      <c r="H31" s="728"/>
      <c r="I31" s="726">
        <f t="shared" si="24"/>
        <v>24.140521620820945</v>
      </c>
      <c r="J31" s="728"/>
      <c r="K31" s="728"/>
      <c r="L31" s="728"/>
      <c r="M31" s="727"/>
      <c r="N31" s="581">
        <f t="shared" si="25"/>
        <v>0</v>
      </c>
      <c r="O31" s="728"/>
      <c r="P31" s="728"/>
      <c r="Q31" s="728"/>
      <c r="R31" s="728"/>
      <c r="S31" s="726">
        <f t="shared" si="26"/>
        <v>177.69552002984452</v>
      </c>
      <c r="T31" s="728"/>
      <c r="U31" s="728"/>
      <c r="V31" s="728"/>
      <c r="W31" s="727"/>
      <c r="X31" s="581">
        <f t="shared" si="27"/>
        <v>4.4556885636225987</v>
      </c>
      <c r="Y31" s="728"/>
      <c r="Z31" s="728"/>
      <c r="AA31" s="728"/>
      <c r="AB31" s="728"/>
      <c r="AC31" s="726">
        <f t="shared" si="28"/>
        <v>111.9907394200068</v>
      </c>
      <c r="AD31" s="728"/>
      <c r="AE31" s="728"/>
      <c r="AF31" s="728"/>
      <c r="AG31" s="727"/>
      <c r="AH31" s="581">
        <f t="shared" si="29"/>
        <v>21.879425931818432</v>
      </c>
      <c r="AI31" s="728"/>
      <c r="AJ31" s="728"/>
      <c r="AK31" s="728"/>
      <c r="AL31" s="728"/>
      <c r="AM31" s="726">
        <f t="shared" si="30"/>
        <v>6.916292695772392</v>
      </c>
      <c r="AN31" s="728"/>
      <c r="AO31" s="728"/>
      <c r="AP31" s="728"/>
      <c r="AQ31" s="727"/>
      <c r="AR31" s="581">
        <f t="shared" si="31"/>
        <v>0</v>
      </c>
      <c r="AS31" s="728"/>
      <c r="AT31" s="728"/>
      <c r="AU31" s="728"/>
      <c r="AV31" s="728"/>
      <c r="AW31" s="726">
        <f t="shared" si="32"/>
        <v>0</v>
      </c>
      <c r="AX31" s="728"/>
      <c r="AY31" s="728"/>
      <c r="AZ31" s="728"/>
      <c r="BA31" s="727"/>
      <c r="BB31" s="581">
        <f t="shared" si="33"/>
        <v>700.74015514763164</v>
      </c>
      <c r="BC31" s="728"/>
      <c r="BD31" s="728"/>
      <c r="BE31" s="728"/>
      <c r="BF31" s="728"/>
      <c r="BG31" s="726">
        <f t="shared" si="34"/>
        <v>25.67008635161676</v>
      </c>
      <c r="BH31" s="728"/>
      <c r="BI31" s="728"/>
      <c r="BJ31" s="728"/>
      <c r="BK31" s="727"/>
      <c r="BL31" s="581">
        <f t="shared" si="35"/>
        <v>-32.253864975477022</v>
      </c>
      <c r="BM31" s="728"/>
      <c r="BN31" s="728"/>
      <c r="BO31" s="728"/>
      <c r="BP31" s="728"/>
      <c r="BQ31" s="726">
        <f t="shared" si="36"/>
        <v>6784.8166317383339</v>
      </c>
      <c r="BR31" s="581">
        <f t="shared" si="36"/>
        <v>11125.721337736864</v>
      </c>
      <c r="BS31" s="581">
        <f t="shared" si="36"/>
        <v>-5064.7213377368635</v>
      </c>
      <c r="BT31" s="620">
        <f>'11県CT508'!H164</f>
        <v>6061</v>
      </c>
      <c r="BU31" s="775"/>
      <c r="BV31" s="743"/>
      <c r="BW31" s="218"/>
      <c r="BX31" s="57">
        <f t="shared" si="11"/>
        <v>0</v>
      </c>
      <c r="BY31" s="33">
        <f t="shared" si="11"/>
        <v>0</v>
      </c>
      <c r="BZ31" s="33">
        <f t="shared" si="11"/>
        <v>0</v>
      </c>
      <c r="CA31" s="33">
        <f t="shared" si="11"/>
        <v>0</v>
      </c>
      <c r="CB31" s="565"/>
      <c r="CC31" s="33">
        <f t="shared" si="11"/>
        <v>0</v>
      </c>
      <c r="CD31" s="33">
        <f t="shared" si="18"/>
        <v>0</v>
      </c>
      <c r="CE31" s="33">
        <f t="shared" si="18"/>
        <v>0</v>
      </c>
      <c r="CF31" s="33">
        <f t="shared" si="18"/>
        <v>0</v>
      </c>
      <c r="CG31" s="33">
        <f t="shared" si="18"/>
        <v>0</v>
      </c>
      <c r="CH31" s="33">
        <f t="shared" si="19"/>
        <v>0</v>
      </c>
      <c r="CI31" s="33">
        <f t="shared" si="19"/>
        <v>0</v>
      </c>
      <c r="CJ31" s="33">
        <f t="shared" si="19"/>
        <v>0</v>
      </c>
      <c r="CK31" s="33">
        <f t="shared" si="20"/>
        <v>23.942602432874232</v>
      </c>
      <c r="CL31" s="33">
        <f t="shared" si="20"/>
        <v>0</v>
      </c>
      <c r="CM31" s="33">
        <f t="shared" si="20"/>
        <v>46.601192468095938</v>
      </c>
      <c r="CN31" s="33">
        <f t="shared" si="20"/>
        <v>188.78826593988245</v>
      </c>
      <c r="CO31" s="33">
        <f t="shared" si="20"/>
        <v>0</v>
      </c>
      <c r="CP31" s="33">
        <f t="shared" si="20"/>
        <v>60.171742658854768</v>
      </c>
      <c r="CQ31" s="60">
        <f t="shared" si="20"/>
        <v>381.23635164792427</v>
      </c>
      <c r="CR31" s="218"/>
      <c r="CS31" s="240">
        <f t="shared" si="6"/>
        <v>0</v>
      </c>
      <c r="CT31" s="11"/>
      <c r="CU31" s="11"/>
      <c r="CV31" s="11"/>
      <c r="CW31" s="25"/>
      <c r="CX31" s="241">
        <f t="shared" si="15"/>
        <v>0</v>
      </c>
      <c r="CY31" s="241"/>
      <c r="CZ31" s="241"/>
      <c r="DA31" s="241"/>
      <c r="DB31" s="241"/>
      <c r="DC31" s="240">
        <f t="shared" si="16"/>
        <v>0</v>
      </c>
      <c r="DD31" s="253"/>
      <c r="DE31" s="253"/>
      <c r="DF31" s="253"/>
      <c r="DG31" s="254"/>
      <c r="DH31" s="240">
        <f t="shared" si="17"/>
        <v>60.171742658854768</v>
      </c>
      <c r="DI31" s="253"/>
      <c r="DJ31" s="253"/>
      <c r="DK31" s="253"/>
      <c r="DL31" s="254"/>
    </row>
    <row r="32" spans="1:116" x14ac:dyDescent="0.2">
      <c r="A32" s="223" t="s">
        <v>195</v>
      </c>
      <c r="B32" s="218" t="s">
        <v>204</v>
      </c>
      <c r="C32" s="224" t="s">
        <v>513</v>
      </c>
      <c r="D32" s="726">
        <f t="shared" si="23"/>
        <v>7.2741416956516964</v>
      </c>
      <c r="E32" s="728"/>
      <c r="F32" s="728"/>
      <c r="G32" s="728"/>
      <c r="H32" s="728"/>
      <c r="I32" s="726">
        <f t="shared" si="24"/>
        <v>97.796793908206141</v>
      </c>
      <c r="J32" s="728"/>
      <c r="K32" s="728"/>
      <c r="L32" s="728"/>
      <c r="M32" s="727"/>
      <c r="N32" s="581">
        <f t="shared" si="25"/>
        <v>0</v>
      </c>
      <c r="O32" s="728"/>
      <c r="P32" s="728"/>
      <c r="Q32" s="728"/>
      <c r="R32" s="728"/>
      <c r="S32" s="726">
        <f t="shared" si="26"/>
        <v>719.87061521412352</v>
      </c>
      <c r="T32" s="728"/>
      <c r="U32" s="728"/>
      <c r="V32" s="728"/>
      <c r="W32" s="727"/>
      <c r="X32" s="581">
        <f t="shared" si="27"/>
        <v>18.050647911431987</v>
      </c>
      <c r="Y32" s="728"/>
      <c r="Z32" s="728"/>
      <c r="AA32" s="728"/>
      <c r="AB32" s="728"/>
      <c r="AC32" s="726">
        <f t="shared" si="28"/>
        <v>453.69091168435028</v>
      </c>
      <c r="AD32" s="728"/>
      <c r="AE32" s="728"/>
      <c r="AF32" s="728"/>
      <c r="AG32" s="727"/>
      <c r="AH32" s="581">
        <f t="shared" si="29"/>
        <v>88.636763624792906</v>
      </c>
      <c r="AI32" s="728"/>
      <c r="AJ32" s="728"/>
      <c r="AK32" s="728"/>
      <c r="AL32" s="728"/>
      <c r="AM32" s="726">
        <f t="shared" si="30"/>
        <v>28.018916161028759</v>
      </c>
      <c r="AN32" s="728"/>
      <c r="AO32" s="728"/>
      <c r="AP32" s="728"/>
      <c r="AQ32" s="727"/>
      <c r="AR32" s="581">
        <f t="shared" si="31"/>
        <v>0</v>
      </c>
      <c r="AS32" s="728"/>
      <c r="AT32" s="728"/>
      <c r="AU32" s="728"/>
      <c r="AV32" s="728"/>
      <c r="AW32" s="726">
        <f t="shared" si="32"/>
        <v>0</v>
      </c>
      <c r="AX32" s="728"/>
      <c r="AY32" s="728"/>
      <c r="AZ32" s="728"/>
      <c r="BA32" s="727"/>
      <c r="BB32" s="581">
        <f t="shared" si="33"/>
        <v>2838.8011498919232</v>
      </c>
      <c r="BC32" s="728"/>
      <c r="BD32" s="728"/>
      <c r="BE32" s="728"/>
      <c r="BF32" s="728"/>
      <c r="BG32" s="726">
        <f t="shared" si="34"/>
        <v>103.99328498227982</v>
      </c>
      <c r="BH32" s="728"/>
      <c r="BI32" s="728"/>
      <c r="BJ32" s="728"/>
      <c r="BK32" s="727"/>
      <c r="BL32" s="581">
        <f t="shared" si="35"/>
        <v>-130.66513786633604</v>
      </c>
      <c r="BM32" s="728"/>
      <c r="BN32" s="728"/>
      <c r="BO32" s="728"/>
      <c r="BP32" s="728"/>
      <c r="BQ32" s="726">
        <f t="shared" si="36"/>
        <v>27486.287341313819</v>
      </c>
      <c r="BR32" s="581">
        <f t="shared" si="36"/>
        <v>45071.929009534884</v>
      </c>
      <c r="BS32" s="581">
        <f t="shared" si="36"/>
        <v>-20517.929009534888</v>
      </c>
      <c r="BT32" s="620">
        <f>'11県CT508'!H165</f>
        <v>24554</v>
      </c>
      <c r="BU32" s="775"/>
      <c r="BV32" s="743"/>
      <c r="BW32" s="218"/>
      <c r="BX32" s="57">
        <f t="shared" si="11"/>
        <v>0</v>
      </c>
      <c r="BY32" s="33">
        <f t="shared" si="11"/>
        <v>0</v>
      </c>
      <c r="BZ32" s="33">
        <f t="shared" si="11"/>
        <v>0</v>
      </c>
      <c r="CA32" s="33">
        <f t="shared" si="11"/>
        <v>0</v>
      </c>
      <c r="CB32" s="565"/>
      <c r="CC32" s="33">
        <f t="shared" si="11"/>
        <v>0</v>
      </c>
      <c r="CD32" s="33">
        <f t="shared" si="18"/>
        <v>0</v>
      </c>
      <c r="CE32" s="33">
        <f t="shared" si="18"/>
        <v>0</v>
      </c>
      <c r="CF32" s="33">
        <f t="shared" si="18"/>
        <v>0</v>
      </c>
      <c r="CG32" s="33">
        <f t="shared" si="18"/>
        <v>0</v>
      </c>
      <c r="CH32" s="33">
        <f t="shared" si="19"/>
        <v>0</v>
      </c>
      <c r="CI32" s="33">
        <f t="shared" si="19"/>
        <v>0</v>
      </c>
      <c r="CJ32" s="33">
        <f t="shared" si="19"/>
        <v>0</v>
      </c>
      <c r="CK32" s="33">
        <f t="shared" si="20"/>
        <v>96.994994247944888</v>
      </c>
      <c r="CL32" s="33">
        <f t="shared" si="20"/>
        <v>0</v>
      </c>
      <c r="CM32" s="33">
        <f t="shared" si="20"/>
        <v>188.78826593988245</v>
      </c>
      <c r="CN32" s="33">
        <f t="shared" si="20"/>
        <v>764.80895592936372</v>
      </c>
      <c r="CO32" s="33">
        <f t="shared" si="20"/>
        <v>0</v>
      </c>
      <c r="CP32" s="33">
        <f t="shared" si="20"/>
        <v>243.76455522942089</v>
      </c>
      <c r="CQ32" s="60">
        <f t="shared" si="20"/>
        <v>1544.4443785453113</v>
      </c>
      <c r="CR32" s="218"/>
      <c r="CS32" s="240">
        <f t="shared" si="6"/>
        <v>0</v>
      </c>
      <c r="CT32" s="218"/>
      <c r="CU32" s="218"/>
      <c r="CV32" s="218"/>
      <c r="CW32" s="224"/>
      <c r="CX32" s="241">
        <f t="shared" si="15"/>
        <v>0</v>
      </c>
      <c r="CY32" s="627"/>
      <c r="CZ32" s="627"/>
      <c r="DA32" s="627"/>
      <c r="DB32" s="627"/>
      <c r="DC32" s="240">
        <f t="shared" si="16"/>
        <v>0</v>
      </c>
      <c r="DD32" s="218"/>
      <c r="DE32" s="218"/>
      <c r="DF32" s="218"/>
      <c r="DG32" s="224"/>
      <c r="DH32" s="240">
        <f t="shared" si="17"/>
        <v>243.76455522942089</v>
      </c>
      <c r="DI32" s="218"/>
      <c r="DJ32" s="218"/>
      <c r="DK32" s="218"/>
      <c r="DL32" s="224"/>
    </row>
    <row r="33" spans="1:116" x14ac:dyDescent="0.2">
      <c r="A33" s="223" t="s">
        <v>195</v>
      </c>
      <c r="B33" s="218" t="s">
        <v>125</v>
      </c>
      <c r="C33" s="224" t="s">
        <v>567</v>
      </c>
      <c r="D33" s="726">
        <f t="shared" si="23"/>
        <v>0</v>
      </c>
      <c r="E33" s="728"/>
      <c r="F33" s="728"/>
      <c r="G33" s="728"/>
      <c r="H33" s="728"/>
      <c r="I33" s="726">
        <f t="shared" si="24"/>
        <v>0</v>
      </c>
      <c r="J33" s="728"/>
      <c r="K33" s="728"/>
      <c r="L33" s="728"/>
      <c r="M33" s="727"/>
      <c r="N33" s="581">
        <f t="shared" si="25"/>
        <v>0</v>
      </c>
      <c r="O33" s="728"/>
      <c r="P33" s="728"/>
      <c r="Q33" s="728"/>
      <c r="R33" s="728"/>
      <c r="S33" s="726">
        <f t="shared" si="26"/>
        <v>0</v>
      </c>
      <c r="T33" s="728"/>
      <c r="U33" s="728"/>
      <c r="V33" s="728"/>
      <c r="W33" s="727"/>
      <c r="X33" s="581">
        <f t="shared" si="27"/>
        <v>0</v>
      </c>
      <c r="Y33" s="728"/>
      <c r="Z33" s="728"/>
      <c r="AA33" s="728"/>
      <c r="AB33" s="728"/>
      <c r="AC33" s="726">
        <f t="shared" si="28"/>
        <v>0</v>
      </c>
      <c r="AD33" s="728"/>
      <c r="AE33" s="728"/>
      <c r="AF33" s="728"/>
      <c r="AG33" s="727"/>
      <c r="AH33" s="581">
        <f t="shared" si="29"/>
        <v>0</v>
      </c>
      <c r="AI33" s="728"/>
      <c r="AJ33" s="728"/>
      <c r="AK33" s="728"/>
      <c r="AL33" s="728"/>
      <c r="AM33" s="726">
        <f t="shared" si="30"/>
        <v>0</v>
      </c>
      <c r="AN33" s="728"/>
      <c r="AO33" s="728"/>
      <c r="AP33" s="728"/>
      <c r="AQ33" s="727"/>
      <c r="AR33" s="581">
        <f t="shared" si="31"/>
        <v>0</v>
      </c>
      <c r="AS33" s="728"/>
      <c r="AT33" s="728"/>
      <c r="AU33" s="728"/>
      <c r="AV33" s="728"/>
      <c r="AW33" s="726">
        <f t="shared" si="32"/>
        <v>0</v>
      </c>
      <c r="AX33" s="728"/>
      <c r="AY33" s="728"/>
      <c r="AZ33" s="728"/>
      <c r="BA33" s="727"/>
      <c r="BB33" s="581">
        <f t="shared" si="33"/>
        <v>0</v>
      </c>
      <c r="BC33" s="728"/>
      <c r="BD33" s="728"/>
      <c r="BE33" s="728"/>
      <c r="BF33" s="728"/>
      <c r="BG33" s="726">
        <f t="shared" si="34"/>
        <v>0</v>
      </c>
      <c r="BH33" s="728"/>
      <c r="BI33" s="728"/>
      <c r="BJ33" s="728"/>
      <c r="BK33" s="727"/>
      <c r="BL33" s="581">
        <f t="shared" si="35"/>
        <v>0</v>
      </c>
      <c r="BM33" s="728"/>
      <c r="BN33" s="728"/>
      <c r="BO33" s="728"/>
      <c r="BP33" s="728"/>
      <c r="BQ33" s="726">
        <f t="shared" si="36"/>
        <v>0</v>
      </c>
      <c r="BR33" s="581">
        <f t="shared" si="36"/>
        <v>0</v>
      </c>
      <c r="BS33" s="581">
        <f t="shared" si="36"/>
        <v>0</v>
      </c>
      <c r="BT33" s="620">
        <f>'11県CT508'!H167</f>
        <v>0</v>
      </c>
      <c r="BU33" s="775"/>
      <c r="BV33" s="743"/>
      <c r="BW33" s="218"/>
      <c r="BX33" s="57">
        <f t="shared" ref="BX33:CC35" si="37">+$N33*BX$42/SUM($CD$42:$CG$42)</f>
        <v>0</v>
      </c>
      <c r="BY33" s="33">
        <f t="shared" si="37"/>
        <v>0</v>
      </c>
      <c r="BZ33" s="33">
        <f t="shared" si="37"/>
        <v>0</v>
      </c>
      <c r="CA33" s="33">
        <f t="shared" si="37"/>
        <v>0</v>
      </c>
      <c r="CB33" s="565"/>
      <c r="CC33" s="33">
        <f t="shared" si="37"/>
        <v>0</v>
      </c>
      <c r="CD33" s="33">
        <f t="shared" si="18"/>
        <v>0</v>
      </c>
      <c r="CE33" s="33">
        <f t="shared" si="18"/>
        <v>0</v>
      </c>
      <c r="CF33" s="33">
        <f t="shared" si="18"/>
        <v>0</v>
      </c>
      <c r="CG33" s="33">
        <f t="shared" si="18"/>
        <v>0</v>
      </c>
      <c r="CH33" s="33">
        <f t="shared" si="19"/>
        <v>0</v>
      </c>
      <c r="CI33" s="33">
        <f t="shared" si="19"/>
        <v>0</v>
      </c>
      <c r="CJ33" s="33">
        <f t="shared" si="19"/>
        <v>0</v>
      </c>
      <c r="CK33" s="33">
        <f t="shared" si="20"/>
        <v>0</v>
      </c>
      <c r="CL33" s="33">
        <f t="shared" si="20"/>
        <v>0</v>
      </c>
      <c r="CM33" s="33">
        <f t="shared" si="20"/>
        <v>0</v>
      </c>
      <c r="CN33" s="33">
        <f t="shared" si="20"/>
        <v>0</v>
      </c>
      <c r="CO33" s="33">
        <f t="shared" si="20"/>
        <v>0</v>
      </c>
      <c r="CP33" s="33">
        <f t="shared" si="20"/>
        <v>0</v>
      </c>
      <c r="CQ33" s="60">
        <f t="shared" si="20"/>
        <v>0</v>
      </c>
      <c r="CR33" s="218"/>
      <c r="CS33" s="240">
        <f t="shared" si="6"/>
        <v>0</v>
      </c>
      <c r="CT33" s="218"/>
      <c r="CU33" s="218"/>
      <c r="CV33" s="218"/>
      <c r="CW33" s="224"/>
      <c r="CX33" s="241">
        <f t="shared" si="15"/>
        <v>0</v>
      </c>
      <c r="CY33" s="627"/>
      <c r="CZ33" s="627"/>
      <c r="DA33" s="627"/>
      <c r="DB33" s="627"/>
      <c r="DC33" s="240">
        <f t="shared" si="16"/>
        <v>0</v>
      </c>
      <c r="DD33" s="218"/>
      <c r="DE33" s="218"/>
      <c r="DF33" s="218"/>
      <c r="DG33" s="224"/>
      <c r="DH33" s="240">
        <f t="shared" si="17"/>
        <v>0</v>
      </c>
      <c r="DI33" s="218"/>
      <c r="DJ33" s="218"/>
      <c r="DK33" s="218"/>
      <c r="DL33" s="224"/>
    </row>
    <row r="34" spans="1:116" x14ac:dyDescent="0.2">
      <c r="A34" s="223" t="s">
        <v>195</v>
      </c>
      <c r="B34" s="218" t="s">
        <v>113</v>
      </c>
      <c r="C34" s="224" t="s">
        <v>568</v>
      </c>
      <c r="D34" s="726">
        <f t="shared" si="23"/>
        <v>2.3184586181546867</v>
      </c>
      <c r="E34" s="728"/>
      <c r="F34" s="728"/>
      <c r="G34" s="728"/>
      <c r="H34" s="728"/>
      <c r="I34" s="726">
        <f t="shared" si="24"/>
        <v>31.170388088524124</v>
      </c>
      <c r="J34" s="728"/>
      <c r="K34" s="728"/>
      <c r="L34" s="728"/>
      <c r="M34" s="727"/>
      <c r="N34" s="581">
        <f t="shared" si="25"/>
        <v>0</v>
      </c>
      <c r="O34" s="728"/>
      <c r="P34" s="728"/>
      <c r="Q34" s="728"/>
      <c r="R34" s="728"/>
      <c r="S34" s="726">
        <f t="shared" si="26"/>
        <v>229.44153435960456</v>
      </c>
      <c r="T34" s="728"/>
      <c r="U34" s="728"/>
      <c r="V34" s="728"/>
      <c r="W34" s="727"/>
      <c r="X34" s="581">
        <f t="shared" si="27"/>
        <v>5.7532121265320004</v>
      </c>
      <c r="Y34" s="728"/>
      <c r="Z34" s="728"/>
      <c r="AA34" s="728"/>
      <c r="AB34" s="728"/>
      <c r="AC34" s="726">
        <f t="shared" si="28"/>
        <v>144.60312270268491</v>
      </c>
      <c r="AD34" s="728"/>
      <c r="AE34" s="728"/>
      <c r="AF34" s="728"/>
      <c r="AG34" s="727"/>
      <c r="AH34" s="581">
        <f t="shared" si="29"/>
        <v>28.250847606403404</v>
      </c>
      <c r="AI34" s="728"/>
      <c r="AJ34" s="728"/>
      <c r="AK34" s="728"/>
      <c r="AL34" s="728"/>
      <c r="AM34" s="726">
        <f t="shared" si="30"/>
        <v>8.9303591217810165</v>
      </c>
      <c r="AN34" s="728"/>
      <c r="AO34" s="728"/>
      <c r="AP34" s="728"/>
      <c r="AQ34" s="727"/>
      <c r="AR34" s="581">
        <f t="shared" si="31"/>
        <v>0</v>
      </c>
      <c r="AS34" s="728"/>
      <c r="AT34" s="728"/>
      <c r="AU34" s="728"/>
      <c r="AV34" s="728"/>
      <c r="AW34" s="726">
        <f t="shared" si="32"/>
        <v>0</v>
      </c>
      <c r="AX34" s="728"/>
      <c r="AY34" s="728"/>
      <c r="AZ34" s="728"/>
      <c r="BA34" s="727"/>
      <c r="BB34" s="581">
        <f t="shared" si="33"/>
        <v>904.79994294429389</v>
      </c>
      <c r="BC34" s="728"/>
      <c r="BD34" s="728"/>
      <c r="BE34" s="728"/>
      <c r="BF34" s="728"/>
      <c r="BG34" s="726">
        <f t="shared" si="34"/>
        <v>33.145371355841078</v>
      </c>
      <c r="BH34" s="728"/>
      <c r="BI34" s="728"/>
      <c r="BJ34" s="728"/>
      <c r="BK34" s="727"/>
      <c r="BL34" s="581">
        <f t="shared" si="35"/>
        <v>-41.646386289074933</v>
      </c>
      <c r="BM34" s="728"/>
      <c r="BN34" s="728"/>
      <c r="BO34" s="728"/>
      <c r="BP34" s="728"/>
      <c r="BQ34" s="726">
        <f t="shared" si="36"/>
        <v>8760.5964296294678</v>
      </c>
      <c r="BR34" s="581">
        <f t="shared" si="36"/>
        <v>14365.598942274986</v>
      </c>
      <c r="BS34" s="581">
        <f t="shared" si="36"/>
        <v>-6539.5989422749863</v>
      </c>
      <c r="BT34" s="620">
        <f>'11県CT508'!H168</f>
        <v>7826</v>
      </c>
      <c r="BU34" s="775"/>
      <c r="BV34" s="743"/>
      <c r="BW34" s="218"/>
      <c r="BX34" s="57">
        <f t="shared" si="37"/>
        <v>0</v>
      </c>
      <c r="BY34" s="33">
        <f t="shared" si="37"/>
        <v>0</v>
      </c>
      <c r="BZ34" s="33">
        <f t="shared" si="37"/>
        <v>0</v>
      </c>
      <c r="CA34" s="33">
        <f t="shared" si="37"/>
        <v>0</v>
      </c>
      <c r="CB34" s="565"/>
      <c r="CC34" s="33">
        <f t="shared" si="37"/>
        <v>0</v>
      </c>
      <c r="CD34" s="33">
        <f t="shared" si="18"/>
        <v>0</v>
      </c>
      <c r="CE34" s="33">
        <f t="shared" si="18"/>
        <v>0</v>
      </c>
      <c r="CF34" s="33">
        <f t="shared" si="18"/>
        <v>0</v>
      </c>
      <c r="CG34" s="33">
        <f t="shared" si="18"/>
        <v>0</v>
      </c>
      <c r="CH34" s="33">
        <f t="shared" si="19"/>
        <v>0</v>
      </c>
      <c r="CI34" s="33">
        <f t="shared" si="19"/>
        <v>0</v>
      </c>
      <c r="CJ34" s="33">
        <f t="shared" si="19"/>
        <v>0</v>
      </c>
      <c r="CK34" s="33">
        <f t="shared" si="20"/>
        <v>30.914833631360136</v>
      </c>
      <c r="CL34" s="33">
        <f t="shared" si="20"/>
        <v>0</v>
      </c>
      <c r="CM34" s="33">
        <f t="shared" si="20"/>
        <v>60.171742658854782</v>
      </c>
      <c r="CN34" s="33">
        <f t="shared" si="20"/>
        <v>243.76455522942089</v>
      </c>
      <c r="CO34" s="33">
        <f t="shared" si="20"/>
        <v>0</v>
      </c>
      <c r="CP34" s="33">
        <f t="shared" si="20"/>
        <v>77.694119460187679</v>
      </c>
      <c r="CQ34" s="60">
        <f t="shared" si="20"/>
        <v>492.25469196447045</v>
      </c>
      <c r="CR34" s="218"/>
      <c r="CS34" s="240">
        <f t="shared" si="6"/>
        <v>0</v>
      </c>
      <c r="CT34" s="218"/>
      <c r="CU34" s="218"/>
      <c r="CV34" s="218"/>
      <c r="CW34" s="224"/>
      <c r="CX34" s="241">
        <f t="shared" si="15"/>
        <v>0</v>
      </c>
      <c r="CY34" s="627"/>
      <c r="CZ34" s="627"/>
      <c r="DA34" s="627"/>
      <c r="DB34" s="627"/>
      <c r="DC34" s="240">
        <f t="shared" si="16"/>
        <v>0</v>
      </c>
      <c r="DD34" s="218"/>
      <c r="DE34" s="218"/>
      <c r="DF34" s="218"/>
      <c r="DG34" s="224"/>
      <c r="DH34" s="240">
        <f t="shared" si="17"/>
        <v>77.694119460187679</v>
      </c>
      <c r="DI34" s="218"/>
      <c r="DJ34" s="218"/>
      <c r="DK34" s="218"/>
      <c r="DL34" s="224"/>
    </row>
    <row r="35" spans="1:116" x14ac:dyDescent="0.2">
      <c r="A35" s="228" t="s">
        <v>195</v>
      </c>
      <c r="B35" s="229" t="s">
        <v>281</v>
      </c>
      <c r="C35" s="250" t="s">
        <v>569</v>
      </c>
      <c r="D35" s="764">
        <f t="shared" si="23"/>
        <v>14.689298763427292</v>
      </c>
      <c r="E35" s="765"/>
      <c r="F35" s="765"/>
      <c r="G35" s="765"/>
      <c r="H35" s="766"/>
      <c r="I35" s="729">
        <f t="shared" si="24"/>
        <v>197.4894611527447</v>
      </c>
      <c r="J35" s="766"/>
      <c r="K35" s="766"/>
      <c r="L35" s="766"/>
      <c r="M35" s="767"/>
      <c r="N35" s="587">
        <f t="shared" si="25"/>
        <v>0</v>
      </c>
      <c r="O35" s="765"/>
      <c r="P35" s="765"/>
      <c r="Q35" s="765"/>
      <c r="R35" s="765"/>
      <c r="S35" s="729">
        <f t="shared" si="26"/>
        <v>1453.6965294769527</v>
      </c>
      <c r="T35" s="766"/>
      <c r="U35" s="766"/>
      <c r="V35" s="766"/>
      <c r="W35" s="767"/>
      <c r="X35" s="730">
        <f t="shared" si="27"/>
        <v>36.451222857393653</v>
      </c>
      <c r="Y35" s="765"/>
      <c r="Z35" s="765"/>
      <c r="AA35" s="765"/>
      <c r="AB35" s="765"/>
      <c r="AC35" s="764">
        <f t="shared" si="28"/>
        <v>916.17700435598374</v>
      </c>
      <c r="AD35" s="765"/>
      <c r="AE35" s="765"/>
      <c r="AF35" s="765"/>
      <c r="AG35" s="768"/>
      <c r="AH35" s="730">
        <f t="shared" si="29"/>
        <v>178.99182567287329</v>
      </c>
      <c r="AI35" s="765"/>
      <c r="AJ35" s="765"/>
      <c r="AK35" s="765"/>
      <c r="AL35" s="765"/>
      <c r="AM35" s="764">
        <f t="shared" si="30"/>
        <v>56.581002644312534</v>
      </c>
      <c r="AN35" s="765"/>
      <c r="AO35" s="765"/>
      <c r="AP35" s="765"/>
      <c r="AQ35" s="768"/>
      <c r="AR35" s="730">
        <f t="shared" si="31"/>
        <v>0</v>
      </c>
      <c r="AS35" s="765"/>
      <c r="AT35" s="765"/>
      <c r="AU35" s="765"/>
      <c r="AV35" s="765"/>
      <c r="AW35" s="764">
        <f t="shared" si="32"/>
        <v>0</v>
      </c>
      <c r="AX35" s="765"/>
      <c r="AY35" s="765"/>
      <c r="AZ35" s="765"/>
      <c r="BA35" s="768"/>
      <c r="BB35" s="730">
        <f t="shared" si="33"/>
        <v>5732.6348544530883</v>
      </c>
      <c r="BC35" s="765"/>
      <c r="BD35" s="765"/>
      <c r="BE35" s="765"/>
      <c r="BF35" s="765"/>
      <c r="BG35" s="764">
        <f t="shared" si="34"/>
        <v>210.00256750677536</v>
      </c>
      <c r="BH35" s="765"/>
      <c r="BI35" s="765"/>
      <c r="BJ35" s="765"/>
      <c r="BK35" s="768"/>
      <c r="BL35" s="730">
        <f t="shared" si="35"/>
        <v>-263.86332963934211</v>
      </c>
      <c r="BM35" s="765"/>
      <c r="BN35" s="765"/>
      <c r="BO35" s="765"/>
      <c r="BP35" s="765"/>
      <c r="BQ35" s="764">
        <f t="shared" si="36"/>
        <v>55505.419545968245</v>
      </c>
      <c r="BR35" s="730">
        <f t="shared" si="36"/>
        <v>91017.615378707254</v>
      </c>
      <c r="BS35" s="730">
        <f t="shared" si="36"/>
        <v>-41433.615378707247</v>
      </c>
      <c r="BT35" s="621">
        <f>'11県CT508'!H169</f>
        <v>49584</v>
      </c>
      <c r="BU35" s="777"/>
      <c r="BV35" s="747"/>
      <c r="BW35" s="218"/>
      <c r="BX35" s="295">
        <f t="shared" si="37"/>
        <v>0</v>
      </c>
      <c r="BY35" s="279">
        <f t="shared" si="37"/>
        <v>0</v>
      </c>
      <c r="BZ35" s="279">
        <f t="shared" si="37"/>
        <v>0</v>
      </c>
      <c r="CA35" s="279">
        <f t="shared" si="37"/>
        <v>0</v>
      </c>
      <c r="CB35" s="608"/>
      <c r="CC35" s="279">
        <f t="shared" si="37"/>
        <v>0</v>
      </c>
      <c r="CD35" s="279">
        <f t="shared" si="18"/>
        <v>0</v>
      </c>
      <c r="CE35" s="279">
        <f t="shared" si="18"/>
        <v>0</v>
      </c>
      <c r="CF35" s="279">
        <f t="shared" si="18"/>
        <v>0</v>
      </c>
      <c r="CG35" s="279">
        <f t="shared" si="18"/>
        <v>0</v>
      </c>
      <c r="CH35" s="279">
        <f t="shared" si="19"/>
        <v>0</v>
      </c>
      <c r="CI35" s="279">
        <f t="shared" si="19"/>
        <v>0</v>
      </c>
      <c r="CJ35" s="279">
        <f t="shared" si="19"/>
        <v>0</v>
      </c>
      <c r="CK35" s="279">
        <f t="shared" si="20"/>
        <v>195.87031826953245</v>
      </c>
      <c r="CL35" s="279">
        <f t="shared" si="20"/>
        <v>0</v>
      </c>
      <c r="CM35" s="279">
        <f t="shared" si="20"/>
        <v>381.23635164792427</v>
      </c>
      <c r="CN35" s="279">
        <f t="shared" si="20"/>
        <v>1544.4443785453113</v>
      </c>
      <c r="CO35" s="279">
        <f t="shared" si="20"/>
        <v>0</v>
      </c>
      <c r="CP35" s="279">
        <f t="shared" si="20"/>
        <v>492.25469196447045</v>
      </c>
      <c r="CQ35" s="609">
        <f t="shared" si="20"/>
        <v>3118.8291140258498</v>
      </c>
      <c r="CR35" s="218"/>
      <c r="CS35" s="247">
        <f t="shared" si="6"/>
        <v>0</v>
      </c>
      <c r="CT35" s="229"/>
      <c r="CU35" s="229"/>
      <c r="CV35" s="229"/>
      <c r="CW35" s="250"/>
      <c r="CX35" s="248">
        <f t="shared" si="15"/>
        <v>0</v>
      </c>
      <c r="CY35" s="628"/>
      <c r="CZ35" s="628"/>
      <c r="DA35" s="628"/>
      <c r="DB35" s="628"/>
      <c r="DC35" s="247">
        <f t="shared" si="16"/>
        <v>0</v>
      </c>
      <c r="DD35" s="229"/>
      <c r="DE35" s="229"/>
      <c r="DF35" s="229"/>
      <c r="DG35" s="250"/>
      <c r="DH35" s="247">
        <f t="shared" si="17"/>
        <v>492.25469196447045</v>
      </c>
      <c r="DI35" s="229"/>
      <c r="DJ35" s="229"/>
      <c r="DK35" s="229"/>
      <c r="DL35" s="250"/>
    </row>
    <row r="36" spans="1:116" x14ac:dyDescent="0.2">
      <c r="A36" s="223"/>
      <c r="B36" s="218"/>
      <c r="C36" s="224"/>
      <c r="D36" s="731"/>
      <c r="E36" s="725"/>
      <c r="F36" s="725"/>
      <c r="G36" s="725"/>
      <c r="H36" s="732"/>
      <c r="I36" s="731"/>
      <c r="J36" s="725"/>
      <c r="K36" s="725"/>
      <c r="L36" s="725"/>
      <c r="M36" s="732"/>
      <c r="N36" s="725"/>
      <c r="O36" s="725"/>
      <c r="P36" s="725"/>
      <c r="Q36" s="725"/>
      <c r="R36" s="725"/>
      <c r="S36" s="731"/>
      <c r="T36" s="725"/>
      <c r="U36" s="725"/>
      <c r="V36" s="725"/>
      <c r="W36" s="732"/>
      <c r="X36" s="725"/>
      <c r="Y36" s="725"/>
      <c r="Z36" s="725"/>
      <c r="AA36" s="725"/>
      <c r="AB36" s="725"/>
      <c r="AC36" s="731"/>
      <c r="AD36" s="725"/>
      <c r="AE36" s="725"/>
      <c r="AF36" s="725"/>
      <c r="AG36" s="732"/>
      <c r="AH36" s="725"/>
      <c r="AI36" s="725"/>
      <c r="AJ36" s="725"/>
      <c r="AK36" s="725"/>
      <c r="AL36" s="725"/>
      <c r="AM36" s="731"/>
      <c r="AN36" s="725"/>
      <c r="AO36" s="725"/>
      <c r="AP36" s="725"/>
      <c r="AQ36" s="732"/>
      <c r="AR36" s="725"/>
      <c r="AS36" s="725"/>
      <c r="AT36" s="725"/>
      <c r="AU36" s="725"/>
      <c r="AV36" s="725"/>
      <c r="AW36" s="731"/>
      <c r="AX36" s="725"/>
      <c r="AY36" s="725"/>
      <c r="AZ36" s="725"/>
      <c r="BA36" s="732"/>
      <c r="BB36" s="725"/>
      <c r="BC36" s="725"/>
      <c r="BD36" s="725"/>
      <c r="BE36" s="725"/>
      <c r="BF36" s="725"/>
      <c r="BG36" s="731"/>
      <c r="BH36" s="725"/>
      <c r="BI36" s="725"/>
      <c r="BJ36" s="725"/>
      <c r="BK36" s="732"/>
      <c r="BL36" s="725"/>
      <c r="BM36" s="725"/>
      <c r="BN36" s="725"/>
      <c r="BO36" s="725"/>
      <c r="BP36" s="725"/>
      <c r="BQ36" s="731"/>
      <c r="BR36" s="725"/>
      <c r="BS36" s="725"/>
      <c r="BT36" s="629" t="s">
        <v>744</v>
      </c>
      <c r="BU36" s="742"/>
      <c r="BV36" s="743"/>
      <c r="BW36" s="218"/>
      <c r="BX36" s="223"/>
      <c r="BY36" s="218"/>
      <c r="BZ36" s="218"/>
      <c r="CA36" s="218"/>
      <c r="CB36" s="613"/>
      <c r="CC36" s="218"/>
      <c r="CD36" s="218"/>
      <c r="CE36" s="218"/>
      <c r="CF36" s="218"/>
      <c r="CG36" s="218"/>
      <c r="CH36" s="218"/>
      <c r="CI36" s="218"/>
      <c r="CJ36" s="218"/>
      <c r="CK36" s="218"/>
      <c r="CL36" s="218"/>
      <c r="CM36" s="218"/>
      <c r="CN36" s="218"/>
      <c r="CO36" s="218"/>
      <c r="CP36" s="218"/>
      <c r="CQ36" s="224"/>
      <c r="CR36" s="218"/>
      <c r="CS36" s="223"/>
      <c r="CT36" s="218"/>
      <c r="CU36" s="218"/>
      <c r="CV36" s="218"/>
      <c r="CW36" s="224"/>
      <c r="CX36" s="218"/>
      <c r="CY36" s="218"/>
      <c r="CZ36" s="218"/>
      <c r="DA36" s="218"/>
      <c r="DB36" s="218"/>
      <c r="DC36" s="223"/>
      <c r="DD36" s="218"/>
      <c r="DE36" s="218"/>
      <c r="DF36" s="218"/>
      <c r="DG36" s="224"/>
      <c r="DH36" s="223"/>
      <c r="DI36" s="218"/>
      <c r="DJ36" s="218"/>
      <c r="DK36" s="218"/>
      <c r="DL36" s="224"/>
    </row>
    <row r="37" spans="1:116" x14ac:dyDescent="0.2">
      <c r="A37" s="630">
        <v>1113</v>
      </c>
      <c r="B37" s="220" t="s">
        <v>608</v>
      </c>
      <c r="C37" s="221" t="s">
        <v>596</v>
      </c>
      <c r="D37" s="733">
        <f>SUM(D18:D20)+D21</f>
        <v>0</v>
      </c>
      <c r="E37" s="568">
        <f>+D37*'9国ﾏｰｼﾞﾝ比率'!E$15</f>
        <v>0</v>
      </c>
      <c r="F37" s="568">
        <f>+D37*'9国ﾏｰｼﾞﾝ比率'!F$15</f>
        <v>0</v>
      </c>
      <c r="G37" s="568">
        <f>+D37*'9国ﾏｰｼﾞﾝ比率'!G$15</f>
        <v>0</v>
      </c>
      <c r="H37" s="734">
        <f>+D37*'9国ﾏｰｼﾞﾝ比率'!H$15</f>
        <v>0</v>
      </c>
      <c r="I37" s="733">
        <f>SUM(I18:I20)+I21</f>
        <v>12157.54116139398</v>
      </c>
      <c r="J37" s="568">
        <f>+I37*'9国ﾏｰｼﾞﾝ比率'!J$15</f>
        <v>854.55331705577214</v>
      </c>
      <c r="K37" s="568">
        <f>+I37*'9国ﾏｰｼﾞﾝ比率'!K$15</f>
        <v>0</v>
      </c>
      <c r="L37" s="568">
        <f>+I37*'9国ﾏｰｼﾞﾝ比率'!L$15</f>
        <v>653.51114836126862</v>
      </c>
      <c r="M37" s="734">
        <f>+I37*'9国ﾏｰｼﾞﾝ比率'!M$15</f>
        <v>13665.605626811022</v>
      </c>
      <c r="N37" s="711">
        <f>SUM(N18:N20)+N21</f>
        <v>0</v>
      </c>
      <c r="O37" s="568"/>
      <c r="P37" s="568"/>
      <c r="Q37" s="568"/>
      <c r="R37" s="568"/>
      <c r="S37" s="733">
        <f>SUM(S18:S20)+S21</f>
        <v>1178.3794422554606</v>
      </c>
      <c r="T37" s="568">
        <f>+S37*'9国ﾏｰｼﾞﾝ比率'!T$15</f>
        <v>251.25333354489592</v>
      </c>
      <c r="U37" s="568">
        <f>+S37*'9国ﾏｰｼﾞﾝ比率'!U$15</f>
        <v>0</v>
      </c>
      <c r="V37" s="568">
        <f>+S37*'9国ﾏｰｼﾞﾝ比率'!V$15</f>
        <v>49.178164192025442</v>
      </c>
      <c r="W37" s="734">
        <f>+S37*'9国ﾏｰｼﾞﾝ比率'!W$15</f>
        <v>1478.8109399923821</v>
      </c>
      <c r="X37" s="711">
        <f>SUM(X18:X20)+X21</f>
        <v>113.34174285604989</v>
      </c>
      <c r="Y37" s="568">
        <f>+X37*'9国ﾏｰｼﾞﾝ比率'!Y$15</f>
        <v>18.132842619740668</v>
      </c>
      <c r="Z37" s="568">
        <f>+X37*'9国ﾏｰｼﾞﾝ比率'!Z$15</f>
        <v>0</v>
      </c>
      <c r="AA37" s="568">
        <f>+X37*'9国ﾏｰｼﾞﾝ比率'!AA$15</f>
        <v>4.544687137605889</v>
      </c>
      <c r="AB37" s="568">
        <f>+X37*'9国ﾏｰｼﾞﾝ比率'!AB$15</f>
        <v>136.01927261339645</v>
      </c>
      <c r="AC37" s="733">
        <f>SUM(AC18:AC20)+AC21</f>
        <v>1247.6958800351938</v>
      </c>
      <c r="AD37" s="568">
        <f>+AC37*'9国ﾏｰｼﾞﾝ比率'!AD$15</f>
        <v>284.51747080007289</v>
      </c>
      <c r="AE37" s="568">
        <f>+AC37*'9国ﾏｰｼﾞﾝ比率'!AE$15</f>
        <v>0</v>
      </c>
      <c r="AF37" s="568">
        <f>+AC37*'9国ﾏｰｼﾞﾝ比率'!AF$15</f>
        <v>50.662014048246405</v>
      </c>
      <c r="AG37" s="734">
        <f>+AC37*'9国ﾏｰｼﾞﾝ比率'!AG$15</f>
        <v>1582.8753648835129</v>
      </c>
      <c r="AH37" s="711">
        <f>SUM(AH18:AH20)+AH21</f>
        <v>7824.3270915420217</v>
      </c>
      <c r="AI37" s="568">
        <f>+AH37*'9国ﾏｰｼﾞﾝ比率'!AI$15</f>
        <v>1307.7461817514068</v>
      </c>
      <c r="AJ37" s="568">
        <f>+AH37*'9国ﾏｰｼﾞﾝ比率'!AJ$15</f>
        <v>631.27497054291268</v>
      </c>
      <c r="AK37" s="568">
        <f>+AH37*'9国ﾏｰｼﾞﾝ比率'!AK$15</f>
        <v>359.07324914057375</v>
      </c>
      <c r="AL37" s="568">
        <f>+AH37*'9国ﾏｰｼﾞﾝ比率'!AL$15</f>
        <v>10122.421492976915</v>
      </c>
      <c r="AM37" s="733">
        <f>SUM(AM18:AM20)+AM21</f>
        <v>0</v>
      </c>
      <c r="AN37" s="568"/>
      <c r="AO37" s="568"/>
      <c r="AP37" s="568"/>
      <c r="AQ37" s="734"/>
      <c r="AR37" s="711">
        <f>SUM(AR18:AR20)+AR21</f>
        <v>0</v>
      </c>
      <c r="AS37" s="568"/>
      <c r="AT37" s="568"/>
      <c r="AU37" s="568"/>
      <c r="AV37" s="568"/>
      <c r="AW37" s="733">
        <f>SUM(AW18:AW20)+AW21</f>
        <v>0</v>
      </c>
      <c r="AX37" s="568"/>
      <c r="AY37" s="568"/>
      <c r="AZ37" s="568"/>
      <c r="BA37" s="734"/>
      <c r="BB37" s="711">
        <f>SUM(BB18:BB20)+BB21</f>
        <v>0</v>
      </c>
      <c r="BC37" s="568"/>
      <c r="BD37" s="568"/>
      <c r="BE37" s="568"/>
      <c r="BF37" s="568"/>
      <c r="BG37" s="733">
        <f>SUM(BG18:BG20)+BG21</f>
        <v>29846.346715886924</v>
      </c>
      <c r="BH37" s="568">
        <f>+BG37*'9国ﾏｰｼﾞﾝ比率'!BH$15</f>
        <v>4903.7748794267945</v>
      </c>
      <c r="BI37" s="568">
        <f>+BG37*'9国ﾏｰｼﾞﾝ比率'!BI$15</f>
        <v>4124.5335269670322</v>
      </c>
      <c r="BJ37" s="568">
        <f>+BG37*'9国ﾏｰｼﾞﾝ比率'!BJ$15</f>
        <v>1440.8950437115509</v>
      </c>
      <c r="BK37" s="734">
        <f>+BG37*'9国ﾏｰｼﾞﾝ比率'!BK$15</f>
        <v>40315.550165992303</v>
      </c>
      <c r="BL37" s="711">
        <f>SUM(BL18:BL20)+BL21</f>
        <v>107066.73181974675</v>
      </c>
      <c r="BM37" s="568">
        <f>+BL37*'9国ﾏｰｼﾞﾝ比率'!BM$15</f>
        <v>18408.722775903843</v>
      </c>
      <c r="BN37" s="568">
        <f>+BL37*'9国ﾏｰｼﾞﾝ比率'!BN$15</f>
        <v>48506.410588513412</v>
      </c>
      <c r="BO37" s="568">
        <f>+BL37*'9国ﾏｰｼﾞﾝ比率'!BO$15</f>
        <v>5108.4998638337584</v>
      </c>
      <c r="BP37" s="568">
        <f>+BL37*'9国ﾏｰｼﾞﾝ比率'!BP$15</f>
        <v>179090.36504799777</v>
      </c>
      <c r="BQ37" s="733">
        <f>SUM(BQ18:BQ20)+BQ21</f>
        <v>167966.84266095405</v>
      </c>
      <c r="BR37" s="711">
        <f>SUM(BR18:BR20)+BR21</f>
        <v>244197.12675490609</v>
      </c>
      <c r="BS37" s="711">
        <f>SUM(BS18:BS20)+BS21</f>
        <v>-146251.12675490609</v>
      </c>
      <c r="BT37" s="631">
        <f>SUM(BT18:BT20)+BT21</f>
        <v>97946</v>
      </c>
      <c r="BU37" s="648">
        <f>+(BT37-(BR37-BQ37))/BQ37</f>
        <v>0.12928573021927764</v>
      </c>
      <c r="BV37" s="649">
        <f>-BS37/BQ37</f>
        <v>0.87071426978072231</v>
      </c>
      <c r="BW37" s="218"/>
      <c r="BX37" s="234">
        <f>SUM(BX18:BX20)+BX21</f>
        <v>0</v>
      </c>
      <c r="BY37" s="235">
        <f>SUM(BY18:BY20)+BY21</f>
        <v>0</v>
      </c>
      <c r="BZ37" s="235">
        <f>SUM(BZ18:BZ20)+BZ21</f>
        <v>0</v>
      </c>
      <c r="CA37" s="235">
        <f>SUM(CA18:CA20)+CA21</f>
        <v>0</v>
      </c>
      <c r="CB37" s="632"/>
      <c r="CC37" s="235">
        <f t="shared" ref="CC37:CQ37" si="38">SUM(CC18:CC20)+CC21</f>
        <v>0</v>
      </c>
      <c r="CD37" s="235">
        <f t="shared" si="38"/>
        <v>0</v>
      </c>
      <c r="CE37" s="235">
        <f t="shared" si="38"/>
        <v>0</v>
      </c>
      <c r="CF37" s="235">
        <f t="shared" si="38"/>
        <v>0</v>
      </c>
      <c r="CG37" s="235">
        <f t="shared" si="38"/>
        <v>0</v>
      </c>
      <c r="CH37" s="235">
        <f t="shared" si="38"/>
        <v>0</v>
      </c>
      <c r="CI37" s="235">
        <f t="shared" si="38"/>
        <v>0</v>
      </c>
      <c r="CJ37" s="235">
        <f t="shared" si="38"/>
        <v>0</v>
      </c>
      <c r="CK37" s="235">
        <f t="shared" si="38"/>
        <v>0</v>
      </c>
      <c r="CL37" s="235">
        <f t="shared" si="38"/>
        <v>0</v>
      </c>
      <c r="CM37" s="235">
        <f t="shared" si="38"/>
        <v>0</v>
      </c>
      <c r="CN37" s="235">
        <f t="shared" si="38"/>
        <v>0</v>
      </c>
      <c r="CO37" s="235">
        <f t="shared" si="38"/>
        <v>0</v>
      </c>
      <c r="CP37" s="235">
        <f t="shared" si="38"/>
        <v>0</v>
      </c>
      <c r="CQ37" s="236">
        <f t="shared" si="38"/>
        <v>0</v>
      </c>
      <c r="CR37" s="218"/>
      <c r="CS37" s="234">
        <f>SUM(CS18:CS20)+CS21</f>
        <v>0</v>
      </c>
      <c r="CT37" s="32">
        <f>+CS37*'9国ﾏｰｼﾞﾝ比率'!$J$15</f>
        <v>0</v>
      </c>
      <c r="CU37" s="32">
        <f>+CS37*'9国ﾏｰｼﾞﾝ比率'!$K$15</f>
        <v>0</v>
      </c>
      <c r="CV37" s="32">
        <f>+CS37*'9国ﾏｰｼﾞﾝ比率'!$L$15</f>
        <v>0</v>
      </c>
      <c r="CW37" s="59">
        <f>+CS37*'9国ﾏｰｼﾞﾝ比率'!$M$15</f>
        <v>0</v>
      </c>
      <c r="CX37" s="235">
        <f>SUM(CX18:CX20)+CX21</f>
        <v>0</v>
      </c>
      <c r="CY37" s="220"/>
      <c r="CZ37" s="220"/>
      <c r="DA37" s="220"/>
      <c r="DB37" s="220"/>
      <c r="DC37" s="234">
        <f>SUM(DC18:DC20)+DC21</f>
        <v>0</v>
      </c>
      <c r="DD37" s="20"/>
      <c r="DE37" s="20"/>
      <c r="DF37" s="20"/>
      <c r="DG37" s="24"/>
      <c r="DH37" s="234">
        <f>SUM(DH18:DH20)+DH21</f>
        <v>0</v>
      </c>
      <c r="DI37" s="626"/>
      <c r="DJ37" s="626"/>
      <c r="DK37" s="626"/>
      <c r="DL37" s="633"/>
    </row>
    <row r="38" spans="1:116" x14ac:dyDescent="0.2">
      <c r="A38" s="634">
        <v>1114</v>
      </c>
      <c r="B38" s="218" t="s">
        <v>608</v>
      </c>
      <c r="C38" s="224" t="s">
        <v>605</v>
      </c>
      <c r="D38" s="769">
        <f>+D24+D25</f>
        <v>48.850361097018713</v>
      </c>
      <c r="E38" s="581">
        <f>+D38*'9国ﾏｰｼﾞﾝ比率'!E$16</f>
        <v>6.661412876866188</v>
      </c>
      <c r="F38" s="581">
        <f>+D38*'9国ﾏｰｼﾞﾝ比率'!F$16</f>
        <v>0</v>
      </c>
      <c r="G38" s="581">
        <f>+D38*'9国ﾏｰｼﾞﾝ比率'!G$16</f>
        <v>4.4409419179107923</v>
      </c>
      <c r="H38" s="770">
        <f>+D38*'9国ﾏｰｼﾞﾝ比率'!H$16</f>
        <v>59.952715891795691</v>
      </c>
      <c r="I38" s="769">
        <f>+I24+I25</f>
        <v>20.7754409263183</v>
      </c>
      <c r="J38" s="581"/>
      <c r="K38" s="581"/>
      <c r="L38" s="581"/>
      <c r="M38" s="770"/>
      <c r="N38" s="714">
        <f>+N24+N25</f>
        <v>2076.982594228416</v>
      </c>
      <c r="O38" s="581">
        <f>+N38*'9国ﾏｰｼﾞﾝ比率'!O$16</f>
        <v>583.01631318913803</v>
      </c>
      <c r="P38" s="581">
        <f>+N38*'9国ﾏｰｼﾞﾝ比率'!P$16</f>
        <v>0</v>
      </c>
      <c r="Q38" s="581">
        <f>+N38*'9国ﾏｰｼﾞﾝ比率'!Q$16</f>
        <v>50.627622670027598</v>
      </c>
      <c r="R38" s="581">
        <f>+N38*'9国ﾏｰｼﾞﾝ比率'!R$16</f>
        <v>2710.6265300875816</v>
      </c>
      <c r="S38" s="769">
        <f>+S24+S25</f>
        <v>16609.12277298636</v>
      </c>
      <c r="T38" s="581">
        <f>+S38*'9国ﾏｰｼﾞﾝ比率'!T$16</f>
        <v>2849.6205916120684</v>
      </c>
      <c r="U38" s="581">
        <f>+S38*'9国ﾏｰｼﾞﾝ比率'!U$16</f>
        <v>0</v>
      </c>
      <c r="V38" s="581">
        <f>+S38*'9国ﾏｰｼﾞﾝ比率'!V$16</f>
        <v>1586.3849834461782</v>
      </c>
      <c r="W38" s="770">
        <f>+S38*'9国ﾏｰｼﾞﾝ比率'!W$16</f>
        <v>21045.128348044607</v>
      </c>
      <c r="X38" s="714">
        <f>+X24+X25</f>
        <v>5.0534856307260734</v>
      </c>
      <c r="Y38" s="581">
        <f>+X38*'9国ﾏｰｼﾞﾝ比率'!Y$16</f>
        <v>1.0214492232318659</v>
      </c>
      <c r="Z38" s="581">
        <f>+X38*'9国ﾏｰｼﾞﾝ比率'!Z$16</f>
        <v>0</v>
      </c>
      <c r="AA38" s="581">
        <f>+X38*'9国ﾏｰｼﾞﾝ比率'!AA$16</f>
        <v>0.4569641261826769</v>
      </c>
      <c r="AB38" s="581">
        <f>+X38*'9国ﾏｰｼﾞﾝ比率'!AB$16</f>
        <v>6.5318989801406167</v>
      </c>
      <c r="AC38" s="769">
        <f>+AC24+AC25</f>
        <v>965.21575546868007</v>
      </c>
      <c r="AD38" s="581">
        <f>+AC38*'9国ﾏｰｼﾞﾝ比率'!AD$16</f>
        <v>247.2824760979328</v>
      </c>
      <c r="AE38" s="581">
        <f>+AC38*'9国ﾏｰｼﾞﾝ比率'!AE$16</f>
        <v>0</v>
      </c>
      <c r="AF38" s="581">
        <f>+AC38*'9国ﾏｰｼﾞﾝ比率'!AF$16</f>
        <v>51.593504272284747</v>
      </c>
      <c r="AG38" s="770">
        <f>+AC38*'9国ﾏｰｼﾞﾝ比率'!AG$16</f>
        <v>1264.0917358388974</v>
      </c>
      <c r="AH38" s="714">
        <f>+AH24+AH25</f>
        <v>11571.920595959295</v>
      </c>
      <c r="AI38" s="581">
        <f>+AH38*'9国ﾏｰｼﾞﾝ比率'!AI$16</f>
        <v>3053.8622451665524</v>
      </c>
      <c r="AJ38" s="581">
        <f>+AH38*'9国ﾏｰｼﾞﾝ比率'!AJ$16</f>
        <v>241.54093639058249</v>
      </c>
      <c r="AK38" s="581">
        <f>+AH38*'9国ﾏｰｼﾞﾝ比率'!AK$16</f>
        <v>434.48582112848862</v>
      </c>
      <c r="AL38" s="581">
        <f>+AH38*'9国ﾏｰｼﾞﾝ比率'!AL$16</f>
        <v>15301.809598644917</v>
      </c>
      <c r="AM38" s="769">
        <f>+AM24+AM25</f>
        <v>5322.4433659613833</v>
      </c>
      <c r="AN38" s="581">
        <f>+AM38*'9国ﾏｰｼﾞﾝ比率'!AN$16</f>
        <v>1338.9550208073113</v>
      </c>
      <c r="AO38" s="581">
        <f>+AM38*'9国ﾏｰｼﾞﾝ比率'!AO$16</f>
        <v>0</v>
      </c>
      <c r="AP38" s="581">
        <f>+AM38*'9国ﾏｰｼﾞﾝ比率'!AP$16</f>
        <v>357.08515323561898</v>
      </c>
      <c r="AQ38" s="770">
        <f>+AM38*'9国ﾏｰｼﾞﾝ比率'!AQ$16</f>
        <v>7018.4835400043139</v>
      </c>
      <c r="AR38" s="714">
        <f>+AR24+AR25</f>
        <v>0</v>
      </c>
      <c r="AS38" s="581"/>
      <c r="AT38" s="581"/>
      <c r="AU38" s="581"/>
      <c r="AV38" s="581"/>
      <c r="AW38" s="769">
        <f>+AW24+AW25</f>
        <v>0</v>
      </c>
      <c r="AX38" s="581"/>
      <c r="AY38" s="581"/>
      <c r="AZ38" s="581"/>
      <c r="BA38" s="770"/>
      <c r="BB38" s="714">
        <f>+BB24+BB25</f>
        <v>0</v>
      </c>
      <c r="BC38" s="581"/>
      <c r="BD38" s="581"/>
      <c r="BE38" s="581"/>
      <c r="BF38" s="581"/>
      <c r="BG38" s="769">
        <f>+BG24+BG25</f>
        <v>7816.6192739264079</v>
      </c>
      <c r="BH38" s="581">
        <f>+BG38*'9国ﾏｰｼﾞﾝ比率'!BH$16</f>
        <v>2099.1426992346023</v>
      </c>
      <c r="BI38" s="581">
        <f>+BG38*'9国ﾏｰｼﾞﾝ比率'!BI$16</f>
        <v>332.71921578565167</v>
      </c>
      <c r="BJ38" s="581">
        <f>+BG38*'9国ﾏｰｼﾞﾝ比率'!BJ$16</f>
        <v>252.56593617012521</v>
      </c>
      <c r="BK38" s="770">
        <f>+BG38*'9国ﾏｰｼﾞﾝ比率'!BK$16</f>
        <v>10501.047125116787</v>
      </c>
      <c r="BL38" s="714">
        <f>+BL24+BL25</f>
        <v>26607.724842579606</v>
      </c>
      <c r="BM38" s="581">
        <f>+BL38*'9国ﾏｰｼﾞﾝ比率'!BM$16</f>
        <v>5627.2912433501815</v>
      </c>
      <c r="BN38" s="581">
        <f>+BL38*'9国ﾏｰｼﾞﾝ比率'!BN$16</f>
        <v>2851.8161677213902</v>
      </c>
      <c r="BO38" s="581">
        <f>+BL38*'9国ﾏｰｼﾞﾝ比率'!BO$16</f>
        <v>520.01590140274527</v>
      </c>
      <c r="BP38" s="581">
        <f>+BL38*'9国ﾏｰｼﾞﾝ比率'!BP$16</f>
        <v>35606.848155053922</v>
      </c>
      <c r="BQ38" s="769">
        <f>+BQ24+BQ25</f>
        <v>74988.673274344212</v>
      </c>
      <c r="BR38" s="714">
        <f>+BR24+BR25</f>
        <v>128022.75897520069</v>
      </c>
      <c r="BS38" s="714">
        <f>+BS24+BS25</f>
        <v>-52761.758975200697</v>
      </c>
      <c r="BT38" s="635">
        <f>+BT24+BT25</f>
        <v>75261</v>
      </c>
      <c r="BU38" s="650">
        <f>+(BT38-(BR38-BQ38))/BQ38</f>
        <v>0.29640362108857299</v>
      </c>
      <c r="BV38" s="651">
        <f>-BS38/BQ38</f>
        <v>0.70359637891142712</v>
      </c>
      <c r="BW38" s="218"/>
      <c r="BX38" s="240">
        <f>+BX24+BX25</f>
        <v>102.55058945808334</v>
      </c>
      <c r="BY38" s="241">
        <f t="shared" ref="BY38:CQ38" si="39">+BY24+BY25</f>
        <v>221.03076579481728</v>
      </c>
      <c r="BZ38" s="241">
        <f t="shared" si="39"/>
        <v>12.520531320962728</v>
      </c>
      <c r="CA38" s="241">
        <f t="shared" si="39"/>
        <v>563.22246525127764</v>
      </c>
      <c r="CB38" s="636"/>
      <c r="CC38" s="241">
        <f t="shared" si="39"/>
        <v>720.96876332974364</v>
      </c>
      <c r="CD38" s="241">
        <f t="shared" si="39"/>
        <v>900.14562430040212</v>
      </c>
      <c r="CE38" s="241">
        <f t="shared" si="39"/>
        <v>10.6145593500736</v>
      </c>
      <c r="CF38" s="241">
        <f t="shared" si="39"/>
        <v>1092.2459049761137</v>
      </c>
      <c r="CG38" s="241">
        <f t="shared" si="39"/>
        <v>73.976505601826815</v>
      </c>
      <c r="CH38" s="241">
        <f t="shared" si="39"/>
        <v>0</v>
      </c>
      <c r="CI38" s="241">
        <f t="shared" si="39"/>
        <v>0</v>
      </c>
      <c r="CJ38" s="241">
        <f t="shared" si="39"/>
        <v>0</v>
      </c>
      <c r="CK38" s="241">
        <f t="shared" si="39"/>
        <v>0</v>
      </c>
      <c r="CL38" s="241">
        <f t="shared" si="39"/>
        <v>0</v>
      </c>
      <c r="CM38" s="241">
        <f t="shared" si="39"/>
        <v>0</v>
      </c>
      <c r="CN38" s="241">
        <f t="shared" si="39"/>
        <v>0</v>
      </c>
      <c r="CO38" s="241">
        <f t="shared" si="39"/>
        <v>0</v>
      </c>
      <c r="CP38" s="241">
        <f t="shared" si="39"/>
        <v>0</v>
      </c>
      <c r="CQ38" s="242">
        <f t="shared" si="39"/>
        <v>0</v>
      </c>
      <c r="CR38" s="218"/>
      <c r="CS38" s="240">
        <f>+CS24+CS25</f>
        <v>1517.7425256968013</v>
      </c>
      <c r="CT38" s="33"/>
      <c r="CU38" s="33"/>
      <c r="CV38" s="33"/>
      <c r="CW38" s="60"/>
      <c r="CX38" s="241">
        <f>+CX24+CX25</f>
        <v>1166.2224105779405</v>
      </c>
      <c r="CY38" s="218"/>
      <c r="CZ38" s="218"/>
      <c r="DA38" s="218"/>
      <c r="DB38" s="218"/>
      <c r="DC38" s="240">
        <f>+DC24+DC25</f>
        <v>0</v>
      </c>
      <c r="DD38" s="11"/>
      <c r="DE38" s="11"/>
      <c r="DF38" s="11"/>
      <c r="DG38" s="25"/>
      <c r="DH38" s="240">
        <f>+DH24+DH25</f>
        <v>0</v>
      </c>
      <c r="DI38" s="627"/>
      <c r="DJ38" s="627"/>
      <c r="DK38" s="627"/>
      <c r="DL38" s="637"/>
    </row>
    <row r="39" spans="1:116" x14ac:dyDescent="0.2">
      <c r="A39" s="634">
        <v>1129</v>
      </c>
      <c r="B39" s="638" t="s">
        <v>608</v>
      </c>
      <c r="C39" s="224" t="s">
        <v>607</v>
      </c>
      <c r="D39" s="769">
        <f>+D26+D27</f>
        <v>0</v>
      </c>
      <c r="E39" s="581">
        <f>+D39*'9国ﾏｰｼﾞﾝ比率'!E$22</f>
        <v>0</v>
      </c>
      <c r="F39" s="581">
        <f>+D39*'9国ﾏｰｼﾞﾝ比率'!F$22</f>
        <v>0</v>
      </c>
      <c r="G39" s="581">
        <f>+D39*'9国ﾏｰｼﾞﾝ比率'!G$22</f>
        <v>0</v>
      </c>
      <c r="H39" s="770">
        <f>+D39*'9国ﾏｰｼﾞﾝ比率'!H$22</f>
        <v>0</v>
      </c>
      <c r="I39" s="769">
        <f>+I26+I27</f>
        <v>22.619142399365721</v>
      </c>
      <c r="J39" s="581">
        <f>+I39*'9国ﾏｰｼﾞﾝ比率'!J$22</f>
        <v>3.3124267112041847</v>
      </c>
      <c r="K39" s="581">
        <f>+I39*'9国ﾏｰｼﾞﾝ比率'!K$22</f>
        <v>0</v>
      </c>
      <c r="L39" s="581">
        <f>+I39*'9国ﾏｰｼﾞﾝ比率'!L$22</f>
        <v>0.75712610541809944</v>
      </c>
      <c r="M39" s="770">
        <f>+I39*'9国ﾏｰｼﾞﾝ比率'!M$22</f>
        <v>26.688695215988009</v>
      </c>
      <c r="N39" s="714">
        <f>+N26+N27</f>
        <v>0</v>
      </c>
      <c r="O39" s="581"/>
      <c r="P39" s="581"/>
      <c r="Q39" s="581"/>
      <c r="R39" s="581"/>
      <c r="S39" s="769">
        <f>+S26+S27</f>
        <v>286.18132340067064</v>
      </c>
      <c r="T39" s="581">
        <f>+S39*'9国ﾏｰｼﾞﾝ比率'!T$22</f>
        <v>41.20596642678737</v>
      </c>
      <c r="U39" s="581">
        <f>+S39*'9国ﾏｰｼﾞﾝ比率'!U$22</f>
        <v>0</v>
      </c>
      <c r="V39" s="581">
        <f>+S39*'9国ﾏｰｼﾞﾝ比率'!V$22</f>
        <v>10.40744980608001</v>
      </c>
      <c r="W39" s="770">
        <f>+S39*'9国ﾏｰｼﾞﾝ比率'!W$22</f>
        <v>337.79473963353797</v>
      </c>
      <c r="X39" s="714">
        <f>+X26+X27</f>
        <v>269.46282684461767</v>
      </c>
      <c r="Y39" s="581"/>
      <c r="Z39" s="581"/>
      <c r="AA39" s="581"/>
      <c r="AB39" s="581"/>
      <c r="AC39" s="769">
        <f>+AC26+AC27</f>
        <v>3.9337638955418637</v>
      </c>
      <c r="AD39" s="581"/>
      <c r="AE39" s="581"/>
      <c r="AF39" s="581"/>
      <c r="AG39" s="770"/>
      <c r="AH39" s="714">
        <f>+AH26+AH27</f>
        <v>530.07468492426619</v>
      </c>
      <c r="AI39" s="581">
        <f>+AH39*'9国ﾏｰｼﾞﾝ比率'!AI$22</f>
        <v>81.396843910307282</v>
      </c>
      <c r="AJ39" s="581">
        <f>+AH39*'9国ﾏｰｼﾞﾝ比率'!AJ$22</f>
        <v>4.661724007733171</v>
      </c>
      <c r="AK39" s="581">
        <f>+AH39*'9国ﾏｰｼﾞﾝ比率'!AK$22</f>
        <v>22.837209745749018</v>
      </c>
      <c r="AL39" s="581">
        <f>+AH39*'9国ﾏｰｼﾞﾝ比率'!AL$22</f>
        <v>638.97046258805574</v>
      </c>
      <c r="AM39" s="769">
        <f>+AM26+AM27</f>
        <v>90.476569597462884</v>
      </c>
      <c r="AN39" s="581"/>
      <c r="AO39" s="581"/>
      <c r="AP39" s="581"/>
      <c r="AQ39" s="770"/>
      <c r="AR39" s="714">
        <f>+AR26+AR27</f>
        <v>9731.1484365966862</v>
      </c>
      <c r="AS39" s="581">
        <f>+AR39*'9国ﾏｰｼﾞﾝ比率'!AS$22</f>
        <v>1402.3301346582662</v>
      </c>
      <c r="AT39" s="581">
        <f>+AR39*'9国ﾏｰｼﾞﾝ比率'!AT$22</f>
        <v>0</v>
      </c>
      <c r="AU39" s="581">
        <f>+AR39*'9国ﾏｰｼﾞﾝ比率'!AU$22</f>
        <v>353.36363635812592</v>
      </c>
      <c r="AV39" s="581">
        <f>+AR39*'9国ﾏｰｼﾞﾝ比率'!AV$22</f>
        <v>11486.842207613079</v>
      </c>
      <c r="AW39" s="769">
        <f>+AW26+AW27</f>
        <v>0</v>
      </c>
      <c r="AX39" s="581"/>
      <c r="AY39" s="581"/>
      <c r="AZ39" s="581"/>
      <c r="BA39" s="770"/>
      <c r="BB39" s="714">
        <f>+BB26+BB27</f>
        <v>0</v>
      </c>
      <c r="BC39" s="581"/>
      <c r="BD39" s="581"/>
      <c r="BE39" s="581"/>
      <c r="BF39" s="581"/>
      <c r="BG39" s="769">
        <f>+BG26+BG27</f>
        <v>22682.08262169439</v>
      </c>
      <c r="BH39" s="581">
        <f>+BG39*'9国ﾏｰｼﾞﾝ比率'!BH$22</f>
        <v>4466.8262420863157</v>
      </c>
      <c r="BI39" s="581">
        <f>+BG39*'9国ﾏｰｼﾞﾝ比率'!BI$22</f>
        <v>1914.2160277944281</v>
      </c>
      <c r="BJ39" s="581">
        <f>+BG39*'9国ﾏｰｼﾞﾝ比率'!BJ$22</f>
        <v>1663.532851952813</v>
      </c>
      <c r="BK39" s="770">
        <f>+BG39*'9国ﾏｰｼﾞﾝ比率'!BK$22</f>
        <v>30726.657743527943</v>
      </c>
      <c r="BL39" s="714">
        <f>+BL26+BL27</f>
        <v>91372.484324672536</v>
      </c>
      <c r="BM39" s="581">
        <f>+BL39*'9国ﾏｰｼﾞﾝ比率'!BM$22</f>
        <v>18569.23265661098</v>
      </c>
      <c r="BN39" s="581">
        <f>+BL39*'9国ﾏｰｼﾞﾝ比率'!BN$22</f>
        <v>24582.641139013493</v>
      </c>
      <c r="BO39" s="581">
        <f>+BL39*'9国ﾏｰｼﾞﾝ比率'!BO$22</f>
        <v>7095.417717405333</v>
      </c>
      <c r="BP39" s="581">
        <f>+BL39*'9国ﾏｰｼﾞﾝ比率'!BP$22</f>
        <v>141619.77583770236</v>
      </c>
      <c r="BQ39" s="769">
        <f>+BQ26+BQ27</f>
        <v>130434.75980740324</v>
      </c>
      <c r="BR39" s="714">
        <f>+BR26+BR27</f>
        <v>235645.24207561818</v>
      </c>
      <c r="BS39" s="714">
        <f>+BS26+BS27</f>
        <v>-116568.24207561818</v>
      </c>
      <c r="BT39" s="635">
        <f>+BT26+BT27</f>
        <v>119077</v>
      </c>
      <c r="BU39" s="650">
        <f>+(BT39-(BR39-BQ39))/BQ39</f>
        <v>0.10630998786105805</v>
      </c>
      <c r="BV39" s="651">
        <f>-BS39/BQ39</f>
        <v>0.89369001213894195</v>
      </c>
      <c r="BW39" s="218"/>
      <c r="BX39" s="240">
        <f>+BX26+BX27</f>
        <v>0</v>
      </c>
      <c r="BY39" s="241">
        <f t="shared" ref="BY39:CQ39" si="40">+BY26+BY27</f>
        <v>0</v>
      </c>
      <c r="BZ39" s="241">
        <f t="shared" si="40"/>
        <v>0</v>
      </c>
      <c r="CA39" s="241">
        <f t="shared" si="40"/>
        <v>0</v>
      </c>
      <c r="CB39" s="636"/>
      <c r="CC39" s="241">
        <f t="shared" si="40"/>
        <v>0</v>
      </c>
      <c r="CD39" s="241">
        <f t="shared" si="40"/>
        <v>0</v>
      </c>
      <c r="CE39" s="241">
        <f t="shared" si="40"/>
        <v>0</v>
      </c>
      <c r="CF39" s="241">
        <f t="shared" si="40"/>
        <v>0</v>
      </c>
      <c r="CG39" s="241">
        <f t="shared" si="40"/>
        <v>0</v>
      </c>
      <c r="CH39" s="241">
        <f t="shared" si="40"/>
        <v>4252.2037349225657</v>
      </c>
      <c r="CI39" s="241">
        <f t="shared" si="40"/>
        <v>5317.8063605881098</v>
      </c>
      <c r="CJ39" s="241">
        <f t="shared" si="40"/>
        <v>161.13834108601077</v>
      </c>
      <c r="CK39" s="241">
        <f t="shared" si="40"/>
        <v>0</v>
      </c>
      <c r="CL39" s="241">
        <f t="shared" si="40"/>
        <v>0</v>
      </c>
      <c r="CM39" s="241">
        <f t="shared" si="40"/>
        <v>0</v>
      </c>
      <c r="CN39" s="241">
        <f t="shared" si="40"/>
        <v>0</v>
      </c>
      <c r="CO39" s="241">
        <f t="shared" si="40"/>
        <v>0</v>
      </c>
      <c r="CP39" s="241">
        <f t="shared" si="40"/>
        <v>0</v>
      </c>
      <c r="CQ39" s="242">
        <f t="shared" si="40"/>
        <v>0</v>
      </c>
      <c r="CR39" s="218"/>
      <c r="CS39" s="240">
        <f>+CS26+CS27</f>
        <v>0</v>
      </c>
      <c r="CT39" s="627"/>
      <c r="CU39" s="627"/>
      <c r="CV39" s="627"/>
      <c r="CW39" s="637"/>
      <c r="CX39" s="241">
        <f>+CX26+CX27</f>
        <v>0</v>
      </c>
      <c r="CY39" s="218"/>
      <c r="CZ39" s="218"/>
      <c r="DA39" s="218"/>
      <c r="DB39" s="218"/>
      <c r="DC39" s="240">
        <f>+DC26+DC27</f>
        <v>9570.0100955106755</v>
      </c>
      <c r="DD39" s="33">
        <f>+DC39*'9国ﾏｰｼﾞﾝ比率'!AS22</f>
        <v>1379.108913337262</v>
      </c>
      <c r="DE39" s="33">
        <f>+DC39*'9国ﾏｰｼﾞﾝ比率'!AT22</f>
        <v>0</v>
      </c>
      <c r="DF39" s="33">
        <f>+DC39*'9国ﾏｰｼﾞﾝ比率'!AU22</f>
        <v>347.51227867574505</v>
      </c>
      <c r="DG39" s="60">
        <f>+DC39*'9国ﾏｰｼﾞﾝ比率'!AV22</f>
        <v>11296.631287523684</v>
      </c>
      <c r="DH39" s="240">
        <f>+DH26+DH27</f>
        <v>0</v>
      </c>
      <c r="DI39" s="627"/>
      <c r="DJ39" s="627"/>
      <c r="DK39" s="627"/>
      <c r="DL39" s="637"/>
    </row>
    <row r="40" spans="1:116" x14ac:dyDescent="0.2">
      <c r="A40" s="639">
        <v>2029</v>
      </c>
      <c r="B40" s="258" t="s">
        <v>610</v>
      </c>
      <c r="C40" s="250" t="s">
        <v>523</v>
      </c>
      <c r="D40" s="735">
        <f>+D33+D34</f>
        <v>2.3184586181546867</v>
      </c>
      <c r="E40" s="730">
        <f>+D40*'9国ﾏｰｼﾞﾝ比率'!E$24</f>
        <v>0.3435491439583459</v>
      </c>
      <c r="F40" s="730">
        <f>+D40*'9国ﾏｰｼﾞﾝ比率'!F$24</f>
        <v>0</v>
      </c>
      <c r="G40" s="730">
        <f>+D40*'9国ﾏｰｼﾞﾝ比率'!G$24</f>
        <v>0.13093007971900508</v>
      </c>
      <c r="H40" s="736">
        <f>+D40*'9国ﾏｰｼﾞﾝ比率'!H$24</f>
        <v>2.7929378418320381</v>
      </c>
      <c r="I40" s="735">
        <f>+I33+I34</f>
        <v>31.170388088524124</v>
      </c>
      <c r="J40" s="730">
        <f>+I40*'9国ﾏｰｼﾞﾝ比率'!J$24</f>
        <v>4.7610658616560624</v>
      </c>
      <c r="K40" s="730">
        <f>+I40*'9国ﾏｰｼﾞﾝ比率'!K$24</f>
        <v>0</v>
      </c>
      <c r="L40" s="730">
        <f>+I40*'9国ﾏｰｼﾞﾝ比率'!L$24</f>
        <v>1.655428072587309</v>
      </c>
      <c r="M40" s="736">
        <f>+I40*'9国ﾏｰｼﾞﾝ比率'!M$24</f>
        <v>37.586882022767497</v>
      </c>
      <c r="N40" s="737">
        <f>+N33+N34</f>
        <v>0</v>
      </c>
      <c r="O40" s="730"/>
      <c r="P40" s="730"/>
      <c r="Q40" s="730"/>
      <c r="R40" s="730"/>
      <c r="S40" s="735">
        <f>+S33+S34</f>
        <v>229.44153435960456</v>
      </c>
      <c r="T40" s="730">
        <f>+S40*'9国ﾏｰｼﾞﾝ比率'!T$24</f>
        <v>34.516274052168313</v>
      </c>
      <c r="U40" s="730">
        <f>+S40*'9国ﾏｰｼﾞﾝ比率'!U$24</f>
        <v>0</v>
      </c>
      <c r="V40" s="730">
        <f>+S40*'9国ﾏｰｼﾞﾝ比率'!V$24</f>
        <v>13.568030260758128</v>
      </c>
      <c r="W40" s="736">
        <f>+S40*'9国ﾏｰｼﾞﾝ比率'!W$24</f>
        <v>277.52583867253099</v>
      </c>
      <c r="X40" s="737">
        <f>+X33+X34</f>
        <v>5.7532121265320004</v>
      </c>
      <c r="Y40" s="730">
        <f>+X40*'9国ﾏｰｼﾞﾝ比率'!Y$24</f>
        <v>0.94424541800743078</v>
      </c>
      <c r="Z40" s="730">
        <f>+X40*'9国ﾏｰｼﾞﾝ比率'!Z$24</f>
        <v>0</v>
      </c>
      <c r="AA40" s="730">
        <f>+X40*'9国ﾏｰｼﾞﾝ比率'!AA$24</f>
        <v>0.20472577647063764</v>
      </c>
      <c r="AB40" s="730">
        <f>+X40*'9国ﾏｰｼﾞﾝ比率'!AB$24</f>
        <v>6.9021833210100683</v>
      </c>
      <c r="AC40" s="735">
        <f>+AC33+AC34</f>
        <v>144.60312270268491</v>
      </c>
      <c r="AD40" s="730">
        <f>+AC40*'9国ﾏｰｼﾞﾝ比率'!AD$24</f>
        <v>23.122167710295106</v>
      </c>
      <c r="AE40" s="730">
        <f>+AC40*'9国ﾏｰｼﾞﾝ比率'!AE$24</f>
        <v>0</v>
      </c>
      <c r="AF40" s="730">
        <f>+AC40*'9国ﾏｰｼﾞﾝ比率'!AF$24</f>
        <v>6.329932276062193</v>
      </c>
      <c r="AG40" s="736">
        <f>+AC40*'9国ﾏｰｼﾞﾝ比率'!AG$24</f>
        <v>174.05522268904221</v>
      </c>
      <c r="AH40" s="737">
        <f>+AH33+AH34</f>
        <v>28.250847606403404</v>
      </c>
      <c r="AI40" s="730">
        <f>+AH40*'9国ﾏｰｼﾞﾝ比率'!AI$24</f>
        <v>4.3476300543063919</v>
      </c>
      <c r="AJ40" s="730">
        <f>+AH40*'9国ﾏｰｼﾞﾝ比率'!AJ$24</f>
        <v>0</v>
      </c>
      <c r="AK40" s="730">
        <f>+AH40*'9国ﾏｰｼﾞﾝ比率'!AK$24</f>
        <v>1.3952655808085903</v>
      </c>
      <c r="AL40" s="730">
        <f>+AH40*'9国ﾏｰｼﾞﾝ比率'!AL$24</f>
        <v>33.993743241518388</v>
      </c>
      <c r="AM40" s="735">
        <f>+AM33+AM34</f>
        <v>8.9303591217810165</v>
      </c>
      <c r="AN40" s="730">
        <f>+AM40*'9国ﾏｰｼﾞﾝ比率'!AN$24</f>
        <v>1.3288754051897349</v>
      </c>
      <c r="AO40" s="730">
        <f>+AM40*'9国ﾏｰｼﾞﾝ比率'!AO$24</f>
        <v>0</v>
      </c>
      <c r="AP40" s="730">
        <f>+AM40*'9国ﾏｰｼﾞﾝ比率'!AP$24</f>
        <v>0.49832827694615062</v>
      </c>
      <c r="AQ40" s="736">
        <f>+AM40*'9国ﾏｰｼﾞﾝ比率'!AQ$24</f>
        <v>10.757562803916903</v>
      </c>
      <c r="AR40" s="737">
        <f>+AR33+AR34</f>
        <v>0</v>
      </c>
      <c r="AS40" s="730">
        <f>+AR40*'9国ﾏｰｼﾞﾝ比率'!AS$24</f>
        <v>0</v>
      </c>
      <c r="AT40" s="730">
        <f>+AR40*'9国ﾏｰｼﾞﾝ比率'!AT$24</f>
        <v>0</v>
      </c>
      <c r="AU40" s="730">
        <f>+AR40*'9国ﾏｰｼﾞﾝ比率'!AU$24</f>
        <v>0</v>
      </c>
      <c r="AV40" s="730">
        <f>+AR40*'9国ﾏｰｼﾞﾝ比率'!AV$24</f>
        <v>0</v>
      </c>
      <c r="AW40" s="735">
        <f>+AW33+AW34</f>
        <v>0</v>
      </c>
      <c r="AX40" s="730">
        <f>+AW40*'9国ﾏｰｼﾞﾝ比率'!AX$24</f>
        <v>0</v>
      </c>
      <c r="AY40" s="730">
        <f>+AW40*'9国ﾏｰｼﾞﾝ比率'!AY$24</f>
        <v>0</v>
      </c>
      <c r="AZ40" s="730">
        <f>+AW40*'9国ﾏｰｼﾞﾝ比率'!AZ$24</f>
        <v>0</v>
      </c>
      <c r="BA40" s="736">
        <f>+AW40*'9国ﾏｰｼﾞﾝ比率'!BA$24</f>
        <v>0</v>
      </c>
      <c r="BB40" s="737">
        <f>+BB33+BB34</f>
        <v>904.79994294429389</v>
      </c>
      <c r="BC40" s="730">
        <f>+BB40*'9国ﾏｰｼﾞﾝ比率'!BC$24</f>
        <v>42.563503874185059</v>
      </c>
      <c r="BD40" s="730">
        <f>+BB40*'9国ﾏｰｼﾞﾝ比率'!BD$24</f>
        <v>0</v>
      </c>
      <c r="BE40" s="730">
        <f>+BB40*'9国ﾏｰｼﾞﾝ比率'!BE$24</f>
        <v>17.621290603912612</v>
      </c>
      <c r="BF40" s="730">
        <f>+BB40*'9国ﾏｰｼﾞﾝ比率'!BF$24</f>
        <v>964.9847374223915</v>
      </c>
      <c r="BG40" s="735">
        <f>+BG33+BG34</f>
        <v>33.145371355841078</v>
      </c>
      <c r="BH40" s="730">
        <f>+BG40*'9国ﾏｰｼﾞﾝ比率'!BH$24</f>
        <v>5.5184520916603068</v>
      </c>
      <c r="BI40" s="730">
        <f>+BG40*'9国ﾏｰｼﾞﾝ比率'!BI$24</f>
        <v>0</v>
      </c>
      <c r="BJ40" s="730">
        <f>+BG40*'9国ﾏｰｼﾞﾝ比率'!BJ$24</f>
        <v>1.467222782220919</v>
      </c>
      <c r="BK40" s="736">
        <f>+BG40*'9国ﾏｰｼﾞﾝ比率'!BK$24</f>
        <v>40.131046229722308</v>
      </c>
      <c r="BL40" s="737">
        <f>+BL33+BL34</f>
        <v>-41.646386289074933</v>
      </c>
      <c r="BM40" s="730">
        <f>+BL40*'9国ﾏｰｼﾞﾝ比率'!BM$24</f>
        <v>12.580960780822714</v>
      </c>
      <c r="BN40" s="730">
        <f>+BL40*'9国ﾏｰｼﾞﾝ比率'!BN$24</f>
        <v>65.910826333910492</v>
      </c>
      <c r="BO40" s="730">
        <f>+BL40*'9国ﾏｰｼﾞﾝ比率'!BO$24</f>
        <v>2.3518340952547834</v>
      </c>
      <c r="BP40" s="730">
        <f>+BL40*'9国ﾏｰｼﾞﾝ比率'!BP$24</f>
        <v>39.197234920913054</v>
      </c>
      <c r="BQ40" s="735">
        <f>+BQ33+BQ34</f>
        <v>8760.5964296294678</v>
      </c>
      <c r="BR40" s="737">
        <f>+BR33+BR34</f>
        <v>14365.598942274986</v>
      </c>
      <c r="BS40" s="737">
        <f>+BS33+BS34</f>
        <v>-6539.5989422749863</v>
      </c>
      <c r="BT40" s="640">
        <f>+BT33+BT34</f>
        <v>7826</v>
      </c>
      <c r="BU40" s="652">
        <f>+(BT40-(BR40-BQ40))/BQ40</f>
        <v>0.25352126481283643</v>
      </c>
      <c r="BV40" s="653">
        <f>-BS40/BQ40</f>
        <v>0.74647873518716357</v>
      </c>
      <c r="BW40" s="218"/>
      <c r="BX40" s="247">
        <f>+BX33+BX34</f>
        <v>0</v>
      </c>
      <c r="BY40" s="248">
        <f t="shared" ref="BY40:CQ40" si="41">+BY33+BY34</f>
        <v>0</v>
      </c>
      <c r="BZ40" s="248">
        <f t="shared" si="41"/>
        <v>0</v>
      </c>
      <c r="CA40" s="248">
        <f t="shared" si="41"/>
        <v>0</v>
      </c>
      <c r="CB40" s="641"/>
      <c r="CC40" s="248">
        <f t="shared" si="41"/>
        <v>0</v>
      </c>
      <c r="CD40" s="248">
        <f t="shared" si="41"/>
        <v>0</v>
      </c>
      <c r="CE40" s="248">
        <f t="shared" si="41"/>
        <v>0</v>
      </c>
      <c r="CF40" s="248">
        <f t="shared" si="41"/>
        <v>0</v>
      </c>
      <c r="CG40" s="248">
        <f t="shared" si="41"/>
        <v>0</v>
      </c>
      <c r="CH40" s="248">
        <f t="shared" si="41"/>
        <v>0</v>
      </c>
      <c r="CI40" s="248">
        <f t="shared" si="41"/>
        <v>0</v>
      </c>
      <c r="CJ40" s="248">
        <f t="shared" si="41"/>
        <v>0</v>
      </c>
      <c r="CK40" s="248">
        <f t="shared" si="41"/>
        <v>30.914833631360136</v>
      </c>
      <c r="CL40" s="248">
        <f t="shared" si="41"/>
        <v>0</v>
      </c>
      <c r="CM40" s="248">
        <f t="shared" si="41"/>
        <v>60.171742658854782</v>
      </c>
      <c r="CN40" s="248">
        <f t="shared" si="41"/>
        <v>243.76455522942089</v>
      </c>
      <c r="CO40" s="248">
        <f t="shared" si="41"/>
        <v>0</v>
      </c>
      <c r="CP40" s="248">
        <f t="shared" si="41"/>
        <v>77.694119460187679</v>
      </c>
      <c r="CQ40" s="249">
        <f t="shared" si="41"/>
        <v>492.25469196447045</v>
      </c>
      <c r="CR40" s="218"/>
      <c r="CS40" s="247">
        <f>+CS33+CS34</f>
        <v>0</v>
      </c>
      <c r="CT40" s="34">
        <f>+CS40*'9国ﾏｰｼﾞﾝ比率'!$J$24</f>
        <v>0</v>
      </c>
      <c r="CU40" s="34">
        <f>+CS40*'9国ﾏｰｼﾞﾝ比率'!$K$24</f>
        <v>0</v>
      </c>
      <c r="CV40" s="34">
        <f>+CS40*'9国ﾏｰｼﾞﾝ比率'!$L$24</f>
        <v>0</v>
      </c>
      <c r="CW40" s="61">
        <f>+CS40*'9国ﾏｰｼﾞﾝ比率'!$M$24</f>
        <v>0</v>
      </c>
      <c r="CX40" s="248">
        <f>+CX33+CX34</f>
        <v>0</v>
      </c>
      <c r="CY40" s="229"/>
      <c r="CZ40" s="229"/>
      <c r="DA40" s="229"/>
      <c r="DB40" s="229"/>
      <c r="DC40" s="247">
        <f>+DC33+DC34</f>
        <v>0</v>
      </c>
      <c r="DD40" s="34">
        <f>+DC40*'9国ﾏｰｼﾞﾝ比率'!AS18</f>
        <v>0</v>
      </c>
      <c r="DE40" s="34">
        <f>+DC40*'9国ﾏｰｼﾞﾝ比率'!AT18</f>
        <v>0</v>
      </c>
      <c r="DF40" s="34">
        <f>+DC40*'9国ﾏｰｼﾞﾝ比率'!AU18</f>
        <v>0</v>
      </c>
      <c r="DG40" s="61">
        <f>+DC40*'9国ﾏｰｼﾞﾝ比率'!AV18</f>
        <v>0</v>
      </c>
      <c r="DH40" s="247">
        <f>+DH33+DH34</f>
        <v>77.694119460187679</v>
      </c>
      <c r="DI40" s="34">
        <f>+DH40*'9国ﾏｰｼﾞﾝ比率'!$BC$24</f>
        <v>3.6548786065172134</v>
      </c>
      <c r="DJ40" s="34">
        <f>+DH40*'9国ﾏｰｼﾞﾝ比率'!$BD$24</f>
        <v>0</v>
      </c>
      <c r="DK40" s="34">
        <f>+DH40*'9国ﾏｰｼﾞﾝ比率'!$BE$24</f>
        <v>1.5131197430981262</v>
      </c>
      <c r="DL40" s="61">
        <f>+DH40*'9国ﾏｰｼﾞﾝ比率'!$BF$24</f>
        <v>82.862117809803024</v>
      </c>
    </row>
    <row r="41" spans="1:116" x14ac:dyDescent="0.2">
      <c r="A41" s="223"/>
      <c r="B41" s="218"/>
      <c r="C41" s="224"/>
      <c r="D41" s="731"/>
      <c r="E41" s="725"/>
      <c r="F41" s="725"/>
      <c r="G41" s="725"/>
      <c r="H41" s="732"/>
      <c r="I41" s="731"/>
      <c r="J41" s="725"/>
      <c r="K41" s="725"/>
      <c r="L41" s="725"/>
      <c r="M41" s="732"/>
      <c r="N41" s="725"/>
      <c r="O41" s="725"/>
      <c r="P41" s="725"/>
      <c r="Q41" s="725"/>
      <c r="R41" s="725"/>
      <c r="S41" s="731"/>
      <c r="T41" s="725"/>
      <c r="U41" s="725"/>
      <c r="V41" s="725"/>
      <c r="W41" s="732"/>
      <c r="X41" s="725"/>
      <c r="Y41" s="725"/>
      <c r="Z41" s="725"/>
      <c r="AA41" s="725"/>
      <c r="AB41" s="725"/>
      <c r="AC41" s="731"/>
      <c r="AD41" s="725"/>
      <c r="AE41" s="725"/>
      <c r="AF41" s="725"/>
      <c r="AG41" s="732"/>
      <c r="AH41" s="725"/>
      <c r="AI41" s="725"/>
      <c r="AJ41" s="725"/>
      <c r="AK41" s="725"/>
      <c r="AL41" s="725"/>
      <c r="AM41" s="731"/>
      <c r="AN41" s="725"/>
      <c r="AO41" s="725"/>
      <c r="AP41" s="725"/>
      <c r="AQ41" s="732"/>
      <c r="AR41" s="725"/>
      <c r="AS41" s="725"/>
      <c r="AT41" s="725"/>
      <c r="AU41" s="725"/>
      <c r="AV41" s="725"/>
      <c r="AW41" s="731"/>
      <c r="AX41" s="725"/>
      <c r="AY41" s="725"/>
      <c r="AZ41" s="725"/>
      <c r="BA41" s="732"/>
      <c r="BB41" s="725"/>
      <c r="BC41" s="725"/>
      <c r="BD41" s="725"/>
      <c r="BE41" s="725"/>
      <c r="BF41" s="725"/>
      <c r="BG41" s="731"/>
      <c r="BH41" s="725"/>
      <c r="BI41" s="725"/>
      <c r="BJ41" s="725"/>
      <c r="BK41" s="732"/>
      <c r="BL41" s="725" t="s">
        <v>763</v>
      </c>
      <c r="BM41" s="725"/>
      <c r="BN41" s="725"/>
      <c r="BO41" s="725"/>
      <c r="BP41" s="725"/>
      <c r="BQ41" s="731" t="s">
        <v>763</v>
      </c>
      <c r="BR41" s="725" t="s">
        <v>763</v>
      </c>
      <c r="BS41" s="725" t="s">
        <v>763</v>
      </c>
      <c r="BT41" s="629" t="s">
        <v>763</v>
      </c>
      <c r="BU41" s="742"/>
      <c r="BV41" s="743"/>
      <c r="BW41" s="218"/>
      <c r="BX41" s="223"/>
      <c r="BY41" s="218"/>
      <c r="BZ41" s="218"/>
      <c r="CA41" s="218"/>
      <c r="CB41" s="613"/>
      <c r="CC41" s="218"/>
      <c r="CD41" s="218"/>
      <c r="CE41" s="218"/>
      <c r="CF41" s="218"/>
      <c r="CG41" s="218"/>
      <c r="CH41" s="218"/>
      <c r="CI41" s="218"/>
      <c r="CJ41" s="218"/>
      <c r="CK41" s="218"/>
      <c r="CL41" s="218"/>
      <c r="CM41" s="218"/>
      <c r="CN41" s="218"/>
      <c r="CO41" s="218"/>
      <c r="CP41" s="218"/>
      <c r="CQ41" s="224"/>
      <c r="CR41" s="218"/>
      <c r="CS41" s="223"/>
      <c r="CT41" s="218"/>
      <c r="CU41" s="218"/>
      <c r="CV41" s="218"/>
      <c r="CW41" s="224"/>
      <c r="CX41" s="218"/>
      <c r="CY41" s="218"/>
      <c r="CZ41" s="218"/>
      <c r="DA41" s="218"/>
      <c r="DB41" s="218"/>
      <c r="DC41" s="223"/>
      <c r="DD41" s="218"/>
      <c r="DE41" s="218"/>
      <c r="DF41" s="218"/>
      <c r="DG41" s="224"/>
      <c r="DH41" s="223"/>
      <c r="DI41" s="218"/>
      <c r="DJ41" s="218"/>
      <c r="DK41" s="218"/>
      <c r="DL41" s="224"/>
    </row>
    <row r="42" spans="1:116" x14ac:dyDescent="0.2">
      <c r="A42" s="264">
        <v>9700</v>
      </c>
      <c r="B42" s="260"/>
      <c r="C42" s="262" t="s">
        <v>559</v>
      </c>
      <c r="D42" s="771">
        <f>'10県IO185'!J202</f>
        <v>62089</v>
      </c>
      <c r="E42" s="772"/>
      <c r="F42" s="772"/>
      <c r="G42" s="772"/>
      <c r="H42" s="773"/>
      <c r="I42" s="771">
        <f>'10県IO185'!U202</f>
        <v>104564</v>
      </c>
      <c r="J42" s="772"/>
      <c r="K42" s="772"/>
      <c r="L42" s="772"/>
      <c r="M42" s="773"/>
      <c r="N42" s="774">
        <f>'10県IO185'!V202</f>
        <v>134036</v>
      </c>
      <c r="O42" s="772"/>
      <c r="P42" s="772"/>
      <c r="Q42" s="772"/>
      <c r="R42" s="772"/>
      <c r="S42" s="771">
        <f>'10県IO185'!W202</f>
        <v>326388</v>
      </c>
      <c r="T42" s="772"/>
      <c r="U42" s="772"/>
      <c r="V42" s="772"/>
      <c r="W42" s="773"/>
      <c r="X42" s="774">
        <f>'10県IO185'!X202</f>
        <v>39076</v>
      </c>
      <c r="Y42" s="772"/>
      <c r="Z42" s="772"/>
      <c r="AA42" s="772"/>
      <c r="AB42" s="772"/>
      <c r="AC42" s="771">
        <f>'10県IO185'!Y202</f>
        <v>263938</v>
      </c>
      <c r="AD42" s="772"/>
      <c r="AE42" s="772"/>
      <c r="AF42" s="772"/>
      <c r="AG42" s="773"/>
      <c r="AH42" s="774">
        <f>'10県IO185'!Z202</f>
        <v>372557</v>
      </c>
      <c r="AI42" s="772"/>
      <c r="AJ42" s="772"/>
      <c r="AK42" s="772"/>
      <c r="AL42" s="772"/>
      <c r="AM42" s="771">
        <f>'10県IO185'!AA202</f>
        <v>210066</v>
      </c>
      <c r="AN42" s="772"/>
      <c r="AO42" s="772"/>
      <c r="AP42" s="772"/>
      <c r="AQ42" s="773"/>
      <c r="AR42" s="774">
        <f>'10県IO185'!AB202</f>
        <v>121082</v>
      </c>
      <c r="AS42" s="772"/>
      <c r="AT42" s="772"/>
      <c r="AU42" s="772"/>
      <c r="AV42" s="772"/>
      <c r="AW42" s="771">
        <f>'10県IO185'!AD202</f>
        <v>0</v>
      </c>
      <c r="AX42" s="772"/>
      <c r="AY42" s="772"/>
      <c r="AZ42" s="772"/>
      <c r="BA42" s="773"/>
      <c r="BB42" s="774">
        <f>'10県IO185'!AX202</f>
        <v>91139</v>
      </c>
      <c r="BC42" s="772"/>
      <c r="BD42" s="772"/>
      <c r="BE42" s="772"/>
      <c r="BF42" s="772"/>
      <c r="BG42" s="771">
        <f>'10県IO185'!GA202</f>
        <v>1224254</v>
      </c>
      <c r="BH42" s="772"/>
      <c r="BI42" s="772"/>
      <c r="BJ42" s="772"/>
      <c r="BK42" s="773"/>
      <c r="BL42" s="774">
        <f>'10県IO185'!GP191</f>
        <v>21353271</v>
      </c>
      <c r="BM42" s="772"/>
      <c r="BN42" s="772"/>
      <c r="BO42" s="772"/>
      <c r="BP42" s="772"/>
      <c r="BQ42" s="771">
        <f>'10県IO185'!GQ191</f>
        <v>40027642</v>
      </c>
      <c r="BR42" s="774">
        <f>'10県IO185'!GX191</f>
        <v>55557025</v>
      </c>
      <c r="BS42" s="774">
        <f>'10県IO185'!HE191</f>
        <v>-16598453</v>
      </c>
      <c r="BT42" s="642">
        <f>'10県IO185'!HG191</f>
        <v>38958572</v>
      </c>
      <c r="BU42" s="748"/>
      <c r="BV42" s="749"/>
      <c r="BW42" s="218"/>
      <c r="BX42" s="643">
        <f>BT17</f>
        <v>6618</v>
      </c>
      <c r="BY42" s="644">
        <f>BT18</f>
        <v>14264</v>
      </c>
      <c r="BZ42" s="644">
        <f>BT19</f>
        <v>808</v>
      </c>
      <c r="CA42" s="644">
        <f>BT20</f>
        <v>36347</v>
      </c>
      <c r="CB42" s="645"/>
      <c r="CC42" s="644">
        <f>BT21</f>
        <v>46527</v>
      </c>
      <c r="CD42" s="644">
        <f>BT22</f>
        <v>58090</v>
      </c>
      <c r="CE42" s="644">
        <f>BT23</f>
        <v>685</v>
      </c>
      <c r="CF42" s="644">
        <f>BT24</f>
        <v>70487</v>
      </c>
      <c r="CG42" s="644">
        <f>BT25</f>
        <v>4774</v>
      </c>
      <c r="CH42" s="644">
        <f>BT26</f>
        <v>52909</v>
      </c>
      <c r="CI42" s="644">
        <f>BT27</f>
        <v>66168</v>
      </c>
      <c r="CJ42" s="644">
        <f>BT28</f>
        <v>2005</v>
      </c>
      <c r="CK42" s="644">
        <f>BT29</f>
        <v>3114</v>
      </c>
      <c r="CL42" s="644">
        <f>BT30</f>
        <v>0</v>
      </c>
      <c r="CM42" s="644">
        <f>BT31</f>
        <v>6061</v>
      </c>
      <c r="CN42" s="644">
        <f>BT32</f>
        <v>24554</v>
      </c>
      <c r="CO42" s="644">
        <f>BT33</f>
        <v>0</v>
      </c>
      <c r="CP42" s="644">
        <f>BT34</f>
        <v>7826</v>
      </c>
      <c r="CQ42" s="646">
        <f>BT35</f>
        <v>49584</v>
      </c>
      <c r="CR42" s="647"/>
      <c r="CS42" s="264"/>
      <c r="CT42" s="260"/>
      <c r="CU42" s="260"/>
      <c r="CV42" s="260"/>
      <c r="CW42" s="262"/>
      <c r="CX42" s="260"/>
      <c r="CY42" s="260"/>
      <c r="CZ42" s="260"/>
      <c r="DA42" s="260"/>
      <c r="DB42" s="260"/>
      <c r="DC42" s="264"/>
      <c r="DD42" s="260"/>
      <c r="DE42" s="260"/>
      <c r="DF42" s="260"/>
      <c r="DG42" s="262"/>
      <c r="DH42" s="264"/>
      <c r="DI42" s="260"/>
      <c r="DJ42" s="260"/>
      <c r="DK42" s="260"/>
      <c r="DL42" s="262"/>
    </row>
    <row r="43" spans="1:116" x14ac:dyDescent="0.2">
      <c r="A43" s="217" t="s">
        <v>2184</v>
      </c>
      <c r="BW43" s="218"/>
      <c r="CR43" s="218"/>
    </row>
    <row r="44" spans="1:116" x14ac:dyDescent="0.2">
      <c r="BW44" s="218"/>
      <c r="CR44" s="218"/>
    </row>
    <row r="45" spans="1:116" x14ac:dyDescent="0.2">
      <c r="BW45" s="218"/>
    </row>
    <row r="46" spans="1:116" x14ac:dyDescent="0.2">
      <c r="BW46" s="218"/>
    </row>
    <row r="47" spans="1:116" x14ac:dyDescent="0.2">
      <c r="BW47" s="218"/>
    </row>
    <row r="48" spans="1:116" x14ac:dyDescent="0.2">
      <c r="BW48" s="218"/>
    </row>
    <row r="49" spans="75:75" x14ac:dyDescent="0.2">
      <c r="BW49" s="218"/>
    </row>
    <row r="50" spans="75:75" x14ac:dyDescent="0.2">
      <c r="BW50" s="218"/>
    </row>
    <row r="51" spans="75:75" x14ac:dyDescent="0.2">
      <c r="BW51" s="218"/>
    </row>
    <row r="52" spans="75:75" x14ac:dyDescent="0.2">
      <c r="BW52" s="218"/>
    </row>
    <row r="53" spans="75:75" x14ac:dyDescent="0.2">
      <c r="BW53" s="218"/>
    </row>
    <row r="54" spans="75:75" x14ac:dyDescent="0.2">
      <c r="BW54" s="218"/>
    </row>
    <row r="55" spans="75:75" x14ac:dyDescent="0.2">
      <c r="BW55" s="218"/>
    </row>
    <row r="56" spans="75:75" x14ac:dyDescent="0.2">
      <c r="BW56" s="218"/>
    </row>
    <row r="57" spans="75:75" x14ac:dyDescent="0.2">
      <c r="BW57" s="218"/>
    </row>
    <row r="58" spans="75:75" x14ac:dyDescent="0.2">
      <c r="BW58" s="218"/>
    </row>
    <row r="59" spans="75:75" x14ac:dyDescent="0.2">
      <c r="BW59" s="218"/>
    </row>
    <row r="60" spans="75:75" x14ac:dyDescent="0.2">
      <c r="BW60" s="218"/>
    </row>
    <row r="61" spans="75:75" x14ac:dyDescent="0.2">
      <c r="BW61" s="218"/>
    </row>
    <row r="62" spans="75:75" x14ac:dyDescent="0.2">
      <c r="BW62" s="218"/>
    </row>
    <row r="63" spans="75:75" x14ac:dyDescent="0.2">
      <c r="BW63" s="218"/>
    </row>
    <row r="64" spans="75:75" x14ac:dyDescent="0.2">
      <c r="BW64" s="218"/>
    </row>
  </sheetData>
  <phoneticPr fontId="3"/>
  <pageMargins left="0.75" right="0.75" top="1" bottom="1" header="0.51200000000000001" footer="0.51200000000000001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X24"/>
  <sheetViews>
    <sheetView workbookViewId="0">
      <pane xSplit="2" ySplit="3" topLeftCell="C4" activePane="bottomRight" state="frozen"/>
      <selection pane="topRight" activeCell="B1" sqref="B1"/>
      <selection pane="bottomLeft" activeCell="A3" sqref="A3"/>
      <selection pane="bottomRight" activeCell="B4" sqref="B4"/>
    </sheetView>
  </sheetViews>
  <sheetFormatPr defaultRowHeight="13" x14ac:dyDescent="0.2"/>
  <cols>
    <col min="1" max="1" width="3.36328125" customWidth="1"/>
    <col min="2" max="2" width="23.26953125" customWidth="1"/>
    <col min="3" max="3" width="9.26953125" bestFit="1" customWidth="1"/>
    <col min="4" max="4" width="9.90625" customWidth="1"/>
    <col min="19" max="19" width="9.6328125" customWidth="1"/>
  </cols>
  <sheetData>
    <row r="1" spans="1:24" x14ac:dyDescent="0.2">
      <c r="A1" t="s">
        <v>2198</v>
      </c>
      <c r="B1" s="18" t="s">
        <v>496</v>
      </c>
      <c r="D1" t="s">
        <v>797</v>
      </c>
      <c r="R1" t="s">
        <v>309</v>
      </c>
    </row>
    <row r="2" spans="1:24" x14ac:dyDescent="0.2">
      <c r="A2" s="14"/>
      <c r="B2" s="2"/>
      <c r="C2" s="50" t="s">
        <v>570</v>
      </c>
      <c r="D2" s="42"/>
      <c r="E2" s="42"/>
      <c r="F2" s="42"/>
      <c r="G2" s="51"/>
      <c r="H2" s="50" t="s">
        <v>655</v>
      </c>
      <c r="I2" s="42"/>
      <c r="J2" s="42"/>
      <c r="K2" s="42"/>
      <c r="L2" s="51"/>
      <c r="M2" s="42" t="s">
        <v>656</v>
      </c>
      <c r="N2" s="42"/>
      <c r="O2" s="42"/>
      <c r="P2" s="42"/>
      <c r="Q2" s="42"/>
      <c r="R2" s="50" t="s">
        <v>659</v>
      </c>
      <c r="S2" s="51"/>
      <c r="T2" s="16"/>
      <c r="U2" s="16"/>
      <c r="V2" s="16"/>
      <c r="W2" s="16"/>
      <c r="X2" s="16"/>
    </row>
    <row r="3" spans="1:24" x14ac:dyDescent="0.2">
      <c r="A3" s="27"/>
      <c r="B3" s="9" t="s">
        <v>402</v>
      </c>
      <c r="C3" s="52" t="s">
        <v>571</v>
      </c>
      <c r="D3" s="43" t="s">
        <v>654</v>
      </c>
      <c r="E3" s="43" t="s">
        <v>657</v>
      </c>
      <c r="F3" s="43" t="s">
        <v>658</v>
      </c>
      <c r="G3" s="53" t="s">
        <v>573</v>
      </c>
      <c r="H3" s="52" t="s">
        <v>571</v>
      </c>
      <c r="I3" s="43" t="s">
        <v>654</v>
      </c>
      <c r="J3" s="43" t="s">
        <v>657</v>
      </c>
      <c r="K3" s="43" t="s">
        <v>658</v>
      </c>
      <c r="L3" s="53" t="s">
        <v>573</v>
      </c>
      <c r="M3" s="43" t="s">
        <v>571</v>
      </c>
      <c r="N3" s="43" t="s">
        <v>654</v>
      </c>
      <c r="O3" s="43" t="s">
        <v>657</v>
      </c>
      <c r="P3" s="43" t="s">
        <v>658</v>
      </c>
      <c r="Q3" s="43" t="s">
        <v>573</v>
      </c>
      <c r="R3" s="52" t="s">
        <v>571</v>
      </c>
      <c r="S3" s="53" t="s">
        <v>654</v>
      </c>
      <c r="T3" s="16"/>
      <c r="U3" s="16"/>
      <c r="V3" s="16"/>
      <c r="W3" s="16"/>
      <c r="X3" s="16"/>
    </row>
    <row r="4" spans="1:24" x14ac:dyDescent="0.2">
      <c r="A4" s="14"/>
      <c r="B4" s="2" t="s">
        <v>534</v>
      </c>
      <c r="C4" s="691">
        <f>+'4食品加工1'!BL5*'4食品加工1'!BU5</f>
        <v>62316.194223568797</v>
      </c>
      <c r="D4" s="692">
        <f>+'4食品加工1'!BL5*'4食品加工1'!$BV5</f>
        <v>114999.80577643121</v>
      </c>
      <c r="E4" s="692">
        <f>+'4食品加工1'!BM5</f>
        <v>39890.591663115061</v>
      </c>
      <c r="F4" s="692">
        <f>+'4食品加工1'!BN5</f>
        <v>69223.426887500667</v>
      </c>
      <c r="G4" s="693">
        <f>+'4食品加工1'!BO5</f>
        <v>6832.4196981877576</v>
      </c>
      <c r="H4" s="694">
        <f>+('4食品加工1'!D5+'4食品加工1'!S5+'4食品加工1'!X5+'4食品加工1'!AC5+'4食品加工1'!AH5+'4食品加工1'!AM5+'4食品加工1'!AW5+'4食品加工1'!CS5+'4食品加工1'!CX5+'4食品加工1'!DC5+'4食品加工1'!DH5)*'4食品加工1'!BU5</f>
        <v>18692.422384915608</v>
      </c>
      <c r="I4" s="692">
        <f>+('4食品加工1'!D5+'4食品加工1'!S5+'4食品加工1'!X5+'4食品加工1'!AC5+'4食品加工1'!AH5+'4食品加工1'!AM5+'4食品加工1'!AW5+'4食品加工1'!CS5+'4食品加工1'!CX5+'4食品加工1'!DC5+'4食品加工1'!DH5)*'4食品加工1'!BV5</f>
        <v>34495.446497329482</v>
      </c>
      <c r="J4" s="692">
        <f>+'4食品加工1'!E5+'4食品加工1'!T5+'4食品加工1'!Y5+'4食品加工1'!AD5+'4食品加工1'!AI5+'4食品加工1'!AN5+'4食品加工1'!AX5+'4食品加工1'!CT5+'4食品加工1'!CY5+'4食品加工1'!DD5+'4食品加工1'!DI5</f>
        <v>12804.331262617341</v>
      </c>
      <c r="K4" s="692">
        <f>+'4食品加工1'!F5+'4食品加工1'!U5+'4食品加工1'!Z5+'4食品加工1'!AE5+'4食品加工1'!AJ5+'4食品加工1'!AO5+'4食品加工1'!AY5+'4食品加工1'!CU5+'4食品加工1'!CZ5+'4食品加工1'!DE5+'4食品加工1'!DJ5</f>
        <v>1956.9706181691483</v>
      </c>
      <c r="L4" s="693">
        <f>+'4食品加工1'!G5+'4食品加工1'!V5+'4食品加工1'!AA5+'4食品加工1'!AF5+'4食品加工1'!AK5+'4食品加工1'!AP5+'4食品加工1'!AZ5+'4食品加工1'!CV5+'4食品加工1'!DA5+'4食品加工1'!DF5+'4食品加工1'!DK5</f>
        <v>1932.2318413520534</v>
      </c>
      <c r="M4" s="692">
        <f>+'4食品加工1'!BG5*'4食品加工1'!BU5</f>
        <v>25020.1719831179</v>
      </c>
      <c r="N4" s="692">
        <f>+'4食品加工1'!BG5*'4食品加工1'!BV5</f>
        <v>46172.8280168821</v>
      </c>
      <c r="O4" s="692">
        <f>+'4食品加工1'!BH5</f>
        <v>16238.424637064867</v>
      </c>
      <c r="P4" s="692">
        <f>+'4食品加工1'!BI5</f>
        <v>8474.5920003287374</v>
      </c>
      <c r="Q4" s="692">
        <f>+'4食品加工1'!BJ5</f>
        <v>2605.5857605278738</v>
      </c>
      <c r="R4" s="557">
        <f>+C4+H4+M4</f>
        <v>106028.78859160229</v>
      </c>
      <c r="S4" s="556">
        <f>+D4+I4+N4</f>
        <v>195668.08029064277</v>
      </c>
      <c r="T4" s="16"/>
      <c r="U4" s="16"/>
      <c r="V4" s="16"/>
      <c r="W4" s="16"/>
      <c r="X4" s="16"/>
    </row>
    <row r="5" spans="1:24" x14ac:dyDescent="0.2">
      <c r="A5" s="10"/>
      <c r="B5" s="4" t="s">
        <v>535</v>
      </c>
      <c r="C5" s="541">
        <f>+'4食品加工1'!BL6*'4食品加工1'!BU6</f>
        <v>14777.48824979366</v>
      </c>
      <c r="D5" s="542">
        <f>+'4食品加工1'!BL6*'4食品加工1'!$BV6</f>
        <v>99523.511750206337</v>
      </c>
      <c r="E5" s="542">
        <f>+'4食品加工1'!BM6</f>
        <v>19652.560475564183</v>
      </c>
      <c r="F5" s="542">
        <f>+'4食品加工1'!BN6</f>
        <v>51783.884148176716</v>
      </c>
      <c r="G5" s="543">
        <f>+'4食品加工1'!BO6</f>
        <v>5453.6701831816827</v>
      </c>
      <c r="H5" s="541">
        <f>+('4食品加工1'!D6+'4食品加工1'!S6+'4食品加工1'!X6+'4食品加工1'!AC6+'4食品加工1'!AH6+'4食品加工1'!AM6+'4食品加工1'!AW6+'4食品加工1'!CS6+'4食品加工1'!CX6+'4食品加工1'!DC6+'4食品加工1'!DH6)*'4食品加工1'!BU6</f>
        <v>1430.4173191460884</v>
      </c>
      <c r="I5" s="542">
        <f>+('4食品加工1'!D6+'4食品加工1'!S6+'4食品加工1'!X6+'4食品加工1'!AC6+'4食品加工1'!AH6+'4食品加工1'!AM6+'4食品加工1'!AW6+'4食品加工1'!CS6+'4食品加工1'!CX6+'4食品加工1'!DC6+'4食品加工1'!DH6)*'4食品加工1'!BV6</f>
        <v>9633.5826808539114</v>
      </c>
      <c r="J5" s="542">
        <f>+'4食品加工1'!E6+'4食品加工1'!T6+'4食品加工1'!Y6+'4食品加工1'!AD6+'4食品加工1'!AI6+'4食品加工1'!AN6+'4食品加工1'!AX6+'4食品加工1'!CT6+'4食品加工1'!CY6+'4食品加工1'!DD6+'4食品加工1'!DI6</f>
        <v>1987.4374930050433</v>
      </c>
      <c r="K5" s="542">
        <f>+'4食品加工1'!F6+'4食品加工1'!U6+'4食品加工1'!Z6+'4食品加工1'!AE6+'4食品加工1'!AJ6+'4食品加工1'!AO6+'4食品加工1'!AY6+'4食品加工1'!CU6+'4食品加工1'!CZ6+'4食品加工1'!DE6+'4食品加工1'!DJ6</f>
        <v>673.92885896156167</v>
      </c>
      <c r="L5" s="543">
        <f>+'4食品加工1'!G6+'4食品加工1'!V6+'4食品加工1'!AA6+'4食品加工1'!AF6+'4食品加工1'!AK6+'4食品加工1'!AP6+'4食品加工1'!AZ6+'4食品加工1'!CV6+'4食品加工1'!DA6+'4食品加工1'!DF6+'4食品加工1'!DK6</f>
        <v>494.77297987163701</v>
      </c>
      <c r="M5" s="542">
        <f>+'4食品加工1'!BG6*'4食品加工1'!BU6</f>
        <v>4119.4312219768453</v>
      </c>
      <c r="N5" s="542">
        <f>+'4食品加工1'!BG6*'4食品加工1'!BV6</f>
        <v>27743.568778023156</v>
      </c>
      <c r="O5" s="542">
        <f>+'4食品加工1'!BH6</f>
        <v>5235.1123730666213</v>
      </c>
      <c r="P5" s="542">
        <f>+'4食品加工1'!BI6</f>
        <v>4403.2193628507612</v>
      </c>
      <c r="Q5" s="542">
        <f>+'4食品加工1'!BJ6</f>
        <v>1538.2532145330549</v>
      </c>
      <c r="R5" s="544">
        <f t="shared" ref="R5:R14" si="0">+C5+H5+M5</f>
        <v>20327.336790916594</v>
      </c>
      <c r="S5" s="545">
        <f t="shared" ref="S5:S14" si="1">+D5+I5+N5</f>
        <v>136900.6632090834</v>
      </c>
      <c r="T5" s="16"/>
      <c r="U5" s="16"/>
      <c r="V5" s="16"/>
      <c r="W5" s="16"/>
      <c r="X5" s="16"/>
    </row>
    <row r="6" spans="1:24" x14ac:dyDescent="0.2">
      <c r="A6" s="10"/>
      <c r="B6" s="4" t="s">
        <v>536</v>
      </c>
      <c r="C6" s="541">
        <f>+'4食品加工1'!BL7*'4食品加工1'!BU7</f>
        <v>14045.678392524203</v>
      </c>
      <c r="D6" s="542">
        <f>+'4食品加工1'!BL7*'4食品加工1'!$BV7</f>
        <v>33341.321607475795</v>
      </c>
      <c r="E6" s="542">
        <f>+'4食品加工1'!BM7</f>
        <v>10021.918511495793</v>
      </c>
      <c r="F6" s="542">
        <f>+'4食品加工1'!BN7</f>
        <v>5078.9390501947128</v>
      </c>
      <c r="G6" s="543">
        <f>+'4食品加工1'!BO7</f>
        <v>926.12178100767142</v>
      </c>
      <c r="H6" s="541">
        <f>+('4食品加工1'!D7+'4食品加工1'!S7+'4食品加工1'!X7+'4食品加工1'!AC7+'4食品加工1'!AH7+'4食品加工1'!AM7+'4食品加工1'!AW7+'4食品加工1'!CS7+'4食品加工1'!CX7+'4食品加工1'!DC7+'4食品加工1'!DH7)*'4食品加工1'!BU7</f>
        <v>19640.594499763891</v>
      </c>
      <c r="I6" s="542">
        <f>+('4食品加工1'!D7+'4食品加工1'!S7+'4食品加工1'!X7+'4食品加工1'!AC7+'4食品加工1'!AH7+'4食品加工1'!AM7+'4食品加工1'!AW7+'4食品加工1'!CS7+'4食品加工1'!CX7+'4食品加工1'!DC7+'4食品加工1'!DH7)*'4食品加工1'!BV7</f>
        <v>46622.410073634303</v>
      </c>
      <c r="J6" s="542">
        <f>+'4食品加工1'!E7+'4食品加工1'!T7+'4食品加工1'!Y7+'4食品加工1'!AD7+'4食品加工1'!AI7+'4食品加工1'!AN7+'4食品加工1'!AX7+'4食品加工1'!CT7+'4食品加工1'!CY7+'4食品加工1'!DD7+'4食品加工1'!DI7</f>
        <v>14359.225728339583</v>
      </c>
      <c r="K6" s="542">
        <f>+'4食品加工1'!F7+'4食品加工1'!U7+'4食品加工1'!Z7+'4食品加工1'!AE7+'4食品加工1'!AJ7+'4食品加工1'!AO7+'4食品加工1'!AY7+'4食品加工1'!CU7+'4食品加工1'!CZ7+'4食品加工1'!DE7+'4食品加工1'!DJ7</f>
        <v>430.17208049385624</v>
      </c>
      <c r="L6" s="543">
        <f>+'4食品加工1'!G7+'4食品加工1'!V7+'4食品加工1'!AA7+'4食品加工1'!AF7+'4食品加工1'!AK7+'4食品加工1'!AP7+'4食品加工1'!AZ7+'4食品加工1'!CV7+'4食品加工1'!DA7+'4食品加工1'!DF7+'4食品加工1'!DK7</f>
        <v>4761.2680016805853</v>
      </c>
      <c r="M6" s="542">
        <f>+'4食品加工1'!BG7*'4食品加工1'!BU7</f>
        <v>4126.2348091740232</v>
      </c>
      <c r="N6" s="542">
        <f>+'4食品加工1'!BG7*'4食品加工1'!BV7</f>
        <v>9794.7651908259777</v>
      </c>
      <c r="O6" s="542">
        <f>+'4食品加工1'!BH7</f>
        <v>3738.4660160589037</v>
      </c>
      <c r="P6" s="542">
        <f>+'4食品加工1'!BI7</f>
        <v>592.55594274651685</v>
      </c>
      <c r="Q6" s="542">
        <f>+'4食品加工1'!BJ7</f>
        <v>449.80704243232088</v>
      </c>
      <c r="R6" s="544">
        <f t="shared" si="0"/>
        <v>37812.507701462113</v>
      </c>
      <c r="S6" s="545">
        <f t="shared" si="1"/>
        <v>89758.496871936077</v>
      </c>
      <c r="T6" s="16"/>
      <c r="U6" s="16"/>
      <c r="V6" s="16"/>
      <c r="W6" s="16"/>
      <c r="X6" s="16"/>
    </row>
    <row r="7" spans="1:24" x14ac:dyDescent="0.2">
      <c r="A7" s="10"/>
      <c r="B7" s="4" t="s">
        <v>537</v>
      </c>
      <c r="C7" s="541">
        <f>+'4食品加工1'!BL8*'4食品加工1'!BU8</f>
        <v>79148.432345194742</v>
      </c>
      <c r="D7" s="542">
        <f>+'4食品加工1'!BL8*'4食品加工1'!$BV8</f>
        <v>153348.56765480526</v>
      </c>
      <c r="E7" s="542">
        <f>+'4食品加工1'!BM8</f>
        <v>24912.907799912973</v>
      </c>
      <c r="F7" s="542">
        <f>+'4食品加工1'!BN8</f>
        <v>128719.94647796603</v>
      </c>
      <c r="G7" s="543">
        <f>+'4食品加工1'!BO8</f>
        <v>10002.767733476941</v>
      </c>
      <c r="H7" s="541">
        <f>+('4食品加工1'!D8+'4食品加工1'!S8+'4食品加工1'!X8+'4食品加工1'!AC8+'4食品加工1'!AH8+'4食品加工1'!AM8+'4食品加工1'!AW8+'4食品加工1'!CS8+'4食品加工1'!CX8+'4食品加工1'!DC8+'4食品加工1'!DH8)*'4食品加工1'!BU8</f>
        <v>1660.9470290464183</v>
      </c>
      <c r="I7" s="542">
        <f>+('4食品加工1'!D8+'4食品加工1'!S8+'4食品加工1'!X8+'4食品加工1'!AC8+'4食品加工1'!AH8+'4食品加工1'!AM8+'4食品加工1'!AW8+'4食品加工1'!CS8+'4食品加工1'!CX8+'4食品加工1'!DC8+'4食品加工1'!DH8)*'4食品加工1'!BV8</f>
        <v>3218.0529709535817</v>
      </c>
      <c r="J7" s="542">
        <f>+'4食品加工1'!E8+'4食品加工1'!T8+'4食品加工1'!Y8+'4食品加工1'!AD8+'4食品加工1'!AI8+'4食品加工1'!AN8+'4食品加工1'!AX8+'4食品加工1'!CT8+'4食品加工1'!CY8+'4食品加工1'!DD8+'4食品加工1'!DI8</f>
        <v>407.36845276152292</v>
      </c>
      <c r="K7" s="542">
        <f>+'4食品加工1'!F8+'4食品加工1'!U8+'4食品加工1'!Z8+'4食品加工1'!AE8+'4食品加工1'!AJ8+'4食品加工1'!AO8+'4食品加工1'!AY8+'4食品加工1'!CU8+'4食品加工1'!CZ8+'4食品加工1'!DE8+'4食品加工1'!DJ8</f>
        <v>9.1965161923454364</v>
      </c>
      <c r="L7" s="543">
        <f>+'4食品加工1'!G8+'4食品加工1'!V8+'4食品加工1'!AA8+'4食品加工1'!AF8+'4食品加工1'!AK8+'4食品加工1'!AP8+'4食品加工1'!AZ8+'4食品加工1'!CV8+'4食品加工1'!DA8+'4食品加工1'!DF8+'4食品加工1'!DK8</f>
        <v>196.91022476772284</v>
      </c>
      <c r="M7" s="542">
        <f>+'4食品加工1'!BG8*'4食品加工1'!BU8</f>
        <v>9180.3153376295886</v>
      </c>
      <c r="N7" s="542">
        <f>+'4食品加工1'!BG8*'4食品加工1'!BV8</f>
        <v>17786.684662370411</v>
      </c>
      <c r="O7" s="542">
        <f>+'4食品加工1'!BH8</f>
        <v>3318.0684163846536</v>
      </c>
      <c r="P7" s="542">
        <f>+'4食品加工1'!BI8</f>
        <v>3783.2785510075664</v>
      </c>
      <c r="Q7" s="542">
        <f>+'4食品加工1'!BJ8</f>
        <v>1026.7136451246886</v>
      </c>
      <c r="R7" s="544">
        <f t="shared" si="0"/>
        <v>89989.694711870747</v>
      </c>
      <c r="S7" s="545">
        <f t="shared" si="1"/>
        <v>174353.30528812925</v>
      </c>
      <c r="T7" s="16"/>
      <c r="U7" s="16"/>
      <c r="V7" s="16"/>
      <c r="W7" s="16"/>
      <c r="X7" s="16"/>
    </row>
    <row r="8" spans="1:24" x14ac:dyDescent="0.2">
      <c r="A8" s="10"/>
      <c r="B8" s="4" t="s">
        <v>538</v>
      </c>
      <c r="C8" s="541">
        <f>+'4食品加工1'!BL9*'4食品加工1'!BU9</f>
        <v>5645.6951521014726</v>
      </c>
      <c r="D8" s="542">
        <f>+'4食品加工1'!BL9*'4食品加工1'!$BV9</f>
        <v>25222.304847898526</v>
      </c>
      <c r="E8" s="542">
        <f>+'4食品加工1'!BM9</f>
        <v>9848.3570553715854</v>
      </c>
      <c r="F8" s="542">
        <f>+'4食品加工1'!BN9</f>
        <v>14413.177575065261</v>
      </c>
      <c r="G8" s="543">
        <f>+'4食品加工1'!BO9</f>
        <v>980.85132521475214</v>
      </c>
      <c r="H8" s="541">
        <f>+('4食品加工1'!D9+'4食品加工1'!S9+'4食品加工1'!X9+'4食品加工1'!AC9+'4食品加工1'!AH9+'4食品加工1'!AM9+'4食品加工1'!AW9+'4食品加工1'!CS9+'4食品加工1'!CX9+'4食品加工1'!DC9+'4食品加工1'!DH9)*'4食品加工1'!BU9</f>
        <v>2541.2099926252044</v>
      </c>
      <c r="I8" s="542">
        <f>+('4食品加工1'!D9+'4食品加工1'!S9+'4食品加工1'!X9+'4食品加工1'!AC9+'4食品加工1'!AH9+'4食品加工1'!AM9+'4食品加工1'!AW9+'4食品加工1'!CS9+'4食品加工1'!CX9+'4食品加工1'!DC9+'4食品加工1'!DH9)*'4食品加工1'!BV9</f>
        <v>11352.928450743751</v>
      </c>
      <c r="J8" s="542">
        <f>+'4食品加工1'!E9+'4食品加工1'!T9+'4食品加工1'!Y9+'4食品加工1'!AD9+'4食品加工1'!AI9+'4食品加工1'!AN9+'4食品加工1'!AX9+'4食品加工1'!CT9+'4食品加工1'!CY9+'4食品加工1'!DD9+'4食品加工1'!DI9</f>
        <v>4428.1158694625474</v>
      </c>
      <c r="K8" s="542">
        <f>+'4食品加工1'!F9+'4食品加工1'!U9+'4食品加工1'!Z9+'4食品加工1'!AE9+'4食品加工1'!AJ9+'4食品加工1'!AO9+'4食品加工1'!AY9+'4食品加工1'!CU9+'4食品加工1'!CZ9+'4食品加工1'!DE9+'4食品加工1'!DJ9</f>
        <v>331.86378838552753</v>
      </c>
      <c r="L8" s="543">
        <f>+'4食品加工1'!G9+'4食品加工1'!V9+'4食品加工1'!AA9+'4食品加工1'!AF9+'4食品加工1'!AK9+'4食品加工1'!AP9+'4食品加工1'!AZ9+'4食品加工1'!CV9+'4食品加工1'!DA9+'4食品加工1'!DF9+'4食品加工1'!DK9</f>
        <v>439.47661787349057</v>
      </c>
      <c r="M8" s="542">
        <f>+'4食品加工1'!BG9*'4食品加工1'!BU9</f>
        <v>1655.5926045361712</v>
      </c>
      <c r="N8" s="542">
        <f>+'4食品加工1'!BG9*'4食品加工1'!BV9</f>
        <v>7396.4073954638288</v>
      </c>
      <c r="O8" s="542">
        <f>+'4食品加工1'!BH9</f>
        <v>2884.9140705845248</v>
      </c>
      <c r="P8" s="542">
        <f>+'4食品加工1'!BI9</f>
        <v>1267.7813673411058</v>
      </c>
      <c r="Q8" s="542">
        <f>+'4食品加工1'!BJ9</f>
        <v>287.30489715868214</v>
      </c>
      <c r="R8" s="544">
        <f t="shared" si="0"/>
        <v>9842.4977492628495</v>
      </c>
      <c r="S8" s="545">
        <f t="shared" si="1"/>
        <v>43971.640694106107</v>
      </c>
      <c r="T8" s="16"/>
      <c r="U8" s="16"/>
      <c r="V8" s="16"/>
      <c r="W8" s="16"/>
      <c r="X8" s="16"/>
    </row>
    <row r="9" spans="1:24" x14ac:dyDescent="0.2">
      <c r="A9" s="10"/>
      <c r="B9" s="4" t="s">
        <v>539</v>
      </c>
      <c r="C9" s="541">
        <f>+'4食品加工1'!BL10*'4食品加工1'!BU10</f>
        <v>10856.874543344651</v>
      </c>
      <c r="D9" s="542">
        <f>+'4食品加工1'!BL10*'4食品加工1'!$BV10</f>
        <v>35408.125456655347</v>
      </c>
      <c r="E9" s="542">
        <f>+'4食品加工1'!BM10</f>
        <v>7174.4368499644052</v>
      </c>
      <c r="F9" s="542">
        <f>+'4食品加工1'!BN10</f>
        <v>19997.584949559841</v>
      </c>
      <c r="G9" s="543">
        <f>+'4食品加工1'!BO10</f>
        <v>2348.5554494469816</v>
      </c>
      <c r="H9" s="541">
        <f>+('4食品加工1'!D10+'4食品加工1'!S10+'4食品加工1'!X10+'4食品加工1'!AC10+'4食品加工1'!AH10+'4食品加工1'!AM10+'4食品加工1'!AW10+'4食品加工1'!CS10+'4食品加工1'!CX10+'4食品加工1'!DC10+'4食品加工1'!DH10)*'4食品加工1'!BU10</f>
        <v>20767.901490163749</v>
      </c>
      <c r="I9" s="542">
        <f>+('4食品加工1'!D10+'4食品加工1'!S10+'4食品加工1'!X10+'4食品加工1'!AC10+'4食品加工1'!AH10+'4食品加工1'!AM10+'4食品加工1'!AW10+'4食品加工1'!CS10+'4食品加工1'!CX10+'4食品加工1'!DC10+'4食品加工1'!DH10)*'4食品加工1'!BV10</f>
        <v>67731.505830649432</v>
      </c>
      <c r="J9" s="542">
        <f>+'4食品加工1'!E10+'4食品加工1'!T10+'4食品加工1'!Y10+'4食品加工1'!AD10+'4食品加工1'!AI10+'4食品加工1'!AN10+'4食品加工1'!AX10+'4食品加工1'!CT10+'4食品加工1'!CY10+'4食品加工1'!DD10+'4食品加工1'!DI10</f>
        <v>11341.223314597468</v>
      </c>
      <c r="K9" s="542">
        <f>+'4食品加工1'!F10+'4食品加工1'!U10+'4食品加工1'!Z10+'4食品加工1'!AE10+'4食品加工1'!AJ10+'4食品加工1'!AO10+'4食品加工1'!AY10+'4食品加工1'!CU10+'4食品加工1'!CZ10+'4食品加工1'!DE10+'4食品加工1'!DJ10</f>
        <v>695.40150878899055</v>
      </c>
      <c r="L9" s="543">
        <f>+'4食品加工1'!G10+'4食品加工1'!V10+'4食品加工1'!AA10+'4食品加工1'!AF10+'4食品加工1'!AK10+'4食品加工1'!AP10+'4食品加工1'!AZ10+'4食品加工1'!CV10+'4食品加工1'!DA10+'4食品加工1'!DF10+'4食品加工1'!DK10</f>
        <v>6370.5666077361138</v>
      </c>
      <c r="M9" s="542">
        <f>+'4食品加工1'!BG10*'4食品加工1'!BU10</f>
        <v>4201.9495422701684</v>
      </c>
      <c r="N9" s="542">
        <f>+'4食品加工1'!BG10*'4食品加工1'!BV10</f>
        <v>13704.050457729832</v>
      </c>
      <c r="O9" s="542">
        <f>+'4食品加工1'!BH10</f>
        <v>2796.3717131336803</v>
      </c>
      <c r="P9" s="542">
        <f>+'4食品加工1'!BI10</f>
        <v>2430.307164765482</v>
      </c>
      <c r="Q9" s="542">
        <f>+'4食品加工1'!BJ10</f>
        <v>965.47596236688833</v>
      </c>
      <c r="R9" s="544">
        <f t="shared" si="0"/>
        <v>35826.725575778568</v>
      </c>
      <c r="S9" s="545">
        <f t="shared" si="1"/>
        <v>116843.6817450346</v>
      </c>
      <c r="T9" s="16"/>
      <c r="U9" s="16"/>
      <c r="V9" s="16"/>
      <c r="W9" s="16"/>
      <c r="X9" s="16"/>
    </row>
    <row r="10" spans="1:24" x14ac:dyDescent="0.2">
      <c r="A10" s="10"/>
      <c r="B10" s="4" t="s">
        <v>540</v>
      </c>
      <c r="C10" s="541">
        <f>+'4食品加工1'!BL11*'4食品加工1'!BU11</f>
        <v>38827.251562366568</v>
      </c>
      <c r="D10" s="542">
        <f>+'4食品加工1'!BL11*'4食品加工1'!$BV11</f>
        <v>112899.74843763343</v>
      </c>
      <c r="E10" s="542">
        <f>+'4食品加工1'!BM11</f>
        <v>24737.012942907677</v>
      </c>
      <c r="F10" s="542">
        <f>+'4食品加工1'!BN11</f>
        <v>115150.17443937455</v>
      </c>
      <c r="G10" s="543">
        <f>+'4食品加工1'!BO11</f>
        <v>7110.8465447601802</v>
      </c>
      <c r="H10" s="541">
        <f>+('4食品加工1'!D11+'4食品加工1'!S11+'4食品加工1'!X11+'4食品加工1'!AC11+'4食品加工1'!AH11+'4食品加工1'!AM11+'4食品加工1'!AW11+'4食品加工1'!CS11+'4食品加工1'!CX11+'4食品加工1'!DC11+'4食品加工1'!DH11)*'4食品加工1'!BU11</f>
        <v>15097.647711466134</v>
      </c>
      <c r="I10" s="542">
        <f>+('4食品加工1'!D11+'4食品加工1'!S11+'4食品加工1'!X11+'4食品加工1'!AC11+'4食品加工1'!AH11+'4食品加工1'!AM11+'4食品加工1'!AW11+'4食品加工1'!CS11+'4食品加工1'!CX11+'4食品加工1'!DC11+'4食品加工1'!DH11)*'4食品加工1'!BV11</f>
        <v>43900.11036157528</v>
      </c>
      <c r="J10" s="542">
        <f>+'4食品加工1'!E11+'4食品加工1'!T11+'4食品加工1'!Y11+'4食品加工1'!AD11+'4食品加工1'!AI11+'4食品加工1'!AN11+'4食品加工1'!AX11+'4食品加工1'!CT11+'4食品加工1'!CY11+'4食品加工1'!DD11+'4食品加工1'!DI11</f>
        <v>8869.1943365899533</v>
      </c>
      <c r="K10" s="542">
        <f>+'4食品加工1'!F11+'4食品加工1'!U11+'4食品加工1'!Z11+'4食品加工1'!AE11+'4食品加工1'!AJ11+'4食品加工1'!AO11+'4食品加工1'!AY11+'4食品加工1'!CU11+'4食品加工1'!CZ11+'4食品加工1'!DE11+'4食品加工1'!DJ11</f>
        <v>1429.2408934613452</v>
      </c>
      <c r="L10" s="543">
        <f>+'4食品加工1'!G11+'4食品加工1'!V11+'4食品加工1'!AA11+'4食品加工1'!AF11+'4食品加工1'!AK11+'4食品加工1'!AP11+'4食品加工1'!AZ11+'4食品加工1'!CV11+'4食品加工1'!DA11+'4食品加工1'!DF11+'4食品加工1'!DK11</f>
        <v>2340.7229634103314</v>
      </c>
      <c r="M10" s="542">
        <f>+'4食品加工1'!BG11*'4食品加工1'!BU11</f>
        <v>8972.6938615490926</v>
      </c>
      <c r="N10" s="542">
        <f>+'4食品加工1'!BG11*'4食品加工1'!BV11</f>
        <v>26090.306138450909</v>
      </c>
      <c r="O10" s="542">
        <f>+'4食品加工1'!BH11</f>
        <v>5753.7968462854869</v>
      </c>
      <c r="P10" s="542">
        <f>+'4食品加工1'!BI11</f>
        <v>10159.306531647106</v>
      </c>
      <c r="Q10" s="542">
        <f>+'4食品加工1'!BJ11</f>
        <v>1620.9669828133176</v>
      </c>
      <c r="R10" s="544">
        <f t="shared" si="0"/>
        <v>62897.593135381794</v>
      </c>
      <c r="S10" s="545">
        <f t="shared" si="1"/>
        <v>182890.16493765963</v>
      </c>
      <c r="T10" s="16"/>
      <c r="U10" s="16"/>
      <c r="V10" s="16"/>
      <c r="W10" s="16"/>
      <c r="X10" s="16"/>
    </row>
    <row r="11" spans="1:24" x14ac:dyDescent="0.2">
      <c r="A11" s="10"/>
      <c r="B11" s="4" t="s">
        <v>541</v>
      </c>
      <c r="C11" s="541">
        <f>+'4食品加工1'!BL12*'4食品加工1'!BU12</f>
        <v>31297.230728654977</v>
      </c>
      <c r="D11" s="542">
        <f>+'4食品加工1'!BL12*'4食品加工1'!$BV12</f>
        <v>38150.769271345016</v>
      </c>
      <c r="E11" s="542">
        <f>+'4食品加工1'!BM12</f>
        <v>22095.53008709566</v>
      </c>
      <c r="F11" s="542">
        <f>+'4食品加工1'!BN12</f>
        <v>31797.822350176739</v>
      </c>
      <c r="G11" s="543">
        <f>+'4食品加工1'!BO12</f>
        <v>3861.4310334898291</v>
      </c>
      <c r="H11" s="541">
        <f>+('4食品加工1'!D12+'4食品加工1'!S12+'4食品加工1'!X12+'4食品加工1'!AC12+'4食品加工1'!AH12+'4食品加工1'!AM12+'4食品加工1'!AW12+'4食品加工1'!CS12+'4食品加工1'!CX12+'4食品加工1'!DC12+'4食品加工1'!DH12)*'4食品加工1'!BU12</f>
        <v>1525.0234533142559</v>
      </c>
      <c r="I11" s="542">
        <f>+('4食品加工1'!D12+'4食品加工1'!S12+'4食品加工1'!X12+'4食品加工1'!AC12+'4食品加工1'!AH12+'4食品加工1'!AM12+'4食品加工1'!AW12+'4食品加工1'!CS12+'4食品加工1'!CX12+'4食品加工1'!DC12+'4食品加工1'!DH12)*'4食品加工1'!BV12</f>
        <v>1858.9765466857439</v>
      </c>
      <c r="J11" s="542">
        <f>+'4食品加工1'!E12+'4食品加工1'!T12+'4食品加工1'!Y12+'4食品加工1'!AD12+'4食品加工1'!AI12+'4食品加工1'!AN12+'4食品加工1'!AX12+'4食品加工1'!CT12+'4食品加工1'!CY12+'4食品加工1'!DD12+'4食品加工1'!DI12</f>
        <v>875.14931175886386</v>
      </c>
      <c r="K11" s="542">
        <f>+'4食品加工1'!F12+'4食品加工1'!U12+'4食品加工1'!Z12+'4食品加工1'!AE12+'4食品加工1'!AJ12+'4食品加工1'!AO12+'4食品加工1'!AY12+'4食品加工1'!CU12+'4食品加工1'!CZ12+'4食品加工1'!DE12+'4食品加工1'!DJ12</f>
        <v>0</v>
      </c>
      <c r="L11" s="543">
        <f>+'4食品加工1'!G12+'4食品加工1'!V12+'4食品加工1'!AA12+'4食品加工1'!AF12+'4食品加工1'!AK12+'4食品加工1'!AP12+'4食品加工1'!AZ12+'4食品加工1'!CV12+'4食品加工1'!DA12+'4食品加工1'!DF12+'4食品加工1'!DK12</f>
        <v>162.63096872474534</v>
      </c>
      <c r="M11" s="542">
        <f>+'4食品加工1'!BG12*'4食品加工1'!BU12</f>
        <v>33057.947818518689</v>
      </c>
      <c r="N11" s="542">
        <f>+'4食品加工1'!BG12*'4食品加工1'!BV12</f>
        <v>40297.052181481311</v>
      </c>
      <c r="O11" s="542">
        <f>+'4食品加工1'!BH12</f>
        <v>23033.532955489052</v>
      </c>
      <c r="P11" s="542">
        <f>+'4食品加工1'!BI12</f>
        <v>4695.8163157891477</v>
      </c>
      <c r="Q11" s="542">
        <f>+'4食品加工1'!BJ12</f>
        <v>4889.4521381763288</v>
      </c>
      <c r="R11" s="544">
        <f t="shared" si="0"/>
        <v>65880.202000487916</v>
      </c>
      <c r="S11" s="545">
        <f t="shared" si="1"/>
        <v>80306.79799951207</v>
      </c>
      <c r="T11" s="16"/>
      <c r="U11" s="16"/>
      <c r="V11" s="16"/>
      <c r="W11" s="16"/>
      <c r="X11" s="16"/>
    </row>
    <row r="12" spans="1:24" x14ac:dyDescent="0.2">
      <c r="A12" s="10"/>
      <c r="B12" s="4" t="s">
        <v>542</v>
      </c>
      <c r="C12" s="541">
        <f>+'4食品加工1'!BL13*'4食品加工1'!BU13</f>
        <v>9877.3672821587716</v>
      </c>
      <c r="D12" s="542">
        <f>+'4食品加工1'!BL13*'4食品加工1'!$BV13</f>
        <v>83033.632717841232</v>
      </c>
      <c r="E12" s="542">
        <f>+'4食品加工1'!BM13</f>
        <v>18881.898507081729</v>
      </c>
      <c r="F12" s="542">
        <f>+'4食品加工1'!BN13</f>
        <v>24996.559825944823</v>
      </c>
      <c r="G12" s="543">
        <f>+'4食品加工1'!BO13</f>
        <v>7214.8892570258949</v>
      </c>
      <c r="H12" s="541">
        <f>+('4食品加工1'!D13+'4食品加工1'!S13+'4食品加工1'!X13+'4食品加工1'!AC13+'4食品加工1'!AH13+'4食品加工1'!AM13+'4食品加工1'!AW13+'4食品加工1'!CS13+'4食品加工1'!CX13+'4食品加工1'!DC13+'4食品加工1'!DH13)*'4食品加工1'!BU13</f>
        <v>1162.0902576020183</v>
      </c>
      <c r="I12" s="542">
        <f>+('4食品加工1'!D13+'4食品加工1'!S13+'4食品加工1'!X13+'4食品加工1'!AC13+'4食品加工1'!AH13+'4食品加工1'!AM13+'4食品加工1'!AW13+'4食品加工1'!CS13+'4食品加工1'!CX13+'4食品加工1'!DC13+'4食品加工1'!DH13)*'4食品加工1'!BV13</f>
        <v>9769.0581789946682</v>
      </c>
      <c r="J12" s="542">
        <f>+'4食品加工1'!E13+'4食品加工1'!T13+'4食品加工1'!Y13+'4食品加工1'!AD13+'4食品加工1'!AI13+'4食品加工1'!AN13+'4食品加工1'!AX13+'4食品加工1'!CT13+'4食品加工1'!CY13+'4食品加工1'!DD13+'4食品加工1'!DI13</f>
        <v>1526.9973120412712</v>
      </c>
      <c r="K12" s="542">
        <f>+'4食品加工1'!F13+'4食品加工1'!U13+'4食品加工1'!Z13+'4食品加工1'!AE13+'4食品加工1'!AJ13+'4食品加工1'!AO13+'4食品加工1'!AY13+'4食品加工1'!CU13+'4食品加工1'!CZ13+'4食品加工1'!DE13+'4食品加工1'!DJ13</f>
        <v>4.7402173913043475</v>
      </c>
      <c r="L12" s="543">
        <f>+'4食品加工1'!G13+'4食品加工1'!V13+'4食品加工1'!AA13+'4食品加工1'!AF13+'4食品加工1'!AK13+'4食品加工1'!AP13+'4食品加工1'!AZ13+'4食品加工1'!CV13+'4食品加工1'!DA13+'4食品加工1'!DF13+'4食品加工1'!DK13</f>
        <v>387.16806431528443</v>
      </c>
      <c r="M12" s="542">
        <f>+'4食品加工1'!BG13*'4食品加工1'!BU13</f>
        <v>2451.9335600274444</v>
      </c>
      <c r="N12" s="542">
        <f>+'4食品加工1'!BG13*'4食品加工1'!BV13</f>
        <v>20612.066439972554</v>
      </c>
      <c r="O12" s="542">
        <f>+'4食品加工1'!BH13</f>
        <v>4542.0379674017258</v>
      </c>
      <c r="P12" s="542">
        <f>+'4食品加工1'!BI13</f>
        <v>1946.4472994566954</v>
      </c>
      <c r="Q12" s="542">
        <f>+'4食品加工1'!BJ13</f>
        <v>1691.5431593015485</v>
      </c>
      <c r="R12" s="544">
        <f t="shared" si="0"/>
        <v>13491.391099788234</v>
      </c>
      <c r="S12" s="545">
        <f t="shared" si="1"/>
        <v>113414.75733680846</v>
      </c>
      <c r="T12" s="16"/>
      <c r="U12" s="16"/>
      <c r="V12" s="16"/>
      <c r="W12" s="16"/>
      <c r="X12" s="16"/>
    </row>
    <row r="13" spans="1:24" x14ac:dyDescent="0.2">
      <c r="A13" s="10"/>
      <c r="B13" s="4" t="s">
        <v>543</v>
      </c>
      <c r="C13" s="541">
        <f>+'4食品加工1'!BL14*'4食品加工1'!BU14</f>
        <v>0</v>
      </c>
      <c r="D13" s="542">
        <f>+'4食品加工1'!BL14*'4食品加工1'!$BV14</f>
        <v>88061</v>
      </c>
      <c r="E13" s="542">
        <f>+'4食品加工1'!BM14</f>
        <v>9977.3347465962943</v>
      </c>
      <c r="F13" s="542">
        <f>+'4食品加工1'!BN14</f>
        <v>23600.588662075646</v>
      </c>
      <c r="G13" s="543">
        <f>+'4食品加工1'!BO14</f>
        <v>1313.6770551976688</v>
      </c>
      <c r="H13" s="541">
        <f>+('4食品加工1'!D14+'4食品加工1'!S14+'4食品加工1'!X14+'4食品加工1'!AC14+'4食品加工1'!AH14+'4食品加工1'!AM14+'4食品加工1'!AW14+'4食品加工1'!CS14+'4食品加工1'!CX14+'4食品加工1'!DC14+'4食品加工1'!DH14)*'4食品加工1'!BU14</f>
        <v>0</v>
      </c>
      <c r="I13" s="542">
        <f>+('4食品加工1'!D14+'4食品加工1'!S14+'4食品加工1'!X14+'4食品加工1'!AC14+'4食品加工1'!AH14+'4食品加工1'!AM14+'4食品加工1'!AW14+'4食品加工1'!CS14+'4食品加工1'!CX14+'4食品加工1'!DC14+'4食品加工1'!DH14)*'4食品加工1'!BV14</f>
        <v>0</v>
      </c>
      <c r="J13" s="542">
        <f>+('4食品加工1'!E14+'4食品加工1'!T14+'4食品加工1'!Y14+'4食品加工1'!AD14+'4食品加工1'!AI14+'4食品加工1'!AN14+'4食品加工1'!AX14+'4食品加工1'!CT14+'4食品加工1'!CY14+'4食品加工1'!DD14+'4食品加工1'!DI14)*'4食品加工1'!BW14</f>
        <v>0</v>
      </c>
      <c r="K13" s="542">
        <f>+('4食品加工1'!F14+'4食品加工1'!U14+'4食品加工1'!Z14+'4食品加工1'!AE14+'4食品加工1'!AJ14+'4食品加工1'!AO14+'4食品加工1'!AY14+'4食品加工1'!CU14+'4食品加工1'!CZ14+'4食品加工1'!DE14+'4食品加工1'!DJ14)*'4食品加工1'!BX14</f>
        <v>0</v>
      </c>
      <c r="L13" s="543">
        <f>+('4食品加工1'!G14+'4食品加工1'!V14+'4食品加工1'!AA14+'4食品加工1'!AF14+'4食品加工1'!AK14+'4食品加工1'!AP14+'4食品加工1'!AZ14+'4食品加工1'!CV14+'4食品加工1'!DA14+'4食品加工1'!DF14+'4食品加工1'!DK14)*'4食品加工1'!BY14</f>
        <v>0</v>
      </c>
      <c r="M13" s="542">
        <f>+'4食品加工1'!BG14*'4食品加工1'!BU14</f>
        <v>0</v>
      </c>
      <c r="N13" s="542">
        <f>+'4食品加工1'!BG14*'4食品加工1'!BV14</f>
        <v>0</v>
      </c>
      <c r="O13" s="542">
        <f>+'4食品加工1'!BH14</f>
        <v>0</v>
      </c>
      <c r="P13" s="542">
        <f>+'4食品加工1'!BI14</f>
        <v>0</v>
      </c>
      <c r="Q13" s="542">
        <f>+'4食品加工1'!BJ14</f>
        <v>0</v>
      </c>
      <c r="R13" s="544">
        <f t="shared" si="0"/>
        <v>0</v>
      </c>
      <c r="S13" s="545">
        <f t="shared" si="1"/>
        <v>88061</v>
      </c>
      <c r="T13" s="16"/>
      <c r="U13" s="16"/>
      <c r="V13" s="16"/>
      <c r="W13" s="16"/>
      <c r="X13" s="16"/>
    </row>
    <row r="14" spans="1:24" x14ac:dyDescent="0.2">
      <c r="A14" s="27"/>
      <c r="B14" s="9" t="s">
        <v>544</v>
      </c>
      <c r="C14" s="695">
        <f>+'4食品加工1'!BL15*'4食品加工1'!BU15</f>
        <v>-122.95781343422561</v>
      </c>
      <c r="D14" s="696">
        <f>+'4食品加工1'!BL15*'4食品加工1'!$BV15</f>
        <v>-362.04218656577439</v>
      </c>
      <c r="E14" s="696">
        <f>+'4食品加工1'!BM15</f>
        <v>146.51369596261196</v>
      </c>
      <c r="F14" s="696">
        <f>+'4食品加工1'!BN15</f>
        <v>767.57561988835528</v>
      </c>
      <c r="G14" s="697">
        <f>+'4食品加工1'!BO15</f>
        <v>27.388679735168118</v>
      </c>
      <c r="H14" s="698">
        <f>+('4食品加工1'!D15+'4食品加工1'!S15+'4食品加工1'!X15+'4食品加工1'!AC15+'4食品加工1'!AH15+'4食品加工1'!AM15+'4食品加工1'!AW15+'4食品加工1'!CS15+'4食品加工1'!CX15+'4食品加工1'!DC15+'4食品加工1'!DH15)*'4食品加工1'!BU15</f>
        <v>1467.3303620188992</v>
      </c>
      <c r="I14" s="699">
        <f>+('4食品加工1'!D15+'4食品加工1'!S15+'4食品加工1'!X15+'4食品加工1'!AC15+'4食品加工1'!AH15+'4食品加工1'!AM15+'4食品加工1'!AW15+'4食品加工1'!CS15+'4食品加工1'!CX15+'4食品加工1'!DC15+'4食品加工1'!DH15)*'4食品加工1'!BV15</f>
        <v>4320.4695809253944</v>
      </c>
      <c r="J14" s="699">
        <f>+'4食品加工1'!E15+'4食品加工1'!T15+'4食品加工1'!Y15+'4食品加工1'!AD15+'4食品加工1'!AI15+'4食品加工1'!AN15+'4食品加工1'!AX15+'4食品加工1'!CT15+'4食品加工1'!CY15+'4食品加工1'!DD15+'4食品加工1'!DI15</f>
        <v>794.9056050044137</v>
      </c>
      <c r="K14" s="699">
        <f>+'4食品加工1'!F15+'4食品加工1'!U15+'4食品加工1'!Z15+'4食品加工1'!AE15+'4食品加工1'!AJ15+'4食品加工1'!AO15+'4食品加工1'!AY15+'4食品加工1'!CU15+'4食品加工1'!CZ15+'4食品加工1'!DE15+'4食品加工1'!DJ15</f>
        <v>0</v>
      </c>
      <c r="L14" s="700">
        <f>+'4食品加工1'!G15+'4食品加工1'!V15+'4食品加工1'!AA15+'4食品加工1'!AF15+'4食品加工1'!AK15+'4食品加工1'!AP15+'4食品加工1'!AZ15+'4食品加工1'!CV15+'4食品加工1'!DA15+'4食品加工1'!DF15+'4食品加工1'!DK15</f>
        <v>275.30746455260214</v>
      </c>
      <c r="M14" s="696">
        <f>+'4食品加工1'!BG15*'4食品加工1'!BU15</f>
        <v>97.859208217754826</v>
      </c>
      <c r="N14" s="696">
        <f>+'4食品加工1'!BG15*'4食品加工1'!BV15</f>
        <v>288.14079178224517</v>
      </c>
      <c r="O14" s="696">
        <f>+'4食品加工1'!BH15</f>
        <v>64.266062507261523</v>
      </c>
      <c r="P14" s="696">
        <f>+'4食品加工1'!BI15</f>
        <v>0</v>
      </c>
      <c r="Q14" s="696">
        <f>+'4食品加工1'!BJ15</f>
        <v>17.086789822237712</v>
      </c>
      <c r="R14" s="559">
        <f t="shared" si="0"/>
        <v>1442.2317568024282</v>
      </c>
      <c r="S14" s="561">
        <f t="shared" si="1"/>
        <v>4246.5681861418652</v>
      </c>
      <c r="T14" s="16"/>
      <c r="U14" s="16"/>
      <c r="V14" s="16"/>
      <c r="W14" s="16"/>
      <c r="X14" s="16"/>
    </row>
    <row r="15" spans="1:24" x14ac:dyDescent="0.2">
      <c r="A15" s="7"/>
      <c r="B15" s="4"/>
      <c r="C15" s="544"/>
      <c r="D15" s="551"/>
      <c r="E15" s="551"/>
      <c r="F15" s="551"/>
      <c r="G15" s="545"/>
      <c r="H15" s="544"/>
      <c r="I15" s="551"/>
      <c r="J15" s="551"/>
      <c r="K15" s="551"/>
      <c r="L15" s="545"/>
      <c r="M15" s="701"/>
      <c r="N15" s="701"/>
      <c r="O15" s="701"/>
      <c r="P15" s="701"/>
      <c r="Q15" s="701"/>
      <c r="R15" s="544"/>
      <c r="S15" s="545"/>
      <c r="T15" s="16"/>
      <c r="U15" s="16"/>
      <c r="V15" s="16"/>
      <c r="W15" s="16"/>
      <c r="X15" s="16"/>
    </row>
    <row r="16" spans="1:24" x14ac:dyDescent="0.2">
      <c r="A16" s="14"/>
      <c r="B16" s="2" t="s">
        <v>596</v>
      </c>
      <c r="C16" s="691">
        <f>+'4食品加工1'!BL37*'4食品加工1'!BU37</f>
        <v>13842.200605507527</v>
      </c>
      <c r="D16" s="692">
        <f>+'4食品加工1'!BL37*'4食品加工1'!BV37</f>
        <v>93224.531214239221</v>
      </c>
      <c r="E16" s="692">
        <f>+'4食品加工1'!BM37</f>
        <v>18408.722775903843</v>
      </c>
      <c r="F16" s="692">
        <f>+'4食品加工1'!BN37</f>
        <v>48506.410588513412</v>
      </c>
      <c r="G16" s="693">
        <f>+'4食品加工1'!BO37</f>
        <v>5108.4998638337584</v>
      </c>
      <c r="H16" s="691">
        <f>+('4食品加工1'!D37+'4食品加工1'!S37+'4食品加工1'!X37+'4食品加工1'!AC37+'4食品加工1'!AH37+'4食品加工1'!AM37+'4食品加工1'!AW37+'4食品加工1'!CS37+'4食品加工1'!CX37+'4食品加工1'!DC37+'4食品加工1'!DH37)*'4食品加工1'!$BU37</f>
        <v>1339.8842311032738</v>
      </c>
      <c r="I16" s="692">
        <f>+('4食品加工1'!D37+'4食品加工1'!S37+'4食品加工1'!X37+'4食品加工1'!AC37+'4食品加工1'!AH37+'4食品加工1'!AM37+'4食品加工1'!AW37+'4食品加工1'!CS37+'4食品加工1'!CX37+'4食品加工1'!DC37+'4食品加工1'!DH37)*'4食品加工1'!$BV37</f>
        <v>9023.8599255854515</v>
      </c>
      <c r="J16" s="692">
        <f>+'4食品加工1'!E37+'4食品加工1'!T37+'4食品加工1'!Y37+'4食品加工1'!AD37+'4食品加工1'!AI37+'4食品加工1'!AN37+'4食品加工1'!AX37+'4食品加工1'!CT37+'4食品加工1'!CY37+'4食品加工1'!DD37+'4食品加工1'!DI37</f>
        <v>1861.6498287161162</v>
      </c>
      <c r="K16" s="692">
        <f>+'4食品加工1'!F37+'4食品加工1'!U37+'4食品加工1'!Z37+'4食品加工1'!AE37+'4食品加工1'!AJ37+'4食品加工1'!AO37+'4食品加工1'!AY37+'4食品加工1'!CU37+'4食品加工1'!CZ37+'4食品加工1'!DE37+'4食品加工1'!DJ37</f>
        <v>631.27497054291268</v>
      </c>
      <c r="L16" s="693">
        <f>+'4食品加工1'!G37+'4食品加工1'!V37+'4食品加工1'!AA37+'4食品加工1'!AF37+'4食品加工1'!AK37+'4食品加工1'!AP37+'4食品加工1'!AZ37+'4食品加工1'!CV37+'4食品加工1'!DA37+'4食品加工1'!DF37+'4食品加工1'!DK37</f>
        <v>463.45811451845145</v>
      </c>
      <c r="M16" s="692">
        <f>+'4食品加工1'!BG37*'4食品加工1'!BU37</f>
        <v>3858.7067295411803</v>
      </c>
      <c r="N16" s="692">
        <f>+'4食品加工1'!BG37*'4食品加工1'!BV37</f>
        <v>25987.639986345741</v>
      </c>
      <c r="O16" s="692">
        <f>+'4食品加工1'!BH37</f>
        <v>4903.7748794267945</v>
      </c>
      <c r="P16" s="692">
        <f>+'4食品加工1'!BI37</f>
        <v>4124.5335269670322</v>
      </c>
      <c r="Q16" s="692">
        <f>+'4食品加工1'!BJ37</f>
        <v>1440.8950437115509</v>
      </c>
      <c r="R16" s="557">
        <f t="shared" ref="R16:S19" si="2">+C16+H16+M16</f>
        <v>19040.79156615198</v>
      </c>
      <c r="S16" s="556">
        <f t="shared" si="2"/>
        <v>128236.03112617042</v>
      </c>
      <c r="T16" s="16"/>
      <c r="U16" s="16"/>
      <c r="V16" s="16"/>
      <c r="W16" s="16"/>
      <c r="X16" s="16"/>
    </row>
    <row r="17" spans="1:24" x14ac:dyDescent="0.2">
      <c r="A17" s="10"/>
      <c r="B17" s="4" t="s">
        <v>605</v>
      </c>
      <c r="C17" s="541">
        <f>+'4食品加工1'!BL38*'4食品加工1'!BU38</f>
        <v>7886.625992268976</v>
      </c>
      <c r="D17" s="542">
        <f>+'4食品加工1'!BL38*'4食品加工1'!BV38</f>
        <v>18721.098850310635</v>
      </c>
      <c r="E17" s="542">
        <f>+'4食品加工1'!BM38</f>
        <v>5627.2912433501815</v>
      </c>
      <c r="F17" s="542">
        <f>+'4食品加工1'!BN38</f>
        <v>2851.8161677213902</v>
      </c>
      <c r="G17" s="543">
        <f>+'4食品加工1'!BO38</f>
        <v>520.01590140274527</v>
      </c>
      <c r="H17" s="541">
        <f>+('4食品加工1'!D38+'4食品加工1'!S38+'4食品加工1'!X38+'4食品加工1'!AC38+'4食品加工1'!AH38+'4食品加工1'!AM38+'4食品加工1'!AW38+'4食品加工1'!CS38+'4食品加工1'!CX38+'4食品加工1'!DC38+'4食品加工1'!DH38)*'4食品加工1'!$BU38</f>
        <v>11028.162453719378</v>
      </c>
      <c r="I17" s="542">
        <f>+('4食品加工1'!D38+'4食品加工1'!S38+'4食品加工1'!X38+'4食品加工1'!AC38+'4食品加工1'!AH38+'4食品加工1'!AM38+'4食品加工1'!AW38+'4食品加工1'!CS38+'4食品加工1'!CX38+'4食品加工1'!DC38+'4食品加工1'!DH38)*'4食品加工1'!$BV38</f>
        <v>26178.408819658831</v>
      </c>
      <c r="J17" s="542">
        <f>+'4食品加工1'!E38+'4食品加工1'!T38+'4食品加工1'!Y38+'4食品加工1'!AD38+'4食品加工1'!AI38+'4食品加工1'!AN38+'4食品加工1'!AX38+'4食品加工1'!CT38+'4食品加工1'!CY38+'4食品加工1'!DD38+'4食品加工1'!DI38</f>
        <v>7497.4031957839625</v>
      </c>
      <c r="K17" s="542">
        <f>+'4食品加工1'!F38+'4食品加工1'!U38+'4食品加工1'!Z38+'4食品加工1'!AE38+'4食品加工1'!AJ38+'4食品加工1'!AO38+'4食品加工1'!AY38+'4食品加工1'!CU38+'4食品加工1'!CZ38+'4食品加工1'!DE38+'4食品加工1'!DJ38</f>
        <v>241.54093639058249</v>
      </c>
      <c r="L17" s="543">
        <f>+'4食品加工1'!G38+'4食品加工1'!V38+'4食品加工1'!AA38+'4食品加工1'!AF38+'4食品加工1'!AK38+'4食品加工1'!AP38+'4食品加工1'!AZ38+'4食品加工1'!CV38+'4食品加工1'!DA38+'4食品加工1'!DF38+'4食品加工1'!DK38</f>
        <v>2434.4473681266641</v>
      </c>
      <c r="M17" s="542">
        <f>+'4食品加工1'!BG38*'4食品加工1'!BU38</f>
        <v>2316.8742574625194</v>
      </c>
      <c r="N17" s="542">
        <f>+'4食品加工1'!BG38*'4食品加工1'!BV38</f>
        <v>5499.7450164638894</v>
      </c>
      <c r="O17" s="542">
        <f>+'4食品加工1'!BH38</f>
        <v>2099.1426992346023</v>
      </c>
      <c r="P17" s="542">
        <f>+'4食品加工1'!BI38</f>
        <v>332.71921578565167</v>
      </c>
      <c r="Q17" s="542">
        <f>+'4食品加工1'!BJ38</f>
        <v>252.56593617012521</v>
      </c>
      <c r="R17" s="544">
        <f t="shared" si="2"/>
        <v>21231.662703450871</v>
      </c>
      <c r="S17" s="545">
        <f t="shared" si="2"/>
        <v>50399.252686433349</v>
      </c>
      <c r="T17" s="16"/>
      <c r="U17" s="16"/>
      <c r="V17" s="16"/>
      <c r="W17" s="16"/>
      <c r="X17" s="16"/>
    </row>
    <row r="18" spans="1:24" x14ac:dyDescent="0.2">
      <c r="A18" s="10"/>
      <c r="B18" s="4" t="s">
        <v>607</v>
      </c>
      <c r="C18" s="541">
        <f>+'4食品加工1'!BL39*'4食品加工1'!BU39</f>
        <v>9713.8076993906543</v>
      </c>
      <c r="D18" s="542">
        <f>+'4食品加工1'!BL39*'4食品加工1'!BV39</f>
        <v>81658.676625281878</v>
      </c>
      <c r="E18" s="542">
        <f>+'4食品加工1'!BM39</f>
        <v>18569.23265661098</v>
      </c>
      <c r="F18" s="542">
        <f>+'4食品加工1'!BN39</f>
        <v>24582.641139013493</v>
      </c>
      <c r="G18" s="543">
        <f>+'4食品加工1'!BO39</f>
        <v>7095.417717405333</v>
      </c>
      <c r="H18" s="541">
        <f>+('4食品加工1'!D39+'4食品加工1'!S39+'4食品加工1'!X39+'4食品加工1'!AC39+'4食品加工1'!AH39+'4食品加工1'!AM39+'4食品加工1'!AW39+'4食品加工1'!CS39+'4食品加工1'!CX39+'4食品加工1'!DC39+'4食品加工1'!DH39)*'4食品加工1'!$BU39</f>
        <v>1142.8471746789401</v>
      </c>
      <c r="I18" s="542">
        <f>+('4食品加工1'!D39+'4食品加工1'!S39+'4食品加工1'!X39+'4食品加工1'!AC39+'4食品加工1'!AH39+'4食品加工1'!AM39+'4食品加工1'!AW39+'4食品加工1'!CS39+'4食品加工1'!CX39+'4食品加工1'!DC39+'4食品加工1'!DH39)*'4食品加工1'!$BV39</f>
        <v>9607.2920894942945</v>
      </c>
      <c r="J18" s="542">
        <f>+'4食品加工1'!E39+'4食品加工1'!T39+'4食品加工1'!Y39+'4食品加工1'!AD39+'4食品加工1'!AI39+'4食品加工1'!AN39+'4食品加工1'!AX39+'4食品加工1'!CT39+'4食品加工1'!CY39+'4食品加工1'!DD39+'4食品加工1'!DI39</f>
        <v>1501.7117236743568</v>
      </c>
      <c r="K18" s="542">
        <f>+'4食品加工1'!F39+'4食品加工1'!U39+'4食品加工1'!Z39+'4食品加工1'!AE39+'4食品加工1'!AJ39+'4食品加工1'!AO39+'4食品加工1'!AY39+'4食品加工1'!CU39+'4食品加工1'!CZ39+'4食品加工1'!DE39+'4食品加工1'!DJ39</f>
        <v>4.661724007733171</v>
      </c>
      <c r="L18" s="543">
        <f>+'4食品加工1'!G39+'4食品加工1'!V39+'4食品加工1'!AA39+'4食品加工1'!AF39+'4食品加工1'!AK39+'4食品加工1'!AP39+'4食品加工1'!AZ39+'4食品加工1'!CV39+'4食品加工1'!DA39+'4食品加工1'!DF39+'4食品加工1'!DK39</f>
        <v>380.7569382275741</v>
      </c>
      <c r="M18" s="542">
        <f>+'4食品加工1'!BG39*'4食品加工1'!BU39</f>
        <v>2411.3319281758463</v>
      </c>
      <c r="N18" s="542">
        <f>+'4食品加工1'!BG39*'4食品加工1'!BV39</f>
        <v>20270.750693518545</v>
      </c>
      <c r="O18" s="542">
        <f>+'4食品加工1'!BH39</f>
        <v>4466.8262420863157</v>
      </c>
      <c r="P18" s="542">
        <f>+'4食品加工1'!BI39</f>
        <v>1914.2160277944281</v>
      </c>
      <c r="Q18" s="542">
        <f>+'4食品加工1'!BJ39</f>
        <v>1663.532851952813</v>
      </c>
      <c r="R18" s="544">
        <f t="shared" si="2"/>
        <v>13267.986802245441</v>
      </c>
      <c r="S18" s="545">
        <f t="shared" si="2"/>
        <v>111536.71940829471</v>
      </c>
      <c r="T18" s="16"/>
      <c r="U18" s="16"/>
      <c r="V18" s="16"/>
      <c r="W18" s="16"/>
      <c r="X18" s="16"/>
    </row>
    <row r="19" spans="1:24" x14ac:dyDescent="0.2">
      <c r="A19" s="10"/>
      <c r="B19" s="9" t="s">
        <v>523</v>
      </c>
      <c r="C19" s="695">
        <f>+'4食品加工1'!BL40*'4食品加工1'!BU40</f>
        <v>-10.558244526890247</v>
      </c>
      <c r="D19" s="696">
        <f>+'4食品加工1'!BL40*'4食品加工1'!BV40</f>
        <v>-31.088141762184687</v>
      </c>
      <c r="E19" s="696">
        <f>+'4食品加工1'!BM40</f>
        <v>12.580960780822714</v>
      </c>
      <c r="F19" s="696">
        <f>+'4食品加工1'!BN40</f>
        <v>65.910826333910492</v>
      </c>
      <c r="G19" s="697">
        <f>+'4食品加工1'!BO40</f>
        <v>2.3518340952547834</v>
      </c>
      <c r="H19" s="695">
        <f>+('4食品加工1'!D40+'4食品加工1'!S40+'4食品加工1'!X40+'4食品加工1'!AC40+'4食品加工1'!AH40+'4食品加工1'!AM40+'4食品加工1'!AW40+'4食品加工1'!CS40+'4食品加工1'!CX40+'4食品加工1'!DC40+'4食品加工1'!DH40)*'4食品加工1'!$BU40</f>
        <v>125.99795272232426</v>
      </c>
      <c r="I19" s="696">
        <f>+('4食品加工1'!D40+'4食品加工1'!S40+'4食品加工1'!X40+'4食品加工1'!AC40+'4食品加工1'!AH40+'4食品加工1'!AM40+'4食品加工1'!AW40+'4食品加工1'!CS40+'4食品加工1'!CX40+'4食品加工1'!DC40+'4食品加工1'!DH40)*'4食品加工1'!$BV40</f>
        <v>370.99370127302399</v>
      </c>
      <c r="J19" s="696">
        <f>+'4食品加工1'!E40+'4食品加工1'!T40+'4食品加工1'!Y40+'4食品加工1'!AD40+'4食品加工1'!AI40+'4食品加工1'!AN40+'4食品加工1'!AX40+'4食品加工1'!CT40+'4食品加工1'!CY40+'4食品加工1'!DD40+'4食品加工1'!DI40</f>
        <v>68.25762039044254</v>
      </c>
      <c r="K19" s="696">
        <f>+'4食品加工1'!F40+'4食品加工1'!U40+'4食品加工1'!Z40+'4食品加工1'!AE40+'4食品加工1'!AJ40+'4食品加工1'!AO40+'4食品加工1'!AY40+'4食品加工1'!CU40+'4食品加工1'!CZ40+'4食品加工1'!DE40+'4食品加工1'!DJ40</f>
        <v>0</v>
      </c>
      <c r="L19" s="697">
        <f>+'4食品加工1'!G40+'4食品加工1'!V40+'4食品加工1'!AA40+'4食品加工1'!AF40+'4食品加工1'!AK40+'4食品加工1'!AP40+'4食品加工1'!AZ40+'4食品加工1'!CV40+'4食品加工1'!DA40+'4食品加工1'!DF40+'4食品加工1'!DK40</f>
        <v>23.64033199386283</v>
      </c>
      <c r="M19" s="696">
        <f>+'4食品加工1'!BG40*'4食品加工1'!BU40</f>
        <v>8.4030564688239888</v>
      </c>
      <c r="N19" s="696">
        <f>+'4食品加工1'!BG40*'4食品加工1'!BV40</f>
        <v>24.742314887017088</v>
      </c>
      <c r="O19" s="696">
        <f>+'4食品加工1'!BH40</f>
        <v>5.5184520916603068</v>
      </c>
      <c r="P19" s="696">
        <f>+'4食品加工1'!BI40</f>
        <v>0</v>
      </c>
      <c r="Q19" s="696">
        <f>+'4食品加工1'!BJ40</f>
        <v>1.467222782220919</v>
      </c>
      <c r="R19" s="559">
        <f t="shared" si="2"/>
        <v>123.842764664258</v>
      </c>
      <c r="S19" s="561">
        <f t="shared" si="2"/>
        <v>364.64787439785636</v>
      </c>
      <c r="T19" s="16"/>
      <c r="U19" s="16"/>
      <c r="V19" s="16"/>
      <c r="W19" s="16"/>
      <c r="X19" s="16"/>
    </row>
    <row r="20" spans="1:24" x14ac:dyDescent="0.2">
      <c r="A20" s="10"/>
      <c r="B20" s="4"/>
      <c r="C20" s="544"/>
      <c r="D20" s="551"/>
      <c r="E20" s="551"/>
      <c r="F20" s="551"/>
      <c r="G20" s="545"/>
      <c r="H20" s="544"/>
      <c r="I20" s="551"/>
      <c r="J20" s="551"/>
      <c r="K20" s="551"/>
      <c r="L20" s="545"/>
      <c r="M20" s="701"/>
      <c r="N20" s="701"/>
      <c r="O20" s="701"/>
      <c r="P20" s="701"/>
      <c r="Q20" s="701"/>
      <c r="R20" s="544"/>
      <c r="S20" s="545"/>
      <c r="T20" s="16"/>
      <c r="U20" s="16"/>
      <c r="V20" s="16"/>
      <c r="W20" s="16"/>
      <c r="X20" s="16"/>
    </row>
    <row r="21" spans="1:24" x14ac:dyDescent="0.2">
      <c r="A21" s="10"/>
      <c r="B21" s="15" t="s">
        <v>659</v>
      </c>
      <c r="C21" s="702">
        <f>SUM(C4:C14)+SUM(C16:C19)</f>
        <v>298101.33071891393</v>
      </c>
      <c r="D21" s="703">
        <f t="shared" ref="D21:S21" si="3">SUM(D4:D14)+SUM(D16:D19)</f>
        <v>977199.96388179576</v>
      </c>
      <c r="E21" s="548">
        <f t="shared" si="3"/>
        <v>229956.88997171377</v>
      </c>
      <c r="F21" s="548">
        <f t="shared" si="3"/>
        <v>561536.4587075056</v>
      </c>
      <c r="G21" s="549">
        <f t="shared" si="3"/>
        <v>58798.904057461623</v>
      </c>
      <c r="H21" s="702">
        <f t="shared" si="3"/>
        <v>97622.476312286162</v>
      </c>
      <c r="I21" s="703">
        <f t="shared" si="3"/>
        <v>278083.09570835711</v>
      </c>
      <c r="J21" s="548">
        <f t="shared" si="3"/>
        <v>68322.971054742884</v>
      </c>
      <c r="K21" s="548">
        <f t="shared" si="3"/>
        <v>6408.9921127853067</v>
      </c>
      <c r="L21" s="549">
        <f t="shared" si="3"/>
        <v>20663.358487151116</v>
      </c>
      <c r="M21" s="703">
        <f t="shared" si="3"/>
        <v>101479.44591866604</v>
      </c>
      <c r="N21" s="703">
        <f t="shared" si="3"/>
        <v>261668.74806419748</v>
      </c>
      <c r="O21" s="548">
        <f t="shared" si="3"/>
        <v>79080.253330816151</v>
      </c>
      <c r="P21" s="548">
        <f t="shared" si="3"/>
        <v>44124.773306480231</v>
      </c>
      <c r="Q21" s="548">
        <f t="shared" si="3"/>
        <v>18450.650646873652</v>
      </c>
      <c r="R21" s="547">
        <f t="shared" si="3"/>
        <v>497203.25294986606</v>
      </c>
      <c r="S21" s="549">
        <f t="shared" si="3"/>
        <v>1516951.8076543503</v>
      </c>
      <c r="T21" s="16"/>
      <c r="U21" s="16"/>
      <c r="V21" s="16"/>
      <c r="W21" s="16"/>
      <c r="X21" s="16"/>
    </row>
    <row r="22" spans="1:24" x14ac:dyDescent="0.2">
      <c r="A22" s="10"/>
      <c r="B22" s="4" t="s">
        <v>598</v>
      </c>
      <c r="C22" s="544"/>
      <c r="D22" s="551"/>
      <c r="E22" s="779">
        <f>SUM(E21:G21)</f>
        <v>850292.25273668102</v>
      </c>
      <c r="F22" s="551"/>
      <c r="G22" s="545"/>
      <c r="H22" s="544"/>
      <c r="I22" s="551"/>
      <c r="J22" s="779">
        <f>SUM(J21:L21)</f>
        <v>95395.321654679297</v>
      </c>
      <c r="K22" s="551"/>
      <c r="L22" s="545"/>
      <c r="M22" s="701"/>
      <c r="N22" s="701"/>
      <c r="O22" s="780">
        <f>SUM(O21:Q21)</f>
        <v>141655.67728417003</v>
      </c>
      <c r="P22" s="701"/>
      <c r="Q22" s="701"/>
      <c r="R22" s="544"/>
      <c r="S22" s="545"/>
      <c r="T22" s="16"/>
      <c r="U22" s="16"/>
      <c r="V22" s="16"/>
      <c r="W22" s="16"/>
      <c r="X22" s="16"/>
    </row>
    <row r="23" spans="1:24" x14ac:dyDescent="0.2">
      <c r="A23" s="27"/>
      <c r="B23" s="15" t="s">
        <v>667</v>
      </c>
      <c r="C23" s="702">
        <f>SUM(C21:G21)</f>
        <v>2125593.5473373909</v>
      </c>
      <c r="D23" s="548"/>
      <c r="E23" s="548"/>
      <c r="F23" s="548"/>
      <c r="G23" s="549"/>
      <c r="H23" s="547"/>
      <c r="I23" s="548"/>
      <c r="J23" s="548"/>
      <c r="K23" s="548"/>
      <c r="L23" s="549"/>
      <c r="M23" s="548"/>
      <c r="N23" s="548"/>
      <c r="O23" s="548"/>
      <c r="P23" s="548"/>
      <c r="Q23" s="548"/>
      <c r="R23" s="547"/>
      <c r="S23" s="549"/>
      <c r="T23" s="16"/>
      <c r="U23" s="16"/>
      <c r="V23" s="16"/>
      <c r="W23" s="16"/>
      <c r="X23" s="16"/>
    </row>
    <row r="24" spans="1:24" x14ac:dyDescent="0.2">
      <c r="C24" s="16"/>
      <c r="D24" s="16"/>
      <c r="E24" s="16" t="s">
        <v>762</v>
      </c>
      <c r="F24" s="16"/>
      <c r="G24" s="16"/>
      <c r="H24" s="16"/>
      <c r="I24" s="16"/>
      <c r="J24" s="16" t="s">
        <v>762</v>
      </c>
      <c r="K24" s="16"/>
      <c r="L24" s="16"/>
      <c r="M24" s="16"/>
      <c r="N24" s="16"/>
      <c r="O24" s="16" t="s">
        <v>762</v>
      </c>
      <c r="P24" s="16"/>
      <c r="Q24" s="16"/>
      <c r="R24" s="16"/>
      <c r="S24" s="16"/>
      <c r="T24" s="16"/>
      <c r="U24" s="16"/>
      <c r="V24" s="16"/>
      <c r="W24" s="16"/>
      <c r="X24" s="16"/>
    </row>
  </sheetData>
  <phoneticPr fontId="3"/>
  <printOptions gridLines="1"/>
  <pageMargins left="0" right="0" top="0.98425196850393704" bottom="0.98425196850393704" header="0.51181102362204722" footer="0.51181102362204722"/>
  <pageSetup paperSize="9" scale="47" orientation="landscape" horizontalDpi="300" verticalDpi="300" r:id="rId1"/>
  <headerFooter alignWithMargins="0">
    <oddHeader>&amp;A&amp;RPage &amp;P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19</vt:i4>
      </vt:variant>
      <vt:variant>
        <vt:lpstr>名前付き一覧</vt:lpstr>
      </vt:variant>
      <vt:variant>
        <vt:i4>2</vt:i4>
      </vt:variant>
    </vt:vector>
  </HeadingPairs>
  <TitlesOfParts>
    <vt:vector size="21" baseType="lpstr">
      <vt:lpstr>WS目次</vt:lpstr>
      <vt:lpstr>1h27フロー図</vt:lpstr>
      <vt:lpstr>1_2h23</vt:lpstr>
      <vt:lpstr>1_3ｈ17</vt:lpstr>
      <vt:lpstr>1_4h12</vt:lpstr>
      <vt:lpstr>2農林水産1</vt:lpstr>
      <vt:lpstr>3農林水産2</vt:lpstr>
      <vt:lpstr>4食品加工1</vt:lpstr>
      <vt:lpstr>5食品加工2</vt:lpstr>
      <vt:lpstr>6飲食サービス</vt:lpstr>
      <vt:lpstr>7流通経費</vt:lpstr>
      <vt:lpstr>8国ﾏｰｼﾞﾝ額</vt:lpstr>
      <vt:lpstr>9国ﾏｰｼﾞﾝ比率</vt:lpstr>
      <vt:lpstr>10県IO185</vt:lpstr>
      <vt:lpstr>11県CT508</vt:lpstr>
      <vt:lpstr>12国IO187</vt:lpstr>
      <vt:lpstr>13国投入表187</vt:lpstr>
      <vt:lpstr>関連部門表</vt:lpstr>
      <vt:lpstr>h23_h27CT比較</vt:lpstr>
      <vt:lpstr>'2農林水産1'!Print_Area</vt:lpstr>
      <vt:lpstr>'3農林水産2'!Print_Area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2009-12-07T07:50:38Z</cp:lastPrinted>
  <dcterms:created xsi:type="dcterms:W3CDTF">2000-07-14T04:48:50Z</dcterms:created>
  <dcterms:modified xsi:type="dcterms:W3CDTF">2025-05-13T04:16:22Z</dcterms:modified>
</cp:coreProperties>
</file>